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15345" windowHeight="4635" firstSheet="2" activeTab="5"/>
  </bookViews>
  <sheets>
    <sheet name="REKAP" sheetId="1" r:id="rId1"/>
    <sheet name="TOP UP Rp. 1" sheetId="2" r:id="rId2"/>
    <sheet name="TOP UP SUKSES" sheetId="3" r:id="rId3"/>
    <sheet name="BUKAN DATA WIRECARD" sheetId="6" r:id="rId4"/>
    <sheet name="DATA WIRECARD" sheetId="5" r:id="rId5"/>
    <sheet name="Format yang mau diupload" sheetId="7" r:id="rId6"/>
  </sheets>
  <definedNames>
    <definedName name="_xlnm._FilterDatabase" localSheetId="1" hidden="1">'TOP UP Rp. 1'!$A$1:$XFC$105</definedName>
    <definedName name="_xlnm._FilterDatabase" localSheetId="2" hidden="1">'TOP UP SUKSES'!$A$1:$XFC$746</definedName>
  </definedNames>
  <calcPr calcId="152511"/>
</workbook>
</file>

<file path=xl/calcChain.xml><?xml version="1.0" encoding="utf-8"?>
<calcChain xmlns="http://schemas.openxmlformats.org/spreadsheetml/2006/main">
  <c r="I621" i="7" l="1"/>
  <c r="L621" i="5" l="1"/>
  <c r="K107" i="2" l="1"/>
  <c r="K748" i="3"/>
  <c r="I43" i="1" l="1"/>
  <c r="H41" i="1"/>
  <c r="G41" i="1"/>
  <c r="G39" i="1"/>
  <c r="H35" i="1"/>
  <c r="G35" i="1"/>
  <c r="H43" i="1" l="1"/>
  <c r="G43" i="1"/>
  <c r="F41" i="1" l="1"/>
  <c r="E41" i="1"/>
  <c r="D41" i="1"/>
  <c r="E39" i="1"/>
  <c r="D39" i="1"/>
  <c r="E35" i="1"/>
  <c r="D35" i="1"/>
  <c r="E11" i="1"/>
  <c r="D11" i="1"/>
  <c r="C33" i="1" l="1"/>
  <c r="E33" i="1"/>
  <c r="D33" i="1"/>
  <c r="D31" i="1" l="1"/>
  <c r="D32" i="1"/>
  <c r="E29" i="1" l="1"/>
  <c r="E27" i="1" l="1"/>
  <c r="D27" i="1"/>
  <c r="D25" i="1" l="1"/>
  <c r="E23" i="1" l="1"/>
  <c r="D23" i="1"/>
  <c r="E19" i="1" l="1"/>
  <c r="F19" i="1"/>
  <c r="F43" i="1" s="1"/>
  <c r="D19" i="1"/>
  <c r="E17" i="1" l="1"/>
  <c r="D17" i="1"/>
  <c r="D15" i="1" l="1"/>
  <c r="E15" i="1"/>
  <c r="D13" i="1" l="1"/>
  <c r="E9" i="1" l="1"/>
  <c r="D9" i="1"/>
  <c r="E7" i="1" l="1"/>
  <c r="D7" i="1"/>
  <c r="E5" i="1" l="1"/>
  <c r="D5" i="1"/>
  <c r="E3" i="1" l="1"/>
  <c r="E43" i="1" s="1"/>
  <c r="D3" i="1"/>
  <c r="D43" i="1" s="1"/>
  <c r="C5" i="1" l="1"/>
  <c r="C43" i="1" s="1"/>
</calcChain>
</file>

<file path=xl/comments1.xml><?xml version="1.0" encoding="utf-8"?>
<comments xmlns="http://schemas.openxmlformats.org/spreadsheetml/2006/main">
  <authors>
    <author>User</author>
  </authors>
  <commentList>
    <comment ref="G39" authorId="0" shapeId="0">
      <text>
        <r>
          <rPr>
            <b/>
            <sz val="8"/>
            <color indexed="81"/>
            <rFont val="Tahoma"/>
            <family val="2"/>
          </rPr>
          <t>DI MARET UPDATE SISA 1.00.000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<sst xmlns="http://schemas.openxmlformats.org/spreadsheetml/2006/main" count="37644" uniqueCount="4947">
  <si>
    <t>PERIODE</t>
  </si>
  <si>
    <t>CLAIM</t>
  </si>
  <si>
    <t>REFUND</t>
  </si>
  <si>
    <t>REJECT CLAIM</t>
  </si>
  <si>
    <t>TOP UP Rp. 1</t>
  </si>
  <si>
    <t>MGGU 1 OKT</t>
  </si>
  <si>
    <t>MGGU 2 OKT</t>
  </si>
  <si>
    <t>MGGU 3 OKT</t>
  </si>
  <si>
    <t>MGGU 4 OKT</t>
  </si>
  <si>
    <t>TOP UP</t>
  </si>
  <si>
    <t>REVERSAL</t>
  </si>
  <si>
    <t>DOK</t>
  </si>
  <si>
    <t xml:space="preserve">FOLLOW UP MANDIRI </t>
  </si>
  <si>
    <t>MGGU 1 NOV</t>
  </si>
  <si>
    <t>MGGU 2 NOV</t>
  </si>
  <si>
    <t>MGGU 3 NOV</t>
  </si>
  <si>
    <t>MGGU 4 NOV</t>
  </si>
  <si>
    <t>MGGU 1 DES</t>
  </si>
  <si>
    <t>MGGU 2 DES</t>
  </si>
  <si>
    <t>MGGU 3 DES</t>
  </si>
  <si>
    <t>MGGU 4 DES</t>
  </si>
  <si>
    <t>MGGU 1 JAN</t>
  </si>
  <si>
    <t>MGGU 2 JAN</t>
  </si>
  <si>
    <t>MGGU 3 JAN</t>
  </si>
  <si>
    <t>MGGU 4 JAN</t>
  </si>
  <si>
    <t>MGGU 1 FEB</t>
  </si>
  <si>
    <t>MGGU 2 FEB</t>
  </si>
  <si>
    <t>MGGU 3 FEB</t>
  </si>
  <si>
    <t>MGGU 4 FEB</t>
  </si>
  <si>
    <t>SALDO</t>
  </si>
  <si>
    <t>BELUM TERIMA PELUNASAN</t>
  </si>
  <si>
    <t>-</t>
  </si>
  <si>
    <t>TOTAL SALDO S/D CLAIM M4 FEB</t>
  </si>
  <si>
    <t>CLAIM DI MARET</t>
  </si>
  <si>
    <t>MGGU 1 MAR</t>
  </si>
  <si>
    <t>MGGU 2 MAR</t>
  </si>
  <si>
    <t>NO</t>
  </si>
  <si>
    <t xml:space="preserve">KLAIM </t>
  </si>
  <si>
    <t>CASE</t>
  </si>
  <si>
    <t>Trx Date</t>
  </si>
  <si>
    <t>Trx Time</t>
  </si>
  <si>
    <t>Merchant ID</t>
  </si>
  <si>
    <t>Merchant Name</t>
  </si>
  <si>
    <t>Card No</t>
  </si>
  <si>
    <t>Dist. Code</t>
  </si>
  <si>
    <t>Amount</t>
  </si>
  <si>
    <t>Prc Code</t>
  </si>
  <si>
    <t>Trans code</t>
  </si>
  <si>
    <t>Auth Code</t>
  </si>
  <si>
    <t>Ref No</t>
  </si>
  <si>
    <t>Prepaid Card</t>
  </si>
  <si>
    <t>KD TOKO</t>
  </si>
  <si>
    <t>REKENING</t>
  </si>
  <si>
    <t>NO. SURAT REFUND</t>
  </si>
  <si>
    <t>CABANG</t>
  </si>
  <si>
    <t>DOKUMEN PENDUKUNG</t>
  </si>
  <si>
    <t>KETERANGAN</t>
  </si>
  <si>
    <t>EDC</t>
  </si>
  <si>
    <t>KET MANDIRI</t>
  </si>
  <si>
    <t>KET HO</t>
  </si>
  <si>
    <t>M1 OKT</t>
  </si>
  <si>
    <t>LENGKAP</t>
  </si>
  <si>
    <t>230656</t>
  </si>
  <si>
    <t xml:space="preserve">INDOMARET TPT1 BOULEVARD KELAPA </t>
  </si>
  <si>
    <t>6032987735400003203</t>
  </si>
  <si>
    <t>354</t>
  </si>
  <si>
    <t>420000</t>
  </si>
  <si>
    <t>0100</t>
  </si>
  <si>
    <t>792161</t>
  </si>
  <si>
    <t>722535494866</t>
  </si>
  <si>
    <t>6032981029081825</t>
  </si>
  <si>
    <t>TPT1</t>
  </si>
  <si>
    <t>120.000.729.5.749</t>
  </si>
  <si>
    <t>066/IDM/VIR-JKT2/IX/2017</t>
  </si>
  <si>
    <t>JKT2</t>
  </si>
  <si>
    <t>SETTLEMENT</t>
  </si>
  <si>
    <t>TOP UP GAGAL</t>
  </si>
  <si>
    <t>WIRECARD</t>
  </si>
  <si>
    <t>reject claim (trx berhasil)</t>
  </si>
  <si>
    <t>181551</t>
  </si>
  <si>
    <t>8156001402</t>
  </si>
  <si>
    <t xml:space="preserve">INDOMARET TJ8Z CISAUK           </t>
  </si>
  <si>
    <t>6032987730900014784</t>
  </si>
  <si>
    <t>309</t>
  </si>
  <si>
    <t>689000</t>
  </si>
  <si>
    <t>721633756891</t>
  </si>
  <si>
    <t>6032981037289303</t>
  </si>
  <si>
    <t>TJ8Z</t>
  </si>
  <si>
    <t>288/Virtual-PRG/IX/2017</t>
  </si>
  <si>
    <t>PRG</t>
  </si>
  <si>
    <t>SUMMARY REPORT</t>
  </si>
  <si>
    <t>155203</t>
  </si>
  <si>
    <t>8159000485</t>
  </si>
  <si>
    <t xml:space="preserve">INDOMARET T72G PONDOK KACANG    </t>
  </si>
  <si>
    <t>6032987730900017449</t>
  </si>
  <si>
    <t>647396</t>
  </si>
  <si>
    <t>722534907821</t>
  </si>
  <si>
    <t>6032986034054881</t>
  </si>
  <si>
    <t>T72G</t>
  </si>
  <si>
    <t>6032984018447353</t>
  </si>
  <si>
    <t>KTR</t>
  </si>
  <si>
    <t>290/Virtual-PRG/IX/2017</t>
  </si>
  <si>
    <t>SURAT REFUND</t>
  </si>
  <si>
    <t>6032984025758370</t>
  </si>
  <si>
    <t>6032986057701566</t>
  </si>
  <si>
    <t>6032984003550450</t>
  </si>
  <si>
    <t>211044</t>
  </si>
  <si>
    <t xml:space="preserve">INDOMARET FL35 DUTA KRANJI      </t>
  </si>
  <si>
    <t>6032987734000004745</t>
  </si>
  <si>
    <t>340</t>
  </si>
  <si>
    <t>374378</t>
  </si>
  <si>
    <t>723031403652</t>
  </si>
  <si>
    <t>6032981013976774</t>
  </si>
  <si>
    <t>FL35</t>
  </si>
  <si>
    <t>No.125/BM-DBM/PWK/IX/2017</t>
  </si>
  <si>
    <t>PWK</t>
  </si>
  <si>
    <t>SETTLEMENT REPORT</t>
  </si>
  <si>
    <t>DOC.TOPUP GAGAL No.125/BM-DBM/PWK/IX/2017 - 10.pdf</t>
  </si>
  <si>
    <t>204619</t>
  </si>
  <si>
    <t xml:space="preserve">INDOMARET T051 PONDOK TIMUR     </t>
  </si>
  <si>
    <t>6032987734100009586</t>
  </si>
  <si>
    <t>341</t>
  </si>
  <si>
    <t>619189</t>
  </si>
  <si>
    <t>723436264987</t>
  </si>
  <si>
    <t>6032981016986515</t>
  </si>
  <si>
    <t>T051</t>
  </si>
  <si>
    <t>DOC.TOPUP GAGAL No.125/BM-DBM/PWK/IX/2017 - 3.pdf</t>
  </si>
  <si>
    <t>082456</t>
  </si>
  <si>
    <t xml:space="preserve">INDOMARET TJYO SURADIREJA 89    </t>
  </si>
  <si>
    <t>6032987734100007937</t>
  </si>
  <si>
    <t>675144</t>
  </si>
  <si>
    <t>724134222839</t>
  </si>
  <si>
    <t>6032986023912024</t>
  </si>
  <si>
    <t>TJYO</t>
  </si>
  <si>
    <t>DOC.TOPUP GAGAL No.125/BM-DBM/PWK/IX/2017 - 7.pdf</t>
  </si>
  <si>
    <t>082536</t>
  </si>
  <si>
    <t>675270</t>
  </si>
  <si>
    <t>724134223438</t>
  </si>
  <si>
    <t>TDK LENGKAP</t>
  </si>
  <si>
    <t>105127</t>
  </si>
  <si>
    <t xml:space="preserve">INDOMARET TE2V REST AREA KM 62  </t>
  </si>
  <si>
    <t>6032987734100015245</t>
  </si>
  <si>
    <t>702899</t>
  </si>
  <si>
    <t>724438048066</t>
  </si>
  <si>
    <t>6032986042516350</t>
  </si>
  <si>
    <t>TE2V</t>
  </si>
  <si>
    <t>No.134/BM-DBM/PWK/X/2017</t>
  </si>
  <si>
    <t>TDK ADA DOKUMEN</t>
  </si>
  <si>
    <t>023144</t>
  </si>
  <si>
    <t xml:space="preserve">INDOMARET FQD7 REST AREA 97     </t>
  </si>
  <si>
    <t>6032987734000006237</t>
  </si>
  <si>
    <t>356191</t>
  </si>
  <si>
    <t>724630388902</t>
  </si>
  <si>
    <t>6032986045547949</t>
  </si>
  <si>
    <t>FQD7</t>
  </si>
  <si>
    <t>153410</t>
  </si>
  <si>
    <t xml:space="preserve">INDOMARET TQTH AKSES TOL SADANG </t>
  </si>
  <si>
    <t>6032987734100014180</t>
  </si>
  <si>
    <t>541935</t>
  </si>
  <si>
    <t>724631001820</t>
  </si>
  <si>
    <t>6032986050525830</t>
  </si>
  <si>
    <t>TQTH</t>
  </si>
  <si>
    <t>171956</t>
  </si>
  <si>
    <t xml:space="preserve">INDOMARET OPENING PWK R08       </t>
  </si>
  <si>
    <t>6032987734100013422</t>
  </si>
  <si>
    <t>590767</t>
  </si>
  <si>
    <t>724631147991</t>
  </si>
  <si>
    <t>6032986046628938</t>
  </si>
  <si>
    <t>TRGK</t>
  </si>
  <si>
    <t>DOC.TOPUP GAGAL No.125/BM-DBM/PWK/IX/2017 - 9.pdf</t>
  </si>
  <si>
    <t>181712</t>
  </si>
  <si>
    <t>INDOMARET TPIU POINT DUTA PERMAI</t>
  </si>
  <si>
    <t>6032987734100010840</t>
  </si>
  <si>
    <t>617112</t>
  </si>
  <si>
    <t>724631223000</t>
  </si>
  <si>
    <t>6032986046634266</t>
  </si>
  <si>
    <t>TPIU</t>
  </si>
  <si>
    <t>191855</t>
  </si>
  <si>
    <t>INDOMARET T6NF POINT STASIUN KRA</t>
  </si>
  <si>
    <t>6032987734100013240</t>
  </si>
  <si>
    <t>960983</t>
  </si>
  <si>
    <t>724732539293</t>
  </si>
  <si>
    <t>6032984008179446</t>
  </si>
  <si>
    <t>T6NF</t>
  </si>
  <si>
    <t>062437</t>
  </si>
  <si>
    <t xml:space="preserve">INDOMARET OPEN RA PWK R72B      </t>
  </si>
  <si>
    <t>6032987734100015310</t>
  </si>
  <si>
    <t>027191</t>
  </si>
  <si>
    <t>724832902884</t>
  </si>
  <si>
    <t>6032986047765424</t>
  </si>
  <si>
    <t>TXNM</t>
  </si>
  <si>
    <t>074650</t>
  </si>
  <si>
    <t>INDOMARET T30M PERMATA BEKASI RE</t>
  </si>
  <si>
    <t>6032987734100006061</t>
  </si>
  <si>
    <t>686467</t>
  </si>
  <si>
    <t>725339257550</t>
  </si>
  <si>
    <t>6032986046634142</t>
  </si>
  <si>
    <t>T30M</t>
  </si>
  <si>
    <t>DOC.TOPUP GAGAL No.125/BM-DBM/PWK/IX/2017 - 11.pdf</t>
  </si>
  <si>
    <t>074810</t>
  </si>
  <si>
    <t>686675</t>
  </si>
  <si>
    <t>725339258431</t>
  </si>
  <si>
    <t>6032986027742732</t>
  </si>
  <si>
    <t>062335</t>
  </si>
  <si>
    <t>6032987734000006203</t>
  </si>
  <si>
    <t>949968</t>
  </si>
  <si>
    <t>725734105977</t>
  </si>
  <si>
    <t>6032983200147938</t>
  </si>
  <si>
    <t>071643</t>
  </si>
  <si>
    <t xml:space="preserve">INDOMARET FT6Z JUANDA BEKASI    </t>
  </si>
  <si>
    <t>6032987734000006344</t>
  </si>
  <si>
    <t>238864</t>
  </si>
  <si>
    <t>725835325329</t>
  </si>
  <si>
    <t>6032986055275118</t>
  </si>
  <si>
    <t>FT6Z</t>
  </si>
  <si>
    <t>185030</t>
  </si>
  <si>
    <t xml:space="preserve">INDOMARET F5LK PULO PERMATASARI </t>
  </si>
  <si>
    <t>6032987734000003184</t>
  </si>
  <si>
    <t>494734</t>
  </si>
  <si>
    <t>725836161748</t>
  </si>
  <si>
    <t>6032986046654199</t>
  </si>
  <si>
    <t>F5LK</t>
  </si>
  <si>
    <t>074903</t>
  </si>
  <si>
    <t xml:space="preserve">INDOMARET TV3N OESMAN           </t>
  </si>
  <si>
    <t>6032987734100006863</t>
  </si>
  <si>
    <t>603499</t>
  </si>
  <si>
    <t>725936665021</t>
  </si>
  <si>
    <t>6032984017761192</t>
  </si>
  <si>
    <t>TV3N</t>
  </si>
  <si>
    <t>092436</t>
  </si>
  <si>
    <t xml:space="preserve">INDOMARET T7FB BY PASS JOMIN    </t>
  </si>
  <si>
    <t>6032987734100012275</t>
  </si>
  <si>
    <t>631933</t>
  </si>
  <si>
    <t>725936766523</t>
  </si>
  <si>
    <t>6032981032733271</t>
  </si>
  <si>
    <t>T7FB</t>
  </si>
  <si>
    <t>080929</t>
  </si>
  <si>
    <t xml:space="preserve">INDOMARET FJQF METLAND TAMBUN   </t>
  </si>
  <si>
    <t>6032987734000006898</t>
  </si>
  <si>
    <t>000905</t>
  </si>
  <si>
    <t>726038124047</t>
  </si>
  <si>
    <t>6032986024178153</t>
  </si>
  <si>
    <t>FJQF</t>
  </si>
  <si>
    <t>113416</t>
  </si>
  <si>
    <t xml:space="preserve">INDOMARET TH0M SPBU BUKIT INDAH </t>
  </si>
  <si>
    <t>6032987734100014867</t>
  </si>
  <si>
    <t>771468</t>
  </si>
  <si>
    <t>726230973837</t>
  </si>
  <si>
    <t>6032984021946631</t>
  </si>
  <si>
    <t>TH0M</t>
  </si>
  <si>
    <t>144523</t>
  </si>
  <si>
    <t xml:space="preserve">INDOMARET T20Y MANGUN JAYA RAYA </t>
  </si>
  <si>
    <t>6032987734100006053</t>
  </si>
  <si>
    <t>178484</t>
  </si>
  <si>
    <t>726332474100</t>
  </si>
  <si>
    <t>6032986051333804</t>
  </si>
  <si>
    <t>T20Y</t>
  </si>
  <si>
    <t>063745</t>
  </si>
  <si>
    <t xml:space="preserve">INDOMARET TKWZ SPBU KALIMALANG  </t>
  </si>
  <si>
    <t>6032987734100014982</t>
  </si>
  <si>
    <t>356106</t>
  </si>
  <si>
    <t>726433202628</t>
  </si>
  <si>
    <t>6032986056697427</t>
  </si>
  <si>
    <t>TKWZ</t>
  </si>
  <si>
    <t>161035</t>
  </si>
  <si>
    <t>562872</t>
  </si>
  <si>
    <t>726433897385</t>
  </si>
  <si>
    <t>6032986031118135</t>
  </si>
  <si>
    <t>213851</t>
  </si>
  <si>
    <t>INDOMARET T14G KALIMALANG TAMBUN</t>
  </si>
  <si>
    <t>6032987734100015401</t>
  </si>
  <si>
    <t>067068</t>
  </si>
  <si>
    <t>726535717411</t>
  </si>
  <si>
    <t>6032986050658755</t>
  </si>
  <si>
    <t>T14G</t>
  </si>
  <si>
    <t>080752</t>
  </si>
  <si>
    <t xml:space="preserve">INDOMARET T01D MAS NAGA         </t>
  </si>
  <si>
    <t>6032987734100009412</t>
  </si>
  <si>
    <t>873222</t>
  </si>
  <si>
    <t>726838789374</t>
  </si>
  <si>
    <t>6032986043401222</t>
  </si>
  <si>
    <t>T01D</t>
  </si>
  <si>
    <t>065836</t>
  </si>
  <si>
    <t xml:space="preserve">INDOMARET F896 KIMANGUN SARKORO </t>
  </si>
  <si>
    <t>6032987734000005254</t>
  </si>
  <si>
    <t>234487</t>
  </si>
  <si>
    <t>726930074481</t>
  </si>
  <si>
    <t>6032981038256848</t>
  </si>
  <si>
    <t>F896</t>
  </si>
  <si>
    <t>101729</t>
  </si>
  <si>
    <t xml:space="preserve">INDOMARET - PULO RIBUNG RAYA    </t>
  </si>
  <si>
    <t>6032987734100011053</t>
  </si>
  <si>
    <t>298465</t>
  </si>
  <si>
    <t>726930296618</t>
  </si>
  <si>
    <t>6032984033572136</t>
  </si>
  <si>
    <t>TUPM</t>
  </si>
  <si>
    <t>122925</t>
  </si>
  <si>
    <t>INDOMARET TGA0 PRAMUKA RAWA LUMB</t>
  </si>
  <si>
    <t>6032987734100010394</t>
  </si>
  <si>
    <t>727474</t>
  </si>
  <si>
    <t>727031827125</t>
  </si>
  <si>
    <t>6032984007453776</t>
  </si>
  <si>
    <t>TGA0</t>
  </si>
  <si>
    <t>150012</t>
  </si>
  <si>
    <t>INDOMARET TR34 MUTIARA GADING TI</t>
  </si>
  <si>
    <t>6032987734100013885</t>
  </si>
  <si>
    <t>792140</t>
  </si>
  <si>
    <t>727032039796</t>
  </si>
  <si>
    <t>6032986056715641</t>
  </si>
  <si>
    <t>TR34</t>
  </si>
  <si>
    <t>150530</t>
  </si>
  <si>
    <t>INDOMARET TYSW SILIWANGI RAWA LU</t>
  </si>
  <si>
    <t>6032987734100011228</t>
  </si>
  <si>
    <t>794362</t>
  </si>
  <si>
    <t>727032047672</t>
  </si>
  <si>
    <t>6032981041882788</t>
  </si>
  <si>
    <t>TYSW</t>
  </si>
  <si>
    <t>093540</t>
  </si>
  <si>
    <t xml:space="preserve">INDOMARET FX5G ADIARSA          </t>
  </si>
  <si>
    <t>6032987734000003531</t>
  </si>
  <si>
    <t>045544</t>
  </si>
  <si>
    <t>727132986972</t>
  </si>
  <si>
    <t>6032986028132230</t>
  </si>
  <si>
    <t>FX5G</t>
  </si>
  <si>
    <t>155733</t>
  </si>
  <si>
    <t xml:space="preserve">INDOMARET FE82 SETIA DARMA 2    </t>
  </si>
  <si>
    <t>6032987734000005916</t>
  </si>
  <si>
    <t>216326</t>
  </si>
  <si>
    <t>727133537253</t>
  </si>
  <si>
    <t>6032986055302730</t>
  </si>
  <si>
    <t>FE82</t>
  </si>
  <si>
    <t>065727</t>
  </si>
  <si>
    <t xml:space="preserve">INDOMARET TIVR REST AREA KM 86B </t>
  </si>
  <si>
    <t>6032987734100015286</t>
  </si>
  <si>
    <t>418875</t>
  </si>
  <si>
    <t>727234289919</t>
  </si>
  <si>
    <t>6032986053711502</t>
  </si>
  <si>
    <t>TIVR</t>
  </si>
  <si>
    <t>221051</t>
  </si>
  <si>
    <t xml:space="preserve">INDOMARET TB59 PULO RIBUNG 2    </t>
  </si>
  <si>
    <t>6032987734100010238</t>
  </si>
  <si>
    <t>873910</t>
  </si>
  <si>
    <t>727235701821</t>
  </si>
  <si>
    <t>6032986056841041</t>
  </si>
  <si>
    <t>TB59</t>
  </si>
  <si>
    <t>075755</t>
  </si>
  <si>
    <t>INDOMARET TW7W GRAND WISATA BOUL</t>
  </si>
  <si>
    <t>6032987734100011129</t>
  </si>
  <si>
    <t>926466</t>
  </si>
  <si>
    <t>727335951107</t>
  </si>
  <si>
    <t>6032986055970544</t>
  </si>
  <si>
    <t>TW7W</t>
  </si>
  <si>
    <t>104448</t>
  </si>
  <si>
    <t xml:space="preserve">INDOMARET T282 CUT MEUTIA       </t>
  </si>
  <si>
    <t>6032987734100013679</t>
  </si>
  <si>
    <t>009106</t>
  </si>
  <si>
    <t>727336197642</t>
  </si>
  <si>
    <t>6032986041414474</t>
  </si>
  <si>
    <t>T282</t>
  </si>
  <si>
    <t>181643</t>
  </si>
  <si>
    <t xml:space="preserve">INDOMARET TQBS SULTAN HASANUDIN </t>
  </si>
  <si>
    <t>6032987734100010865</t>
  </si>
  <si>
    <t>294972</t>
  </si>
  <si>
    <t>727337028961</t>
  </si>
  <si>
    <t>6032981039655394</t>
  </si>
  <si>
    <t>TQBS</t>
  </si>
  <si>
    <t>100111</t>
  </si>
  <si>
    <t xml:space="preserve">INDOMARET TD4Z A. YANI WIRADESA </t>
  </si>
  <si>
    <t>6032987731500017573</t>
  </si>
  <si>
    <t>315</t>
  </si>
  <si>
    <t>378945</t>
  </si>
  <si>
    <t>725531880588</t>
  </si>
  <si>
    <t>6032986053219043</t>
  </si>
  <si>
    <t>TD4Z</t>
  </si>
  <si>
    <t>No.1063/IDM/SMG/X/2017</t>
  </si>
  <si>
    <t>SMG</t>
  </si>
  <si>
    <t>6032986013947584</t>
  </si>
  <si>
    <t>No.1062/IDM/SMG/X/2017</t>
  </si>
  <si>
    <t>6032986042276526</t>
  </si>
  <si>
    <t>2052/VIRTUAL/IDM-TGR2/X/2017</t>
  </si>
  <si>
    <t>TGR2</t>
  </si>
  <si>
    <t>003341</t>
  </si>
  <si>
    <t xml:space="preserve">INDOMARET FKWE SPBU ALAM SUTERA </t>
  </si>
  <si>
    <t>6032987733800008989</t>
  </si>
  <si>
    <t>338</t>
  </si>
  <si>
    <t>005643</t>
  </si>
  <si>
    <t>726331871268</t>
  </si>
  <si>
    <t>6032986033348474</t>
  </si>
  <si>
    <t>FKWE</t>
  </si>
  <si>
    <t>2053/VIRTUAL/IDM-TGR2/X/2017</t>
  </si>
  <si>
    <t>6032986056068959</t>
  </si>
  <si>
    <t>M2 OKT</t>
  </si>
  <si>
    <t>6032986025292961</t>
  </si>
  <si>
    <t>NO. 777 /VIR-MKS/X/2017</t>
  </si>
  <si>
    <t>MKS</t>
  </si>
  <si>
    <t>6032986053323076</t>
  </si>
  <si>
    <t>NO. 766 /VIR-MKS/IX/2017</t>
  </si>
  <si>
    <t>6032986049976011</t>
  </si>
  <si>
    <t>6032981038516720</t>
  </si>
  <si>
    <t>6032981040967317</t>
  </si>
  <si>
    <t>6032981041033184</t>
  </si>
  <si>
    <t>170019</t>
  </si>
  <si>
    <t>INDOMARET F380 MUTIARA BEKASI JA</t>
  </si>
  <si>
    <t>6032987734000006393</t>
  </si>
  <si>
    <t>592081</t>
  </si>
  <si>
    <t>715537856831</t>
  </si>
  <si>
    <t>6032986016515131</t>
  </si>
  <si>
    <t>F380</t>
  </si>
  <si>
    <t>No.114/BM-DBM/PWK/VIII/2017</t>
  </si>
  <si>
    <t>DOC TOPUP GAGAL No.114-PWK-VIII-2017 - 33.pdf</t>
  </si>
  <si>
    <t>193211</t>
  </si>
  <si>
    <t xml:space="preserve">INDOMARET TPW1 JOMIN RAYA       </t>
  </si>
  <si>
    <t>6032987734100002904</t>
  </si>
  <si>
    <t>651526</t>
  </si>
  <si>
    <t>715538027315</t>
  </si>
  <si>
    <t>6032986047186563</t>
  </si>
  <si>
    <t>TPW1</t>
  </si>
  <si>
    <t>DOC TOPUP GAGAL No.114-PWK-VIII-2017 - 42.pdf</t>
  </si>
  <si>
    <t>090218</t>
  </si>
  <si>
    <t xml:space="preserve">INDOMARET TLFQ SPBU NAROGONG KM </t>
  </si>
  <si>
    <t>6032987734100006467</t>
  </si>
  <si>
    <t>726336</t>
  </si>
  <si>
    <t>715932213848</t>
  </si>
  <si>
    <t>6032986052727863</t>
  </si>
  <si>
    <t>TLFQ</t>
  </si>
  <si>
    <t>DOC TOPUP GAGAL No.114-PWK-VIII-2017 - 34.pdf</t>
  </si>
  <si>
    <t>091628</t>
  </si>
  <si>
    <t>CERIAMART R024 LELE PERUMNAS 2 K</t>
  </si>
  <si>
    <t>6032987734000005601</t>
  </si>
  <si>
    <t>730015</t>
  </si>
  <si>
    <t>715932227188</t>
  </si>
  <si>
    <t>6032986052689584</t>
  </si>
  <si>
    <t>R024</t>
  </si>
  <si>
    <t>DETAIL REPORT</t>
  </si>
  <si>
    <t>DOC TOPUP GAGAL No.114-PWK-VIII-2017 - 13.pdf</t>
  </si>
  <si>
    <t>091711</t>
  </si>
  <si>
    <t xml:space="preserve">INDOMARET TL40 SETU CIBUNTU     </t>
  </si>
  <si>
    <t>6032987734100010675</t>
  </si>
  <si>
    <t>730268</t>
  </si>
  <si>
    <t>715932227982</t>
  </si>
  <si>
    <t>6032981034816942</t>
  </si>
  <si>
    <t>TL40</t>
  </si>
  <si>
    <t>DOC TOPUP GAGAL No.114-PWK-VIII-2017 - 45.pdf</t>
  </si>
  <si>
    <t>114038</t>
  </si>
  <si>
    <t xml:space="preserve">INDOMARET G080 GO R04           </t>
  </si>
  <si>
    <t>6032987734100009420</t>
  </si>
  <si>
    <t>141806</t>
  </si>
  <si>
    <t>716033664902</t>
  </si>
  <si>
    <t>6032986043863884</t>
  </si>
  <si>
    <t>T4OA</t>
  </si>
  <si>
    <t>SALES DRAFT</t>
  </si>
  <si>
    <t>DOC TOPUP GAGAL No.114-PWK-VIII-2017 - 43.pdf</t>
  </si>
  <si>
    <t>202553</t>
  </si>
  <si>
    <t xml:space="preserve">INDOMARET TLL4 SUMBER JAYA 2    </t>
  </si>
  <si>
    <t>6032987734100010741</t>
  </si>
  <si>
    <t>583587</t>
  </si>
  <si>
    <t>717038609034</t>
  </si>
  <si>
    <t>6032986040042987</t>
  </si>
  <si>
    <t>TLL4</t>
  </si>
  <si>
    <t>DOC TOPUP GAGAL No.114-PWK-VIII-2017 - 29.pdf</t>
  </si>
  <si>
    <t>120140</t>
  </si>
  <si>
    <t>140796</t>
  </si>
  <si>
    <t>717230620672</t>
  </si>
  <si>
    <t>6032981033653700</t>
  </si>
  <si>
    <t>DOC TOPUP GAGAL No.114-PWK-VIII-2017 - 15.pdf</t>
  </si>
  <si>
    <t>123528</t>
  </si>
  <si>
    <t>INDOMARET FDDW PONDOK TIMUR INDA</t>
  </si>
  <si>
    <t>6032987734000003879</t>
  </si>
  <si>
    <t>590723</t>
  </si>
  <si>
    <t>717332127774</t>
  </si>
  <si>
    <t>6032984013402569</t>
  </si>
  <si>
    <t>FDDW</t>
  </si>
  <si>
    <t>071337</t>
  </si>
  <si>
    <t xml:space="preserve">INDOMARET T86L KUSUMA RAYA      </t>
  </si>
  <si>
    <t>6032987734100006657</t>
  </si>
  <si>
    <t>950144</t>
  </si>
  <si>
    <t>717433401913</t>
  </si>
  <si>
    <t>6032981033379868</t>
  </si>
  <si>
    <t>T86L</t>
  </si>
  <si>
    <t>DOC TOPUP GAGAL No.114-PWK-VIII-2017 - 39.pdf</t>
  </si>
  <si>
    <t>193010</t>
  </si>
  <si>
    <t xml:space="preserve">INDOMARET T15G GALAXY BOULEVARD </t>
  </si>
  <si>
    <t>6032987734100006905</t>
  </si>
  <si>
    <t>798659</t>
  </si>
  <si>
    <t>717535983200</t>
  </si>
  <si>
    <t>6032986013012934</t>
  </si>
  <si>
    <t>T15G</t>
  </si>
  <si>
    <t>Sales Draft &amp; Settlement</t>
  </si>
  <si>
    <t>DOC TOPUP GAGAL No.114-PWK-VIII-2017 - 12.pdf</t>
  </si>
  <si>
    <t>190343</t>
  </si>
  <si>
    <t xml:space="preserve">INDOMARET T22L GRAHA PRIMA 2    </t>
  </si>
  <si>
    <t>6032987734100007127</t>
  </si>
  <si>
    <t>997781</t>
  </si>
  <si>
    <t>717636759992</t>
  </si>
  <si>
    <t>6032986027313898</t>
  </si>
  <si>
    <t>T22L</t>
  </si>
  <si>
    <t>DOC TOPUP GAGAL No.114-PWK-VIII-2017 - 36.pdf</t>
  </si>
  <si>
    <t>202905</t>
  </si>
  <si>
    <t>743072</t>
  </si>
  <si>
    <t>718536621402</t>
  </si>
  <si>
    <t>6032981029602448</t>
  </si>
  <si>
    <t>DOC TOPUP GAGAL No.114-PWK-VIII-2017 - 16.pdf</t>
  </si>
  <si>
    <t>VISIONET</t>
  </si>
  <si>
    <t>070715</t>
  </si>
  <si>
    <t xml:space="preserve">INDOMARET TEHH BUMI BEKASI BARU </t>
  </si>
  <si>
    <t>6032987734100010360</t>
  </si>
  <si>
    <t>630228</t>
  </si>
  <si>
    <t>720832903462</t>
  </si>
  <si>
    <t>6032986044307212</t>
  </si>
  <si>
    <t>TEHH</t>
  </si>
  <si>
    <t>DOC TOPUP GAGAL No.114-PWK-VIII-2017 - 17.pdf</t>
  </si>
  <si>
    <t>122821</t>
  </si>
  <si>
    <t>6032987734100014727</t>
  </si>
  <si>
    <t>214282</t>
  </si>
  <si>
    <t>721532097175</t>
  </si>
  <si>
    <t>6032984019963440</t>
  </si>
  <si>
    <t>DOC TOPUP GAGAL No.114-PWK-VIII-2017 - 21.pdf</t>
  </si>
  <si>
    <t>173730</t>
  </si>
  <si>
    <t>6032987734000006658</t>
  </si>
  <si>
    <t>694862</t>
  </si>
  <si>
    <t>722535052279</t>
  </si>
  <si>
    <t>6032981017666173</t>
  </si>
  <si>
    <t>174500</t>
  </si>
  <si>
    <t>6032987734100015096</t>
  </si>
  <si>
    <t>029271</t>
  </si>
  <si>
    <t>722636302643</t>
  </si>
  <si>
    <t>6032986048832488</t>
  </si>
  <si>
    <t>095634</t>
  </si>
  <si>
    <t>INDOMARET TXNM POIN REST AREA72B</t>
  </si>
  <si>
    <t>6032987734100014289</t>
  </si>
  <si>
    <t>161140</t>
  </si>
  <si>
    <t>722736916771</t>
  </si>
  <si>
    <t>6032984026270888</t>
  </si>
  <si>
    <t>165449</t>
  </si>
  <si>
    <t>333684</t>
  </si>
  <si>
    <t>722737443476</t>
  </si>
  <si>
    <t>6032981028384998</t>
  </si>
  <si>
    <t>095223</t>
  </si>
  <si>
    <t xml:space="preserve">INDOMARET FIQB SPBU ROSALIA     </t>
  </si>
  <si>
    <t>6032987734000003085</t>
  </si>
  <si>
    <t>779814</t>
  </si>
  <si>
    <t>723233110655</t>
  </si>
  <si>
    <t>6032986053694252</t>
  </si>
  <si>
    <t>FIQB</t>
  </si>
  <si>
    <t>101356</t>
  </si>
  <si>
    <t xml:space="preserve">INDOMARET OPEN RA PWK F97       </t>
  </si>
  <si>
    <t>6032987734000006211</t>
  </si>
  <si>
    <t>403765</t>
  </si>
  <si>
    <t>723435548863</t>
  </si>
  <si>
    <t>6032984032661633</t>
  </si>
  <si>
    <t>155239</t>
  </si>
  <si>
    <t xml:space="preserve">INDOMARET F93U KEMANG PRATAMA 5 </t>
  </si>
  <si>
    <t>6032987734000004570</t>
  </si>
  <si>
    <t>824288</t>
  </si>
  <si>
    <t>723830895951</t>
  </si>
  <si>
    <t>6032984000272694</t>
  </si>
  <si>
    <t>F93U</t>
  </si>
  <si>
    <t>071052</t>
  </si>
  <si>
    <t>6032987734100015088</t>
  </si>
  <si>
    <t>661852</t>
  </si>
  <si>
    <t>724134164882</t>
  </si>
  <si>
    <t>6032981036935732</t>
  </si>
  <si>
    <t>184737</t>
  </si>
  <si>
    <t>INDOMARET TVSH KUSUMA TIMUR RAYA</t>
  </si>
  <si>
    <t>6032987734100009347</t>
  </si>
  <si>
    <t>563591</t>
  </si>
  <si>
    <t>724337443424</t>
  </si>
  <si>
    <t>6032981021125885</t>
  </si>
  <si>
    <t>TVSH</t>
  </si>
  <si>
    <t>195414</t>
  </si>
  <si>
    <t>INDOMARET FZQO REST AREA KM 72 A</t>
  </si>
  <si>
    <t>6032987734000005122</t>
  </si>
  <si>
    <t>596110</t>
  </si>
  <si>
    <t>724337534200</t>
  </si>
  <si>
    <t>6032986031813537</t>
  </si>
  <si>
    <t>FZQO</t>
  </si>
  <si>
    <t>140052</t>
  </si>
  <si>
    <t xml:space="preserve">8264001056 </t>
  </si>
  <si>
    <t>INDOMARET T6KH JOYOBOYO_SURABAYA</t>
  </si>
  <si>
    <t>6032987734600005563</t>
  </si>
  <si>
    <t>346</t>
  </si>
  <si>
    <t>675957</t>
  </si>
  <si>
    <t>727438291769</t>
  </si>
  <si>
    <t>6032986046438353</t>
  </si>
  <si>
    <t>T6KH</t>
  </si>
  <si>
    <t>024/IDM-GRS/VIR/X/2017</t>
  </si>
  <si>
    <t>SBY</t>
  </si>
  <si>
    <t>083802</t>
  </si>
  <si>
    <t xml:space="preserve">8264001126 </t>
  </si>
  <si>
    <t>INDOMARET F4AK CENTRAL PARK WIGU</t>
  </si>
  <si>
    <t>6032987734500003114</t>
  </si>
  <si>
    <t>345</t>
  </si>
  <si>
    <t>503818</t>
  </si>
  <si>
    <t>727631018098</t>
  </si>
  <si>
    <t>6032981041555632</t>
  </si>
  <si>
    <t>F4AK</t>
  </si>
  <si>
    <t>065012</t>
  </si>
  <si>
    <t xml:space="preserve">8269000424 </t>
  </si>
  <si>
    <t xml:space="preserve">INDOMARET T29S KYAI MOJO        </t>
  </si>
  <si>
    <t>6032987732300013143</t>
  </si>
  <si>
    <t>323</t>
  </si>
  <si>
    <t>357237</t>
  </si>
  <si>
    <t>726433207636</t>
  </si>
  <si>
    <t>6032986037052312</t>
  </si>
  <si>
    <t>T29S</t>
  </si>
  <si>
    <t>No.25/IDM/VIR-YOG/TOP UP/X/2017</t>
  </si>
  <si>
    <t>YOG</t>
  </si>
  <si>
    <t>M3 OKT</t>
  </si>
  <si>
    <t>185922</t>
  </si>
  <si>
    <t xml:space="preserve">INDOMARET T74Q CENTEX           </t>
  </si>
  <si>
    <t>6032987730300020670</t>
  </si>
  <si>
    <t>303</t>
  </si>
  <si>
    <t>001566</t>
  </si>
  <si>
    <t>726535475862</t>
  </si>
  <si>
    <t>6032981030381057</t>
  </si>
  <si>
    <t>T74Q</t>
  </si>
  <si>
    <t>Surat Claim No.155/BM/DBM/BGR/X/17</t>
  </si>
  <si>
    <t>BGR1</t>
  </si>
  <si>
    <t>Settlement Report</t>
  </si>
  <si>
    <t>top up gagal</t>
  </si>
  <si>
    <t>121217</t>
  </si>
  <si>
    <t xml:space="preserve">INDOMARET FS9M BABAKAN LOSARI   </t>
  </si>
  <si>
    <t>6032987732600005401</t>
  </si>
  <si>
    <t>326</t>
  </si>
  <si>
    <t>057196</t>
  </si>
  <si>
    <t>727732823916</t>
  </si>
  <si>
    <t>6032981043231554</t>
  </si>
  <si>
    <t>FS9M</t>
  </si>
  <si>
    <t>257/EXT/VIR/X/2017</t>
  </si>
  <si>
    <t>CRB</t>
  </si>
  <si>
    <t>082811</t>
  </si>
  <si>
    <t xml:space="preserve">INDOMARET F3T9 ANJATAN          </t>
  </si>
  <si>
    <t>6032987732600004164</t>
  </si>
  <si>
    <t>413834</t>
  </si>
  <si>
    <t>727834044584</t>
  </si>
  <si>
    <t>6032984007366341</t>
  </si>
  <si>
    <t>F3T9</t>
  </si>
  <si>
    <t>000124</t>
  </si>
  <si>
    <t xml:space="preserve">INDOMARET T12S AMPEL GADING     </t>
  </si>
  <si>
    <t>6032987732700012406</t>
  </si>
  <si>
    <t>327</t>
  </si>
  <si>
    <t>357864</t>
  </si>
  <si>
    <t>727833843457</t>
  </si>
  <si>
    <t>6032986049847923</t>
  </si>
  <si>
    <t>T12S</t>
  </si>
  <si>
    <t>170241</t>
  </si>
  <si>
    <t xml:space="preserve">INDOMARET TTCZ DANGDEUR 179     </t>
  </si>
  <si>
    <t>6032987732700013677</t>
  </si>
  <si>
    <t>575167</t>
  </si>
  <si>
    <t>728434540241</t>
  </si>
  <si>
    <t>6032984036408007</t>
  </si>
  <si>
    <t>TTCZ</t>
  </si>
  <si>
    <t>184132</t>
  </si>
  <si>
    <t xml:space="preserve">INDOMARET TBRD PUSPONJOLO RAYA  </t>
  </si>
  <si>
    <t>6032987731500020254</t>
  </si>
  <si>
    <t>490100</t>
  </si>
  <si>
    <t>723739663492</t>
  </si>
  <si>
    <t>6032986025791509</t>
  </si>
  <si>
    <t>TBRD</t>
  </si>
  <si>
    <t>No.1187/IDM/SMG/X/2017 (ERROR)</t>
  </si>
  <si>
    <t>HISTORY</t>
  </si>
  <si>
    <t>CLAIM TOP UP</t>
  </si>
  <si>
    <t>230801</t>
  </si>
  <si>
    <t xml:space="preserve">INDOMARET T2JQ MH THAMRIN       </t>
  </si>
  <si>
    <t>6032987733700016595</t>
  </si>
  <si>
    <t>337</t>
  </si>
  <si>
    <t>437479</t>
  </si>
  <si>
    <t>727337560970</t>
  </si>
  <si>
    <t>6032981030277487</t>
  </si>
  <si>
    <t>T2JQ</t>
  </si>
  <si>
    <t>2190/VIRTUAL/IDM-TGR2/X/2017</t>
  </si>
  <si>
    <t>TOP UP DOUBLE</t>
  </si>
  <si>
    <t>071206</t>
  </si>
  <si>
    <t xml:space="preserve">INDOMARET FC64 PEJATEN          </t>
  </si>
  <si>
    <t>6032987733800007296</t>
  </si>
  <si>
    <t>854386</t>
  </si>
  <si>
    <t>727935510874</t>
  </si>
  <si>
    <t>6032984016402210</t>
  </si>
  <si>
    <t>FC64</t>
  </si>
  <si>
    <t>101910</t>
  </si>
  <si>
    <t xml:space="preserve">INDOMARET TM6I KEDOYA DURI      </t>
  </si>
  <si>
    <t>6032987733700015415</t>
  </si>
  <si>
    <t>938273</t>
  </si>
  <si>
    <t>728139113749</t>
  </si>
  <si>
    <t>6032981037815347</t>
  </si>
  <si>
    <t>TM6I</t>
  </si>
  <si>
    <t>132116</t>
  </si>
  <si>
    <t xml:space="preserve">INDOMARET TPDH JL PANJANG       </t>
  </si>
  <si>
    <t>6032987733700017106</t>
  </si>
  <si>
    <t>537973</t>
  </si>
  <si>
    <t>728037716925</t>
  </si>
  <si>
    <t>6032981033950148</t>
  </si>
  <si>
    <t>TPDH</t>
  </si>
  <si>
    <t>6032986052585246</t>
  </si>
  <si>
    <t>No.18/IDM/VIR-YOG/TOP UP/X/2017</t>
  </si>
  <si>
    <t>6032986024193756</t>
  </si>
  <si>
    <t>M4 OKT</t>
  </si>
  <si>
    <t>210026</t>
  </si>
  <si>
    <t xml:space="preserve">INDOMARET FT2I RAWA GENI        </t>
  </si>
  <si>
    <t>6032987735300002461</t>
  </si>
  <si>
    <t>353</t>
  </si>
  <si>
    <t>638634</t>
  </si>
  <si>
    <t>728831600282</t>
  </si>
  <si>
    <t>6032984008128245</t>
  </si>
  <si>
    <t>FT2I</t>
  </si>
  <si>
    <t>518/BM/DBM/BGR2/X/17</t>
  </si>
  <si>
    <t>BGR2</t>
  </si>
  <si>
    <t>143344</t>
  </si>
  <si>
    <t xml:space="preserve">INDOMARET TM53 SIMPANG PANANGGA </t>
  </si>
  <si>
    <t>6032987735200001175</t>
  </si>
  <si>
    <t>352</t>
  </si>
  <si>
    <t>418122</t>
  </si>
  <si>
    <t>728830914340</t>
  </si>
  <si>
    <t>6032986051523495</t>
  </si>
  <si>
    <t>TM53</t>
  </si>
  <si>
    <t>101912</t>
  </si>
  <si>
    <t xml:space="preserve">INDOMARET FPNW PARUNG SERAB     </t>
  </si>
  <si>
    <t>6032987735300000606</t>
  </si>
  <si>
    <t>440061</t>
  </si>
  <si>
    <t>729531779104</t>
  </si>
  <si>
    <t>6032984007437233</t>
  </si>
  <si>
    <t>FPNW</t>
  </si>
  <si>
    <t>522/BM/DBM/BGR2/X/17</t>
  </si>
  <si>
    <t>184739</t>
  </si>
  <si>
    <t xml:space="preserve">INDOMARET T35K GRIYA ALAM       </t>
  </si>
  <si>
    <t>6032987735200001621</t>
  </si>
  <si>
    <t>279010</t>
  </si>
  <si>
    <t>729237522541</t>
  </si>
  <si>
    <t>6032981046130423</t>
  </si>
  <si>
    <t>T35K</t>
  </si>
  <si>
    <t>154903</t>
  </si>
  <si>
    <t xml:space="preserve">INDOMARET TL75 RTM KELAPA DUA   </t>
  </si>
  <si>
    <t>6032987735200000730</t>
  </si>
  <si>
    <t>709224</t>
  </si>
  <si>
    <t>727631637683</t>
  </si>
  <si>
    <t>6032986034436799</t>
  </si>
  <si>
    <t>TL75</t>
  </si>
  <si>
    <t>6032986057588757</t>
  </si>
  <si>
    <t>519/BM/DBM/BGR2/X/17</t>
  </si>
  <si>
    <t>160318</t>
  </si>
  <si>
    <t xml:space="preserve">8236000102 </t>
  </si>
  <si>
    <t>INDOMARET F63N TRI TUNGGAL LAMON</t>
  </si>
  <si>
    <t>6032987734500003262</t>
  </si>
  <si>
    <t>003340</t>
  </si>
  <si>
    <t>728536004950</t>
  </si>
  <si>
    <t>6032986056179129</t>
  </si>
  <si>
    <t>F63N</t>
  </si>
  <si>
    <t>070/IDM-GRS/VIR/X/2017</t>
  </si>
  <si>
    <t>GRS</t>
  </si>
  <si>
    <t>151718</t>
  </si>
  <si>
    <t xml:space="preserve">8264001361 </t>
  </si>
  <si>
    <t xml:space="preserve">INDOMARET TDC2 KEBALEN 2        </t>
  </si>
  <si>
    <t>6032987734600004335</t>
  </si>
  <si>
    <t>598724</t>
  </si>
  <si>
    <t>729532282706</t>
  </si>
  <si>
    <t>6032981041403841</t>
  </si>
  <si>
    <t>TDC2</t>
  </si>
  <si>
    <t>070114</t>
  </si>
  <si>
    <t xml:space="preserve">8264001421 </t>
  </si>
  <si>
    <t xml:space="preserve">INDOMARET TCLI RAYA PRAPEN 323  </t>
  </si>
  <si>
    <t>6032987734600006082</t>
  </si>
  <si>
    <t>732539</t>
  </si>
  <si>
    <t>729836390498</t>
  </si>
  <si>
    <t>6032981042609008</t>
  </si>
  <si>
    <t>TCLI</t>
  </si>
  <si>
    <t>072548/ 072658</t>
  </si>
  <si>
    <t xml:space="preserve">8051001078 </t>
  </si>
  <si>
    <t xml:space="preserve">INDOMARET FFDX BHAYANGKARA      </t>
  </si>
  <si>
    <t>6032987732000006900</t>
  </si>
  <si>
    <t>320</t>
  </si>
  <si>
    <t>309291</t>
  </si>
  <si>
    <t>728433700983</t>
  </si>
  <si>
    <t>6032981042340265</t>
  </si>
  <si>
    <t>FFDX</t>
  </si>
  <si>
    <t>728/IDM/VIR-MDN/X/2017</t>
  </si>
  <si>
    <t>MDN</t>
  </si>
  <si>
    <t>SATTLEMENT</t>
  </si>
  <si>
    <t>082230</t>
  </si>
  <si>
    <t>329390</t>
  </si>
  <si>
    <t>728433766866</t>
  </si>
  <si>
    <t>6032984033006226</t>
  </si>
  <si>
    <t>223742</t>
  </si>
  <si>
    <t xml:space="preserve">INDOMARET TP1C MARSEKAL         </t>
  </si>
  <si>
    <t>6032987730700021187</t>
  </si>
  <si>
    <t>307</t>
  </si>
  <si>
    <t>391438</t>
  </si>
  <si>
    <t>727134152618</t>
  </si>
  <si>
    <t>6032981019995851</t>
  </si>
  <si>
    <t>TP1C</t>
  </si>
  <si>
    <t>0982/VIR/IDM-TGR 1/X/2017</t>
  </si>
  <si>
    <t>TGR1</t>
  </si>
  <si>
    <t>SETTLEMENT+SALES DRAFT DEBIT KONSUMEN</t>
  </si>
  <si>
    <t>ROLL OUT</t>
  </si>
  <si>
    <t>M1 NOV</t>
  </si>
  <si>
    <t>103653</t>
  </si>
  <si>
    <t xml:space="preserve">INDOMARET F180 SENTOSA RAYA     </t>
  </si>
  <si>
    <t>6032987735300000051</t>
  </si>
  <si>
    <t>830230</t>
  </si>
  <si>
    <t>729836692758</t>
  </si>
  <si>
    <t>6032981046647087</t>
  </si>
  <si>
    <t>F180</t>
  </si>
  <si>
    <t>524/BM/DBM/BGR2/XI/17</t>
  </si>
  <si>
    <t>085010</t>
  </si>
  <si>
    <t xml:space="preserve">INDOMARET TBQQ ARCO GRIYA GEHA  </t>
  </si>
  <si>
    <t>6032987735200001183</t>
  </si>
  <si>
    <t>520964</t>
  </si>
  <si>
    <t>726737493967</t>
  </si>
  <si>
    <t>6032986037282448</t>
  </si>
  <si>
    <t>TBQQ</t>
  </si>
  <si>
    <t>121742</t>
  </si>
  <si>
    <t>INDOMARET TFEC KAMPUNG BULAK CIP</t>
  </si>
  <si>
    <t>6032987735200000474</t>
  </si>
  <si>
    <t>507610</t>
  </si>
  <si>
    <t>728230977107</t>
  </si>
  <si>
    <t>6032986012846811</t>
  </si>
  <si>
    <t>TFEC</t>
  </si>
  <si>
    <t>074807</t>
  </si>
  <si>
    <t xml:space="preserve">INDOMARET TH9C KARANGAN RAYA    </t>
  </si>
  <si>
    <t>6032987735200002280</t>
  </si>
  <si>
    <t>385720</t>
  </si>
  <si>
    <t>728230593484</t>
  </si>
  <si>
    <t>6032981038742540</t>
  </si>
  <si>
    <t>TH9C</t>
  </si>
  <si>
    <t>075247</t>
  </si>
  <si>
    <t>387261</t>
  </si>
  <si>
    <t>728230598569</t>
  </si>
  <si>
    <t>6032981038742490</t>
  </si>
  <si>
    <t>160740</t>
  </si>
  <si>
    <t xml:space="preserve">INDOMARET TPE0 MARGONDA 5       </t>
  </si>
  <si>
    <t>6032987735200000813</t>
  </si>
  <si>
    <t>018275</t>
  </si>
  <si>
    <t>730030559245</t>
  </si>
  <si>
    <t>6032984039004142</t>
  </si>
  <si>
    <t>TPE0</t>
  </si>
  <si>
    <t>131955</t>
  </si>
  <si>
    <t xml:space="preserve">INDOMARET TZCL SPBU CILANGKAP   </t>
  </si>
  <si>
    <t>6032987735200001035</t>
  </si>
  <si>
    <t>911387</t>
  </si>
  <si>
    <t>729836935597</t>
  </si>
  <si>
    <t>6032981047255443</t>
  </si>
  <si>
    <t>TZCL</t>
  </si>
  <si>
    <t>6032981042440172</t>
  </si>
  <si>
    <t>2739/IDM/VIR-BLI/X/2017</t>
  </si>
  <si>
    <t>BLI</t>
  </si>
  <si>
    <t>095740</t>
  </si>
  <si>
    <t xml:space="preserve">INDOMARET F21N SAMPORA          </t>
  </si>
  <si>
    <t>6032987732600003422</t>
  </si>
  <si>
    <t>459656</t>
  </si>
  <si>
    <t>729338289920</t>
  </si>
  <si>
    <t>6032981040832289</t>
  </si>
  <si>
    <t>F21N</t>
  </si>
  <si>
    <t>266/EXT/VIR/XI/2017</t>
  </si>
  <si>
    <t>212149</t>
  </si>
  <si>
    <t>INDOMARET T63U T63U RAYA PALIMAN</t>
  </si>
  <si>
    <t>6032987732700008180</t>
  </si>
  <si>
    <t>174093</t>
  </si>
  <si>
    <t>729837722574</t>
  </si>
  <si>
    <t>6032986057445370</t>
  </si>
  <si>
    <t>T63U</t>
  </si>
  <si>
    <t>200135</t>
  </si>
  <si>
    <t xml:space="preserve">8264001094 </t>
  </si>
  <si>
    <t xml:space="preserve">INDOMARET TF62 TANJUNG SADARI   </t>
  </si>
  <si>
    <t>6032987734600006306</t>
  </si>
  <si>
    <t>633137</t>
  </si>
  <si>
    <t>729939228459</t>
  </si>
  <si>
    <t>6032986050867018</t>
  </si>
  <si>
    <t>TF62</t>
  </si>
  <si>
    <t>009/IDM-GRS/VIR/XI/2017</t>
  </si>
  <si>
    <t>100223</t>
  </si>
  <si>
    <t xml:space="preserve">8232000278 </t>
  </si>
  <si>
    <t xml:space="preserve">INDOMARET TGTO PONGANGAN 2      </t>
  </si>
  <si>
    <t>6032987734600006512</t>
  </si>
  <si>
    <t>315428</t>
  </si>
  <si>
    <t>729938287917</t>
  </si>
  <si>
    <t>6032986059778828</t>
  </si>
  <si>
    <t>TGTO</t>
  </si>
  <si>
    <t>103944</t>
  </si>
  <si>
    <t xml:space="preserve">8264001328 </t>
  </si>
  <si>
    <t xml:space="preserve">INDOMARET TMBF BANYU URIP 3     </t>
  </si>
  <si>
    <t>6032987734600006983</t>
  </si>
  <si>
    <t>966403</t>
  </si>
  <si>
    <t>730233678840</t>
  </si>
  <si>
    <t>6032981029256617</t>
  </si>
  <si>
    <t>TMBF</t>
  </si>
  <si>
    <t>6032981038793493</t>
  </si>
  <si>
    <t>096/IDM/VIR-JKT2/XI/2017</t>
  </si>
  <si>
    <t>09.56.19</t>
  </si>
  <si>
    <t>4800002601222555</t>
  </si>
  <si>
    <t>89/VB-IDMPKU/X/2017</t>
  </si>
  <si>
    <t>PKU</t>
  </si>
  <si>
    <t>225753</t>
  </si>
  <si>
    <t>93010370676</t>
  </si>
  <si>
    <t xml:space="preserve">INDOMARET - OPENING             </t>
  </si>
  <si>
    <t>6032987730900016755</t>
  </si>
  <si>
    <t>178346</t>
  </si>
  <si>
    <t>728730083004</t>
  </si>
  <si>
    <t>6032986026156843</t>
  </si>
  <si>
    <t>TIDD</t>
  </si>
  <si>
    <t>329/Virtual-PRG/IX/2017</t>
  </si>
  <si>
    <t>HISTORY TRANSAKSI</t>
  </si>
  <si>
    <t>122451</t>
  </si>
  <si>
    <t>770989</t>
  </si>
  <si>
    <t>725339540989</t>
  </si>
  <si>
    <t>6032986024264482</t>
  </si>
  <si>
    <t>No.142/BM-DBM/PWK/X/2017</t>
  </si>
  <si>
    <t>DOC CLAIM TOPUP GAGAL No.142/BM-DBM/PWK/X/2017 - 2.PDF</t>
  </si>
  <si>
    <t>094158</t>
  </si>
  <si>
    <t>394179</t>
  </si>
  <si>
    <t>723435514605</t>
  </si>
  <si>
    <t>6032981015382005</t>
  </si>
  <si>
    <t>DOC CLAIM TOPUP GAGAL No.142/BM-DBM/PWK/X/2017 - 3.PDF</t>
  </si>
  <si>
    <t>094544</t>
  </si>
  <si>
    <t>INDOMARET T8O0 IPIK GANDAMANAH R</t>
  </si>
  <si>
    <t>6032987734100013356</t>
  </si>
  <si>
    <t>681378</t>
  </si>
  <si>
    <t>724437979594</t>
  </si>
  <si>
    <t>6032986043855237</t>
  </si>
  <si>
    <t>T8O0</t>
  </si>
  <si>
    <t>001413</t>
  </si>
  <si>
    <t>INDOMARET TS99 GRAND WISATA RAYA</t>
  </si>
  <si>
    <t>6032987734100013596</t>
  </si>
  <si>
    <t>021788</t>
  </si>
  <si>
    <t>724832867618</t>
  </si>
  <si>
    <t>6032986053762505</t>
  </si>
  <si>
    <t>TS99</t>
  </si>
  <si>
    <t>DOC CLAIM TOPUP GAGAL No.142/BM-DBM/PWK/X/2017 - 7.PDF</t>
  </si>
  <si>
    <t>105939</t>
  </si>
  <si>
    <t xml:space="preserve">INDOMARET T7UC VETERAN 162      </t>
  </si>
  <si>
    <t>6032987734100015039</t>
  </si>
  <si>
    <t>051104</t>
  </si>
  <si>
    <t>726038302325</t>
  </si>
  <si>
    <t>6032986056690620</t>
  </si>
  <si>
    <t>T7UC</t>
  </si>
  <si>
    <t>DOC CLAIM TOPUP GAGAL No.142/BM-DBM/PWK/X/2017 - 9.PDF</t>
  </si>
  <si>
    <t>191410</t>
  </si>
  <si>
    <t xml:space="preserve">INDOMARET TAUE HASANUDIN 2      </t>
  </si>
  <si>
    <t>6032987734100010204</t>
  </si>
  <si>
    <t>732927</t>
  </si>
  <si>
    <t>729339156790</t>
  </si>
  <si>
    <t>6032981015045917</t>
  </si>
  <si>
    <t>TAUE</t>
  </si>
  <si>
    <t>DOK TIDAK LENGKAP</t>
  </si>
  <si>
    <t>194703</t>
  </si>
  <si>
    <t>INDOMARET TNDJ MEGA REGENCY NIAG</t>
  </si>
  <si>
    <t>6032987734100015492</t>
  </si>
  <si>
    <t>847390</t>
  </si>
  <si>
    <t>730336396441</t>
  </si>
  <si>
    <t>6032981019288703</t>
  </si>
  <si>
    <t>TNDJ</t>
  </si>
  <si>
    <t>200405</t>
  </si>
  <si>
    <t xml:space="preserve">INDOMARET FSR9 GRAHA MORRIS MGT </t>
  </si>
  <si>
    <t>6032987734000006674</t>
  </si>
  <si>
    <t>766503</t>
  </si>
  <si>
    <t>730132901239</t>
  </si>
  <si>
    <t>6032981033477324</t>
  </si>
  <si>
    <t>FSR9</t>
  </si>
  <si>
    <t>130350</t>
  </si>
  <si>
    <t xml:space="preserve">INDOMARET F508 KAMPUNG          </t>
  </si>
  <si>
    <t>6032987734000004349</t>
  </si>
  <si>
    <t>029580</t>
  </si>
  <si>
    <t>729430258599</t>
  </si>
  <si>
    <t>6032981034332908</t>
  </si>
  <si>
    <t>F508</t>
  </si>
  <si>
    <t>043815</t>
  </si>
  <si>
    <t>INDOMARET POINT CAFE TXNM REST A</t>
  </si>
  <si>
    <t>6032987734100014941</t>
  </si>
  <si>
    <t>939322</t>
  </si>
  <si>
    <t>730436816953</t>
  </si>
  <si>
    <t>6032981034617159</t>
  </si>
  <si>
    <t>182258</t>
  </si>
  <si>
    <t xml:space="preserve">INDOMARET TLMW SUROTO KUNTO     </t>
  </si>
  <si>
    <t>6032987734100010766</t>
  </si>
  <si>
    <t>710531</t>
  </si>
  <si>
    <t>729339089469</t>
  </si>
  <si>
    <t>6032981035181627</t>
  </si>
  <si>
    <t>TLMW</t>
  </si>
  <si>
    <t>134601</t>
  </si>
  <si>
    <t>INDOMARET TXQS TEUKU UMAR CIBITU</t>
  </si>
  <si>
    <t>6032987734100011160</t>
  </si>
  <si>
    <t>710768</t>
  </si>
  <si>
    <t>729135519429</t>
  </si>
  <si>
    <t>6032981040560104</t>
  </si>
  <si>
    <t>TXQS</t>
  </si>
  <si>
    <t>022239</t>
  </si>
  <si>
    <t>6032987734100015989</t>
  </si>
  <si>
    <t>671788</t>
  </si>
  <si>
    <t>728931865216</t>
  </si>
  <si>
    <t>6032981042570036</t>
  </si>
  <si>
    <t>144233</t>
  </si>
  <si>
    <t>INDOMARET TL68 PANGKAL PERJUANGA</t>
  </si>
  <si>
    <t>6032987734100015641</t>
  </si>
  <si>
    <t>495322</t>
  </si>
  <si>
    <t>729735493574</t>
  </si>
  <si>
    <t>6032981042809509</t>
  </si>
  <si>
    <t>TL68</t>
  </si>
  <si>
    <t>012620</t>
  </si>
  <si>
    <t>353982</t>
  </si>
  <si>
    <t>729337929694</t>
  </si>
  <si>
    <t>6032981042942243</t>
  </si>
  <si>
    <t>151418</t>
  </si>
  <si>
    <t xml:space="preserve">INDOMARET OPEN RA PWK R52       </t>
  </si>
  <si>
    <t>6032987734100009271</t>
  </si>
  <si>
    <t>588084</t>
  </si>
  <si>
    <t>728231238171</t>
  </si>
  <si>
    <t>6032981043661156</t>
  </si>
  <si>
    <t>TN7G</t>
  </si>
  <si>
    <t>151457</t>
  </si>
  <si>
    <t xml:space="preserve">INDOMARET TY6F PATRIOT 03       </t>
  </si>
  <si>
    <t>6032987734100008745</t>
  </si>
  <si>
    <t>988596</t>
  </si>
  <si>
    <t>730030466701</t>
  </si>
  <si>
    <t>6032981045412384</t>
  </si>
  <si>
    <t>TY6F</t>
  </si>
  <si>
    <t>225740</t>
  </si>
  <si>
    <t xml:space="preserve">INDOMARET T6HL PAMANUKAN 2      </t>
  </si>
  <si>
    <t>6032987734100014446</t>
  </si>
  <si>
    <t>233128</t>
  </si>
  <si>
    <t>730031298402</t>
  </si>
  <si>
    <t>6032981045855855</t>
  </si>
  <si>
    <t>T6HL</t>
  </si>
  <si>
    <t>101111</t>
  </si>
  <si>
    <t>INDOMARET TEIK SPBU TANJUNG PURA</t>
  </si>
  <si>
    <t>6032987734100012564</t>
  </si>
  <si>
    <t>466522</t>
  </si>
  <si>
    <t>729338312387</t>
  </si>
  <si>
    <t>6032981045910320</t>
  </si>
  <si>
    <t>TEIK</t>
  </si>
  <si>
    <t>013854</t>
  </si>
  <si>
    <t>705324</t>
  </si>
  <si>
    <t>729836291837</t>
  </si>
  <si>
    <t>6032981046073748</t>
  </si>
  <si>
    <t>080717</t>
  </si>
  <si>
    <t xml:space="preserve">INDOMARET TL09 WANCI MEKAR      </t>
  </si>
  <si>
    <t>6032987734100012796</t>
  </si>
  <si>
    <t>756614</t>
  </si>
  <si>
    <t>729836470061</t>
  </si>
  <si>
    <t>6032981046828430</t>
  </si>
  <si>
    <t>TL09</t>
  </si>
  <si>
    <t>101947</t>
  </si>
  <si>
    <t xml:space="preserve">INDOMARET T4YF SPBU MARGAHAYU   </t>
  </si>
  <si>
    <t>6032987734100014750</t>
  </si>
  <si>
    <t>053492</t>
  </si>
  <si>
    <t>730437167571</t>
  </si>
  <si>
    <t>6032981046964649</t>
  </si>
  <si>
    <t>T4YF</t>
  </si>
  <si>
    <t>085822</t>
  </si>
  <si>
    <t>500963</t>
  </si>
  <si>
    <t>730335377150</t>
  </si>
  <si>
    <t>6032983401013194</t>
  </si>
  <si>
    <t>210719</t>
  </si>
  <si>
    <t xml:space="preserve">INDOMARET T7CA GALUH MAS RAYA   </t>
  </si>
  <si>
    <t>6032987734100009156</t>
  </si>
  <si>
    <t>807127</t>
  </si>
  <si>
    <t>730133032582</t>
  </si>
  <si>
    <t>6032984018372973</t>
  </si>
  <si>
    <t>T7CA</t>
  </si>
  <si>
    <t>214252</t>
  </si>
  <si>
    <t xml:space="preserve">INDOMARET F5HJ PRIME ROSE       </t>
  </si>
  <si>
    <t>6032987734000005106</t>
  </si>
  <si>
    <t>806846</t>
  </si>
  <si>
    <t>729532973855</t>
  </si>
  <si>
    <t>6032984025091228</t>
  </si>
  <si>
    <t>F5HJ</t>
  </si>
  <si>
    <t>135410</t>
  </si>
  <si>
    <t>INDOMARET T42B PLUS MEKARSARI RY</t>
  </si>
  <si>
    <t>6032987734100008950</t>
  </si>
  <si>
    <t>572666</t>
  </si>
  <si>
    <t>729338650589</t>
  </si>
  <si>
    <t>6032984025831136</t>
  </si>
  <si>
    <t>T42B</t>
  </si>
  <si>
    <t>115743</t>
  </si>
  <si>
    <t>442508</t>
  </si>
  <si>
    <t>730131967750</t>
  </si>
  <si>
    <t>6032984028886145</t>
  </si>
  <si>
    <t>214119</t>
  </si>
  <si>
    <t xml:space="preserve">INDOMARET FC2K JATI MULYA       </t>
  </si>
  <si>
    <t>6032987734000006146</t>
  </si>
  <si>
    <t>397722</t>
  </si>
  <si>
    <t>730234935257</t>
  </si>
  <si>
    <t>6032984035133408</t>
  </si>
  <si>
    <t>FC2K</t>
  </si>
  <si>
    <t>135602</t>
  </si>
  <si>
    <t>INDOMARET T1LR INTERCHANGE KARAW</t>
  </si>
  <si>
    <t>6032987734100006335</t>
  </si>
  <si>
    <t>396678</t>
  </si>
  <si>
    <t>728830843787</t>
  </si>
  <si>
    <t>6032984035788052</t>
  </si>
  <si>
    <t>T1LR</t>
  </si>
  <si>
    <t>093353</t>
  </si>
  <si>
    <t xml:space="preserve">INDOMARET TT48 CURUG            </t>
  </si>
  <si>
    <t>6032987734100008455</t>
  </si>
  <si>
    <t>754483</t>
  </si>
  <si>
    <t>728932143808</t>
  </si>
  <si>
    <t>6032984035788649</t>
  </si>
  <si>
    <t>TT48</t>
  </si>
  <si>
    <t>001331</t>
  </si>
  <si>
    <t xml:space="preserve">INDOMARET T3U3 HYBRID KM.42     </t>
  </si>
  <si>
    <t>6032987734100015864</t>
  </si>
  <si>
    <t>183497</t>
  </si>
  <si>
    <t>728636675200</t>
  </si>
  <si>
    <t>6032984038080242</t>
  </si>
  <si>
    <t>T3U3</t>
  </si>
  <si>
    <t>150314</t>
  </si>
  <si>
    <t xml:space="preserve">INDOMARET TLL9 ARMED 2          </t>
  </si>
  <si>
    <t>6032987734100014008</t>
  </si>
  <si>
    <t>975067</t>
  </si>
  <si>
    <t>728535915869</t>
  </si>
  <si>
    <t>6032984038648329</t>
  </si>
  <si>
    <t>TLL9</t>
  </si>
  <si>
    <t>001150</t>
  </si>
  <si>
    <t>6032987734100014511</t>
  </si>
  <si>
    <t>652769</t>
  </si>
  <si>
    <t>728738275246</t>
  </si>
  <si>
    <t>6032984040603502</t>
  </si>
  <si>
    <t>165407</t>
  </si>
  <si>
    <t xml:space="preserve">INDOMARET F505 PONDOK HIJAU     </t>
  </si>
  <si>
    <t>6032987734000004331</t>
  </si>
  <si>
    <t>010436</t>
  </si>
  <si>
    <t>728739405458</t>
  </si>
  <si>
    <t>6032986012994652</t>
  </si>
  <si>
    <t>F505</t>
  </si>
  <si>
    <t>072052</t>
  </si>
  <si>
    <t xml:space="preserve">INDOMARET T7QT REST AREA KM 86A </t>
  </si>
  <si>
    <t>6032987734100008901</t>
  </si>
  <si>
    <t>761873</t>
  </si>
  <si>
    <t>728535248673</t>
  </si>
  <si>
    <t>6032986027211373</t>
  </si>
  <si>
    <t>T7QT</t>
  </si>
  <si>
    <t>212253</t>
  </si>
  <si>
    <t>416902</t>
  </si>
  <si>
    <t>730438239267</t>
  </si>
  <si>
    <t>6032986035176592</t>
  </si>
  <si>
    <t>075950</t>
  </si>
  <si>
    <t>890687</t>
  </si>
  <si>
    <t>730233456858</t>
  </si>
  <si>
    <t>6032986042550151</t>
  </si>
  <si>
    <t>010645</t>
  </si>
  <si>
    <t>6032987734100014925</t>
  </si>
  <si>
    <t>703918</t>
  </si>
  <si>
    <t>729836285960</t>
  </si>
  <si>
    <t>6032986046188909</t>
  </si>
  <si>
    <t>125731</t>
  </si>
  <si>
    <t>INDOMARET T8DL BUMI KAHURIPAN IN</t>
  </si>
  <si>
    <t>6032987734100013315</t>
  </si>
  <si>
    <t>481893</t>
  </si>
  <si>
    <t>730132079546</t>
  </si>
  <si>
    <t>6032986047230585</t>
  </si>
  <si>
    <t>T8DL</t>
  </si>
  <si>
    <t>120556</t>
  </si>
  <si>
    <t xml:space="preserve">INDOMARET G080 GO R13           </t>
  </si>
  <si>
    <t>6032987734100007259</t>
  </si>
  <si>
    <t>825819</t>
  </si>
  <si>
    <t>728932372763</t>
  </si>
  <si>
    <t>6032986048348238</t>
  </si>
  <si>
    <t>T4NL</t>
  </si>
  <si>
    <t>102225</t>
  </si>
  <si>
    <t>777628</t>
  </si>
  <si>
    <t>728738672308</t>
  </si>
  <si>
    <t>6032986050653772</t>
  </si>
  <si>
    <t>130353</t>
  </si>
  <si>
    <t xml:space="preserve">INDOMARET TMCP SUKATANI 8       </t>
  </si>
  <si>
    <t>6032987734100012721</t>
  </si>
  <si>
    <t>851668</t>
  </si>
  <si>
    <t>728932455060</t>
  </si>
  <si>
    <t>6032986053801840</t>
  </si>
  <si>
    <t>TMCP</t>
  </si>
  <si>
    <t>072400</t>
  </si>
  <si>
    <t xml:space="preserve">INDOMARET OPENING PWK REG 36    </t>
  </si>
  <si>
    <t>694119</t>
  </si>
  <si>
    <t>728738414329</t>
  </si>
  <si>
    <t>6032986054939912</t>
  </si>
  <si>
    <t>184720</t>
  </si>
  <si>
    <t>231165</t>
  </si>
  <si>
    <t>729430897912</t>
  </si>
  <si>
    <t>6032986055126188</t>
  </si>
  <si>
    <t>203302</t>
  </si>
  <si>
    <t xml:space="preserve">INDOMARET T1T7 PUSAKA NAGARA 2  </t>
  </si>
  <si>
    <t>6032987734100007119</t>
  </si>
  <si>
    <t>767800</t>
  </si>
  <si>
    <t>729339264168</t>
  </si>
  <si>
    <t>6032986055422322</t>
  </si>
  <si>
    <t>T1T7</t>
  </si>
  <si>
    <t>201619</t>
  </si>
  <si>
    <t xml:space="preserve">INDOMARET T5IH SADANG           </t>
  </si>
  <si>
    <t>6032987734100007283</t>
  </si>
  <si>
    <t>673522</t>
  </si>
  <si>
    <t>728434822500</t>
  </si>
  <si>
    <t>6032986055583750</t>
  </si>
  <si>
    <t>T5IH</t>
  </si>
  <si>
    <t>144019</t>
  </si>
  <si>
    <t>6032987734000006229</t>
  </si>
  <si>
    <t>494347</t>
  </si>
  <si>
    <t>729735490304</t>
  </si>
  <si>
    <t>6032986055622657</t>
  </si>
  <si>
    <t>144207</t>
  </si>
  <si>
    <t xml:space="preserve">INDOMARET TR04 PASIR RANDU      </t>
  </si>
  <si>
    <t>6032987734100015765</t>
  </si>
  <si>
    <t>895360</t>
  </si>
  <si>
    <t>728932600043</t>
  </si>
  <si>
    <t>6032986055753502</t>
  </si>
  <si>
    <t>TR04</t>
  </si>
  <si>
    <t>163535</t>
  </si>
  <si>
    <t xml:space="preserve">INDOMARET T034 HARAPAN BARU     </t>
  </si>
  <si>
    <t>6032987734100014297</t>
  </si>
  <si>
    <t>034207</t>
  </si>
  <si>
    <t>730030607483</t>
  </si>
  <si>
    <t>6032986056696247</t>
  </si>
  <si>
    <t>T034</t>
  </si>
  <si>
    <t>002712</t>
  </si>
  <si>
    <t xml:space="preserve">INDOMARET T3U3 HYBRID REST AREA </t>
  </si>
  <si>
    <t>6032987734100014834</t>
  </si>
  <si>
    <t>701999</t>
  </si>
  <si>
    <t>729836276858</t>
  </si>
  <si>
    <t>6032986056812059</t>
  </si>
  <si>
    <t>033640</t>
  </si>
  <si>
    <t xml:space="preserve">INDOMARET T85L CIBARUSAH 5      </t>
  </si>
  <si>
    <t>6032987734100015351</t>
  </si>
  <si>
    <t>827396</t>
  </si>
  <si>
    <t>729439621366</t>
  </si>
  <si>
    <t>6032986057357898</t>
  </si>
  <si>
    <t>T85L</t>
  </si>
  <si>
    <t>053905</t>
  </si>
  <si>
    <t>719155</t>
  </si>
  <si>
    <t>729836341468</t>
  </si>
  <si>
    <t>6032986057557851</t>
  </si>
  <si>
    <t>092012</t>
  </si>
  <si>
    <t>796444</t>
  </si>
  <si>
    <t>730039886699</t>
  </si>
  <si>
    <t>6032986057756628</t>
  </si>
  <si>
    <t>124907</t>
  </si>
  <si>
    <t>048206</t>
  </si>
  <si>
    <t>730233901931</t>
  </si>
  <si>
    <t>6032986058051797</t>
  </si>
  <si>
    <t>192728</t>
  </si>
  <si>
    <t>INDOMARET TK0O RAWA GEMPOL KULON</t>
  </si>
  <si>
    <t>6032987734100015476</t>
  </si>
  <si>
    <t>188500</t>
  </si>
  <si>
    <t>729634356793</t>
  </si>
  <si>
    <t>6032986058056689</t>
  </si>
  <si>
    <t>TK0O</t>
  </si>
  <si>
    <t>211401</t>
  </si>
  <si>
    <t>387155</t>
  </si>
  <si>
    <t>730234879057</t>
  </si>
  <si>
    <t>6032986058205476</t>
  </si>
  <si>
    <t>6032981040359713</t>
  </si>
  <si>
    <t>No.143/BM-DBM/PWK/XI/2017</t>
  </si>
  <si>
    <t>091103</t>
  </si>
  <si>
    <t xml:space="preserve">8264001445 </t>
  </si>
  <si>
    <t xml:space="preserve">INDOMARET T6O3 TENGGILIS MEJOYO </t>
  </si>
  <si>
    <t>6032987734600008856</t>
  </si>
  <si>
    <t>335469</t>
  </si>
  <si>
    <t>730131663944</t>
  </si>
  <si>
    <t>6032983400746380</t>
  </si>
  <si>
    <t>T6O3</t>
  </si>
  <si>
    <t>6032981043843770</t>
  </si>
  <si>
    <t>1008/VIR/IDM-TGR 1/XI/2017</t>
  </si>
  <si>
    <t>145615</t>
  </si>
  <si>
    <t xml:space="preserve">INDOMARET T2I9 CIBEBER          </t>
  </si>
  <si>
    <t>6032987733700013394</t>
  </si>
  <si>
    <t>419954</t>
  </si>
  <si>
    <t>728637432131</t>
  </si>
  <si>
    <t>6032981041530981</t>
  </si>
  <si>
    <t>T2I9</t>
  </si>
  <si>
    <t>2265/VIRTUAL/IDM-TGR2/XI/2017</t>
  </si>
  <si>
    <t>215557</t>
  </si>
  <si>
    <t>637904</t>
  </si>
  <si>
    <t>728638141511</t>
  </si>
  <si>
    <t>6032986054846539</t>
  </si>
  <si>
    <t>120242</t>
  </si>
  <si>
    <t>824342</t>
  </si>
  <si>
    <t>728932368079</t>
  </si>
  <si>
    <t>6032981043290592</t>
  </si>
  <si>
    <t>223127</t>
  </si>
  <si>
    <t xml:space="preserve">INDOMARET F65L DUTA BANDARA     </t>
  </si>
  <si>
    <t>6032987733800007189</t>
  </si>
  <si>
    <t>336060</t>
  </si>
  <si>
    <t>729431345559</t>
  </si>
  <si>
    <t>6032986019606887</t>
  </si>
  <si>
    <t>F65L</t>
  </si>
  <si>
    <t>6032986055674609</t>
  </si>
  <si>
    <t>2264/VIRTUAL/IDM-TGR2/XI/2017</t>
  </si>
  <si>
    <t>6032986048975923</t>
  </si>
  <si>
    <t>M2 NOV</t>
  </si>
  <si>
    <t>110641</t>
  </si>
  <si>
    <t>INDOMARET FVT7 SPBU CIBUNGBULANG</t>
  </si>
  <si>
    <t>302</t>
  </si>
  <si>
    <t>318949</t>
  </si>
  <si>
    <t>726930362435</t>
  </si>
  <si>
    <t>6032986056289183</t>
  </si>
  <si>
    <t>FVT7</t>
  </si>
  <si>
    <t>Surat Claim No.177/BM/DBM/BGR/XI/17</t>
  </si>
  <si>
    <t>100700</t>
  </si>
  <si>
    <t xml:space="preserve">INDOMARET T87B CIRACAS 2        </t>
  </si>
  <si>
    <t>6032987730300018336</t>
  </si>
  <si>
    <t>445942</t>
  </si>
  <si>
    <t>728230785926</t>
  </si>
  <si>
    <t>6032981027357763</t>
  </si>
  <si>
    <t>T87B</t>
  </si>
  <si>
    <t>210832</t>
  </si>
  <si>
    <t xml:space="preserve">INDOMARET F15L BLOTONGAN        </t>
  </si>
  <si>
    <t>6032987731400011452</t>
  </si>
  <si>
    <t>314</t>
  </si>
  <si>
    <t>200692</t>
  </si>
  <si>
    <t>730031094494</t>
  </si>
  <si>
    <t>6032984014600625</t>
  </si>
  <si>
    <t>F15L</t>
  </si>
  <si>
    <t>No.1240/IDM/SMG/XI/2017 (ERROR)</t>
  </si>
  <si>
    <t>124921</t>
  </si>
  <si>
    <t xml:space="preserve">INDOMARET T17X T17X REJOSARI    </t>
  </si>
  <si>
    <t>6032987731500018340</t>
  </si>
  <si>
    <t>905038</t>
  </si>
  <si>
    <t>730030205764</t>
  </si>
  <si>
    <t>6032981041304072</t>
  </si>
  <si>
    <t>T17X</t>
  </si>
  <si>
    <t>212858</t>
  </si>
  <si>
    <t xml:space="preserve">INDOMARET TM4Q BATURSARI RAYA   </t>
  </si>
  <si>
    <t>6032987731500020049</t>
  </si>
  <si>
    <t>902645</t>
  </si>
  <si>
    <t>730336586405</t>
  </si>
  <si>
    <t>6032986054122584</t>
  </si>
  <si>
    <t>TM4Q</t>
  </si>
  <si>
    <t>092624</t>
  </si>
  <si>
    <t xml:space="preserve">INDOMARET TTOL ANJASMORO E 14   </t>
  </si>
  <si>
    <t>6032987731500021237</t>
  </si>
  <si>
    <t>416073</t>
  </si>
  <si>
    <t>729531703458</t>
  </si>
  <si>
    <t>6032986032755562</t>
  </si>
  <si>
    <t>TTOL</t>
  </si>
  <si>
    <t>120745</t>
  </si>
  <si>
    <t xml:space="preserve">INDOMARET TU67 SALATIGA 2       </t>
  </si>
  <si>
    <t>6032987731500019819</t>
  </si>
  <si>
    <t>520539</t>
  </si>
  <si>
    <t>729338481220</t>
  </si>
  <si>
    <t>6032981044322830</t>
  </si>
  <si>
    <t>TU67</t>
  </si>
  <si>
    <t>064218</t>
  </si>
  <si>
    <t xml:space="preserve">INDOMARET G801 GO R07           </t>
  </si>
  <si>
    <t>6032987731500021005</t>
  </si>
  <si>
    <t>863334</t>
  </si>
  <si>
    <t>728138878272</t>
  </si>
  <si>
    <t>6032983300042880</t>
  </si>
  <si>
    <t>TVGT</t>
  </si>
  <si>
    <t>213032</t>
  </si>
  <si>
    <t xml:space="preserve">INDOMARET G801 GO R06           </t>
  </si>
  <si>
    <t>6032987731500020767</t>
  </si>
  <si>
    <t>913884</t>
  </si>
  <si>
    <t>729136194096</t>
  </si>
  <si>
    <t>6032981029076486</t>
  </si>
  <si>
    <t>TXD4</t>
  </si>
  <si>
    <t>M3 NOV</t>
  </si>
  <si>
    <t>085151</t>
  </si>
  <si>
    <t xml:space="preserve">INDOMARET F907 TANAH BARU       </t>
  </si>
  <si>
    <t>6032987735300002446</t>
  </si>
  <si>
    <t>857864</t>
  </si>
  <si>
    <t>728332209570</t>
  </si>
  <si>
    <t>6032981043803527</t>
  </si>
  <si>
    <t>F907</t>
  </si>
  <si>
    <t>543/BM/DBM/BGR2/XI/17</t>
  </si>
  <si>
    <t>Top up sukses</t>
  </si>
  <si>
    <t>183704</t>
  </si>
  <si>
    <t xml:space="preserve">INDOMARET FEXQ KUKUSAN 3        </t>
  </si>
  <si>
    <t>6032987735300000465</t>
  </si>
  <si>
    <t>611907</t>
  </si>
  <si>
    <t>731538295666</t>
  </si>
  <si>
    <t>6032981037348679</t>
  </si>
  <si>
    <t>FEXQ</t>
  </si>
  <si>
    <t>105007</t>
  </si>
  <si>
    <t xml:space="preserve">INDOMARET TD0K INDOCEMENT II    </t>
  </si>
  <si>
    <t>6032987735200002132</t>
  </si>
  <si>
    <t>069611</t>
  </si>
  <si>
    <t>730437214163</t>
  </si>
  <si>
    <t>6032986057675711</t>
  </si>
  <si>
    <t>TD0K</t>
  </si>
  <si>
    <t>092052</t>
  </si>
  <si>
    <t>INDOMARET THDW TENGSAW CITEUREUP</t>
  </si>
  <si>
    <t>6032987735200002314</t>
  </si>
  <si>
    <t>820333</t>
  </si>
  <si>
    <t>731639143267</t>
  </si>
  <si>
    <t>6032986062075402</t>
  </si>
  <si>
    <t>THDW</t>
  </si>
  <si>
    <t>185323</t>
  </si>
  <si>
    <t xml:space="preserve">INDOMARET FG9P TOKO DAMAI JAYA  </t>
  </si>
  <si>
    <t>6032987732600005062</t>
  </si>
  <si>
    <t>886903</t>
  </si>
  <si>
    <t>730539720269</t>
  </si>
  <si>
    <t>6032986058204669</t>
  </si>
  <si>
    <t>FG9P</t>
  </si>
  <si>
    <t>281/EXT/VIR/XI/2017</t>
  </si>
  <si>
    <t>174255</t>
  </si>
  <si>
    <t xml:space="preserve">INDOMARET FC76 BEJI             </t>
  </si>
  <si>
    <t>6032987732600004735</t>
  </si>
  <si>
    <t>980094</t>
  </si>
  <si>
    <t>731436277062</t>
  </si>
  <si>
    <t>6032986059332402</t>
  </si>
  <si>
    <t>FC76</t>
  </si>
  <si>
    <t>090622</t>
  </si>
  <si>
    <t xml:space="preserve">INDOMARET T69J SEDONG           </t>
  </si>
  <si>
    <t>6032987732700009469</t>
  </si>
  <si>
    <t>813231</t>
  </si>
  <si>
    <t>731639122601</t>
  </si>
  <si>
    <t>6032986052141131</t>
  </si>
  <si>
    <t>T69J</t>
  </si>
  <si>
    <t>094045</t>
  </si>
  <si>
    <t xml:space="preserve">8232000342 </t>
  </si>
  <si>
    <t xml:space="preserve">INDOMARET T1GM AR HAKIM GRESIK  </t>
  </si>
  <si>
    <t>6032987734600004673</t>
  </si>
  <si>
    <t>314394</t>
  </si>
  <si>
    <t>730834461191</t>
  </si>
  <si>
    <t>6032986055086531</t>
  </si>
  <si>
    <t>T1GM</t>
  </si>
  <si>
    <t>061/IDM-GRS/VIR/XI/2017</t>
  </si>
  <si>
    <t>162925</t>
  </si>
  <si>
    <t xml:space="preserve">8264001049 </t>
  </si>
  <si>
    <t xml:space="preserve">INDOMARET T661 KARANG MENJANGAN </t>
  </si>
  <si>
    <t>6032987734600005506</t>
  </si>
  <si>
    <t>355075</t>
  </si>
  <si>
    <t>731130941916</t>
  </si>
  <si>
    <t>6032986025025106</t>
  </si>
  <si>
    <t>T661</t>
  </si>
  <si>
    <t>075431</t>
  </si>
  <si>
    <t xml:space="preserve">8264001453 </t>
  </si>
  <si>
    <t xml:space="preserve">INDOMARET TZVI WONOSARI LOR 2   </t>
  </si>
  <si>
    <t>6032987734600008245</t>
  </si>
  <si>
    <t>605291</t>
  </si>
  <si>
    <t>731231861228</t>
  </si>
  <si>
    <t>6032981047154331</t>
  </si>
  <si>
    <t>TZVI</t>
  </si>
  <si>
    <t>065135</t>
  </si>
  <si>
    <t xml:space="preserve">8232000292 </t>
  </si>
  <si>
    <t xml:space="preserve">INDOMARET TQ93 KAPTEN DULASIM   </t>
  </si>
  <si>
    <t>6032987734600007296</t>
  </si>
  <si>
    <t>319772</t>
  </si>
  <si>
    <t>731730776748</t>
  </si>
  <si>
    <t>6032983400817454</t>
  </si>
  <si>
    <t>TQ93</t>
  </si>
  <si>
    <t>090227</t>
  </si>
  <si>
    <t>875348</t>
  </si>
  <si>
    <t>731832599538</t>
  </si>
  <si>
    <t>6032986053997945</t>
  </si>
  <si>
    <t>114752</t>
  </si>
  <si>
    <t xml:space="preserve">INDOMARET T1PR UTAN KAYU 75     </t>
  </si>
  <si>
    <t>6032987735400000811</t>
  </si>
  <si>
    <t>203421</t>
  </si>
  <si>
    <t>726636283004</t>
  </si>
  <si>
    <t>6032986056990491</t>
  </si>
  <si>
    <t>T1PR</t>
  </si>
  <si>
    <t>085/IDM/VIR-JKT2/X/2017</t>
  </si>
  <si>
    <t>220427</t>
  </si>
  <si>
    <t>INDOMARET TOHE DANAU SUNTER UTAR</t>
  </si>
  <si>
    <t>6032987735400003062</t>
  </si>
  <si>
    <t>091733</t>
  </si>
  <si>
    <t>728933284718</t>
  </si>
  <si>
    <t>6032981046302592</t>
  </si>
  <si>
    <t>TOHE</t>
  </si>
  <si>
    <t>102/IDM/VIR-JKT2/XI/2017</t>
  </si>
  <si>
    <t>121319</t>
  </si>
  <si>
    <t xml:space="preserve">INDOMARET FD5W CEMARA 21        </t>
  </si>
  <si>
    <t>6032987735500000505</t>
  </si>
  <si>
    <t>355</t>
  </si>
  <si>
    <t>436518</t>
  </si>
  <si>
    <t>728434098267</t>
  </si>
  <si>
    <t>6032986057203829</t>
  </si>
  <si>
    <t>FD5W</t>
  </si>
  <si>
    <t>130403</t>
  </si>
  <si>
    <t>INDOMARET T02R BUMI PERMATA SUDI</t>
  </si>
  <si>
    <t>6032987733000010322</t>
  </si>
  <si>
    <t>330</t>
  </si>
  <si>
    <t>454740</t>
  </si>
  <si>
    <t>730834852178</t>
  </si>
  <si>
    <t>6032986032505421</t>
  </si>
  <si>
    <t>T02R</t>
  </si>
  <si>
    <t>No.960/VIR/XI/2017</t>
  </si>
  <si>
    <t>135322</t>
  </si>
  <si>
    <t>INDOMARET TURU AP PETTARANI NO 5</t>
  </si>
  <si>
    <t>6032987733000015610</t>
  </si>
  <si>
    <t>488485</t>
  </si>
  <si>
    <t>730834948524</t>
  </si>
  <si>
    <t>6032981046052106</t>
  </si>
  <si>
    <t>TURU</t>
  </si>
  <si>
    <t>092829</t>
  </si>
  <si>
    <t>INDOMARET TCMA AP PETTARANI NO 2</t>
  </si>
  <si>
    <t>6032987733000015289</t>
  </si>
  <si>
    <t>695227</t>
  </si>
  <si>
    <t>731435449223</t>
  </si>
  <si>
    <t>6032986023818338</t>
  </si>
  <si>
    <t>TCMA</t>
  </si>
  <si>
    <t>194555</t>
  </si>
  <si>
    <t xml:space="preserve">8230000057 </t>
  </si>
  <si>
    <t>INDOMARET FR4D DIPONEGORO BOJONE</t>
  </si>
  <si>
    <t>6032987734500004435</t>
  </si>
  <si>
    <t>038333</t>
  </si>
  <si>
    <t>728933040764</t>
  </si>
  <si>
    <t>6032981041305038</t>
  </si>
  <si>
    <t>FR4D</t>
  </si>
  <si>
    <t>111802</t>
  </si>
  <si>
    <t xml:space="preserve">8264001412 </t>
  </si>
  <si>
    <t xml:space="preserve">INDOMARET TPAW RAYA KENDANGSARI </t>
  </si>
  <si>
    <t>6032987734600009037</t>
  </si>
  <si>
    <t>381216</t>
  </si>
  <si>
    <t>730834646367</t>
  </si>
  <si>
    <t>6032986036557204</t>
  </si>
  <si>
    <t>TPAW</t>
  </si>
  <si>
    <t>M4 NOV</t>
  </si>
  <si>
    <t>084739</t>
  </si>
  <si>
    <t>966794</t>
  </si>
  <si>
    <t>732239452083</t>
  </si>
  <si>
    <t>6032986053078316</t>
  </si>
  <si>
    <t>099/IDM-GRS/VIR/XI/2017</t>
  </si>
  <si>
    <t>160555</t>
  </si>
  <si>
    <t xml:space="preserve">8264001944 </t>
  </si>
  <si>
    <t>INDOMARET TBHW WASPADA 18 SURABA</t>
  </si>
  <si>
    <t>6032987734600009755</t>
  </si>
  <si>
    <t>170568</t>
  </si>
  <si>
    <t>732932812683</t>
  </si>
  <si>
    <t>6032986055328925</t>
  </si>
  <si>
    <t>TBHW</t>
  </si>
  <si>
    <t>110350</t>
  </si>
  <si>
    <t xml:space="preserve">8264001040 </t>
  </si>
  <si>
    <t xml:space="preserve">INDOMARET T4HF NGINDEN SEMOLO   </t>
  </si>
  <si>
    <t>6032987734600010480</t>
  </si>
  <si>
    <t>563050</t>
  </si>
  <si>
    <t>733034132129</t>
  </si>
  <si>
    <t>6032981029779451</t>
  </si>
  <si>
    <t>T4HF</t>
  </si>
  <si>
    <t>6032984018855860</t>
  </si>
  <si>
    <t>098/IDM-GRS/VIR/XI/2017</t>
  </si>
  <si>
    <t>Surat Refund</t>
  </si>
  <si>
    <t>105115</t>
  </si>
  <si>
    <t>8159000629</t>
  </si>
  <si>
    <t xml:space="preserve">INDOMARET TRHP KERANGGAN        </t>
  </si>
  <si>
    <t>6032987730900016854</t>
  </si>
  <si>
    <t>756409</t>
  </si>
  <si>
    <t>730732632464</t>
  </si>
  <si>
    <t>6032986058241943</t>
  </si>
  <si>
    <t>TRHP</t>
  </si>
  <si>
    <t>361/Virtual-PRG/XI/2017</t>
  </si>
  <si>
    <t>201528</t>
  </si>
  <si>
    <t>8159000589</t>
  </si>
  <si>
    <t xml:space="preserve">INDOMARET F2QQ GREEN SERUA      </t>
  </si>
  <si>
    <t>6032987730800010551</t>
  </si>
  <si>
    <t>308</t>
  </si>
  <si>
    <t>759846</t>
  </si>
  <si>
    <t>730835716008</t>
  </si>
  <si>
    <t>6032986034072180</t>
  </si>
  <si>
    <t>F2QQ</t>
  </si>
  <si>
    <t>360/Virtual-PRG/XI/2017</t>
  </si>
  <si>
    <t>202715</t>
  </si>
  <si>
    <t>8180000501</t>
  </si>
  <si>
    <t xml:space="preserve">INDOMARET F6JC CIBADUNG         </t>
  </si>
  <si>
    <t>6032987730800010767</t>
  </si>
  <si>
    <t>968963</t>
  </si>
  <si>
    <t>731039585493</t>
  </si>
  <si>
    <t>6032986059891878</t>
  </si>
  <si>
    <t>F6JC</t>
  </si>
  <si>
    <t>083001</t>
  </si>
  <si>
    <t>8189001533</t>
  </si>
  <si>
    <t xml:space="preserve">INDOMARET T8DQ PEJATEN RAYA     </t>
  </si>
  <si>
    <t>6032987730900016664</t>
  </si>
  <si>
    <t>225543</t>
  </si>
  <si>
    <t>731537176154</t>
  </si>
  <si>
    <t>6032984022399640</t>
  </si>
  <si>
    <t>T8DQ</t>
  </si>
  <si>
    <t>095739</t>
  </si>
  <si>
    <t>8159000544</t>
  </si>
  <si>
    <t xml:space="preserve">INDOMARET TVX3 SERPONG          </t>
  </si>
  <si>
    <t>6032987730900016813</t>
  </si>
  <si>
    <t>907271</t>
  </si>
  <si>
    <t>731832688986</t>
  </si>
  <si>
    <t>6032984038573857</t>
  </si>
  <si>
    <t>TVX3</t>
  </si>
  <si>
    <t>6032981045912052</t>
  </si>
  <si>
    <t>1090/VIR/IDM-TGR 1/XI/2017</t>
  </si>
  <si>
    <t>Mutasi &amp; Surat Refund</t>
  </si>
  <si>
    <t>090856</t>
  </si>
  <si>
    <t>INDOMARET F16A PEGELARAN TAROGON</t>
  </si>
  <si>
    <t>6032987733800005084</t>
  </si>
  <si>
    <t>695233</t>
  </si>
  <si>
    <t>730732456555</t>
  </si>
  <si>
    <t>6032986027213734</t>
  </si>
  <si>
    <t>F16A</t>
  </si>
  <si>
    <t>2403/VIRTUAL/IDM-TGR2/XI/2017</t>
  </si>
  <si>
    <t>224208</t>
  </si>
  <si>
    <t>182491</t>
  </si>
  <si>
    <t>730733979878</t>
  </si>
  <si>
    <t>033447</t>
  </si>
  <si>
    <t xml:space="preserve">INDOMARET T1EC GEREM II         </t>
  </si>
  <si>
    <t>6032987733700013303</t>
  </si>
  <si>
    <t>345774</t>
  </si>
  <si>
    <t>732137430348</t>
  </si>
  <si>
    <t>6032981030279921</t>
  </si>
  <si>
    <t>T1EC</t>
  </si>
  <si>
    <t>180907</t>
  </si>
  <si>
    <t>739508</t>
  </si>
  <si>
    <t>732138597632</t>
  </si>
  <si>
    <t>6032983401450339</t>
  </si>
  <si>
    <t>M1 DES</t>
  </si>
  <si>
    <t>063002</t>
  </si>
  <si>
    <t xml:space="preserve">INDOMARET TD31 TALANG CIMANDE   </t>
  </si>
  <si>
    <t>6032987730300021348</t>
  </si>
  <si>
    <t>576547</t>
  </si>
  <si>
    <t>731231768881</t>
  </si>
  <si>
    <t>6032981046307898</t>
  </si>
  <si>
    <t>TD31</t>
  </si>
  <si>
    <t>Surat Claim No.195/BM/DBM/BGR/XII/17</t>
  </si>
  <si>
    <t>Reject claim</t>
  </si>
  <si>
    <t>034845</t>
  </si>
  <si>
    <t xml:space="preserve">INDOMARET T20H HANJAWAR         </t>
  </si>
  <si>
    <t>6032987730300022635</t>
  </si>
  <si>
    <t>161355</t>
  </si>
  <si>
    <t>731536975936</t>
  </si>
  <si>
    <t>6032981041532888</t>
  </si>
  <si>
    <t>T20H</t>
  </si>
  <si>
    <t>125536</t>
  </si>
  <si>
    <t xml:space="preserve">INDOMARET FZ40 KADIPATEN        </t>
  </si>
  <si>
    <t>6032987732600003984</t>
  </si>
  <si>
    <t>682219</t>
  </si>
  <si>
    <t>732331737442</t>
  </si>
  <si>
    <t>6032986052843298</t>
  </si>
  <si>
    <t>FZ40</t>
  </si>
  <si>
    <t>290/EXT/VIR/XII/2017</t>
  </si>
  <si>
    <t>190417/ 190803</t>
  </si>
  <si>
    <t xml:space="preserve">8051001085 </t>
  </si>
  <si>
    <t>INDOMARET FMMY TELKOM LETDA SUJO</t>
  </si>
  <si>
    <t>6032987732000006793</t>
  </si>
  <si>
    <t>368485</t>
  </si>
  <si>
    <t>732230613597</t>
  </si>
  <si>
    <t>6032986042402676</t>
  </si>
  <si>
    <t>FMMY</t>
  </si>
  <si>
    <t>787/IDM/VIR-MDN/XII/2017</t>
  </si>
  <si>
    <t>071542</t>
  </si>
  <si>
    <t xml:space="preserve">8027000410 </t>
  </si>
  <si>
    <t xml:space="preserve">INDOMARET TAET BOULEVARD TIMUR  </t>
  </si>
  <si>
    <t>6032987732100017054</t>
  </si>
  <si>
    <t>321</t>
  </si>
  <si>
    <t>023987</t>
  </si>
  <si>
    <t>733135647685</t>
  </si>
  <si>
    <t>6032984025449145</t>
  </si>
  <si>
    <t>TAET</t>
  </si>
  <si>
    <t>170348/ 170438</t>
  </si>
  <si>
    <t xml:space="preserve">8024000040 </t>
  </si>
  <si>
    <t xml:space="preserve">INDOMARET TM9B JALINSUM KISARAN </t>
  </si>
  <si>
    <t>6032987732100015835</t>
  </si>
  <si>
    <t>184452</t>
  </si>
  <si>
    <t>732036782362</t>
  </si>
  <si>
    <t>6032986053562806</t>
  </si>
  <si>
    <t>TM9B</t>
  </si>
  <si>
    <t>779/IDM/VIR-MDN/XII/2017</t>
  </si>
  <si>
    <t>6032986026678028</t>
  </si>
  <si>
    <t>02/VB-IDMPLG/Refund-TOP UP/XII/2017</t>
  </si>
  <si>
    <t>PLG</t>
  </si>
  <si>
    <t>6032986026972025</t>
  </si>
  <si>
    <t>10/VB-IDMPLG/Refund-TOP UP/XI/2017</t>
  </si>
  <si>
    <t>6032986047388961</t>
  </si>
  <si>
    <t>13/VB-IDMPLG/Refund-TOP UP/XI/2017</t>
  </si>
  <si>
    <t>004528</t>
  </si>
  <si>
    <t>6032987734100012804</t>
  </si>
  <si>
    <t>444331</t>
  </si>
  <si>
    <t>730538445417</t>
  </si>
  <si>
    <t>6032981040867327</t>
  </si>
  <si>
    <t>No.151/BM-DBM/PWK/XII/2017</t>
  </si>
  <si>
    <t>094121</t>
  </si>
  <si>
    <t xml:space="preserve">INDOMARET TBLD CAMPAKA CIKUMPAY </t>
  </si>
  <si>
    <t>6032987734100007655</t>
  </si>
  <si>
    <t>563183</t>
  </si>
  <si>
    <t>730538804242</t>
  </si>
  <si>
    <t>6032984019513120</t>
  </si>
  <si>
    <t>TBLD</t>
  </si>
  <si>
    <t>110754</t>
  </si>
  <si>
    <t>615305</t>
  </si>
  <si>
    <t>730538949142</t>
  </si>
  <si>
    <t>6032981046686044</t>
  </si>
  <si>
    <t>162001</t>
  </si>
  <si>
    <t xml:space="preserve">INDOMARET FQS2 CILEGONG 72      </t>
  </si>
  <si>
    <t>6032987734000007037</t>
  </si>
  <si>
    <t>788105</t>
  </si>
  <si>
    <t>730539454694</t>
  </si>
  <si>
    <t>6032986018768100</t>
  </si>
  <si>
    <t>FQS2</t>
  </si>
  <si>
    <t>184458</t>
  </si>
  <si>
    <t>880931</t>
  </si>
  <si>
    <t>730539704879</t>
  </si>
  <si>
    <t>6032986037837878</t>
  </si>
  <si>
    <t>190615</t>
  </si>
  <si>
    <t>896126</t>
  </si>
  <si>
    <t>730539743715</t>
  </si>
  <si>
    <t>6032981037811676</t>
  </si>
  <si>
    <t>030951</t>
  </si>
  <si>
    <t>INDOMARET FBZX POINT REST AREA 7</t>
  </si>
  <si>
    <t>6032987734000007227</t>
  </si>
  <si>
    <t>029683</t>
  </si>
  <si>
    <t>730630311317</t>
  </si>
  <si>
    <t>6032981038443750</t>
  </si>
  <si>
    <t>FBZX</t>
  </si>
  <si>
    <t>085242</t>
  </si>
  <si>
    <t xml:space="preserve">INDOMARET TH39 KOTA BUKIT       </t>
  </si>
  <si>
    <t>6032987734100015922</t>
  </si>
  <si>
    <t>111800</t>
  </si>
  <si>
    <t>730630562895</t>
  </si>
  <si>
    <t>6032984028040917</t>
  </si>
  <si>
    <t>TH39</t>
  </si>
  <si>
    <t>111611</t>
  </si>
  <si>
    <t xml:space="preserve">INDOMARET TI7F DC PURWAKARTA    </t>
  </si>
  <si>
    <t>6032987734100013133</t>
  </si>
  <si>
    <t>194772</t>
  </si>
  <si>
    <t>730630799725</t>
  </si>
  <si>
    <t>6032986059644707</t>
  </si>
  <si>
    <t>TI7F</t>
  </si>
  <si>
    <t>164614</t>
  </si>
  <si>
    <t xml:space="preserve">INDOMARET TLL8 PANGKALAN 3      </t>
  </si>
  <si>
    <t>6032987734100011533</t>
  </si>
  <si>
    <t>382722</t>
  </si>
  <si>
    <t>730631350197</t>
  </si>
  <si>
    <t>6032981028341451</t>
  </si>
  <si>
    <t>TLL8</t>
  </si>
  <si>
    <t>185541</t>
  </si>
  <si>
    <t xml:space="preserve">INDOMARET TEW2 BOJONG SARI      </t>
  </si>
  <si>
    <t>6032987734100011343</t>
  </si>
  <si>
    <t>466168</t>
  </si>
  <si>
    <t>730631575828</t>
  </si>
  <si>
    <t>6032986030106586</t>
  </si>
  <si>
    <t>TEW2</t>
  </si>
  <si>
    <t>193949</t>
  </si>
  <si>
    <t>497406</t>
  </si>
  <si>
    <t>730631655509</t>
  </si>
  <si>
    <t>6032981040388894</t>
  </si>
  <si>
    <t>225645</t>
  </si>
  <si>
    <t xml:space="preserve">INDOMARET G080 GO R02           </t>
  </si>
  <si>
    <t>6032987734100014792</t>
  </si>
  <si>
    <t>587786</t>
  </si>
  <si>
    <t>730632073292</t>
  </si>
  <si>
    <t>6032986040057449</t>
  </si>
  <si>
    <t>T4HS</t>
  </si>
  <si>
    <t>045500</t>
  </si>
  <si>
    <t>610926</t>
  </si>
  <si>
    <t>730732194412</t>
  </si>
  <si>
    <t>6032981022882658</t>
  </si>
  <si>
    <t>141005</t>
  </si>
  <si>
    <t>871835</t>
  </si>
  <si>
    <t>730732964027</t>
  </si>
  <si>
    <t>6032986043721926</t>
  </si>
  <si>
    <t>070046</t>
  </si>
  <si>
    <t xml:space="preserve">INDOMARET TVG4 A YANI 37        </t>
  </si>
  <si>
    <t>6032987734100014453</t>
  </si>
  <si>
    <t>229315</t>
  </si>
  <si>
    <t>730834210137</t>
  </si>
  <si>
    <t>6032986041385195</t>
  </si>
  <si>
    <t>TVG4</t>
  </si>
  <si>
    <t>084301</t>
  </si>
  <si>
    <t xml:space="preserve">INDOMARET T92L BINTARA 9        </t>
  </si>
  <si>
    <t>6032987734100015047</t>
  </si>
  <si>
    <t>278869</t>
  </si>
  <si>
    <t>730834360498</t>
  </si>
  <si>
    <t>6032981035536747</t>
  </si>
  <si>
    <t>T92L</t>
  </si>
  <si>
    <t>085314</t>
  </si>
  <si>
    <t>284981</t>
  </si>
  <si>
    <t>730834378079</t>
  </si>
  <si>
    <t>6032986038808506</t>
  </si>
  <si>
    <t>100122</t>
  </si>
  <si>
    <t xml:space="preserve">INDOMARET G080 GO R05           </t>
  </si>
  <si>
    <t>6032987734100014784</t>
  </si>
  <si>
    <t>327750</t>
  </si>
  <si>
    <t>730834499781</t>
  </si>
  <si>
    <t>6032984041183371</t>
  </si>
  <si>
    <t>TEBJ</t>
  </si>
  <si>
    <t>152827</t>
  </si>
  <si>
    <t xml:space="preserve">INDOMARET T1WQ KALIJATI 2       </t>
  </si>
  <si>
    <t>6032987734100013943</t>
  </si>
  <si>
    <t>554387</t>
  </si>
  <si>
    <t>730835144470</t>
  </si>
  <si>
    <t>6032986058055574</t>
  </si>
  <si>
    <t>T1WQ</t>
  </si>
  <si>
    <t>085239</t>
  </si>
  <si>
    <t xml:space="preserve">INDOMARET FI30 CARINGIN         </t>
  </si>
  <si>
    <t>6032987734000005247</t>
  </si>
  <si>
    <t>913621</t>
  </si>
  <si>
    <t>730936419544</t>
  </si>
  <si>
    <t>6032986054551543</t>
  </si>
  <si>
    <t>FI30</t>
  </si>
  <si>
    <t>113422</t>
  </si>
  <si>
    <t>009716</t>
  </si>
  <si>
    <t>730936685636</t>
  </si>
  <si>
    <t>6032986008638495</t>
  </si>
  <si>
    <t>195136</t>
  </si>
  <si>
    <t xml:space="preserve">INDOMARET F97I TUNGGAK JATI     </t>
  </si>
  <si>
    <t>6032987734000003192</t>
  </si>
  <si>
    <t>358703</t>
  </si>
  <si>
    <t>730937652089</t>
  </si>
  <si>
    <t>6032981042786426</t>
  </si>
  <si>
    <t>F97I</t>
  </si>
  <si>
    <t>225229</t>
  </si>
  <si>
    <t xml:space="preserve">INDOMARET TQ02 JOMIN CIKAMPEK   </t>
  </si>
  <si>
    <t>6032987734100008299</t>
  </si>
  <si>
    <t>435936</t>
  </si>
  <si>
    <t>730938042107</t>
  </si>
  <si>
    <t>6032981046600433</t>
  </si>
  <si>
    <t>TQ02</t>
  </si>
  <si>
    <t>085921</t>
  </si>
  <si>
    <t>533333</t>
  </si>
  <si>
    <t>731038405877</t>
  </si>
  <si>
    <t>6032981047859806</t>
  </si>
  <si>
    <t>071803</t>
  </si>
  <si>
    <t>6032987734100015914</t>
  </si>
  <si>
    <t>063039</t>
  </si>
  <si>
    <t>731130063793</t>
  </si>
  <si>
    <t>6032986055925852</t>
  </si>
  <si>
    <t>072420</t>
  </si>
  <si>
    <t>6032987734100014131</t>
  </si>
  <si>
    <t>065530</t>
  </si>
  <si>
    <t>731130072429</t>
  </si>
  <si>
    <t>6032981028476745</t>
  </si>
  <si>
    <t>191726</t>
  </si>
  <si>
    <t xml:space="preserve">INDOMARET TL14 PATRIOT 2        </t>
  </si>
  <si>
    <t>6032987734100010626</t>
  </si>
  <si>
    <t>450772</t>
  </si>
  <si>
    <t>731131207326</t>
  </si>
  <si>
    <t>6032986027414811</t>
  </si>
  <si>
    <t>TL14</t>
  </si>
  <si>
    <t>075544</t>
  </si>
  <si>
    <t>INDOMARET FNSC JOYO MARTONO RAYA</t>
  </si>
  <si>
    <t>6032987734000006120</t>
  </si>
  <si>
    <t>605840</t>
  </si>
  <si>
    <t>731231862949</t>
  </si>
  <si>
    <t>6032984039521756</t>
  </si>
  <si>
    <t>FNSC</t>
  </si>
  <si>
    <t>082007</t>
  </si>
  <si>
    <t xml:space="preserve">INDOMARET TP94 DANGDEUR 27      </t>
  </si>
  <si>
    <t>6032987734100008240</t>
  </si>
  <si>
    <t>617165</t>
  </si>
  <si>
    <t>731231898733</t>
  </si>
  <si>
    <t>6032986039952345</t>
  </si>
  <si>
    <t>TP94</t>
  </si>
  <si>
    <t>102108</t>
  </si>
  <si>
    <t xml:space="preserve">INDOMARET TLWM RAYA CIBENING    </t>
  </si>
  <si>
    <t>6032987734100015138</t>
  </si>
  <si>
    <t>683643</t>
  </si>
  <si>
    <t>731232093421</t>
  </si>
  <si>
    <t>6032986056614828</t>
  </si>
  <si>
    <t>TLWM</t>
  </si>
  <si>
    <t>121112</t>
  </si>
  <si>
    <t>744962</t>
  </si>
  <si>
    <t>731232268493</t>
  </si>
  <si>
    <t>6032981044119071</t>
  </si>
  <si>
    <t>145549</t>
  </si>
  <si>
    <t xml:space="preserve">INDOMARET FXE6 CIBOGO SUBANG    </t>
  </si>
  <si>
    <t>6032987734000006054</t>
  </si>
  <si>
    <t>832900</t>
  </si>
  <si>
    <t>731232530790</t>
  </si>
  <si>
    <t>6032986042524164</t>
  </si>
  <si>
    <t>FXE6</t>
  </si>
  <si>
    <t>230325</t>
  </si>
  <si>
    <t>071768</t>
  </si>
  <si>
    <t>731233369959</t>
  </si>
  <si>
    <t>6032981045600855</t>
  </si>
  <si>
    <t>044043</t>
  </si>
  <si>
    <t>092299</t>
  </si>
  <si>
    <t>731333470561</t>
  </si>
  <si>
    <t>6032981041480278</t>
  </si>
  <si>
    <t>081928</t>
  </si>
  <si>
    <t xml:space="preserve">INDOMARET TG1L WANAYASA 2       </t>
  </si>
  <si>
    <t>6032987734100007820</t>
  </si>
  <si>
    <t>145924</t>
  </si>
  <si>
    <t>731333641199</t>
  </si>
  <si>
    <t>6032981037664638</t>
  </si>
  <si>
    <t>TG1L</t>
  </si>
  <si>
    <t>195308</t>
  </si>
  <si>
    <t xml:space="preserve">INDOMARET TI9C KAWALI           </t>
  </si>
  <si>
    <t>6032987734100010493</t>
  </si>
  <si>
    <t>511326</t>
  </si>
  <si>
    <t>731334716448</t>
  </si>
  <si>
    <t>6032986059644418</t>
  </si>
  <si>
    <t>TI9C</t>
  </si>
  <si>
    <t>151207</t>
  </si>
  <si>
    <t xml:space="preserve">INDOMARET - JATIMULYA BARU      </t>
  </si>
  <si>
    <t>6032987734100015195</t>
  </si>
  <si>
    <t>890247</t>
  </si>
  <si>
    <t>731436016932</t>
  </si>
  <si>
    <t>6032986056696825</t>
  </si>
  <si>
    <t>TVUN</t>
  </si>
  <si>
    <t>011214</t>
  </si>
  <si>
    <t>6032987734100014149</t>
  </si>
  <si>
    <t>150798</t>
  </si>
  <si>
    <t>731536943940</t>
  </si>
  <si>
    <t>6032984042741896</t>
  </si>
  <si>
    <t>120652</t>
  </si>
  <si>
    <t>360264</t>
  </si>
  <si>
    <t>731537557099</t>
  </si>
  <si>
    <t>6032984006787687</t>
  </si>
  <si>
    <t>122157</t>
  </si>
  <si>
    <t>INDOMARET TEKP BOJONG MENTENG IN</t>
  </si>
  <si>
    <t>6032987734100010378</t>
  </si>
  <si>
    <t>369927</t>
  </si>
  <si>
    <t>731537584574</t>
  </si>
  <si>
    <t>6032984036226839</t>
  </si>
  <si>
    <t>TEKP</t>
  </si>
  <si>
    <t>184913</t>
  </si>
  <si>
    <t>619636</t>
  </si>
  <si>
    <t>731538316940</t>
  </si>
  <si>
    <t>6032981044292571</t>
  </si>
  <si>
    <t>202215</t>
  </si>
  <si>
    <t>INDOMARET TWWG SIMPANG RONGGO WA</t>
  </si>
  <si>
    <t>6032987734100015211</t>
  </si>
  <si>
    <t>678426</t>
  </si>
  <si>
    <t>731538483122</t>
  </si>
  <si>
    <t>6032986060262812</t>
  </si>
  <si>
    <t>TWWG</t>
  </si>
  <si>
    <t>091933</t>
  </si>
  <si>
    <t xml:space="preserve">INDOMARET TKI8 GRAND WISATA 7   </t>
  </si>
  <si>
    <t>6032987734100008760</t>
  </si>
  <si>
    <t>819698</t>
  </si>
  <si>
    <t>731639141461</t>
  </si>
  <si>
    <t>6032981041855016</t>
  </si>
  <si>
    <t>TKI8</t>
  </si>
  <si>
    <t>153105</t>
  </si>
  <si>
    <t>INDOMARET THBS PLUS NAROGONG PER</t>
  </si>
  <si>
    <t>6032987734100014552</t>
  </si>
  <si>
    <t>048036</t>
  </si>
  <si>
    <t>731639801928</t>
  </si>
  <si>
    <t>6032986044080678</t>
  </si>
  <si>
    <t>THBS</t>
  </si>
  <si>
    <t>170159</t>
  </si>
  <si>
    <t>104450</t>
  </si>
  <si>
    <t>731639965697</t>
  </si>
  <si>
    <t>6032986053684618</t>
  </si>
  <si>
    <t>181235</t>
  </si>
  <si>
    <t xml:space="preserve">INDOMARET THCI PALUMBON SARI    </t>
  </si>
  <si>
    <t>6032987734100010444</t>
  </si>
  <si>
    <t>147090</t>
  </si>
  <si>
    <t>731630084315</t>
  </si>
  <si>
    <t>6032986054559223</t>
  </si>
  <si>
    <t>THCI</t>
  </si>
  <si>
    <t>214223</t>
  </si>
  <si>
    <t>INDOMARET TONB MUSTIKA JAYA RAYA</t>
  </si>
  <si>
    <t>6032987734100006830</t>
  </si>
  <si>
    <t>267880</t>
  </si>
  <si>
    <t>731630473266</t>
  </si>
  <si>
    <t>6032986027311694</t>
  </si>
  <si>
    <t>TONB</t>
  </si>
  <si>
    <t>070243</t>
  </si>
  <si>
    <t>323195</t>
  </si>
  <si>
    <t>731730788170</t>
  </si>
  <si>
    <t>6032981028446920</t>
  </si>
  <si>
    <t>210214</t>
  </si>
  <si>
    <t xml:space="preserve">INDOMARET T9NP SARASWATI        </t>
  </si>
  <si>
    <t>6032987734100007580</t>
  </si>
  <si>
    <t>751833</t>
  </si>
  <si>
    <t>731732064707</t>
  </si>
  <si>
    <t>6032986039252803</t>
  </si>
  <si>
    <t>T9NP</t>
  </si>
  <si>
    <t>074455</t>
  </si>
  <si>
    <t xml:space="preserve">INDOMARET F781 PENGASINAN       </t>
  </si>
  <si>
    <t>6032987734000004422</t>
  </si>
  <si>
    <t>836607</t>
  </si>
  <si>
    <t>731832483695</t>
  </si>
  <si>
    <t>6032984041894944</t>
  </si>
  <si>
    <t>F781</t>
  </si>
  <si>
    <t>091818</t>
  </si>
  <si>
    <t xml:space="preserve">INDOMARET TD30 WALAHAR          </t>
  </si>
  <si>
    <t>6032987734100006954</t>
  </si>
  <si>
    <t>884118</t>
  </si>
  <si>
    <t>731832624759</t>
  </si>
  <si>
    <t>6032986058065409</t>
  </si>
  <si>
    <t>TD30</t>
  </si>
  <si>
    <t>122906</t>
  </si>
  <si>
    <t>994645</t>
  </si>
  <si>
    <t>731832934352</t>
  </si>
  <si>
    <t>6032986044935095</t>
  </si>
  <si>
    <t>221016</t>
  </si>
  <si>
    <t xml:space="preserve">INDOMARET G080 GO R01           </t>
  </si>
  <si>
    <t>6032987734100010469</t>
  </si>
  <si>
    <t>286812</t>
  </si>
  <si>
    <t>731833877159</t>
  </si>
  <si>
    <t>6032986037099511</t>
  </si>
  <si>
    <t>THSJ</t>
  </si>
  <si>
    <t>061807</t>
  </si>
  <si>
    <t xml:space="preserve">INDOMARET TJCZ PURWADADI        </t>
  </si>
  <si>
    <t>6032987734100010568</t>
  </si>
  <si>
    <t>864904</t>
  </si>
  <si>
    <t>732035819890</t>
  </si>
  <si>
    <t>6032986059125038</t>
  </si>
  <si>
    <t>TJCZ</t>
  </si>
  <si>
    <t>101655</t>
  </si>
  <si>
    <t xml:space="preserve">INDOMARET F12A GADING ELOK      </t>
  </si>
  <si>
    <t>6032987734000003465</t>
  </si>
  <si>
    <t>971583</t>
  </si>
  <si>
    <t>732036140463</t>
  </si>
  <si>
    <t>6032986045170973</t>
  </si>
  <si>
    <t>F12A</t>
  </si>
  <si>
    <t>104837</t>
  </si>
  <si>
    <t>6032987734000006559</t>
  </si>
  <si>
    <t>989991</t>
  </si>
  <si>
    <t>732036192628</t>
  </si>
  <si>
    <t>6032986045594735</t>
  </si>
  <si>
    <t>203524</t>
  </si>
  <si>
    <t xml:space="preserve">INDOMARET T8HU KAMARUNG         </t>
  </si>
  <si>
    <t>6032987734100007473</t>
  </si>
  <si>
    <t>287846</t>
  </si>
  <si>
    <t>732037085143</t>
  </si>
  <si>
    <t>6032984032021994</t>
  </si>
  <si>
    <t>T8HU</t>
  </si>
  <si>
    <t>065116</t>
  </si>
  <si>
    <t>368750</t>
  </si>
  <si>
    <t>732137501962</t>
  </si>
  <si>
    <t>6032986060723888</t>
  </si>
  <si>
    <t>072234</t>
  </si>
  <si>
    <t xml:space="preserve">INDOMARET TOIE PINAYUNGAN RAYA  </t>
  </si>
  <si>
    <t>6032987734100013307</t>
  </si>
  <si>
    <t>379703</t>
  </si>
  <si>
    <t>732137537660</t>
  </si>
  <si>
    <t>6032981019614239</t>
  </si>
  <si>
    <t>TOIE</t>
  </si>
  <si>
    <t>085626</t>
  </si>
  <si>
    <t>423983</t>
  </si>
  <si>
    <t>732137672156</t>
  </si>
  <si>
    <t>6032986060267449</t>
  </si>
  <si>
    <t>092001</t>
  </si>
  <si>
    <t xml:space="preserve">INDOMARET FR93 GRIYA INDAH      </t>
  </si>
  <si>
    <t>6032987734000006849</t>
  </si>
  <si>
    <t>437897</t>
  </si>
  <si>
    <t>732137711694</t>
  </si>
  <si>
    <t>6032981046512018</t>
  </si>
  <si>
    <t>FR93</t>
  </si>
  <si>
    <t>094912</t>
  </si>
  <si>
    <t xml:space="preserve">INDOMARET F36U DOLE             </t>
  </si>
  <si>
    <t>6032987734000007045</t>
  </si>
  <si>
    <t>004150</t>
  </si>
  <si>
    <t>732239557820</t>
  </si>
  <si>
    <t>6032986060232344</t>
  </si>
  <si>
    <t>F36U</t>
  </si>
  <si>
    <t>103904</t>
  </si>
  <si>
    <t xml:space="preserve">INDOMARET FUYJ MUSTIKA GRANDE   </t>
  </si>
  <si>
    <t>6032987734000005510</t>
  </si>
  <si>
    <t>037591</t>
  </si>
  <si>
    <t>732239650497</t>
  </si>
  <si>
    <t>6032981035651876</t>
  </si>
  <si>
    <t>FUYJ</t>
  </si>
  <si>
    <t>133141</t>
  </si>
  <si>
    <t>154365</t>
  </si>
  <si>
    <t>732239978630</t>
  </si>
  <si>
    <t>6032986057528563</t>
  </si>
  <si>
    <t>134125</t>
  </si>
  <si>
    <t xml:space="preserve">INDOMARET - PATOK BEUSI         </t>
  </si>
  <si>
    <t>6032987734100016052</t>
  </si>
  <si>
    <t>161026</t>
  </si>
  <si>
    <t>732239997637</t>
  </si>
  <si>
    <t>6032986043876217</t>
  </si>
  <si>
    <t>T6SL</t>
  </si>
  <si>
    <t>070935</t>
  </si>
  <si>
    <t xml:space="preserve">INDOMARET T76C PATOKBEUSI 2     </t>
  </si>
  <si>
    <t>6032987734100013810</t>
  </si>
  <si>
    <t>508500</t>
  </si>
  <si>
    <t>732331231988</t>
  </si>
  <si>
    <t>6032981040613861</t>
  </si>
  <si>
    <t>T76C</t>
  </si>
  <si>
    <t>211219</t>
  </si>
  <si>
    <t xml:space="preserve">INDOMARET FDDZ TAMAN RAHAYU     </t>
  </si>
  <si>
    <t>6032987734000005718</t>
  </si>
  <si>
    <t>982560</t>
  </si>
  <si>
    <t>732332640417</t>
  </si>
  <si>
    <t>6032981047106992</t>
  </si>
  <si>
    <t>FDDZ</t>
  </si>
  <si>
    <t>105705</t>
  </si>
  <si>
    <t xml:space="preserve">INDOMARET TL08 MEKAR SARI 3     </t>
  </si>
  <si>
    <t>6032987734100012762</t>
  </si>
  <si>
    <t>176093</t>
  </si>
  <si>
    <t>732433376022</t>
  </si>
  <si>
    <t>6032986055382567</t>
  </si>
  <si>
    <t>TL08</t>
  </si>
  <si>
    <t>154528</t>
  </si>
  <si>
    <t>345469</t>
  </si>
  <si>
    <t>732433877073</t>
  </si>
  <si>
    <t>6032981046230504</t>
  </si>
  <si>
    <t>163306</t>
  </si>
  <si>
    <t xml:space="preserve">INDOMARET T90L PANGKALAN 2      </t>
  </si>
  <si>
    <t>6032987734100011525</t>
  </si>
  <si>
    <t>372523</t>
  </si>
  <si>
    <t>732433956922</t>
  </si>
  <si>
    <t>6032981042309799</t>
  </si>
  <si>
    <t>T90L</t>
  </si>
  <si>
    <t>190900</t>
  </si>
  <si>
    <t>458543</t>
  </si>
  <si>
    <t>732434201850</t>
  </si>
  <si>
    <t>6032984041905526</t>
  </si>
  <si>
    <t>020652</t>
  </si>
  <si>
    <t>6032987734100015880</t>
  </si>
  <si>
    <t>561983</t>
  </si>
  <si>
    <t>732534672918</t>
  </si>
  <si>
    <t>6032981048091268</t>
  </si>
  <si>
    <t>103609</t>
  </si>
  <si>
    <t xml:space="preserve">INDOMARET F2KE RS CITO          </t>
  </si>
  <si>
    <t>6032987734000006427</t>
  </si>
  <si>
    <t>705674</t>
  </si>
  <si>
    <t>732535094427</t>
  </si>
  <si>
    <t>6032986055330673</t>
  </si>
  <si>
    <t>F2KE</t>
  </si>
  <si>
    <t>105800</t>
  </si>
  <si>
    <t xml:space="preserve">INDOMARET T7CX TERUSAN PAHLAWAN </t>
  </si>
  <si>
    <t>6032987734100007374</t>
  </si>
  <si>
    <t>248313</t>
  </si>
  <si>
    <t>732636826695</t>
  </si>
  <si>
    <t>6032986057255613</t>
  </si>
  <si>
    <t>T7CX</t>
  </si>
  <si>
    <t>211818</t>
  </si>
  <si>
    <t xml:space="preserve">INDOMARET FEUQ HEXA GREEN       </t>
  </si>
  <si>
    <t>6032987734000004661</t>
  </si>
  <si>
    <t>582117</t>
  </si>
  <si>
    <t>732637817643</t>
  </si>
  <si>
    <t>6032986056694507</t>
  </si>
  <si>
    <t>FEUQ</t>
  </si>
  <si>
    <t>085709</t>
  </si>
  <si>
    <t xml:space="preserve">INDOMARET G080 GO F04           </t>
  </si>
  <si>
    <t>6032987734100016359</t>
  </si>
  <si>
    <t>696685</t>
  </si>
  <si>
    <t>732738309863</t>
  </si>
  <si>
    <t>6032981045948643</t>
  </si>
  <si>
    <t>TZIZ</t>
  </si>
  <si>
    <t>090535</t>
  </si>
  <si>
    <t xml:space="preserve">INDOMARET T64L BEKASI MAS       </t>
  </si>
  <si>
    <t>6032987734100009982</t>
  </si>
  <si>
    <t>701564</t>
  </si>
  <si>
    <t>732738323649</t>
  </si>
  <si>
    <t>6032981035252048</t>
  </si>
  <si>
    <t>T64L</t>
  </si>
  <si>
    <t>102839</t>
  </si>
  <si>
    <t>754396</t>
  </si>
  <si>
    <t>732738465740</t>
  </si>
  <si>
    <t>6032986054559306</t>
  </si>
  <si>
    <t>105500</t>
  </si>
  <si>
    <t xml:space="preserve">INDOMARET FO8B GRIYA            </t>
  </si>
  <si>
    <t>6032987734000004778</t>
  </si>
  <si>
    <t>771771</t>
  </si>
  <si>
    <t>732738510809</t>
  </si>
  <si>
    <t>6032981028948933</t>
  </si>
  <si>
    <t>FO8B</t>
  </si>
  <si>
    <t>155046</t>
  </si>
  <si>
    <t>948785</t>
  </si>
  <si>
    <t>732739015927</t>
  </si>
  <si>
    <t>6032986057407511</t>
  </si>
  <si>
    <t>155213</t>
  </si>
  <si>
    <t>949594</t>
  </si>
  <si>
    <t>732739018252</t>
  </si>
  <si>
    <t>6032984040919908</t>
  </si>
  <si>
    <t>011853</t>
  </si>
  <si>
    <t>6032987734100015252</t>
  </si>
  <si>
    <t>155524</t>
  </si>
  <si>
    <t>732839768975</t>
  </si>
  <si>
    <t>6032986060662094</t>
  </si>
  <si>
    <t>084713</t>
  </si>
  <si>
    <t>INDOMARET T507 CIBENING BUNGURSA</t>
  </si>
  <si>
    <t>6032987734100012713</t>
  </si>
  <si>
    <t>240849</t>
  </si>
  <si>
    <t>732830034959</t>
  </si>
  <si>
    <t>6032986060288445</t>
  </si>
  <si>
    <t>T507</t>
  </si>
  <si>
    <t>094559</t>
  </si>
  <si>
    <t>6032987734100014099</t>
  </si>
  <si>
    <t>278842</t>
  </si>
  <si>
    <t>732830140103</t>
  </si>
  <si>
    <t>6032986054544522</t>
  </si>
  <si>
    <t>102056</t>
  </si>
  <si>
    <t>6032987734100015682</t>
  </si>
  <si>
    <t>301979</t>
  </si>
  <si>
    <t>732830206656</t>
  </si>
  <si>
    <t>6032984034812275</t>
  </si>
  <si>
    <t>103718</t>
  </si>
  <si>
    <t>313068</t>
  </si>
  <si>
    <t>732830236423</t>
  </si>
  <si>
    <t>6032986044137940</t>
  </si>
  <si>
    <t>134947</t>
  </si>
  <si>
    <t xml:space="preserve">INDOMARET OPENING PWK FRC 18    </t>
  </si>
  <si>
    <t>6032987734000007268</t>
  </si>
  <si>
    <t>430409</t>
  </si>
  <si>
    <t>732830559131</t>
  </si>
  <si>
    <t>6032984040897252</t>
  </si>
  <si>
    <t>FHGD</t>
  </si>
  <si>
    <t>143606</t>
  </si>
  <si>
    <t xml:space="preserve">INDOMARET T18H CIPUNAGARA       </t>
  </si>
  <si>
    <t>6032987734100007093</t>
  </si>
  <si>
    <t>461706</t>
  </si>
  <si>
    <t>732830648381</t>
  </si>
  <si>
    <t>6032983401920158</t>
  </si>
  <si>
    <t>T18H</t>
  </si>
  <si>
    <t>213313</t>
  </si>
  <si>
    <t xml:space="preserve">INDOMARET T8GP WARUNG NANGKA 2  </t>
  </si>
  <si>
    <t>6032987734100013935</t>
  </si>
  <si>
    <t>729100</t>
  </si>
  <si>
    <t>732831425478</t>
  </si>
  <si>
    <t>6032984008544078</t>
  </si>
  <si>
    <t>T8GP</t>
  </si>
  <si>
    <t>140016</t>
  </si>
  <si>
    <t>INDOMARET FE05 KEMAKMURAN BEKASI</t>
  </si>
  <si>
    <t>6032987734000003077</t>
  </si>
  <si>
    <t>079467</t>
  </si>
  <si>
    <t>732932544758</t>
  </si>
  <si>
    <t>6032986060284964</t>
  </si>
  <si>
    <t>FE05</t>
  </si>
  <si>
    <t>053806</t>
  </si>
  <si>
    <t xml:space="preserve">INDOMARET FC69 CIKOPO           </t>
  </si>
  <si>
    <t>6032987734000005312</t>
  </si>
  <si>
    <t>437587</t>
  </si>
  <si>
    <t>733033759729</t>
  </si>
  <si>
    <t>6032986052704508</t>
  </si>
  <si>
    <t>FC69</t>
  </si>
  <si>
    <t>134856</t>
  </si>
  <si>
    <t xml:space="preserve">INDOMARET TV6Q PEKAYON 4        </t>
  </si>
  <si>
    <t>6032987734100011061</t>
  </si>
  <si>
    <t>664353</t>
  </si>
  <si>
    <t>733034418961</t>
  </si>
  <si>
    <t>6032986055813173</t>
  </si>
  <si>
    <t>TV6Q</t>
  </si>
  <si>
    <t>165212</t>
  </si>
  <si>
    <t>INDOMARET TY0M JAMPANG JATIMULYA</t>
  </si>
  <si>
    <t>6032987734100011178</t>
  </si>
  <si>
    <t>781573</t>
  </si>
  <si>
    <t>733034768272</t>
  </si>
  <si>
    <t>6032981043502681</t>
  </si>
  <si>
    <t>TY0M</t>
  </si>
  <si>
    <t>225855</t>
  </si>
  <si>
    <t>6032987734100016136</t>
  </si>
  <si>
    <t>977014</t>
  </si>
  <si>
    <t>733035462037</t>
  </si>
  <si>
    <t>6032986057644428</t>
  </si>
  <si>
    <t>072952</t>
  </si>
  <si>
    <t>029723</t>
  </si>
  <si>
    <t>733135665801</t>
  </si>
  <si>
    <t>6032981029972650</t>
  </si>
  <si>
    <t>195735</t>
  </si>
  <si>
    <t xml:space="preserve">INDOMARET FZKS KUTAPOHACI       </t>
  </si>
  <si>
    <t>6032987734000005981</t>
  </si>
  <si>
    <t>485615</t>
  </si>
  <si>
    <t>733136925221</t>
  </si>
  <si>
    <t>6032986031306227</t>
  </si>
  <si>
    <t>FZKS</t>
  </si>
  <si>
    <t>082923</t>
  </si>
  <si>
    <t>627992</t>
  </si>
  <si>
    <t>733237517423</t>
  </si>
  <si>
    <t>6032986053745203</t>
  </si>
  <si>
    <t>093040</t>
  </si>
  <si>
    <t xml:space="preserve">INDOMARET TC7U CILOA            </t>
  </si>
  <si>
    <t>6032987734100012531</t>
  </si>
  <si>
    <t>662808</t>
  </si>
  <si>
    <t>733237616470</t>
  </si>
  <si>
    <t>6032981047014808</t>
  </si>
  <si>
    <t>TC7U</t>
  </si>
  <si>
    <t>051716</t>
  </si>
  <si>
    <t>INDOMARET TCTV EXIT TOL KARAWANG</t>
  </si>
  <si>
    <t>6032987734100015872</t>
  </si>
  <si>
    <t>113075</t>
  </si>
  <si>
    <t>733339052657</t>
  </si>
  <si>
    <t>6032981044555779</t>
  </si>
  <si>
    <t>TCTV</t>
  </si>
  <si>
    <t>131248</t>
  </si>
  <si>
    <t>346495</t>
  </si>
  <si>
    <t>733339725671</t>
  </si>
  <si>
    <t>6032986052200333</t>
  </si>
  <si>
    <t>171902</t>
  </si>
  <si>
    <t>INDOMARET TXCN PLUS GRAND WISATA</t>
  </si>
  <si>
    <t>6032987734100012622</t>
  </si>
  <si>
    <t>492106</t>
  </si>
  <si>
    <t>733330153168</t>
  </si>
  <si>
    <t>6032981042982991</t>
  </si>
  <si>
    <t>TXCN</t>
  </si>
  <si>
    <t>181719</t>
  </si>
  <si>
    <t xml:space="preserve">INDOMARET TRQV WANTILAN         </t>
  </si>
  <si>
    <t>6032987734100012549</t>
  </si>
  <si>
    <t>523929</t>
  </si>
  <si>
    <t>733330241738</t>
  </si>
  <si>
    <t>6032984041962337</t>
  </si>
  <si>
    <t>TRQV</t>
  </si>
  <si>
    <t>091314</t>
  </si>
  <si>
    <t>762195</t>
  </si>
  <si>
    <t>733431096781</t>
  </si>
  <si>
    <t>6032981041037490</t>
  </si>
  <si>
    <t>110028</t>
  </si>
  <si>
    <t>6032987734100016185</t>
  </si>
  <si>
    <t>828262</t>
  </si>
  <si>
    <t>733431281814</t>
  </si>
  <si>
    <t>6032981049846777</t>
  </si>
  <si>
    <t>204547</t>
  </si>
  <si>
    <t xml:space="preserve">INDOMARET OPENING PWK FRC 29    </t>
  </si>
  <si>
    <t>6032987734100016409</t>
  </si>
  <si>
    <t>192223</t>
  </si>
  <si>
    <t>733432302858</t>
  </si>
  <si>
    <t>6032981019433507</t>
  </si>
  <si>
    <t>TMLC</t>
  </si>
  <si>
    <t>225534</t>
  </si>
  <si>
    <t>243831</t>
  </si>
  <si>
    <t>733432569623</t>
  </si>
  <si>
    <t>6032981045908274</t>
  </si>
  <si>
    <t>234927</t>
  </si>
  <si>
    <t>248782</t>
  </si>
  <si>
    <t>733432602804</t>
  </si>
  <si>
    <t>6032986059047133</t>
  </si>
  <si>
    <t>164605</t>
  </si>
  <si>
    <t>834066</t>
  </si>
  <si>
    <t>725035964498</t>
  </si>
  <si>
    <t>6032984010494775</t>
  </si>
  <si>
    <t>141758</t>
  </si>
  <si>
    <t xml:space="preserve">INDOMARET TY63 JATISARI RAYA    </t>
  </si>
  <si>
    <t>6032987734100008604</t>
  </si>
  <si>
    <t>447315</t>
  </si>
  <si>
    <t>729938682216</t>
  </si>
  <si>
    <t>6032981039560925</t>
  </si>
  <si>
    <t>TY63</t>
  </si>
  <si>
    <t>065614</t>
  </si>
  <si>
    <t xml:space="preserve">INDOMARET OPENING PWK FRC 28    </t>
  </si>
  <si>
    <t>6032987734000005403</t>
  </si>
  <si>
    <t>321083</t>
  </si>
  <si>
    <t>731730781170</t>
  </si>
  <si>
    <t>6032986055393796</t>
  </si>
  <si>
    <t>T2YA</t>
  </si>
  <si>
    <t>23/11/2017</t>
  </si>
  <si>
    <t>6032981039587498</t>
  </si>
  <si>
    <t>199/VB-IDMSBY/KLAIM/XI/2017</t>
  </si>
  <si>
    <t>MUTASI &amp; SURAT REFUND</t>
  </si>
  <si>
    <t>051455</t>
  </si>
  <si>
    <t xml:space="preserve">INDOMARET T407 PONDOK JATI      </t>
  </si>
  <si>
    <t>6032987731300024886</t>
  </si>
  <si>
    <t>313</t>
  </si>
  <si>
    <t>599082</t>
  </si>
  <si>
    <t>715334387716</t>
  </si>
  <si>
    <t>6032986038146451</t>
  </si>
  <si>
    <t>T407</t>
  </si>
  <si>
    <t>200/VB-IDMSBY/KLAIM/XII/2017</t>
  </si>
  <si>
    <t>WIRECARD / VISIONET</t>
  </si>
  <si>
    <t>212455</t>
  </si>
  <si>
    <t>924199</t>
  </si>
  <si>
    <t>715335415349</t>
  </si>
  <si>
    <t>6032986030554223</t>
  </si>
  <si>
    <t>224723</t>
  </si>
  <si>
    <t xml:space="preserve">INDOMARET F3QS T71J DURUNG      </t>
  </si>
  <si>
    <t>6032987731200012163</t>
  </si>
  <si>
    <t>312</t>
  </si>
  <si>
    <t>297127</t>
  </si>
  <si>
    <t>719336236586</t>
  </si>
  <si>
    <t>6032986025618363</t>
  </si>
  <si>
    <t>F3QS</t>
  </si>
  <si>
    <t>082251</t>
  </si>
  <si>
    <t xml:space="preserve">INDOMARET F3H7 MANIS REJO       </t>
  </si>
  <si>
    <t>6032987731200012130</t>
  </si>
  <si>
    <t>221886</t>
  </si>
  <si>
    <t>731537165594</t>
  </si>
  <si>
    <t>6032986027565802</t>
  </si>
  <si>
    <t>F3H7</t>
  </si>
  <si>
    <t>189/VB-IDMSBY/KLAIM/XI/2017</t>
  </si>
  <si>
    <t>211559</t>
  </si>
  <si>
    <t xml:space="preserve">INDOMARET F74A PECABEAN         </t>
  </si>
  <si>
    <t>6032987731200012692</t>
  </si>
  <si>
    <t>112363</t>
  </si>
  <si>
    <t>731436662241</t>
  </si>
  <si>
    <t>6032986012874771</t>
  </si>
  <si>
    <t>F74A</t>
  </si>
  <si>
    <t>172819</t>
  </si>
  <si>
    <t xml:space="preserve">INDOMARET TRPD MOJOSARI         </t>
  </si>
  <si>
    <t>6032987731300020413</t>
  </si>
  <si>
    <t>849848</t>
  </si>
  <si>
    <t>731039278350</t>
  </si>
  <si>
    <t>6032981045057775</t>
  </si>
  <si>
    <t>TRPD</t>
  </si>
  <si>
    <t>090144</t>
  </si>
  <si>
    <t xml:space="preserve">INDOMARET F01G TAMBAK KROMO     </t>
  </si>
  <si>
    <t>6032987731200011850</t>
  </si>
  <si>
    <t>290072</t>
  </si>
  <si>
    <t>730834392565</t>
  </si>
  <si>
    <t>6032986017375741</t>
  </si>
  <si>
    <t>F01G</t>
  </si>
  <si>
    <t>150921</t>
  </si>
  <si>
    <t>INDOMARET FZT8 RAYA MOJOAGUNG 99</t>
  </si>
  <si>
    <t>6032987731200012593</t>
  </si>
  <si>
    <t>747099</t>
  </si>
  <si>
    <t>730539337188</t>
  </si>
  <si>
    <t>6032986031888208</t>
  </si>
  <si>
    <t>FZT8</t>
  </si>
  <si>
    <t>6032986053174321</t>
  </si>
  <si>
    <t>No.1413/IDM/SMG/XII/2017 (RBBT)</t>
  </si>
  <si>
    <t>6032986059418755</t>
  </si>
  <si>
    <t>6032986036042546</t>
  </si>
  <si>
    <t>6032981041684739</t>
  </si>
  <si>
    <t>235126</t>
  </si>
  <si>
    <t xml:space="preserve">INDOMARET FGMW PADIRAYA         </t>
  </si>
  <si>
    <t>6032987731400010413</t>
  </si>
  <si>
    <t>591702</t>
  </si>
  <si>
    <t>730632113360</t>
  </si>
  <si>
    <t>6032986051972338</t>
  </si>
  <si>
    <t>FGMW</t>
  </si>
  <si>
    <t>No.1367/IDM/SMG/XII/2017 (ERROR)</t>
  </si>
  <si>
    <t>TIDAK ADA DOKUMEN</t>
  </si>
  <si>
    <t>123200</t>
  </si>
  <si>
    <t>432534</t>
  </si>
  <si>
    <t>730834789449</t>
  </si>
  <si>
    <t>6032986052621611</t>
  </si>
  <si>
    <t>103853</t>
  </si>
  <si>
    <t xml:space="preserve">INDOMARET FROO RM HADI SUBENO 2 </t>
  </si>
  <si>
    <t>6032987731400011049</t>
  </si>
  <si>
    <t>595891</t>
  </si>
  <si>
    <t>731038580125</t>
  </si>
  <si>
    <t>6032986038565817</t>
  </si>
  <si>
    <t>FROO</t>
  </si>
  <si>
    <t>135534</t>
  </si>
  <si>
    <t xml:space="preserve">INDOMARET - BROTOJOYO           </t>
  </si>
  <si>
    <t>6032987731500013614</t>
  </si>
  <si>
    <t>043906</t>
  </si>
  <si>
    <t>731833078504</t>
  </si>
  <si>
    <t>6032986020461660</t>
  </si>
  <si>
    <t>T32U</t>
  </si>
  <si>
    <t>112133</t>
  </si>
  <si>
    <t>INDOMARET TNYK RAYA JAKENAN WINO</t>
  </si>
  <si>
    <t>6032987731500018761</t>
  </si>
  <si>
    <t>066885</t>
  </si>
  <si>
    <t>732239730380</t>
  </si>
  <si>
    <t>6032986059484674</t>
  </si>
  <si>
    <t>TNYK</t>
  </si>
  <si>
    <t>223024</t>
  </si>
  <si>
    <t>INDOMARET FQKV SPBU PUDAK PAYUNG</t>
  </si>
  <si>
    <t>6032987731400012005</t>
  </si>
  <si>
    <t>468128</t>
  </si>
  <si>
    <t>732231022422</t>
  </si>
  <si>
    <t>6032981049059041</t>
  </si>
  <si>
    <t>FQKV</t>
  </si>
  <si>
    <t>080428</t>
  </si>
  <si>
    <t xml:space="preserve">INDOMARET FRFH GAJAH DEMAK      </t>
  </si>
  <si>
    <t>6032987731400012021</t>
  </si>
  <si>
    <t>525974</t>
  </si>
  <si>
    <t>732331289637</t>
  </si>
  <si>
    <t>6032984038938167</t>
  </si>
  <si>
    <t>FRFH</t>
  </si>
  <si>
    <t>091853</t>
  </si>
  <si>
    <t>INDOMARET TG1P LETJEND  SUPRAPTO</t>
  </si>
  <si>
    <t>6032987731500015247</t>
  </si>
  <si>
    <t>112889</t>
  </si>
  <si>
    <t>732433204341</t>
  </si>
  <si>
    <t>6032981043170398</t>
  </si>
  <si>
    <t>TG1P</t>
  </si>
  <si>
    <t>112659</t>
  </si>
  <si>
    <t xml:space="preserve">INDOMARET F6DG TAWANGHARJO      </t>
  </si>
  <si>
    <t>6032987731400007856</t>
  </si>
  <si>
    <t>280797</t>
  </si>
  <si>
    <t>733339541786</t>
  </si>
  <si>
    <t>6032986021963904</t>
  </si>
  <si>
    <t>F6DG</t>
  </si>
  <si>
    <t>6032986024963018</t>
  </si>
  <si>
    <t>1119/VIR/IDM-TGR 1/XII/2017</t>
  </si>
  <si>
    <t>073136</t>
  </si>
  <si>
    <t xml:space="preserve">INDOMARET TUS3 RAYA JOGLO       </t>
  </si>
  <si>
    <t>6032987733700016561</t>
  </si>
  <si>
    <t>334503</t>
  </si>
  <si>
    <t>731730824762</t>
  </si>
  <si>
    <t>6032984003368424</t>
  </si>
  <si>
    <t>TUS3</t>
  </si>
  <si>
    <t>2443/VIRTUAL/IDM-TGR2/XII/2017</t>
  </si>
  <si>
    <t>132811</t>
  </si>
  <si>
    <t xml:space="preserve">INDOMARET FS5L PERMATA BANDARA  </t>
  </si>
  <si>
    <t>6032987733800006413</t>
  </si>
  <si>
    <t>078932</t>
  </si>
  <si>
    <t>732036449909</t>
  </si>
  <si>
    <t>6032986048896921</t>
  </si>
  <si>
    <t>FS5L</t>
  </si>
  <si>
    <t>105333</t>
  </si>
  <si>
    <t>495505</t>
  </si>
  <si>
    <t>732137873230</t>
  </si>
  <si>
    <t>6032981043711159</t>
  </si>
  <si>
    <t>095727</t>
  </si>
  <si>
    <t xml:space="preserve">INDOMARET FK1G LEGOK RAYA KM 06 </t>
  </si>
  <si>
    <t>6032987733800008906</t>
  </si>
  <si>
    <t>286346</t>
  </si>
  <si>
    <t>732830161369</t>
  </si>
  <si>
    <t>6032986056780025</t>
  </si>
  <si>
    <t>FK1G</t>
  </si>
  <si>
    <t>M2 DES</t>
  </si>
  <si>
    <t>INDOMARET T41B POINT PELABUHAN T</t>
  </si>
  <si>
    <t>6032987735400000829</t>
  </si>
  <si>
    <t>879323</t>
  </si>
  <si>
    <t>730233421227</t>
  </si>
  <si>
    <t>6032981041981481</t>
  </si>
  <si>
    <t>T41B</t>
  </si>
  <si>
    <t>118/IDM/VIR-JKT2/XII/2017</t>
  </si>
  <si>
    <t>112957</t>
  </si>
  <si>
    <t>INDOMARET T1MF SPBU DI PANJAITAN</t>
  </si>
  <si>
    <t>6032987735400000266</t>
  </si>
  <si>
    <t>250793</t>
  </si>
  <si>
    <t>731333946480</t>
  </si>
  <si>
    <t>6032981033099342</t>
  </si>
  <si>
    <t>T1MF</t>
  </si>
  <si>
    <t>073320</t>
  </si>
  <si>
    <t xml:space="preserve">INDOMARET T5Y3 KEBUMEN 2        </t>
  </si>
  <si>
    <t>6032987732300013903</t>
  </si>
  <si>
    <t>831919</t>
  </si>
  <si>
    <t>731832468917</t>
  </si>
  <si>
    <t>6032986010046612</t>
  </si>
  <si>
    <t>T5Y3</t>
  </si>
  <si>
    <t>No.29/IDM/VIR-YOG/TOP UP/XII/2017</t>
  </si>
  <si>
    <t>6032986032625724</t>
  </si>
  <si>
    <t>No.20/IDM/VIR-YOG/TOP UP/XII/2017</t>
  </si>
  <si>
    <t>6032986054678478</t>
  </si>
  <si>
    <t>M3 DES</t>
  </si>
  <si>
    <t>093133</t>
  </si>
  <si>
    <t>INDOMARET TDNB HYBRID EXIT TOL C</t>
  </si>
  <si>
    <t>6032987735200004468</t>
  </si>
  <si>
    <t>283310</t>
  </si>
  <si>
    <t>734032125057</t>
  </si>
  <si>
    <t>6032981040012809</t>
  </si>
  <si>
    <t>TDNB</t>
  </si>
  <si>
    <t>157.000.789-999-1</t>
  </si>
  <si>
    <t>561/BM/DBM/BGR2/XII/17</t>
  </si>
  <si>
    <t>163621</t>
  </si>
  <si>
    <t xml:space="preserve">INDOMARET FK86 KARANGAMPEL BARU </t>
  </si>
  <si>
    <t>6032987732600003653</t>
  </si>
  <si>
    <t>030435</t>
  </si>
  <si>
    <t>733431862342</t>
  </si>
  <si>
    <t>6032986057340746</t>
  </si>
  <si>
    <t>FK86</t>
  </si>
  <si>
    <t>300/EXT/VIR/XII/2017</t>
  </si>
  <si>
    <t>002344</t>
  </si>
  <si>
    <t xml:space="preserve">INDOMARET TH5K MARIBAYA         </t>
  </si>
  <si>
    <t>6032987732700009501</t>
  </si>
  <si>
    <t>078506</t>
  </si>
  <si>
    <t>733838293346</t>
  </si>
  <si>
    <t>6032986048848047</t>
  </si>
  <si>
    <t>F15H</t>
  </si>
  <si>
    <t>121901</t>
  </si>
  <si>
    <t xml:space="preserve">INDOMARET FF8R TB78 SINDANGWASA </t>
  </si>
  <si>
    <t>6032987732600004834</t>
  </si>
  <si>
    <t>289268</t>
  </si>
  <si>
    <t>733838909968</t>
  </si>
  <si>
    <t>6032986036574126</t>
  </si>
  <si>
    <t>FF8R</t>
  </si>
  <si>
    <t>210626</t>
  </si>
  <si>
    <t xml:space="preserve">INDOMARET FH45 KARANGSINOM 2    </t>
  </si>
  <si>
    <t>6032987732600004909</t>
  </si>
  <si>
    <t>218541</t>
  </si>
  <si>
    <t>734135042965</t>
  </si>
  <si>
    <t>6032986058072710</t>
  </si>
  <si>
    <t>FH45</t>
  </si>
  <si>
    <t>114801</t>
  </si>
  <si>
    <t xml:space="preserve">INDOMARET T73O EVAKUASI         </t>
  </si>
  <si>
    <t>6032987732700011820</t>
  </si>
  <si>
    <t>016571</t>
  </si>
  <si>
    <t>734337704399</t>
  </si>
  <si>
    <t>6032984043757305</t>
  </si>
  <si>
    <t>T73O</t>
  </si>
  <si>
    <t>041539</t>
  </si>
  <si>
    <t>INDOMARET TND3 BY PASS TEGAL GUB</t>
  </si>
  <si>
    <t>6032987732700008362</t>
  </si>
  <si>
    <t>450568</t>
  </si>
  <si>
    <t>734439152704</t>
  </si>
  <si>
    <t>6032984029208950</t>
  </si>
  <si>
    <t>TND3</t>
  </si>
  <si>
    <t>101441</t>
  </si>
  <si>
    <t>INDOMARET TC41 FRESH BOULEVARD K</t>
  </si>
  <si>
    <t>6032987735400002122</t>
  </si>
  <si>
    <t>970291</t>
  </si>
  <si>
    <t>732036136564</t>
  </si>
  <si>
    <t>6032986057184003</t>
  </si>
  <si>
    <t>TC41</t>
  </si>
  <si>
    <t>123/IDM/VIR-JKT2/XII/2017</t>
  </si>
  <si>
    <t>193649</t>
  </si>
  <si>
    <t>INDOMARET T3VS APART SHERWOOD RE</t>
  </si>
  <si>
    <t>6032987735400000522</t>
  </si>
  <si>
    <t>074300</t>
  </si>
  <si>
    <t>732739375744</t>
  </si>
  <si>
    <t>6032981037689403</t>
  </si>
  <si>
    <t>T3VS</t>
  </si>
  <si>
    <t>211243</t>
  </si>
  <si>
    <t xml:space="preserve">INDOMARET TC62 BEKASI TIMUR     </t>
  </si>
  <si>
    <t>6032987735400002163</t>
  </si>
  <si>
    <t>209323</t>
  </si>
  <si>
    <t>733432364916</t>
  </si>
  <si>
    <t>6032986011667085</t>
  </si>
  <si>
    <t>TC62</t>
  </si>
  <si>
    <t>6032981044020105</t>
  </si>
  <si>
    <t>1166/VIR/IDM-TGR 1/XII/2017</t>
  </si>
  <si>
    <t>M4 DES</t>
  </si>
  <si>
    <t>071722</t>
  </si>
  <si>
    <t>INDOMARET TPED HERTASNING BARU S</t>
  </si>
  <si>
    <t>6032987733000012633</t>
  </si>
  <si>
    <t>359559</t>
  </si>
  <si>
    <t>735131831745</t>
  </si>
  <si>
    <t>6032981045345816</t>
  </si>
  <si>
    <t>TPED</t>
  </si>
  <si>
    <t>No.1048/VIR/XII/2017</t>
  </si>
  <si>
    <t>M1 JAN</t>
  </si>
  <si>
    <t>092205</t>
  </si>
  <si>
    <t xml:space="preserve">INDOMARET F176 KARTINI DEPOK    </t>
  </si>
  <si>
    <t>6032987735300000036</t>
  </si>
  <si>
    <t>106167</t>
  </si>
  <si>
    <t>734531242764</t>
  </si>
  <si>
    <t>6032981043829787</t>
  </si>
  <si>
    <t>F176</t>
  </si>
  <si>
    <t>566/BM/DBM/BGR2/XII/17</t>
  </si>
  <si>
    <t>135548</t>
  </si>
  <si>
    <t xml:space="preserve">INDOMARET F790 GUNUNG PUTRI     </t>
  </si>
  <si>
    <t>6032987735300001505</t>
  </si>
  <si>
    <t>998046</t>
  </si>
  <si>
    <t>735030569297</t>
  </si>
  <si>
    <t>6032986042653971</t>
  </si>
  <si>
    <t>F790</t>
  </si>
  <si>
    <t>064043</t>
  </si>
  <si>
    <t xml:space="preserve">INDOMARET TITV RAYA BOGOR KM 32 </t>
  </si>
  <si>
    <t>6032987735200000540</t>
  </si>
  <si>
    <t>622261</t>
  </si>
  <si>
    <t>734836195978</t>
  </si>
  <si>
    <t>6032984038549527</t>
  </si>
  <si>
    <t>TITV</t>
  </si>
  <si>
    <t>110955</t>
  </si>
  <si>
    <t>INDOMARET TYE5 CITRA GRAHA PRIMA</t>
  </si>
  <si>
    <t>6032987735200004575</t>
  </si>
  <si>
    <t>208298</t>
  </si>
  <si>
    <t>734734815609</t>
  </si>
  <si>
    <t>6032986062039127</t>
  </si>
  <si>
    <t>TYE5</t>
  </si>
  <si>
    <t>211403</t>
  </si>
  <si>
    <t xml:space="preserve">INDOMARET TN3P TUKMUDAL         </t>
  </si>
  <si>
    <t>6032987732700012612</t>
  </si>
  <si>
    <t>982416</t>
  </si>
  <si>
    <t>735336949422</t>
  </si>
  <si>
    <t>6032986063421993</t>
  </si>
  <si>
    <t>TN3P</t>
  </si>
  <si>
    <t>006/EXT/VIR/I/2018</t>
  </si>
  <si>
    <t>153804</t>
  </si>
  <si>
    <t>6032987732700013040</t>
  </si>
  <si>
    <t>696359</t>
  </si>
  <si>
    <t>736131800820</t>
  </si>
  <si>
    <t>6032981047070560</t>
  </si>
  <si>
    <t>081808</t>
  </si>
  <si>
    <t xml:space="preserve">8264001070 </t>
  </si>
  <si>
    <t xml:space="preserve">INDOMARET T9MA PENGAMPON        </t>
  </si>
  <si>
    <t>6032987734600004426</t>
  </si>
  <si>
    <t>231346</t>
  </si>
  <si>
    <t>735631090184</t>
  </si>
  <si>
    <t>6032981039624788</t>
  </si>
  <si>
    <t>T9MA</t>
  </si>
  <si>
    <t>003/IDM-GRS/VIR/I/2018</t>
  </si>
  <si>
    <t>22:22:55</t>
  </si>
  <si>
    <t>8251000059</t>
  </si>
  <si>
    <t>INDOMARET F439 BESUKI</t>
  </si>
  <si>
    <t>6032987731600006138</t>
  </si>
  <si>
    <t>316</t>
  </si>
  <si>
    <t>174425</t>
  </si>
  <si>
    <t>728730039988</t>
  </si>
  <si>
    <t>6032986052737219</t>
  </si>
  <si>
    <t>F439</t>
  </si>
  <si>
    <t>908/IDM-JBR/VIR/XI/2017</t>
  </si>
  <si>
    <t>JBR</t>
  </si>
  <si>
    <t>08:17:16</t>
  </si>
  <si>
    <t>8231000048</t>
  </si>
  <si>
    <t>INDOMARET F57Q PANJAITAN</t>
  </si>
  <si>
    <t>6032987731600004554</t>
  </si>
  <si>
    <t>514844</t>
  </si>
  <si>
    <t>730538664328</t>
  </si>
  <si>
    <t>6032986045902300</t>
  </si>
  <si>
    <t>F57Q</t>
  </si>
  <si>
    <t>955/IDM-JBR/VIR/XII/2017</t>
  </si>
  <si>
    <t>17:20:21</t>
  </si>
  <si>
    <t>8263000023</t>
  </si>
  <si>
    <t>INDOMARET TTMX RAYA SUKOHARJO PB</t>
  </si>
  <si>
    <t>6032987731700009594</t>
  </si>
  <si>
    <t>317</t>
  </si>
  <si>
    <t>248714</t>
  </si>
  <si>
    <t>730937359039</t>
  </si>
  <si>
    <t>6032986046468392</t>
  </si>
  <si>
    <t>TTMX</t>
  </si>
  <si>
    <t>956/IDM-JBR/VIR/XII/2017</t>
  </si>
  <si>
    <t>04:34:26</t>
  </si>
  <si>
    <t>8233000469</t>
  </si>
  <si>
    <t>INDOMARET TUHT TANGGUL JEMBER</t>
  </si>
  <si>
    <t>6032987731700007945</t>
  </si>
  <si>
    <t>312085</t>
  </si>
  <si>
    <t>731934047040</t>
  </si>
  <si>
    <t>6032986056135972</t>
  </si>
  <si>
    <t>TUHT</t>
  </si>
  <si>
    <t>19:36:16</t>
  </si>
  <si>
    <t>8233000207</t>
  </si>
  <si>
    <t>INDOMARET OPENING JBR REG 06</t>
  </si>
  <si>
    <t>6032987731700011145</t>
  </si>
  <si>
    <t>730304</t>
  </si>
  <si>
    <t>730835634479</t>
  </si>
  <si>
    <t>6032986048885510</t>
  </si>
  <si>
    <t>TVBE</t>
  </si>
  <si>
    <t>6032986033403816</t>
  </si>
  <si>
    <t>960/IDM-JBR/VIR/XII/2017</t>
  </si>
  <si>
    <t>191437/ 191539</t>
  </si>
  <si>
    <t xml:space="preserve">8027000414 </t>
  </si>
  <si>
    <t>INDOMARET T0V5 SPBU SIBOLANGIT K</t>
  </si>
  <si>
    <t>6032987732100014150</t>
  </si>
  <si>
    <t>897595</t>
  </si>
  <si>
    <t>734430447488</t>
  </si>
  <si>
    <t>6032986058529172</t>
  </si>
  <si>
    <t>T0V5</t>
  </si>
  <si>
    <t>827/IDM/VIR-MDN/I/2018</t>
  </si>
  <si>
    <t>115022</t>
  </si>
  <si>
    <t>8159000419</t>
  </si>
  <si>
    <t xml:space="preserve">INDOMARET F031 PONDOK BENDA     </t>
  </si>
  <si>
    <t>6032987730800013308</t>
  </si>
  <si>
    <t>983774</t>
  </si>
  <si>
    <t>732932281354</t>
  </si>
  <si>
    <t>6032986051118593</t>
  </si>
  <si>
    <t>F031</t>
  </si>
  <si>
    <t>395/Virtual-PRG/I/2018</t>
  </si>
  <si>
    <t>6032981043854629</t>
  </si>
  <si>
    <t>397/Virtual-PRG/I/2018</t>
  </si>
  <si>
    <t>6032986057782020</t>
  </si>
  <si>
    <t>6032984020723312</t>
  </si>
  <si>
    <t>6032986059541044</t>
  </si>
  <si>
    <t>398/Virtual-PRG/I/2018</t>
  </si>
  <si>
    <t>211435</t>
  </si>
  <si>
    <t xml:space="preserve">INDOMARET T296 TAMELANG         </t>
  </si>
  <si>
    <t>6032987734100007168</t>
  </si>
  <si>
    <t>055076</t>
  </si>
  <si>
    <t>732536124799</t>
  </si>
  <si>
    <t>6032986058057505</t>
  </si>
  <si>
    <t>T296</t>
  </si>
  <si>
    <t>No.2/BM-DBM/PWK/I/2018</t>
  </si>
  <si>
    <t>073616</t>
  </si>
  <si>
    <t xml:space="preserve">INDOMARET FD76 GRAMPURI PERSADA </t>
  </si>
  <si>
    <t>6032987734000004935</t>
  </si>
  <si>
    <t>812506</t>
  </si>
  <si>
    <t>732931824362</t>
  </si>
  <si>
    <t>6032986036226172</t>
  </si>
  <si>
    <t>FD76</t>
  </si>
  <si>
    <t>073558</t>
  </si>
  <si>
    <t xml:space="preserve">CERIAMART R117 SUMUR BATU       </t>
  </si>
  <si>
    <t>6032987734000005734</t>
  </si>
  <si>
    <t>460810</t>
  </si>
  <si>
    <t>733033838180</t>
  </si>
  <si>
    <t>6032986057182254</t>
  </si>
  <si>
    <t>R117</t>
  </si>
  <si>
    <t>080548</t>
  </si>
  <si>
    <t xml:space="preserve">INDOMARET T7J3 BINTARA RAYA 2   </t>
  </si>
  <si>
    <t>6032987734100006632</t>
  </si>
  <si>
    <t>725463</t>
  </si>
  <si>
    <t>733430988902</t>
  </si>
  <si>
    <t>6032986019762045</t>
  </si>
  <si>
    <t>T7J3</t>
  </si>
  <si>
    <t>105857</t>
  </si>
  <si>
    <t xml:space="preserve">INDOMARET T7MZ KAMIJAYA         </t>
  </si>
  <si>
    <t>6032987734100007424</t>
  </si>
  <si>
    <t>609977</t>
  </si>
  <si>
    <t>730538934734</t>
  </si>
  <si>
    <t>6032983401620832</t>
  </si>
  <si>
    <t>T7MZ</t>
  </si>
  <si>
    <t>220757</t>
  </si>
  <si>
    <t>070384</t>
  </si>
  <si>
    <t>732536230822</t>
  </si>
  <si>
    <t>6032981038971065</t>
  </si>
  <si>
    <t>111417</t>
  </si>
  <si>
    <t>714307</t>
  </si>
  <si>
    <t>731232179908</t>
  </si>
  <si>
    <t>6032981043922517</t>
  </si>
  <si>
    <t>221149</t>
  </si>
  <si>
    <t xml:space="preserve">INDOMARET F282 BUMI SETIA MEKAR </t>
  </si>
  <si>
    <t>6032987734000004265</t>
  </si>
  <si>
    <t>546798</t>
  </si>
  <si>
    <t>735735013070</t>
  </si>
  <si>
    <t>6032984043233117</t>
  </si>
  <si>
    <t>F282</t>
  </si>
  <si>
    <t>201205</t>
  </si>
  <si>
    <t>804703</t>
  </si>
  <si>
    <t>733534142423</t>
  </si>
  <si>
    <t>6032981048022271</t>
  </si>
  <si>
    <t>212848</t>
  </si>
  <si>
    <t xml:space="preserve">INDOMARET F3XH GRAND RESIDENCE  </t>
  </si>
  <si>
    <t>6032987734000005379</t>
  </si>
  <si>
    <t>406501</t>
  </si>
  <si>
    <t>734338862164</t>
  </si>
  <si>
    <t>6032986033831503</t>
  </si>
  <si>
    <t>F3XH</t>
  </si>
  <si>
    <t>111338</t>
  </si>
  <si>
    <t>738258</t>
  </si>
  <si>
    <t>735835674957</t>
  </si>
  <si>
    <t>6032984027687478</t>
  </si>
  <si>
    <t>131030</t>
  </si>
  <si>
    <t xml:space="preserve">INDOMARET F817 HARAPAN          </t>
  </si>
  <si>
    <t>6032987734000006930</t>
  </si>
  <si>
    <t>118450</t>
  </si>
  <si>
    <t>735733746995</t>
  </si>
  <si>
    <t>6032986038341185</t>
  </si>
  <si>
    <t>F817</t>
  </si>
  <si>
    <t>084215</t>
  </si>
  <si>
    <t>121054</t>
  </si>
  <si>
    <t>734734564509</t>
  </si>
  <si>
    <t>6032986057674698</t>
  </si>
  <si>
    <t>081216</t>
  </si>
  <si>
    <t>966245</t>
  </si>
  <si>
    <t>735233777457</t>
  </si>
  <si>
    <t>6032981042856260</t>
  </si>
  <si>
    <t>010054</t>
  </si>
  <si>
    <t>005005</t>
  </si>
  <si>
    <t>734530928087</t>
  </si>
  <si>
    <t>6032984024284246</t>
  </si>
  <si>
    <t>124525</t>
  </si>
  <si>
    <t>238704</t>
  </si>
  <si>
    <t>735437846741</t>
  </si>
  <si>
    <t>6032984028975062</t>
  </si>
  <si>
    <t>071748</t>
  </si>
  <si>
    <t>873755</t>
  </si>
  <si>
    <t>735733070635</t>
  </si>
  <si>
    <t>6032986064369167</t>
  </si>
  <si>
    <t>102453</t>
  </si>
  <si>
    <t>314478</t>
  </si>
  <si>
    <t>734032215231</t>
  </si>
  <si>
    <t>6032984040262440</t>
  </si>
  <si>
    <t>192437</t>
  </si>
  <si>
    <t xml:space="preserve">INDOMARET F647 GRIYA ASRI       </t>
  </si>
  <si>
    <t>6032987734000006641</t>
  </si>
  <si>
    <t>768254</t>
  </si>
  <si>
    <t>733534047124</t>
  </si>
  <si>
    <t>6032986040060856</t>
  </si>
  <si>
    <t>FGVR</t>
  </si>
  <si>
    <t>022027</t>
  </si>
  <si>
    <t>6032987734000007250</t>
  </si>
  <si>
    <t>573861</t>
  </si>
  <si>
    <t>735835198688</t>
  </si>
  <si>
    <t>6032986064965337</t>
  </si>
  <si>
    <t>130835</t>
  </si>
  <si>
    <t xml:space="preserve">INDOMARET OPENING PWK FRC 01    </t>
  </si>
  <si>
    <t>6032987734000005387</t>
  </si>
  <si>
    <t>728710</t>
  </si>
  <si>
    <t>733737141927</t>
  </si>
  <si>
    <t>6032986035474229</t>
  </si>
  <si>
    <t>FHQI</t>
  </si>
  <si>
    <t>191027</t>
  </si>
  <si>
    <t>356139</t>
  </si>
  <si>
    <t>735234924472</t>
  </si>
  <si>
    <t>6032981016990061</t>
  </si>
  <si>
    <t>071527</t>
  </si>
  <si>
    <t>204044</t>
  </si>
  <si>
    <t>735631005418</t>
  </si>
  <si>
    <t>6032986057296476</t>
  </si>
  <si>
    <t>080317</t>
  </si>
  <si>
    <t>312695</t>
  </si>
  <si>
    <t>733532816302</t>
  </si>
  <si>
    <t>6032981040952590</t>
  </si>
  <si>
    <t>194121</t>
  </si>
  <si>
    <t xml:space="preserve">INDOMARET FUY0 CIKUNIR          </t>
  </si>
  <si>
    <t>6032987734000005502</t>
  </si>
  <si>
    <t>095360</t>
  </si>
  <si>
    <t>735836660000</t>
  </si>
  <si>
    <t>6032986052338190</t>
  </si>
  <si>
    <t>FUY0</t>
  </si>
  <si>
    <t>100451</t>
  </si>
  <si>
    <t xml:space="preserve">INDOMARET FXXO KETAPANG RAYA    </t>
  </si>
  <si>
    <t>6032987734000005361</t>
  </si>
  <si>
    <t>617373</t>
  </si>
  <si>
    <t>733736836001</t>
  </si>
  <si>
    <t>6032984032123493</t>
  </si>
  <si>
    <t>FXXO</t>
  </si>
  <si>
    <t>052232</t>
  </si>
  <si>
    <t>6032987734000005056</t>
  </si>
  <si>
    <t>848213</t>
  </si>
  <si>
    <t>735732989774</t>
  </si>
  <si>
    <t>6032984039865732</t>
  </si>
  <si>
    <t>093108</t>
  </si>
  <si>
    <t xml:space="preserve">INDOMARET T05M WIRASABA         </t>
  </si>
  <si>
    <t>6032987734100007028</t>
  </si>
  <si>
    <t>925764</t>
  </si>
  <si>
    <t>734337453031</t>
  </si>
  <si>
    <t>6032984042911572</t>
  </si>
  <si>
    <t>T05M</t>
  </si>
  <si>
    <t>034236</t>
  </si>
  <si>
    <t xml:space="preserve">INDOMARET T0VO CIPEUNDEUY       </t>
  </si>
  <si>
    <t>6032987734100016433</t>
  </si>
  <si>
    <t>896465</t>
  </si>
  <si>
    <t>733634575357</t>
  </si>
  <si>
    <t>6032981042119891</t>
  </si>
  <si>
    <t>T0VO</t>
  </si>
  <si>
    <t>200854</t>
  </si>
  <si>
    <t xml:space="preserve">INDOMARET T19L GRAND WISATA     </t>
  </si>
  <si>
    <t>6032987734100014701</t>
  </si>
  <si>
    <t>355531</t>
  </si>
  <si>
    <t>734338686427</t>
  </si>
  <si>
    <t>6032981031975493</t>
  </si>
  <si>
    <t>T19L</t>
  </si>
  <si>
    <t>154331</t>
  </si>
  <si>
    <t xml:space="preserve">INDOMARET T1HX A.R HAKIM        </t>
  </si>
  <si>
    <t>6032987734100009685</t>
  </si>
  <si>
    <t>519325</t>
  </si>
  <si>
    <t>735631919711</t>
  </si>
  <si>
    <t>6032986049153082</t>
  </si>
  <si>
    <t>T1HX</t>
  </si>
  <si>
    <t>072035</t>
  </si>
  <si>
    <t>INDOMARET T1PT CITALANG TEGALWAR</t>
  </si>
  <si>
    <t>6032987734100012150</t>
  </si>
  <si>
    <t>991565</t>
  </si>
  <si>
    <t>736232817107</t>
  </si>
  <si>
    <t>6032986051080348</t>
  </si>
  <si>
    <t>T1PT</t>
  </si>
  <si>
    <t>101618</t>
  </si>
  <si>
    <t xml:space="preserve">INDOMARET T26L SUKARAYA         </t>
  </si>
  <si>
    <t>6032987734100009735</t>
  </si>
  <si>
    <t>302795</t>
  </si>
  <si>
    <t>735631297949</t>
  </si>
  <si>
    <t>6032986060764031</t>
  </si>
  <si>
    <t>T26L</t>
  </si>
  <si>
    <t>071253</t>
  </si>
  <si>
    <t>234405</t>
  </si>
  <si>
    <t>735937247822</t>
  </si>
  <si>
    <t>6032986063660145</t>
  </si>
  <si>
    <t>063336</t>
  </si>
  <si>
    <t>108736</t>
  </si>
  <si>
    <t>733838386435</t>
  </si>
  <si>
    <t>6032981023644594</t>
  </si>
  <si>
    <t>090751</t>
  </si>
  <si>
    <t>644162</t>
  </si>
  <si>
    <t>736334885433</t>
  </si>
  <si>
    <t>6032981044404861</t>
  </si>
  <si>
    <t>024039</t>
  </si>
  <si>
    <t>893270</t>
  </si>
  <si>
    <t>733634564894</t>
  </si>
  <si>
    <t>6032981045764578</t>
  </si>
  <si>
    <t>152505</t>
  </si>
  <si>
    <t>482955</t>
  </si>
  <si>
    <t>734032715317</t>
  </si>
  <si>
    <t>6032981035064294</t>
  </si>
  <si>
    <t>165619</t>
  </si>
  <si>
    <t xml:space="preserve">INDOMARET T7GM LOJI KARAWANG    </t>
  </si>
  <si>
    <t>6032987734100007390</t>
  </si>
  <si>
    <t>624750</t>
  </si>
  <si>
    <t>734236401202</t>
  </si>
  <si>
    <t>6032986059666833</t>
  </si>
  <si>
    <t>T7GM</t>
  </si>
  <si>
    <t>075110</t>
  </si>
  <si>
    <t>060184</t>
  </si>
  <si>
    <t>734531101303</t>
  </si>
  <si>
    <t>6032981020965083</t>
  </si>
  <si>
    <t>153111</t>
  </si>
  <si>
    <t>560148</t>
  </si>
  <si>
    <t>736437655164</t>
  </si>
  <si>
    <t>6032986060236097</t>
  </si>
  <si>
    <t>175131</t>
  </si>
  <si>
    <t xml:space="preserve">INDOMARET T87K JEMBATAN KOSONG  </t>
  </si>
  <si>
    <t>6032987734100016540</t>
  </si>
  <si>
    <t>611558</t>
  </si>
  <si>
    <t>735632175187</t>
  </si>
  <si>
    <t>6032986047563001</t>
  </si>
  <si>
    <t>T87K</t>
  </si>
  <si>
    <t>190051</t>
  </si>
  <si>
    <t>749964</t>
  </si>
  <si>
    <t>733534000626</t>
  </si>
  <si>
    <t>6032986026033810</t>
  </si>
  <si>
    <t>220808</t>
  </si>
  <si>
    <t>620577</t>
  </si>
  <si>
    <t>733839928321</t>
  </si>
  <si>
    <t>6032981015273360</t>
  </si>
  <si>
    <t>090624</t>
  </si>
  <si>
    <t>6032987734100016045</t>
  </si>
  <si>
    <t>643276</t>
  </si>
  <si>
    <t>736334882950</t>
  </si>
  <si>
    <t>6032984038945600</t>
  </si>
  <si>
    <t>TAP6</t>
  </si>
  <si>
    <t>102649</t>
  </si>
  <si>
    <t xml:space="preserve">INDOMARET FYG4 TAMBAK MEKAR     </t>
  </si>
  <si>
    <t>6032987734000006260</t>
  </si>
  <si>
    <t>980652</t>
  </si>
  <si>
    <t>736539040729</t>
  </si>
  <si>
    <t>6032981035823277</t>
  </si>
  <si>
    <t>TBNX</t>
  </si>
  <si>
    <t>165156</t>
  </si>
  <si>
    <t>336167</t>
  </si>
  <si>
    <t>736233832842</t>
  </si>
  <si>
    <t>6032983400395238</t>
  </si>
  <si>
    <t>131317</t>
  </si>
  <si>
    <t>866843</t>
  </si>
  <si>
    <t>733930740385</t>
  </si>
  <si>
    <t>6032986057263732</t>
  </si>
  <si>
    <t>030434</t>
  </si>
  <si>
    <t>INDOMARET TD80 JATISARI CIKAMPEK</t>
  </si>
  <si>
    <t>6032987734100007689</t>
  </si>
  <si>
    <t>446872</t>
  </si>
  <si>
    <t>734439140091</t>
  </si>
  <si>
    <t>6032986063701402</t>
  </si>
  <si>
    <t>TD80</t>
  </si>
  <si>
    <t>070713</t>
  </si>
  <si>
    <t xml:space="preserve">INDOMARET TDR1 AMANSARI         </t>
  </si>
  <si>
    <t>6032987734100012598</t>
  </si>
  <si>
    <t>078647</t>
  </si>
  <si>
    <t>734734434145</t>
  </si>
  <si>
    <t>6032986060233235</t>
  </si>
  <si>
    <t>TDR1</t>
  </si>
  <si>
    <t>063532</t>
  </si>
  <si>
    <t>INDOMARET THDY AKSES TOL KARAWAN</t>
  </si>
  <si>
    <t>6032987734100015328</t>
  </si>
  <si>
    <t>929541</t>
  </si>
  <si>
    <t>735233659791</t>
  </si>
  <si>
    <t>6032981045245636</t>
  </si>
  <si>
    <t>THDY</t>
  </si>
  <si>
    <t>154420</t>
  </si>
  <si>
    <t xml:space="preserve">INDOMARET TISH JUANDA KM 36     </t>
  </si>
  <si>
    <t>6032987734100010527</t>
  </si>
  <si>
    <t>193182</t>
  </si>
  <si>
    <t>736539642871</t>
  </si>
  <si>
    <t>6032984039195221</t>
  </si>
  <si>
    <t>TISH</t>
  </si>
  <si>
    <t>212005</t>
  </si>
  <si>
    <t xml:space="preserve">INDOMARET TJ1Q TRIDAYA RAYA     </t>
  </si>
  <si>
    <t>6032987734100006988</t>
  </si>
  <si>
    <t>166812</t>
  </si>
  <si>
    <t>735836879905</t>
  </si>
  <si>
    <t>6032986052721551</t>
  </si>
  <si>
    <t>TJ1Q</t>
  </si>
  <si>
    <t>201120</t>
  </si>
  <si>
    <t>6032987734100016177</t>
  </si>
  <si>
    <t>721072</t>
  </si>
  <si>
    <t>735632463538</t>
  </si>
  <si>
    <t>6032981044215978</t>
  </si>
  <si>
    <t>141504</t>
  </si>
  <si>
    <t xml:space="preserve">INDOMARET TL21 KETAPANG PEKAYON </t>
  </si>
  <si>
    <t>6032987734100013737</t>
  </si>
  <si>
    <t>463435</t>
  </si>
  <si>
    <t>735937891970</t>
  </si>
  <si>
    <t>6032986038311410</t>
  </si>
  <si>
    <t>TL21</t>
  </si>
  <si>
    <t>103221</t>
  </si>
  <si>
    <t>093686</t>
  </si>
  <si>
    <t>736233123213</t>
  </si>
  <si>
    <t>6032981043954916</t>
  </si>
  <si>
    <t>072700</t>
  </si>
  <si>
    <t>553284</t>
  </si>
  <si>
    <t>733736636230</t>
  </si>
  <si>
    <t>6032981046437836</t>
  </si>
  <si>
    <t>090920</t>
  </si>
  <si>
    <t>997480</t>
  </si>
  <si>
    <t>735233872191</t>
  </si>
  <si>
    <t>6032986051092756</t>
  </si>
  <si>
    <t>201538</t>
  </si>
  <si>
    <t>397701</t>
  </si>
  <si>
    <t>735235039585</t>
  </si>
  <si>
    <t>6032986056723017</t>
  </si>
  <si>
    <t>114332</t>
  </si>
  <si>
    <t>358254</t>
  </si>
  <si>
    <t>735631451893</t>
  </si>
  <si>
    <t>6032986050116788</t>
  </si>
  <si>
    <t>085148</t>
  </si>
  <si>
    <t>INDOMARET TMMO AKSES TOL KARAWAN</t>
  </si>
  <si>
    <t>6032987734100013919</t>
  </si>
  <si>
    <t>033364</t>
  </si>
  <si>
    <t>736232947520</t>
  </si>
  <si>
    <t>6032984013786789</t>
  </si>
  <si>
    <t>TMMO</t>
  </si>
  <si>
    <t>191804</t>
  </si>
  <si>
    <t xml:space="preserve">INDOMARET TOUH JAKA SAMPURNA    </t>
  </si>
  <si>
    <t>6032987734100016276</t>
  </si>
  <si>
    <t>488697</t>
  </si>
  <si>
    <t>734735646651</t>
  </si>
  <si>
    <t>6032981030636948</t>
  </si>
  <si>
    <t>TOUH</t>
  </si>
  <si>
    <t>203637</t>
  </si>
  <si>
    <t>6032987734100014917</t>
  </si>
  <si>
    <t>889446</t>
  </si>
  <si>
    <t>736132345170</t>
  </si>
  <si>
    <t>6032981047864962</t>
  </si>
  <si>
    <t>215326</t>
  </si>
  <si>
    <t xml:space="preserve">INDOMARET TQCE JUANDA RAYA      </t>
  </si>
  <si>
    <t>988631</t>
  </si>
  <si>
    <t>734430769570</t>
  </si>
  <si>
    <t>6032986052856589</t>
  </si>
  <si>
    <t>TQCE</t>
  </si>
  <si>
    <t>080306</t>
  </si>
  <si>
    <t xml:space="preserve">INDOMARET TQGT KECEPET CIMALAYA </t>
  </si>
  <si>
    <t>6032987734100014420</t>
  </si>
  <si>
    <t>610441</t>
  </si>
  <si>
    <t>736334782902</t>
  </si>
  <si>
    <t>6032984035085848</t>
  </si>
  <si>
    <t>TQGT</t>
  </si>
  <si>
    <t>183500</t>
  </si>
  <si>
    <t xml:space="preserve">INDOMARET TQNL SEDAP MALAM      </t>
  </si>
  <si>
    <t>6032987734100015153</t>
  </si>
  <si>
    <t>588355</t>
  </si>
  <si>
    <t>734033021001</t>
  </si>
  <si>
    <t>6032981037600889</t>
  </si>
  <si>
    <t>TQNL</t>
  </si>
  <si>
    <t>101245</t>
  </si>
  <si>
    <t xml:space="preserve">INDOMARET TUHW RAYA BOSIH       </t>
  </si>
  <si>
    <t>6032987734100014065</t>
  </si>
  <si>
    <t>383067</t>
  </si>
  <si>
    <t>733533011445</t>
  </si>
  <si>
    <t>6032981042104752</t>
  </si>
  <si>
    <t>TUHW</t>
  </si>
  <si>
    <t>041339</t>
  </si>
  <si>
    <t>028850</t>
  </si>
  <si>
    <t>735437227500</t>
  </si>
  <si>
    <t>6032981046635496</t>
  </si>
  <si>
    <t>162224</t>
  </si>
  <si>
    <t>513866</t>
  </si>
  <si>
    <t>734032808243</t>
  </si>
  <si>
    <t>6032986024659764</t>
  </si>
  <si>
    <t>121941</t>
  </si>
  <si>
    <t>666027</t>
  </si>
  <si>
    <t>735335998838</t>
  </si>
  <si>
    <t>6032986053945159</t>
  </si>
  <si>
    <t>134541</t>
  </si>
  <si>
    <t>510621</t>
  </si>
  <si>
    <t>734236054023</t>
  </si>
  <si>
    <t>6032981040300519</t>
  </si>
  <si>
    <t>134025</t>
  </si>
  <si>
    <t>680119</t>
  </si>
  <si>
    <t>734439817978</t>
  </si>
  <si>
    <t>6032986056544694</t>
  </si>
  <si>
    <t>214118</t>
  </si>
  <si>
    <t xml:space="preserve">INDOMARET TZRU MARACANG PASIFIC </t>
  </si>
  <si>
    <t>6032987734100012432</t>
  </si>
  <si>
    <t>177886</t>
  </si>
  <si>
    <t>735836929139</t>
  </si>
  <si>
    <t>6032981036264786</t>
  </si>
  <si>
    <t>TZRU</t>
  </si>
  <si>
    <t>105301</t>
  </si>
  <si>
    <t xml:space="preserve">8264001191 </t>
  </si>
  <si>
    <t>INDOMARET FD51 T7IV RUNGKUT MENA</t>
  </si>
  <si>
    <t>6032987734500003742</t>
  </si>
  <si>
    <t>010494</t>
  </si>
  <si>
    <t>735733455437</t>
  </si>
  <si>
    <t>6032981046502332</t>
  </si>
  <si>
    <t>FD51</t>
  </si>
  <si>
    <t>193723</t>
  </si>
  <si>
    <t xml:space="preserve">INDOMARET FE21 MANTINGAN        </t>
  </si>
  <si>
    <t>6032987731200012734</t>
  </si>
  <si>
    <t>986909</t>
  </si>
  <si>
    <t>733737859341</t>
  </si>
  <si>
    <t>6032984041738786</t>
  </si>
  <si>
    <t>003/VB-IDMSBY/KLAIM/I/2018</t>
  </si>
  <si>
    <t>190024</t>
  </si>
  <si>
    <t xml:space="preserve">INDOMARET TNGY CIHIDEUNG TALAGA </t>
  </si>
  <si>
    <t>6032987730700023910</t>
  </si>
  <si>
    <t>695852</t>
  </si>
  <si>
    <t>734236602506</t>
  </si>
  <si>
    <t>6032986057525551</t>
  </si>
  <si>
    <t>TNGY</t>
  </si>
  <si>
    <t>0008/VIR/IDM-TGR 1/I/2018</t>
  </si>
  <si>
    <t>M2 JAN</t>
  </si>
  <si>
    <t>044419</t>
  </si>
  <si>
    <t xml:space="preserve">INDOMARET T65Y H. ABAS DRAMAGA  </t>
  </si>
  <si>
    <t>6032987730300020605</t>
  </si>
  <si>
    <t>168937</t>
  </si>
  <si>
    <t>732839809325</t>
  </si>
  <si>
    <t>6032984013633056</t>
  </si>
  <si>
    <t>T65Y</t>
  </si>
  <si>
    <t>Surat Claim No.004/BM/DBM/BGR/I/18</t>
  </si>
  <si>
    <t>220204</t>
  </si>
  <si>
    <t>INDOMARET TZG5 CICURUG KEMBANG K</t>
  </si>
  <si>
    <t>6032987730300021785</t>
  </si>
  <si>
    <t>559163</t>
  </si>
  <si>
    <t>735438860783</t>
  </si>
  <si>
    <t>6032986057185521</t>
  </si>
  <si>
    <t>TZG5</t>
  </si>
  <si>
    <t>17:25:58</t>
  </si>
  <si>
    <t>8233000443</t>
  </si>
  <si>
    <t>INDOMARET FRUH RIAU</t>
  </si>
  <si>
    <t>6032987731600005353</t>
  </si>
  <si>
    <t>887175</t>
  </si>
  <si>
    <t>734633717747</t>
  </si>
  <si>
    <t>6032986049486904</t>
  </si>
  <si>
    <t>FRUH</t>
  </si>
  <si>
    <t>979/IDM-JBR/VIR/I/2018</t>
  </si>
  <si>
    <t>DRAFT SALES</t>
  </si>
  <si>
    <t>15:38:58</t>
  </si>
  <si>
    <t>8228000041</t>
  </si>
  <si>
    <t>INDOMARET T691 KETAPANG</t>
  </si>
  <si>
    <t>6032987731700008315</t>
  </si>
  <si>
    <t>434977</t>
  </si>
  <si>
    <t>733339987011</t>
  </si>
  <si>
    <t>6032986038358106</t>
  </si>
  <si>
    <t>T691</t>
  </si>
  <si>
    <t>980/IDM-JBR/VIR/I/2018</t>
  </si>
  <si>
    <t>22:39:57</t>
  </si>
  <si>
    <t>8228000043</t>
  </si>
  <si>
    <t>INDOMARET TA09 YOS SUDARSO</t>
  </si>
  <si>
    <t>6032987731700009925</t>
  </si>
  <si>
    <t>748722</t>
  </si>
  <si>
    <t>732831571345</t>
  </si>
  <si>
    <t>6032986026578228</t>
  </si>
  <si>
    <t>TA09</t>
  </si>
  <si>
    <t>07:14:36</t>
  </si>
  <si>
    <t>8263000015</t>
  </si>
  <si>
    <t>INDOMARET TDYI PESISIR PBO</t>
  </si>
  <si>
    <t>6032987731700009966</t>
  </si>
  <si>
    <t>218473</t>
  </si>
  <si>
    <t>734031926346</t>
  </si>
  <si>
    <t>6032986056141244</t>
  </si>
  <si>
    <t>TDYI</t>
  </si>
  <si>
    <t>20:19:33</t>
  </si>
  <si>
    <t>8251000058</t>
  </si>
  <si>
    <t>INDOMARET TTSQ RAYA MANGARAN</t>
  </si>
  <si>
    <t>6032987731700009602</t>
  </si>
  <si>
    <t>363209</t>
  </si>
  <si>
    <t>734338708127</t>
  </si>
  <si>
    <t>6032986053077318</t>
  </si>
  <si>
    <t>TTSQ</t>
  </si>
  <si>
    <t>211030</t>
  </si>
  <si>
    <t xml:space="preserve">INDOMARET FDCP LANGENSARI       </t>
  </si>
  <si>
    <t>6032987731400011916</t>
  </si>
  <si>
    <t>771041</t>
  </si>
  <si>
    <t>735632613520</t>
  </si>
  <si>
    <t>6032984042942387</t>
  </si>
  <si>
    <t>FDCP</t>
  </si>
  <si>
    <t>No.1466/IDM/SMG/XII/2017 (ERROR)</t>
  </si>
  <si>
    <t>144947</t>
  </si>
  <si>
    <t xml:space="preserve">INDOMARET TWW4 BEDONO           </t>
  </si>
  <si>
    <t>6032987731500016864</t>
  </si>
  <si>
    <t>036497</t>
  </si>
  <si>
    <t>735030686276</t>
  </si>
  <si>
    <t>6032984046134593</t>
  </si>
  <si>
    <t>TWW4</t>
  </si>
  <si>
    <t>190828</t>
  </si>
  <si>
    <t>INDOMARET F5JL PERINTIS KEMERDEK</t>
  </si>
  <si>
    <t>6032987731400011833</t>
  </si>
  <si>
    <t>029949</t>
  </si>
  <si>
    <t>734837416030</t>
  </si>
  <si>
    <t>6032986032748062</t>
  </si>
  <si>
    <t>F5JL</t>
  </si>
  <si>
    <t>182036</t>
  </si>
  <si>
    <t>INDOMARET TD61 HASANUDIN SALATIG</t>
  </si>
  <si>
    <t>6032987731500019702</t>
  </si>
  <si>
    <t>394340</t>
  </si>
  <si>
    <t>736233993261</t>
  </si>
  <si>
    <t>6032981033277286</t>
  </si>
  <si>
    <t>TD61</t>
  </si>
  <si>
    <t>162738</t>
  </si>
  <si>
    <t xml:space="preserve">8222000023 </t>
  </si>
  <si>
    <t xml:space="preserve">INDOMARET T96U PATIUNUS         </t>
  </si>
  <si>
    <t>6032987731500014208</t>
  </si>
  <si>
    <t>857554</t>
  </si>
  <si>
    <t>734633628739</t>
  </si>
  <si>
    <t>6032986016606799</t>
  </si>
  <si>
    <t>T96U</t>
  </si>
  <si>
    <t>103642</t>
  </si>
  <si>
    <t xml:space="preserve">INDOMARET T13S MAJAPAHIT 239    </t>
  </si>
  <si>
    <t>6032987731500021179</t>
  </si>
  <si>
    <t>864022</t>
  </si>
  <si>
    <t>735030186181</t>
  </si>
  <si>
    <t>6032986051745239</t>
  </si>
  <si>
    <t>T13S</t>
  </si>
  <si>
    <t>6032981033438862</t>
  </si>
  <si>
    <t>No.1550/IDM/SMG/I/2018 (RBBT)</t>
  </si>
  <si>
    <t>084812</t>
  </si>
  <si>
    <t>6032987733700018716</t>
  </si>
  <si>
    <t>637770</t>
  </si>
  <si>
    <t>733237546133</t>
  </si>
  <si>
    <t>6032986046175948</t>
  </si>
  <si>
    <t>0020/VIRTUAL/IDM-TGR2/I/2018</t>
  </si>
  <si>
    <t>103403</t>
  </si>
  <si>
    <t xml:space="preserve">INDOMARET G033 GO R14           </t>
  </si>
  <si>
    <t>6032987733700010614</t>
  </si>
  <si>
    <t>633905</t>
  </si>
  <si>
    <t>733736881952</t>
  </si>
  <si>
    <t>6032984037660069</t>
  </si>
  <si>
    <t>TEDP</t>
  </si>
  <si>
    <t>105334</t>
  </si>
  <si>
    <t xml:space="preserve">INDOMARET TZ8I GREEN GARDEN 2   </t>
  </si>
  <si>
    <t>6032987733700016090</t>
  </si>
  <si>
    <t>645606</t>
  </si>
  <si>
    <t>733736913135</t>
  </si>
  <si>
    <t>6032984005095611</t>
  </si>
  <si>
    <t>TZ8I</t>
  </si>
  <si>
    <t>113834</t>
  </si>
  <si>
    <t>673197</t>
  </si>
  <si>
    <t>733736988050</t>
  </si>
  <si>
    <t>6032986054739783</t>
  </si>
  <si>
    <t>124124</t>
  </si>
  <si>
    <t xml:space="preserve">INDOMARET T3VG HYBRID TOL SOETA </t>
  </si>
  <si>
    <t>6032987733700015100</t>
  </si>
  <si>
    <t>849015</t>
  </si>
  <si>
    <t>733930687540</t>
  </si>
  <si>
    <t>6032986056866378</t>
  </si>
  <si>
    <t>T3VG</t>
  </si>
  <si>
    <t>102819</t>
  </si>
  <si>
    <t>INDOMARET TFB2 PULORIDA LEBAK GE</t>
  </si>
  <si>
    <t>6032987733700016470</t>
  </si>
  <si>
    <t>316609</t>
  </si>
  <si>
    <t>734032221117</t>
  </si>
  <si>
    <t>6032986048803323</t>
  </si>
  <si>
    <t>TFB2</t>
  </si>
  <si>
    <t>102641</t>
  </si>
  <si>
    <t xml:space="preserve">INDOMARET T3TO BAROS            </t>
  </si>
  <si>
    <t>6032987733700013451</t>
  </si>
  <si>
    <t>181610</t>
  </si>
  <si>
    <t>734734740815</t>
  </si>
  <si>
    <t>6032981046825733</t>
  </si>
  <si>
    <t>T3TO</t>
  </si>
  <si>
    <t>110856</t>
  </si>
  <si>
    <t xml:space="preserve">INDOMARET T83D PERMATA          </t>
  </si>
  <si>
    <t>6032987733700017569</t>
  </si>
  <si>
    <t>746605</t>
  </si>
  <si>
    <t>735539508817</t>
  </si>
  <si>
    <t>6032986031422651</t>
  </si>
  <si>
    <t>T83D</t>
  </si>
  <si>
    <t>032347</t>
  </si>
  <si>
    <t>INDOMARET TATX HUSEN SASTRANEGAR</t>
  </si>
  <si>
    <t>6032987733700018708</t>
  </si>
  <si>
    <t>577858</t>
  </si>
  <si>
    <t>735835210706</t>
  </si>
  <si>
    <t>6032984009755335</t>
  </si>
  <si>
    <t>TATX</t>
  </si>
  <si>
    <t>6032986061636550</t>
  </si>
  <si>
    <t>0019/VIRTUAL/IDM-TGR2/I/2018</t>
  </si>
  <si>
    <t>6032983401823170</t>
  </si>
  <si>
    <t>200340</t>
  </si>
  <si>
    <t>INDOMARET TOYP TUMENGGUNG JOGONE</t>
  </si>
  <si>
    <t>6032987732300016997</t>
  </si>
  <si>
    <t>237382</t>
  </si>
  <si>
    <t>735031280451</t>
  </si>
  <si>
    <t>6032986300069282</t>
  </si>
  <si>
    <t>TX23</t>
  </si>
  <si>
    <t>No. 32/IDM/VIR-YOG/TOP UP-GAGAL/I/2018</t>
  </si>
  <si>
    <t>070405</t>
  </si>
  <si>
    <t xml:space="preserve">INDOMARET T08X KOTAGEDE         </t>
  </si>
  <si>
    <t>6032987732300013515</t>
  </si>
  <si>
    <t>868242</t>
  </si>
  <si>
    <t>735733053301</t>
  </si>
  <si>
    <t>6032986034349992</t>
  </si>
  <si>
    <t>T47T</t>
  </si>
  <si>
    <t>235816</t>
  </si>
  <si>
    <t xml:space="preserve">INDOMARET TE6T BUKATEJA         </t>
  </si>
  <si>
    <t>6032987732300017912</t>
  </si>
  <si>
    <t>363174</t>
  </si>
  <si>
    <t>736030786301</t>
  </si>
  <si>
    <t>6032986048331978</t>
  </si>
  <si>
    <t>M3 JAN</t>
  </si>
  <si>
    <t>183833</t>
  </si>
  <si>
    <t>INDOMARET TX26 SUTOYO (BANYUMAS)</t>
  </si>
  <si>
    <t>6032987732700012323</t>
  </si>
  <si>
    <t>654939</t>
  </si>
  <si>
    <t>801230592722</t>
  </si>
  <si>
    <t>6032984027290471</t>
  </si>
  <si>
    <t>TX26</t>
  </si>
  <si>
    <t>013/EXT/VIR/I/2018</t>
  </si>
  <si>
    <t>123643</t>
  </si>
  <si>
    <t xml:space="preserve">INDOMARET TPZE CILINCING LAMA   </t>
  </si>
  <si>
    <t>6032987735400003237</t>
  </si>
  <si>
    <t>515693</t>
  </si>
  <si>
    <t>731934638977</t>
  </si>
  <si>
    <t>6032981047548631</t>
  </si>
  <si>
    <t>TPZE</t>
  </si>
  <si>
    <t>002/IDM/VIR-JKT2/I/2018</t>
  </si>
  <si>
    <t>M4 JAN</t>
  </si>
  <si>
    <t>085222</t>
  </si>
  <si>
    <t xml:space="preserve">8232000286 </t>
  </si>
  <si>
    <t>INDOMARET TNRX SUKOMULYO 2_GRESI</t>
  </si>
  <si>
    <t>6032987734600007098</t>
  </si>
  <si>
    <t>923278</t>
  </si>
  <si>
    <t>735733217670</t>
  </si>
  <si>
    <t>6032986053953112</t>
  </si>
  <si>
    <t>TNRX</t>
  </si>
  <si>
    <t>040/IDM-GRS/VIR/I/2018</t>
  </si>
  <si>
    <t>203519</t>
  </si>
  <si>
    <t>116113</t>
  </si>
  <si>
    <t>736336204566</t>
  </si>
  <si>
    <t>6032986059134329</t>
  </si>
  <si>
    <t>145251</t>
  </si>
  <si>
    <t xml:space="preserve">8227000034 </t>
  </si>
  <si>
    <t xml:space="preserve">INDOMARET FOVD KWANYAR          </t>
  </si>
  <si>
    <t>6032987734500004245</t>
  </si>
  <si>
    <t>814156</t>
  </si>
  <si>
    <t>800334777101</t>
  </si>
  <si>
    <t>6032981048325484</t>
  </si>
  <si>
    <t>FOVD</t>
  </si>
  <si>
    <t>184123</t>
  </si>
  <si>
    <t xml:space="preserve">8264001038 </t>
  </si>
  <si>
    <t xml:space="preserve">INDOMARET T491 GUBENG           </t>
  </si>
  <si>
    <t>6032987734600005225</t>
  </si>
  <si>
    <t>158854</t>
  </si>
  <si>
    <t>800935599948</t>
  </si>
  <si>
    <t>6032986052627592</t>
  </si>
  <si>
    <t>T491</t>
  </si>
  <si>
    <t>100758</t>
  </si>
  <si>
    <t xml:space="preserve">8264001108 </t>
  </si>
  <si>
    <t>INDOMARET TH7H MULYOSARI SURABAY</t>
  </si>
  <si>
    <t>6032987734600009052</t>
  </si>
  <si>
    <t>893113</t>
  </si>
  <si>
    <t>800934789241</t>
  </si>
  <si>
    <t>6032984030701571</t>
  </si>
  <si>
    <t>TH7H</t>
  </si>
  <si>
    <t>090124</t>
  </si>
  <si>
    <t xml:space="preserve">8264001045 </t>
  </si>
  <si>
    <t xml:space="preserve">INDOMARET T5HA WONOKUSUMO 2     </t>
  </si>
  <si>
    <t>6032987734600004442</t>
  </si>
  <si>
    <t>419477</t>
  </si>
  <si>
    <t>801433227319</t>
  </si>
  <si>
    <t>6032986065543679</t>
  </si>
  <si>
    <t>T5HA</t>
  </si>
  <si>
    <t>192843</t>
  </si>
  <si>
    <t xml:space="preserve">INDOMARET TT1M UTAN KAYU II     </t>
  </si>
  <si>
    <t>6032987735400001173</t>
  </si>
  <si>
    <t>980874</t>
  </si>
  <si>
    <t>733737843736</t>
  </si>
  <si>
    <t>6032986055495021</t>
  </si>
  <si>
    <t>TT1M</t>
  </si>
  <si>
    <t>009/IDM/VIR-JKT2/I/2018</t>
  </si>
  <si>
    <t>025707</t>
  </si>
  <si>
    <t xml:space="preserve">8027000300 </t>
  </si>
  <si>
    <t xml:space="preserve">INDOMARET T07Z VETERAN          </t>
  </si>
  <si>
    <t>6032987732100009267</t>
  </si>
  <si>
    <t>446432</t>
  </si>
  <si>
    <t>734439138725</t>
  </si>
  <si>
    <t>6032981037263100</t>
  </si>
  <si>
    <t>T07Z</t>
  </si>
  <si>
    <t>862/IDM/VIR-MDN/II/2018</t>
  </si>
  <si>
    <t>053149</t>
  </si>
  <si>
    <t xml:space="preserve">8264001883 </t>
  </si>
  <si>
    <t xml:space="preserve">INDOMARET TFMU POINT DIPONEGORO </t>
  </si>
  <si>
    <t>6032987734600006413</t>
  </si>
  <si>
    <t>730962</t>
  </si>
  <si>
    <t>735039786398</t>
  </si>
  <si>
    <t>6032986046214556</t>
  </si>
  <si>
    <t>TFMU</t>
  </si>
  <si>
    <t>115749</t>
  </si>
  <si>
    <t xml:space="preserve">INDOMARET TZO1 KRAGILAN 3       </t>
  </si>
  <si>
    <t>6032987730700021948</t>
  </si>
  <si>
    <t>776790</t>
  </si>
  <si>
    <t>735539594660</t>
  </si>
  <si>
    <t>6032986053912472</t>
  </si>
  <si>
    <t>TZO1</t>
  </si>
  <si>
    <t>0073/VIR/IDM-TGR 1/I/2018</t>
  </si>
  <si>
    <t>M1 FEB</t>
  </si>
  <si>
    <t>6032984011125899</t>
  </si>
  <si>
    <t>604/BM/DBM/BGR2/II/18</t>
  </si>
  <si>
    <t>MUTASI  &amp; SURAT REFUND</t>
  </si>
  <si>
    <t>6032986057583808</t>
  </si>
  <si>
    <t>151720</t>
  </si>
  <si>
    <t xml:space="preserve">INDOMARET TM6B PERJUANGAN 4     </t>
  </si>
  <si>
    <t>6032987732600005724</t>
  </si>
  <si>
    <t>116860</t>
  </si>
  <si>
    <t>802135589759</t>
  </si>
  <si>
    <t>6032981038967600</t>
  </si>
  <si>
    <t>F5OB</t>
  </si>
  <si>
    <t>025/EXT/VIR/II/2018</t>
  </si>
  <si>
    <t>210836</t>
  </si>
  <si>
    <t xml:space="preserve">INDOMARET TA5E JEND SUDIRMAN    </t>
  </si>
  <si>
    <t>6032987732700014956</t>
  </si>
  <si>
    <t>326840</t>
  </si>
  <si>
    <t>802136232748</t>
  </si>
  <si>
    <t>6032981041539925</t>
  </si>
  <si>
    <t>TA5E</t>
  </si>
  <si>
    <t>213212</t>
  </si>
  <si>
    <t xml:space="preserve">INDOMARET TS4G KALIGANGSA KULON </t>
  </si>
  <si>
    <t>6032987732700013263</t>
  </si>
  <si>
    <t>336496</t>
  </si>
  <si>
    <t>802136280955</t>
  </si>
  <si>
    <t>6032984043012594</t>
  </si>
  <si>
    <t>TS4G</t>
  </si>
  <si>
    <t>165829</t>
  </si>
  <si>
    <t>850732</t>
  </si>
  <si>
    <t>803031326453</t>
  </si>
  <si>
    <t>6032986045116208</t>
  </si>
  <si>
    <t>093535</t>
  </si>
  <si>
    <t xml:space="preserve">8227000029 </t>
  </si>
  <si>
    <t xml:space="preserve">INDOMARET TLSD SOCAH_BANGKALAN  </t>
  </si>
  <si>
    <t>6032987734600006942</t>
  </si>
  <si>
    <t>069710</t>
  </si>
  <si>
    <t>800232446977</t>
  </si>
  <si>
    <t>6032984041766746</t>
  </si>
  <si>
    <t>TLSD</t>
  </si>
  <si>
    <t>008/IDM-GRS/VIR/II/2018</t>
  </si>
  <si>
    <t>161753</t>
  </si>
  <si>
    <t xml:space="preserve">8264001440 </t>
  </si>
  <si>
    <t xml:space="preserve">INDOMARET TN32 SIMO POMAHAN     </t>
  </si>
  <si>
    <t>6032987734600010704</t>
  </si>
  <si>
    <t>664836</t>
  </si>
  <si>
    <t>801433950435</t>
  </si>
  <si>
    <t>6032981041405507</t>
  </si>
  <si>
    <t>TN32</t>
  </si>
  <si>
    <t>073316</t>
  </si>
  <si>
    <t xml:space="preserve">8264001175 </t>
  </si>
  <si>
    <t xml:space="preserve">INDOMARET TS48 NYAMPLUNGAN      </t>
  </si>
  <si>
    <t>6032987734600007510</t>
  </si>
  <si>
    <t>388215</t>
  </si>
  <si>
    <t>801433127814</t>
  </si>
  <si>
    <t>6032981040907354</t>
  </si>
  <si>
    <t>TS48</t>
  </si>
  <si>
    <t>104125</t>
  </si>
  <si>
    <t xml:space="preserve">8264001105 </t>
  </si>
  <si>
    <t>INDOMARET TGOC F7U7 RAYA DARMO P</t>
  </si>
  <si>
    <t>6032987734600006496</t>
  </si>
  <si>
    <t>918924</t>
  </si>
  <si>
    <t>801931608208</t>
  </si>
  <si>
    <t>6032986053547831</t>
  </si>
  <si>
    <t>TGOC</t>
  </si>
  <si>
    <t>142951</t>
  </si>
  <si>
    <t xml:space="preserve">8227000036 </t>
  </si>
  <si>
    <t xml:space="preserve">INDOMARET FQ73 BLEGA 2          </t>
  </si>
  <si>
    <t>6032987734500005911</t>
  </si>
  <si>
    <t>013671</t>
  </si>
  <si>
    <t>802532077318</t>
  </si>
  <si>
    <t>6032981045451986</t>
  </si>
  <si>
    <t>FQ73</t>
  </si>
  <si>
    <t>103905</t>
  </si>
  <si>
    <t xml:space="preserve">8236000116 </t>
  </si>
  <si>
    <t>INDOMARET T9ZA PLOSO WAHYU LAMON</t>
  </si>
  <si>
    <t>6032987734600004350</t>
  </si>
  <si>
    <t>415247</t>
  </si>
  <si>
    <t>802633435614</t>
  </si>
  <si>
    <t>6032986065565987</t>
  </si>
  <si>
    <t>T9ZA</t>
  </si>
  <si>
    <t>215555</t>
  </si>
  <si>
    <t xml:space="preserve">8264002657 </t>
  </si>
  <si>
    <t xml:space="preserve">INDOMARET TS3X HYBRID NGINDEN   </t>
  </si>
  <si>
    <t>6032987734600010548</t>
  </si>
  <si>
    <t>438187</t>
  </si>
  <si>
    <t>802736648482</t>
  </si>
  <si>
    <t>6032984024757506</t>
  </si>
  <si>
    <t>TS3X</t>
  </si>
  <si>
    <t>6032986045851481</t>
  </si>
  <si>
    <t>10/IDM/VIR-JKT/II/2018</t>
  </si>
  <si>
    <t>JKT1</t>
  </si>
  <si>
    <t>6032986057344045</t>
  </si>
  <si>
    <t>6032986049363228</t>
  </si>
  <si>
    <t>6032986059591023</t>
  </si>
  <si>
    <t>6032981026995647</t>
  </si>
  <si>
    <t>6032984010545915</t>
  </si>
  <si>
    <t>6032984029224502</t>
  </si>
  <si>
    <t>6032984017774773</t>
  </si>
  <si>
    <t>153819</t>
  </si>
  <si>
    <t xml:space="preserve">INDOMARET FJQJ SUMUR BATU 42    </t>
  </si>
  <si>
    <t>6032987735500000729</t>
  </si>
  <si>
    <t>756484</t>
  </si>
  <si>
    <t>734430049608</t>
  </si>
  <si>
    <t>6032981047286547</t>
  </si>
  <si>
    <t>FJQJ</t>
  </si>
  <si>
    <t>015/IDM/VIR-JKT2/I/2018</t>
  </si>
  <si>
    <t>072145</t>
  </si>
  <si>
    <t xml:space="preserve">INDOMARET TIPA TIPAR CAKUNG     </t>
  </si>
  <si>
    <t>6032987735500000109</t>
  </si>
  <si>
    <t>296159</t>
  </si>
  <si>
    <t>733532766468</t>
  </si>
  <si>
    <t>6032981040743569</t>
  </si>
  <si>
    <t>F256</t>
  </si>
  <si>
    <t>054736</t>
  </si>
  <si>
    <t xml:space="preserve">INDOMARET T23D CILINCING BARU   </t>
  </si>
  <si>
    <t>6032987735400000340</t>
  </si>
  <si>
    <t>804585</t>
  </si>
  <si>
    <t>801931244144</t>
  </si>
  <si>
    <t>6032984032391405</t>
  </si>
  <si>
    <t>T23D</t>
  </si>
  <si>
    <t>171514</t>
  </si>
  <si>
    <t>122781</t>
  </si>
  <si>
    <t>801932236638</t>
  </si>
  <si>
    <t>6032984035114853</t>
  </si>
  <si>
    <t>072735</t>
  </si>
  <si>
    <t>946375</t>
  </si>
  <si>
    <t>735233714819</t>
  </si>
  <si>
    <t>6032981039388806</t>
  </si>
  <si>
    <t>230709</t>
  </si>
  <si>
    <t xml:space="preserve">INDOMARET TL61 PULO GEBANG II   </t>
  </si>
  <si>
    <t>6032987735400000787</t>
  </si>
  <si>
    <t>472394</t>
  </si>
  <si>
    <t>732231072149</t>
  </si>
  <si>
    <t>6032981012894317</t>
  </si>
  <si>
    <t>TL61</t>
  </si>
  <si>
    <t>230552</t>
  </si>
  <si>
    <t>472208</t>
  </si>
  <si>
    <t>732231070777</t>
  </si>
  <si>
    <t>6032981027967520</t>
  </si>
  <si>
    <t>060144</t>
  </si>
  <si>
    <t>907076</t>
  </si>
  <si>
    <t>732239264251</t>
  </si>
  <si>
    <t>6032981029343589</t>
  </si>
  <si>
    <t>062801</t>
  </si>
  <si>
    <t>911301</t>
  </si>
  <si>
    <t>732239278754</t>
  </si>
  <si>
    <t>6032984012041608</t>
  </si>
  <si>
    <t>232002</t>
  </si>
  <si>
    <t>473419</t>
  </si>
  <si>
    <t>732231082074</t>
  </si>
  <si>
    <t>6032986029658845</t>
  </si>
  <si>
    <t>071015</t>
  </si>
  <si>
    <t>809778</t>
  </si>
  <si>
    <t>800934529134</t>
  </si>
  <si>
    <t>6032981048669691</t>
  </si>
  <si>
    <t>071357</t>
  </si>
  <si>
    <t>811105</t>
  </si>
  <si>
    <t>800934533658</t>
  </si>
  <si>
    <t>6032984028534489</t>
  </si>
  <si>
    <t>075338</t>
  </si>
  <si>
    <t>826341</t>
  </si>
  <si>
    <t>800934582448</t>
  </si>
  <si>
    <t>6032986019392785</t>
  </si>
  <si>
    <t>073826</t>
  </si>
  <si>
    <t>820252</t>
  </si>
  <si>
    <t>800934562924</t>
  </si>
  <si>
    <t>6032986042652742</t>
  </si>
  <si>
    <t>070522</t>
  </si>
  <si>
    <t>808066</t>
  </si>
  <si>
    <t>800934523334</t>
  </si>
  <si>
    <t>6032986060102091</t>
  </si>
  <si>
    <t>6032986031493439</t>
  </si>
  <si>
    <t>014/IDM/VIR-JKT2/I/2018</t>
  </si>
  <si>
    <t>080431</t>
  </si>
  <si>
    <t xml:space="preserve">8051001379 </t>
  </si>
  <si>
    <t>INDOMARET T9E7 YOS SUDARSO KM.18</t>
  </si>
  <si>
    <t>6032987732100016247</t>
  </si>
  <si>
    <t>882966</t>
  </si>
  <si>
    <t>802338261205</t>
  </si>
  <si>
    <t>6032981026677914</t>
  </si>
  <si>
    <t>T9E7</t>
  </si>
  <si>
    <t>878/IDM/VIR-MDN/II/2018</t>
  </si>
  <si>
    <t>DOK TDK LENGKAP</t>
  </si>
  <si>
    <t>101932/ 102116</t>
  </si>
  <si>
    <t xml:space="preserve">8051001406 </t>
  </si>
  <si>
    <t>INDOMARET TR3J SUTRISNO SIMP PER</t>
  </si>
  <si>
    <t>6032987732100017419</t>
  </si>
  <si>
    <t>643534/ 644483</t>
  </si>
  <si>
    <t>803030687666</t>
  </si>
  <si>
    <t>6032981043261593</t>
  </si>
  <si>
    <t>TR3J</t>
  </si>
  <si>
    <t>204747</t>
  </si>
  <si>
    <t xml:space="preserve">8025000022 </t>
  </si>
  <si>
    <t xml:space="preserve">INDOMARET FDZ8 KEBUN KOPI       </t>
  </si>
  <si>
    <t>6032987732000004186</t>
  </si>
  <si>
    <t>401945</t>
  </si>
  <si>
    <t>802736481985</t>
  </si>
  <si>
    <t>6032981045884574</t>
  </si>
  <si>
    <t>T424</t>
  </si>
  <si>
    <t>175214</t>
  </si>
  <si>
    <t>663208</t>
  </si>
  <si>
    <t>802634169167</t>
  </si>
  <si>
    <t>6032984041589577</t>
  </si>
  <si>
    <t>231337</t>
  </si>
  <si>
    <t xml:space="preserve">8044000049 </t>
  </si>
  <si>
    <t>INDOMARET FFYK SIANTAR TEBING TI</t>
  </si>
  <si>
    <t>6032987732000004301</t>
  </si>
  <si>
    <t>353124</t>
  </si>
  <si>
    <t>802136441959</t>
  </si>
  <si>
    <t>6032984043792187</t>
  </si>
  <si>
    <t>FFYK</t>
  </si>
  <si>
    <t>234201</t>
  </si>
  <si>
    <t xml:space="preserve">8051000945 </t>
  </si>
  <si>
    <t>INDOMARET TG3F SETIA BUDI TANJUN</t>
  </si>
  <si>
    <t>6032987732100012436</t>
  </si>
  <si>
    <t>827177</t>
  </si>
  <si>
    <t>802634772296</t>
  </si>
  <si>
    <t>6032986023269524</t>
  </si>
  <si>
    <t>TG3F</t>
  </si>
  <si>
    <t>102740</t>
  </si>
  <si>
    <t xml:space="preserve">8027000372 </t>
  </si>
  <si>
    <t>INDOMARET FATV SEI MENCIRIM BOUG</t>
  </si>
  <si>
    <t>6032987732000004038</t>
  </si>
  <si>
    <t>152427</t>
  </si>
  <si>
    <t>803132389774</t>
  </si>
  <si>
    <t>6032986024402264</t>
  </si>
  <si>
    <t>FATV</t>
  </si>
  <si>
    <t>104411</t>
  </si>
  <si>
    <t>418338</t>
  </si>
  <si>
    <t>802633444166</t>
  </si>
  <si>
    <t>6032986029071718</t>
  </si>
  <si>
    <t>100229</t>
  </si>
  <si>
    <t>458966</t>
  </si>
  <si>
    <t>801636664356</t>
  </si>
  <si>
    <t>6032986030759939</t>
  </si>
  <si>
    <t>112600</t>
  </si>
  <si>
    <t>502538</t>
  </si>
  <si>
    <t>801636792829</t>
  </si>
  <si>
    <t>112626</t>
  </si>
  <si>
    <t>502765</t>
  </si>
  <si>
    <t>801636793435</t>
  </si>
  <si>
    <t>112718</t>
  </si>
  <si>
    <t>503198</t>
  </si>
  <si>
    <t>801636794731</t>
  </si>
  <si>
    <t>112822</t>
  </si>
  <si>
    <t>503708</t>
  </si>
  <si>
    <t>801636796369</t>
  </si>
  <si>
    <t>085344</t>
  </si>
  <si>
    <t>861905</t>
  </si>
  <si>
    <t>801931435247</t>
  </si>
  <si>
    <t>085755</t>
  </si>
  <si>
    <t>863952</t>
  </si>
  <si>
    <t>801931441541</t>
  </si>
  <si>
    <t>085851</t>
  </si>
  <si>
    <t>864415</t>
  </si>
  <si>
    <t>801931442955</t>
  </si>
  <si>
    <t>090333</t>
  </si>
  <si>
    <t>866717</t>
  </si>
  <si>
    <t>801931450384</t>
  </si>
  <si>
    <t>103146</t>
  </si>
  <si>
    <t>913622</t>
  </si>
  <si>
    <t>801931592759</t>
  </si>
  <si>
    <t>103224</t>
  </si>
  <si>
    <t>913954</t>
  </si>
  <si>
    <t>801931593700</t>
  </si>
  <si>
    <t>104934</t>
  </si>
  <si>
    <t>923187</t>
  </si>
  <si>
    <t>801931621123</t>
  </si>
  <si>
    <t>105003</t>
  </si>
  <si>
    <t>923437</t>
  </si>
  <si>
    <t>801931621892</t>
  </si>
  <si>
    <t>170830/ 170927</t>
  </si>
  <si>
    <t xml:space="preserve">8027000615 </t>
  </si>
  <si>
    <t xml:space="preserve">INDOMARET TFEB SEI MERAH        </t>
  </si>
  <si>
    <t>6032987732100016643</t>
  </si>
  <si>
    <t>609864/ 610364</t>
  </si>
  <si>
    <t>802430689341</t>
  </si>
  <si>
    <t>6032986034851427</t>
  </si>
  <si>
    <t>TFEB</t>
  </si>
  <si>
    <t>103635</t>
  </si>
  <si>
    <t xml:space="preserve">8051001071 </t>
  </si>
  <si>
    <t xml:space="preserve">INDOMARET TV6F KAYU PUTIH       </t>
  </si>
  <si>
    <t>6032987732100015033</t>
  </si>
  <si>
    <t>482630</t>
  </si>
  <si>
    <t>802236878897</t>
  </si>
  <si>
    <t>6032986047557466</t>
  </si>
  <si>
    <t>TV6F</t>
  </si>
  <si>
    <t>163417</t>
  </si>
  <si>
    <t xml:space="preserve">8056000033 </t>
  </si>
  <si>
    <t>INDOMARET F65Q -SM RAJA TEBING T</t>
  </si>
  <si>
    <t>6032987732000003774</t>
  </si>
  <si>
    <t>593168</t>
  </si>
  <si>
    <t>802430637099</t>
  </si>
  <si>
    <t>6032986048342173</t>
  </si>
  <si>
    <t>F65Q</t>
  </si>
  <si>
    <t>080251</t>
  </si>
  <si>
    <t xml:space="preserve">8027000349 </t>
  </si>
  <si>
    <t xml:space="preserve">INDOMARET TZ67 CEMARA ASRI      </t>
  </si>
  <si>
    <t>6032987732100016056</t>
  </si>
  <si>
    <t>816480</t>
  </si>
  <si>
    <t>802531467704</t>
  </si>
  <si>
    <t>6032986052244596</t>
  </si>
  <si>
    <t>TZ67</t>
  </si>
  <si>
    <t>075658/ 075924</t>
  </si>
  <si>
    <t>880069/ 880963</t>
  </si>
  <si>
    <t>802338251480</t>
  </si>
  <si>
    <t>6032986066058115</t>
  </si>
  <si>
    <t>075826</t>
  </si>
  <si>
    <t>880618</t>
  </si>
  <si>
    <t>802338253317</t>
  </si>
  <si>
    <t>095027</t>
  </si>
  <si>
    <t>933351</t>
  </si>
  <si>
    <t>802338419081</t>
  </si>
  <si>
    <t>044715</t>
  </si>
  <si>
    <t>6032984034638720</t>
  </si>
  <si>
    <t>Claim Surat No. 754/IDMPTK/II/2018</t>
  </si>
  <si>
    <t>PTK</t>
  </si>
  <si>
    <t>131120</t>
  </si>
  <si>
    <t>042150</t>
  </si>
  <si>
    <t>732932442145</t>
  </si>
  <si>
    <t>6032981046882148</t>
  </si>
  <si>
    <t>No.15/BM-DBM/PWK/II/2018</t>
  </si>
  <si>
    <t>093253</t>
  </si>
  <si>
    <t>208135</t>
  </si>
  <si>
    <t>733339340504</t>
  </si>
  <si>
    <t>6032984038043398</t>
  </si>
  <si>
    <t>160031</t>
  </si>
  <si>
    <t>INDOMARET T31C TELAGA SARI INDAH</t>
  </si>
  <si>
    <t>6032987734100009818</t>
  </si>
  <si>
    <t>387131</t>
  </si>
  <si>
    <t>731334363406</t>
  </si>
  <si>
    <t>6032986059320712</t>
  </si>
  <si>
    <t>T31C</t>
  </si>
  <si>
    <t>160102</t>
  </si>
  <si>
    <t>387357</t>
  </si>
  <si>
    <t>731334364082</t>
  </si>
  <si>
    <t>160221</t>
  </si>
  <si>
    <t>387957</t>
  </si>
  <si>
    <t>731334365968</t>
  </si>
  <si>
    <t>035932</t>
  </si>
  <si>
    <t>529938</t>
  </si>
  <si>
    <t>733736554449</t>
  </si>
  <si>
    <t>6032981047314687</t>
  </si>
  <si>
    <t>150148</t>
  </si>
  <si>
    <t>803884</t>
  </si>
  <si>
    <t>733737358458</t>
  </si>
  <si>
    <t>6032984037500745</t>
  </si>
  <si>
    <t>224351</t>
  </si>
  <si>
    <t xml:space="preserve">INDOMARET F64L BULAK KAPAL      </t>
  </si>
  <si>
    <t>6032987734000004406</t>
  </si>
  <si>
    <t>566572</t>
  </si>
  <si>
    <t>735438935236</t>
  </si>
  <si>
    <t>6032986030671852</t>
  </si>
  <si>
    <t>F64L</t>
  </si>
  <si>
    <t>082539</t>
  </si>
  <si>
    <t xml:space="preserve">INDOMARET TH0Y PEDES RAYA       </t>
  </si>
  <si>
    <t>6032987734100007846</t>
  </si>
  <si>
    <t>019635</t>
  </si>
  <si>
    <t>736232905957</t>
  </si>
  <si>
    <t>6032986040050352</t>
  </si>
  <si>
    <t>TH0Y</t>
  </si>
  <si>
    <t>121639</t>
  </si>
  <si>
    <t>725546</t>
  </si>
  <si>
    <t>734633221128</t>
  </si>
  <si>
    <t>6032986063704141</t>
  </si>
  <si>
    <t>105338</t>
  </si>
  <si>
    <t>875309</t>
  </si>
  <si>
    <t>735030217112</t>
  </si>
  <si>
    <t>6032986064397564</t>
  </si>
  <si>
    <t>225048</t>
  </si>
  <si>
    <t>966128</t>
  </si>
  <si>
    <t>800132075407</t>
  </si>
  <si>
    <t>6032981049039118</t>
  </si>
  <si>
    <t>105922</t>
  </si>
  <si>
    <t xml:space="preserve">INDOMARET TAUS GREEN VILLAGE    </t>
  </si>
  <si>
    <t>6032987734100012465</t>
  </si>
  <si>
    <t>435522</t>
  </si>
  <si>
    <t>802033340184</t>
  </si>
  <si>
    <t>6032981014410559</t>
  </si>
  <si>
    <t>TAUS</t>
  </si>
  <si>
    <t>093159</t>
  </si>
  <si>
    <t xml:space="preserve">INDOMARET T7BL CENDANA RAYA     </t>
  </si>
  <si>
    <t>6032987734100015740</t>
  </si>
  <si>
    <t>433102</t>
  </si>
  <si>
    <t>801433268277</t>
  </si>
  <si>
    <t>6032981019626506</t>
  </si>
  <si>
    <t>152745</t>
  </si>
  <si>
    <t>INDOMARET TLVH SENTRALAND RESIDE</t>
  </si>
  <si>
    <t>6032987734100013489</t>
  </si>
  <si>
    <t>105937</t>
  </si>
  <si>
    <t>801332104340</t>
  </si>
  <si>
    <t>6032981029670650</t>
  </si>
  <si>
    <t>TLVH</t>
  </si>
  <si>
    <t>102025</t>
  </si>
  <si>
    <t xml:space="preserve">INDOMARET TXAH GINTUNG KERTA    </t>
  </si>
  <si>
    <t>6032987734100015377</t>
  </si>
  <si>
    <t>388493</t>
  </si>
  <si>
    <t>801239792416</t>
  </si>
  <si>
    <t>6032981034138289</t>
  </si>
  <si>
    <t>TXAH</t>
  </si>
  <si>
    <t>092812</t>
  </si>
  <si>
    <t xml:space="preserve">INDOMARET THNC KAMPUNG DUA      </t>
  </si>
  <si>
    <t>6032987734100010451</t>
  </si>
  <si>
    <t>440979</t>
  </si>
  <si>
    <t>801636610426</t>
  </si>
  <si>
    <t>6032981034726935</t>
  </si>
  <si>
    <t>THNC</t>
  </si>
  <si>
    <t>065303</t>
  </si>
  <si>
    <t>002916</t>
  </si>
  <si>
    <t>800232224374</t>
  </si>
  <si>
    <t>6032981036233120</t>
  </si>
  <si>
    <t>101150</t>
  </si>
  <si>
    <t xml:space="preserve">INDOMARET FJ94 KAMOJING         </t>
  </si>
  <si>
    <t>6032987734000005148</t>
  </si>
  <si>
    <t>653020</t>
  </si>
  <si>
    <t>800334308466</t>
  </si>
  <si>
    <t>6032981037597994</t>
  </si>
  <si>
    <t>F5NC</t>
  </si>
  <si>
    <t>082442</t>
  </si>
  <si>
    <t xml:space="preserve">INDOMARET G080 GO F03           </t>
  </si>
  <si>
    <t>6032987734100016466</t>
  </si>
  <si>
    <t>034891</t>
  </si>
  <si>
    <t>800232336101</t>
  </si>
  <si>
    <t>6032981038296356</t>
  </si>
  <si>
    <t>TNSZ</t>
  </si>
  <si>
    <t>090750</t>
  </si>
  <si>
    <t>690199</t>
  </si>
  <si>
    <t>800537708306</t>
  </si>
  <si>
    <t>6032981040282402</t>
  </si>
  <si>
    <t>083728</t>
  </si>
  <si>
    <t xml:space="preserve">INDOMARET F8AJ CIWANGI 400      </t>
  </si>
  <si>
    <t>6032987734000005437</t>
  </si>
  <si>
    <t>905528</t>
  </si>
  <si>
    <t>802735038791</t>
  </si>
  <si>
    <t>6032981042950832</t>
  </si>
  <si>
    <t>F8AJ</t>
  </si>
  <si>
    <t>INDOMARET TFCM MARACANG SUKAMULY</t>
  </si>
  <si>
    <t>6032987734100010386</t>
  </si>
  <si>
    <t>062285</t>
  </si>
  <si>
    <t>800538788038</t>
  </si>
  <si>
    <t>6032981043421890</t>
  </si>
  <si>
    <t>TFCM</t>
  </si>
  <si>
    <t>164848</t>
  </si>
  <si>
    <t>414233</t>
  </si>
  <si>
    <t>800436725891</t>
  </si>
  <si>
    <t>6032981043478536</t>
  </si>
  <si>
    <t>093917</t>
  </si>
  <si>
    <t xml:space="preserve">INDOMARET TGOI PEBAYURAN        </t>
  </si>
  <si>
    <t>6032987734100010402</t>
  </si>
  <si>
    <t>925389</t>
  </si>
  <si>
    <t>802135014873</t>
  </si>
  <si>
    <t>6032981043745033</t>
  </si>
  <si>
    <t>TGOI</t>
  </si>
  <si>
    <t>211929</t>
  </si>
  <si>
    <t xml:space="preserve">INDOMARET TJHB KARANG JAYA      </t>
  </si>
  <si>
    <t>6032987734100014230</t>
  </si>
  <si>
    <t>322433</t>
  </si>
  <si>
    <t>801536108208</t>
  </si>
  <si>
    <t>6032981043776574</t>
  </si>
  <si>
    <t>TJHB</t>
  </si>
  <si>
    <t>210133</t>
  </si>
  <si>
    <t>735549</t>
  </si>
  <si>
    <t>801037496089</t>
  </si>
  <si>
    <t>6032981044935534</t>
  </si>
  <si>
    <t>212757</t>
  </si>
  <si>
    <t>044579</t>
  </si>
  <si>
    <t>800335467561</t>
  </si>
  <si>
    <t>6032981045862364</t>
  </si>
  <si>
    <t>103028</t>
  </si>
  <si>
    <t>413336</t>
  </si>
  <si>
    <t>802430071327</t>
  </si>
  <si>
    <t>6032981046071817</t>
  </si>
  <si>
    <t>194643</t>
  </si>
  <si>
    <t>657725</t>
  </si>
  <si>
    <t>800630681803</t>
  </si>
  <si>
    <t>6032981047308234</t>
  </si>
  <si>
    <t>085341</t>
  </si>
  <si>
    <t>853671</t>
  </si>
  <si>
    <t>800934669492</t>
  </si>
  <si>
    <t>6032981049421035</t>
  </si>
  <si>
    <t>181716</t>
  </si>
  <si>
    <t>708373</t>
  </si>
  <si>
    <t>802034161917</t>
  </si>
  <si>
    <t>6032981049875644</t>
  </si>
  <si>
    <t>005922</t>
  </si>
  <si>
    <t>156759</t>
  </si>
  <si>
    <t>800639229476</t>
  </si>
  <si>
    <t>6032981050611631</t>
  </si>
  <si>
    <t>075611</t>
  </si>
  <si>
    <t xml:space="preserve">INDOMARET FGYP CIMUNING 10      </t>
  </si>
  <si>
    <t>6032987734000006302</t>
  </si>
  <si>
    <t>795071</t>
  </si>
  <si>
    <t>800731264453</t>
  </si>
  <si>
    <t>6032984005130921</t>
  </si>
  <si>
    <t>FGYP</t>
  </si>
  <si>
    <t>201331</t>
  </si>
  <si>
    <t xml:space="preserve">INDOMARET TDQY NURUL HUDA       </t>
  </si>
  <si>
    <t>6032987734100011491</t>
  </si>
  <si>
    <t>945490</t>
  </si>
  <si>
    <t>802838251475</t>
  </si>
  <si>
    <t>6032984014668168</t>
  </si>
  <si>
    <t>TDQY</t>
  </si>
  <si>
    <t>054940</t>
  </si>
  <si>
    <t>473274</t>
  </si>
  <si>
    <t>802836876876</t>
  </si>
  <si>
    <t>6032984022240109</t>
  </si>
  <si>
    <t>080837</t>
  </si>
  <si>
    <t xml:space="preserve">INDOMARET TN68 SYECHQURO BARU   </t>
  </si>
  <si>
    <t>6032987734100014495</t>
  </si>
  <si>
    <t>841446</t>
  </si>
  <si>
    <t>801931369684</t>
  </si>
  <si>
    <t>6032984035106511</t>
  </si>
  <si>
    <t>TN68</t>
  </si>
  <si>
    <t>012822</t>
  </si>
  <si>
    <t>529021</t>
  </si>
  <si>
    <t>800333922507</t>
  </si>
  <si>
    <t>6032984042427330</t>
  </si>
  <si>
    <t>100154</t>
  </si>
  <si>
    <t>634139</t>
  </si>
  <si>
    <t>803030658813</t>
  </si>
  <si>
    <t>6032984042473839</t>
  </si>
  <si>
    <t>152955</t>
  </si>
  <si>
    <t xml:space="preserve">INDOMARET T82D LAPANGAN BINTARA </t>
  </si>
  <si>
    <t>6032987734100010097</t>
  </si>
  <si>
    <t>045268</t>
  </si>
  <si>
    <t>802532178701</t>
  </si>
  <si>
    <t>6032984043552946</t>
  </si>
  <si>
    <t>T82D</t>
  </si>
  <si>
    <t>121316</t>
  </si>
  <si>
    <t>485987</t>
  </si>
  <si>
    <t>801830116624</t>
  </si>
  <si>
    <t>6032986018348333</t>
  </si>
  <si>
    <t>105539</t>
  </si>
  <si>
    <t>407626</t>
  </si>
  <si>
    <t>801239847909</t>
  </si>
  <si>
    <t>6032986038326798</t>
  </si>
  <si>
    <t>205613</t>
  </si>
  <si>
    <t xml:space="preserve">INDOMARET F706 CENGKONG PERSADA </t>
  </si>
  <si>
    <t>6032987734000003119</t>
  </si>
  <si>
    <t>485895</t>
  </si>
  <si>
    <t>800233634163</t>
  </si>
  <si>
    <t>6032986040156605</t>
  </si>
  <si>
    <t>F706</t>
  </si>
  <si>
    <t xml:space="preserve">INDOMARET FNLH SPBU NAROGONG    </t>
  </si>
  <si>
    <t>6032987734000007003</t>
  </si>
  <si>
    <t>363848</t>
  </si>
  <si>
    <t>800639842166</t>
  </si>
  <si>
    <t>6032986040349325</t>
  </si>
  <si>
    <t>FNLH</t>
  </si>
  <si>
    <t>082328</t>
  </si>
  <si>
    <t xml:space="preserve">INDOMARET T33Q MARGAHAYU RAYA   </t>
  </si>
  <si>
    <t>6032987734100009842</t>
  </si>
  <si>
    <t>328623</t>
  </si>
  <si>
    <t>801239607406</t>
  </si>
  <si>
    <t>6032986040445222</t>
  </si>
  <si>
    <t>T33Q</t>
  </si>
  <si>
    <t>130938</t>
  </si>
  <si>
    <t>493274</t>
  </si>
  <si>
    <t>802633663965</t>
  </si>
  <si>
    <t>6032986043123859</t>
  </si>
  <si>
    <t>045939</t>
  </si>
  <si>
    <t>6032987734100015898</t>
  </si>
  <si>
    <t>801356</t>
  </si>
  <si>
    <t>801331179375</t>
  </si>
  <si>
    <t>6032986045357398</t>
  </si>
  <si>
    <t>191907</t>
  </si>
  <si>
    <t xml:space="preserve">INDOMARET FW4O SIDAMUKTI        </t>
  </si>
  <si>
    <t>6032987734000006476</t>
  </si>
  <si>
    <t>716264</t>
  </si>
  <si>
    <t>802634314947</t>
  </si>
  <si>
    <t>6032986048372063</t>
  </si>
  <si>
    <t>FW4O</t>
  </si>
  <si>
    <t>085443</t>
  </si>
  <si>
    <t xml:space="preserve">INDOMARET TSI9 PERMATA BOSIH    </t>
  </si>
  <si>
    <t>6032987734100016029</t>
  </si>
  <si>
    <t>683343</t>
  </si>
  <si>
    <t>800537686718</t>
  </si>
  <si>
    <t>6032986050340909</t>
  </si>
  <si>
    <t>TSI9</t>
  </si>
  <si>
    <t>072712</t>
  </si>
  <si>
    <t xml:space="preserve">INDOMARET FD32 DIAN ANYER       </t>
  </si>
  <si>
    <t>6032987734000006823</t>
  </si>
  <si>
    <t>322877</t>
  </si>
  <si>
    <t>800832934389</t>
  </si>
  <si>
    <t>6032986051059193</t>
  </si>
  <si>
    <t>FD32</t>
  </si>
  <si>
    <t>071524</t>
  </si>
  <si>
    <t xml:space="preserve">INDOMARET OPEN RA PWK R42       </t>
  </si>
  <si>
    <t>6032987734100014313</t>
  </si>
  <si>
    <t>899124</t>
  </si>
  <si>
    <t>801534812165</t>
  </si>
  <si>
    <t>6032986053936141</t>
  </si>
  <si>
    <t>TNMP</t>
  </si>
  <si>
    <t>103846</t>
  </si>
  <si>
    <t>574401</t>
  </si>
  <si>
    <t>802837192122</t>
  </si>
  <si>
    <t>6032986054823652</t>
  </si>
  <si>
    <t>112701</t>
  </si>
  <si>
    <t xml:space="preserve">INDOMARET TNV7 DIPONEGORO KM37  </t>
  </si>
  <si>
    <t>6032987734100010816</t>
  </si>
  <si>
    <t>023684</t>
  </si>
  <si>
    <t>801535193134</t>
  </si>
  <si>
    <t>TNV7</t>
  </si>
  <si>
    <t>203339</t>
  </si>
  <si>
    <t xml:space="preserve">INDOMARET F4J9 NAKULA 2         </t>
  </si>
  <si>
    <t>6032987734000006161</t>
  </si>
  <si>
    <t>224848</t>
  </si>
  <si>
    <t>800935784994</t>
  </si>
  <si>
    <t>6032986055387269</t>
  </si>
  <si>
    <t>F4J9</t>
  </si>
  <si>
    <t>151345</t>
  </si>
  <si>
    <t>045820</t>
  </si>
  <si>
    <t>801138600706</t>
  </si>
  <si>
    <t>6032986056750580</t>
  </si>
  <si>
    <t>154611</t>
  </si>
  <si>
    <t>913799</t>
  </si>
  <si>
    <t>800538374240</t>
  </si>
  <si>
    <t>6032986057738451</t>
  </si>
  <si>
    <t>141037</t>
  </si>
  <si>
    <t xml:space="preserve">INDOMARET T97J AHMAD YANI 71    </t>
  </si>
  <si>
    <t>6032987734100013646</t>
  </si>
  <si>
    <t>124953</t>
  </si>
  <si>
    <t>802735672877</t>
  </si>
  <si>
    <t>6032986057865700</t>
  </si>
  <si>
    <t>T97J</t>
  </si>
  <si>
    <t>778565</t>
  </si>
  <si>
    <t>800731211719</t>
  </si>
  <si>
    <t>6032986057990573</t>
  </si>
  <si>
    <t>160712</t>
  </si>
  <si>
    <t xml:space="preserve">INDOMARET T5SE SARENGSENG       </t>
  </si>
  <si>
    <t>6032987734100007291</t>
  </si>
  <si>
    <t>576537</t>
  </si>
  <si>
    <t>801037029828</t>
  </si>
  <si>
    <t>6032986065423419</t>
  </si>
  <si>
    <t>T5SE</t>
  </si>
  <si>
    <t>082502</t>
  </si>
  <si>
    <t xml:space="preserve">INDOMARET OPENING PWK REG 40    </t>
  </si>
  <si>
    <t>6032987734100016151</t>
  </si>
  <si>
    <t>346077</t>
  </si>
  <si>
    <t>800833008918</t>
  </si>
  <si>
    <t>6032986065424136</t>
  </si>
  <si>
    <t>TZHZ</t>
  </si>
  <si>
    <t>185814</t>
  </si>
  <si>
    <t>666090</t>
  </si>
  <si>
    <t>801230624148</t>
  </si>
  <si>
    <t>6032986065446725</t>
  </si>
  <si>
    <t>074133</t>
  </si>
  <si>
    <t>6032987734000007359</t>
  </si>
  <si>
    <t>830885</t>
  </si>
  <si>
    <t>801931334230</t>
  </si>
  <si>
    <t>6032986065448341</t>
  </si>
  <si>
    <t>090113</t>
  </si>
  <si>
    <t>866839</t>
  </si>
  <si>
    <t>801331393141</t>
  </si>
  <si>
    <t>6032986065471178</t>
  </si>
  <si>
    <t>110224</t>
  </si>
  <si>
    <t>742535</t>
  </si>
  <si>
    <t>735539497487</t>
  </si>
  <si>
    <t>6032986064381048</t>
  </si>
  <si>
    <t>100521</t>
  </si>
  <si>
    <t>INDOMARET TIHM PAHLAWAN SIDOARJO</t>
  </si>
  <si>
    <t>6032987731300023334</t>
  </si>
  <si>
    <t>885561</t>
  </si>
  <si>
    <t>801138109588</t>
  </si>
  <si>
    <t>6032984040738936</t>
  </si>
  <si>
    <t>TIHM</t>
  </si>
  <si>
    <t>023/VB-IDMSBY/KLAIM/II/2018</t>
  </si>
  <si>
    <t>220129</t>
  </si>
  <si>
    <t>INDOMARET T22N JATI REJO_MOJOKER</t>
  </si>
  <si>
    <t>6032987731300021080</t>
  </si>
  <si>
    <t>304655</t>
  </si>
  <si>
    <t>735031545362</t>
  </si>
  <si>
    <t>6032986059251545</t>
  </si>
  <si>
    <t>T22N</t>
  </si>
  <si>
    <t>072837</t>
  </si>
  <si>
    <t xml:space="preserve">INDOMARET FD82 KREMBUNG         </t>
  </si>
  <si>
    <t>6032987731200014581</t>
  </si>
  <si>
    <t>209233</t>
  </si>
  <si>
    <t>735631021722</t>
  </si>
  <si>
    <t>6032981041561465</t>
  </si>
  <si>
    <t>FD82</t>
  </si>
  <si>
    <t>084020</t>
  </si>
  <si>
    <t xml:space="preserve">INDOMARET FYET CANGKRING        </t>
  </si>
  <si>
    <t>6032987731200012445</t>
  </si>
  <si>
    <t>442945</t>
  </si>
  <si>
    <t>736131050622</t>
  </si>
  <si>
    <t>6032983200053557</t>
  </si>
  <si>
    <t>FYET</t>
  </si>
  <si>
    <t>174047</t>
  </si>
  <si>
    <t>INDOMARET T0BP RAYA GEMPOL PASUR</t>
  </si>
  <si>
    <t>6032987731300023953</t>
  </si>
  <si>
    <t>978743</t>
  </si>
  <si>
    <t>731436273428</t>
  </si>
  <si>
    <t>6032983401699174</t>
  </si>
  <si>
    <t>T0BP</t>
  </si>
  <si>
    <t>102210</t>
  </si>
  <si>
    <t xml:space="preserve">INDOMARET T3FI REJENI_SIDOARJO  </t>
  </si>
  <si>
    <t>6032987731300020942</t>
  </si>
  <si>
    <t>178865</t>
  </si>
  <si>
    <t>734734732907</t>
  </si>
  <si>
    <t>6032981048394035</t>
  </si>
  <si>
    <t>T3FI</t>
  </si>
  <si>
    <t>210233</t>
  </si>
  <si>
    <t xml:space="preserve">INDOMARET TBEX REWWIN SIDOARJO  </t>
  </si>
  <si>
    <t>6032987731300024373</t>
  </si>
  <si>
    <t>505887</t>
  </si>
  <si>
    <t>735734825690</t>
  </si>
  <si>
    <t>6032984015604873</t>
  </si>
  <si>
    <t>TBEX</t>
  </si>
  <si>
    <t>170236</t>
  </si>
  <si>
    <t xml:space="preserve">INDOMARET TRWO PLINGGISAN       </t>
  </si>
  <si>
    <t>6032987731300020439</t>
  </si>
  <si>
    <t>788590</t>
  </si>
  <si>
    <t>733034788315</t>
  </si>
  <si>
    <t>6032986053007950</t>
  </si>
  <si>
    <t>TRWO</t>
  </si>
  <si>
    <t>111605</t>
  </si>
  <si>
    <t xml:space="preserve">INDOMARET T13F BRIGJEN KATAMSO  </t>
  </si>
  <si>
    <t>6032987731300020553</t>
  </si>
  <si>
    <t>590987</t>
  </si>
  <si>
    <t>734439565710</t>
  </si>
  <si>
    <t>6032986059029263</t>
  </si>
  <si>
    <t>T13F</t>
  </si>
  <si>
    <t>084947</t>
  </si>
  <si>
    <t xml:space="preserve">INDOMARET T676 PORONG 3         </t>
  </si>
  <si>
    <t>6032987731300021932</t>
  </si>
  <si>
    <t>606563</t>
  </si>
  <si>
    <t>800334170393</t>
  </si>
  <si>
    <t>6032986058670984</t>
  </si>
  <si>
    <t>T676</t>
  </si>
  <si>
    <t>151851</t>
  </si>
  <si>
    <t xml:space="preserve">INDOMARET FR57 SETIA BUDI       </t>
  </si>
  <si>
    <t>6032987731400011312</t>
  </si>
  <si>
    <t>174310</t>
  </si>
  <si>
    <t>802735824147</t>
  </si>
  <si>
    <t>6032986038558390</t>
  </si>
  <si>
    <t>FR57</t>
  </si>
  <si>
    <t>No.1717/IDM/SMG/II/2018</t>
  </si>
  <si>
    <t>201843</t>
  </si>
  <si>
    <t>INDOMARET TD9R PURI ANJASMORO 76</t>
  </si>
  <si>
    <t>6032987731500022219</t>
  </si>
  <si>
    <t>964134</t>
  </si>
  <si>
    <t>803031652241</t>
  </si>
  <si>
    <t>6032981029419942</t>
  </si>
  <si>
    <t>TD9R</t>
  </si>
  <si>
    <t>113327</t>
  </si>
  <si>
    <t>INDOMARET THKE JEND SUDIRMAN 189</t>
  </si>
  <si>
    <t>6032987731500017011</t>
  </si>
  <si>
    <t>188659</t>
  </si>
  <si>
    <t>803132494859</t>
  </si>
  <si>
    <t>6032986052996641</t>
  </si>
  <si>
    <t>THKE</t>
  </si>
  <si>
    <t>120121</t>
  </si>
  <si>
    <t>INDOMARET THM3 JEND SUDIRMAN SAL</t>
  </si>
  <si>
    <t>6032987731500019736</t>
  </si>
  <si>
    <t>697554</t>
  </si>
  <si>
    <t>803030847096</t>
  </si>
  <si>
    <t>6032986047695118</t>
  </si>
  <si>
    <t>THM3</t>
  </si>
  <si>
    <t>202325</t>
  </si>
  <si>
    <t xml:space="preserve">INDOMARET TTN2 WONOSARI         </t>
  </si>
  <si>
    <t>6032987731500017797</t>
  </si>
  <si>
    <t>483298</t>
  </si>
  <si>
    <t>803133383505</t>
  </si>
  <si>
    <t>6032981052919818</t>
  </si>
  <si>
    <t>TTN2</t>
  </si>
  <si>
    <t>094303</t>
  </si>
  <si>
    <t xml:space="preserve">INDOMARET - UNGARAN             </t>
  </si>
  <si>
    <t>6032987731500020601</t>
  </si>
  <si>
    <t>927169</t>
  </si>
  <si>
    <t>802135020016</t>
  </si>
  <si>
    <t>6032986011282018</t>
  </si>
  <si>
    <t>TU37</t>
  </si>
  <si>
    <t>080420</t>
  </si>
  <si>
    <t>INDOMARET TUUW HYBRID SULTAN AGU</t>
  </si>
  <si>
    <t>6032987731500022367</t>
  </si>
  <si>
    <t>889086</t>
  </si>
  <si>
    <t>802134900327</t>
  </si>
  <si>
    <t>6032986054211924</t>
  </si>
  <si>
    <t>TUUW</t>
  </si>
  <si>
    <t>144036</t>
  </si>
  <si>
    <t xml:space="preserve">INDOMARET TYYZ GANESHA          </t>
  </si>
  <si>
    <t>6032987731500019033</t>
  </si>
  <si>
    <t>289314</t>
  </si>
  <si>
    <t>803132802670</t>
  </si>
  <si>
    <t>6032986053223748</t>
  </si>
  <si>
    <t>TYYZ</t>
  </si>
  <si>
    <t>073842</t>
  </si>
  <si>
    <t xml:space="preserve">INDOMARET T4GN SETIABUDI 249 A  </t>
  </si>
  <si>
    <t>6032987731500018449</t>
  </si>
  <si>
    <t>069394</t>
  </si>
  <si>
    <t>803132134715</t>
  </si>
  <si>
    <t>6032986044733284</t>
  </si>
  <si>
    <t>T4GN</t>
  </si>
  <si>
    <t>194834</t>
  </si>
  <si>
    <t xml:space="preserve">INDOMARET T03X KLERO            </t>
  </si>
  <si>
    <t>6032987731500022227</t>
  </si>
  <si>
    <t>267234</t>
  </si>
  <si>
    <t>801332573343</t>
  </si>
  <si>
    <t>6032986034941566</t>
  </si>
  <si>
    <t>T03X</t>
  </si>
  <si>
    <t>No.1716/IDM/SMG/II/2018</t>
  </si>
  <si>
    <t>150443</t>
  </si>
  <si>
    <t xml:space="preserve">INDOMARET TATJ SPBU WAHIDIN 58  </t>
  </si>
  <si>
    <t>6032987731500022052</t>
  </si>
  <si>
    <t>083835</t>
  </si>
  <si>
    <t>802338896140</t>
  </si>
  <si>
    <t>6032986050824720</t>
  </si>
  <si>
    <t>TATJ</t>
  </si>
  <si>
    <t>200436</t>
  </si>
  <si>
    <t>INDOMARET TFU4 RANDU GARUT KM 14</t>
  </si>
  <si>
    <t>6032987731500020056</t>
  </si>
  <si>
    <t>472636</t>
  </si>
  <si>
    <t>803133348680</t>
  </si>
  <si>
    <t>6032981043908375</t>
  </si>
  <si>
    <t>TFU4</t>
  </si>
  <si>
    <t>6032986056045403</t>
  </si>
  <si>
    <t>No.1715/IDM/SMG/II/2018 (RBBT)</t>
  </si>
  <si>
    <t>M2 FEB</t>
  </si>
  <si>
    <t>065029</t>
  </si>
  <si>
    <t xml:space="preserve">INDOMARET FM6V RAYA SUKABUMI    </t>
  </si>
  <si>
    <t>6032987730200016992</t>
  </si>
  <si>
    <t>981818</t>
  </si>
  <si>
    <t>736232784222</t>
  </si>
  <si>
    <t>6032986062237663</t>
  </si>
  <si>
    <t>FM6V</t>
  </si>
  <si>
    <t>Surat Claim No.019/BM/DBM/BGR/II/18</t>
  </si>
  <si>
    <t>CLAIM TOP UP GAGAL</t>
  </si>
  <si>
    <t>065257</t>
  </si>
  <si>
    <t>982437</t>
  </si>
  <si>
    <t>736232786332</t>
  </si>
  <si>
    <t>065755</t>
  </si>
  <si>
    <t>983801</t>
  </si>
  <si>
    <t>736232791020</t>
  </si>
  <si>
    <t>104124</t>
  </si>
  <si>
    <t xml:space="preserve">INDOMARET OPENING BGR R14       </t>
  </si>
  <si>
    <t>6032987730300026479</t>
  </si>
  <si>
    <t>924647</t>
  </si>
  <si>
    <t>801331563345</t>
  </si>
  <si>
    <t>6032981045739232</t>
  </si>
  <si>
    <t>TIM3</t>
  </si>
  <si>
    <t>024336</t>
  </si>
  <si>
    <t xml:space="preserve">INDOMARET TJ79 SEGOG SUKABUMI   </t>
  </si>
  <si>
    <t>6032987730300020167</t>
  </si>
  <si>
    <t>979453</t>
  </si>
  <si>
    <t>800232150427</t>
  </si>
  <si>
    <t>6032986063794241</t>
  </si>
  <si>
    <t>TJ79</t>
  </si>
  <si>
    <t>6032986032937251</t>
  </si>
  <si>
    <t>Surat Claim No.020/BM/DBM/BGR/II/18</t>
  </si>
  <si>
    <t>6032986055985750</t>
  </si>
  <si>
    <t>202207</t>
  </si>
  <si>
    <t xml:space="preserve">INDOMARET F1TU H. DIMUN RAYA    </t>
  </si>
  <si>
    <t>6032987735300000069</t>
  </si>
  <si>
    <t>236641</t>
  </si>
  <si>
    <t>802339358257</t>
  </si>
  <si>
    <t>6032986060614681</t>
  </si>
  <si>
    <t>F1TU</t>
  </si>
  <si>
    <t>608/BM/DBM/BGR2/II/18</t>
  </si>
  <si>
    <t>162327</t>
  </si>
  <si>
    <t>220171</t>
  </si>
  <si>
    <t>802735957987</t>
  </si>
  <si>
    <t>6032986044902087</t>
  </si>
  <si>
    <t>210016</t>
  </si>
  <si>
    <t xml:space="preserve">8263000014 </t>
  </si>
  <si>
    <t xml:space="preserve">INDOMARET TDOS MANGUNHARJO      </t>
  </si>
  <si>
    <t>6032987731700008711</t>
  </si>
  <si>
    <t>239387</t>
  </si>
  <si>
    <t>800935838968</t>
  </si>
  <si>
    <t>6032986056219826</t>
  </si>
  <si>
    <t>TDOS</t>
  </si>
  <si>
    <t>06/IDM-JBR/VIR/II/2018</t>
  </si>
  <si>
    <t>084035</t>
  </si>
  <si>
    <t xml:space="preserve">INDOMARET TK21 CONV CARGO       </t>
  </si>
  <si>
    <t>6032987733700011109</t>
  </si>
  <si>
    <t>158961</t>
  </si>
  <si>
    <t>733838545843</t>
  </si>
  <si>
    <t>6032986057804311</t>
  </si>
  <si>
    <t>TK21</t>
  </si>
  <si>
    <t>0127/VIRTUAL/IDM-TGR2/II/2018</t>
  </si>
  <si>
    <t>094058</t>
  </si>
  <si>
    <t>INDOMARET T0NQ PANJANG KEDOYA UT</t>
  </si>
  <si>
    <t>6032987733700009004</t>
  </si>
  <si>
    <t>708621</t>
  </si>
  <si>
    <t>800537762977</t>
  </si>
  <si>
    <t>6032986054256283</t>
  </si>
  <si>
    <t>T0NQ</t>
  </si>
  <si>
    <t>083508</t>
  </si>
  <si>
    <t xml:space="preserve">INDOMARET T43K RAWA JERUK       </t>
  </si>
  <si>
    <t>6032987733700012644</t>
  </si>
  <si>
    <t>666741</t>
  </si>
  <si>
    <t>734836348717</t>
  </si>
  <si>
    <t>6032981028306090</t>
  </si>
  <si>
    <t>T43K</t>
  </si>
  <si>
    <t>054836</t>
  </si>
  <si>
    <t>6032987733700017544</t>
  </si>
  <si>
    <t>177450</t>
  </si>
  <si>
    <t>800639292285</t>
  </si>
  <si>
    <t>6032981042230201</t>
  </si>
  <si>
    <t>M3 FEB</t>
  </si>
  <si>
    <t>101616</t>
  </si>
  <si>
    <t xml:space="preserve">INDOMARET F6B3 JUNTINYUAT       </t>
  </si>
  <si>
    <t>6032987732600004362</t>
  </si>
  <si>
    <t>783989</t>
  </si>
  <si>
    <t>803437661626</t>
  </si>
  <si>
    <t>6032981044889970</t>
  </si>
  <si>
    <t>F6B3</t>
  </si>
  <si>
    <t>033/EXT/VIR/II/2018</t>
  </si>
  <si>
    <t>181151</t>
  </si>
  <si>
    <t xml:space="preserve">INDOMARET TH21 CILEDUG II       </t>
  </si>
  <si>
    <t>6032987732700011283</t>
  </si>
  <si>
    <t>227433</t>
  </si>
  <si>
    <t>803632221739</t>
  </si>
  <si>
    <t>6032981045791019</t>
  </si>
  <si>
    <t>TH21</t>
  </si>
  <si>
    <t>193516</t>
  </si>
  <si>
    <t xml:space="preserve">INDOMARET TGJB SUMBER JAYA      </t>
  </si>
  <si>
    <t>742413</t>
  </si>
  <si>
    <t>803937413746</t>
  </si>
  <si>
    <t>6032986054183131</t>
  </si>
  <si>
    <t>TGJB</t>
  </si>
  <si>
    <t>175404</t>
  </si>
  <si>
    <t xml:space="preserve">INDOMARET TMKA JAMBLANG         </t>
  </si>
  <si>
    <t>6032987732700011473</t>
  </si>
  <si>
    <t>334637</t>
  </si>
  <si>
    <t>804232630110</t>
  </si>
  <si>
    <t>6032981046678041</t>
  </si>
  <si>
    <t>TMKA</t>
  </si>
  <si>
    <t>204128</t>
  </si>
  <si>
    <t xml:space="preserve">INDOMARET TIPA TIPAR CAKUNG V   </t>
  </si>
  <si>
    <t>6032987735400003856</t>
  </si>
  <si>
    <t>795707</t>
  </si>
  <si>
    <t>802034419832</t>
  </si>
  <si>
    <t>6032981045908530</t>
  </si>
  <si>
    <t>T30K</t>
  </si>
  <si>
    <t>036/IDM/VIR-JKT2/II/2018</t>
  </si>
  <si>
    <t>205011</t>
  </si>
  <si>
    <t>INDOMARET TYIV KOMODOR UDARA HAL</t>
  </si>
  <si>
    <t>6032987735400000951</t>
  </si>
  <si>
    <t>310349</t>
  </si>
  <si>
    <t>804039256378</t>
  </si>
  <si>
    <t>6032981045184181</t>
  </si>
  <si>
    <t>TYIV</t>
  </si>
  <si>
    <t>15:34:42</t>
  </si>
  <si>
    <t>6032986055355100</t>
  </si>
  <si>
    <t>08/VB-IDMPLG/Refund-TOP UP/II/2018</t>
  </si>
  <si>
    <t>03:31:39</t>
  </si>
  <si>
    <t>6032986052921615</t>
  </si>
  <si>
    <t>15/VB-IDMPLG/Refund-TOP UP/II/2018</t>
  </si>
  <si>
    <t>M4 FEB</t>
  </si>
  <si>
    <t xml:space="preserve">INDOMARET G027 GO F01           </t>
  </si>
  <si>
    <t>6032987731000010474</t>
  </si>
  <si>
    <t>310</t>
  </si>
  <si>
    <t>906832</t>
  </si>
  <si>
    <t>728332360109</t>
  </si>
  <si>
    <t>6032981032548646</t>
  </si>
  <si>
    <t>FJOW</t>
  </si>
  <si>
    <t>919/Virtual-Bandung/BM-CLAIMTOPUP-M4/II/2018</t>
  </si>
  <si>
    <t>BDG</t>
  </si>
  <si>
    <t>15:12:15</t>
  </si>
  <si>
    <t xml:space="preserve">INDOMARET T5JX PERINTIS 2       </t>
  </si>
  <si>
    <t>6032987731100021736</t>
  </si>
  <si>
    <t>311</t>
  </si>
  <si>
    <t>447435</t>
  </si>
  <si>
    <t>734938806120</t>
  </si>
  <si>
    <t>6032986046071634</t>
  </si>
  <si>
    <t>T5JX</t>
  </si>
  <si>
    <t>DOKUMEN TDK LENGKAP</t>
  </si>
  <si>
    <t>07:47:50</t>
  </si>
  <si>
    <t xml:space="preserve">INDOMARET T922 RANCAEKEK 3      </t>
  </si>
  <si>
    <t>6032987731100015399</t>
  </si>
  <si>
    <t>869019</t>
  </si>
  <si>
    <t>734337285642</t>
  </si>
  <si>
    <t>6032986020882246</t>
  </si>
  <si>
    <t>T922</t>
  </si>
  <si>
    <t>02:33:04</t>
  </si>
  <si>
    <t xml:space="preserve">INDOMARET TIKT BUMI KIARA       </t>
  </si>
  <si>
    <t>6032987731100020696</t>
  </si>
  <si>
    <t>261016</t>
  </si>
  <si>
    <t>733532655879</t>
  </si>
  <si>
    <t>6032986046939616</t>
  </si>
  <si>
    <t>TIKT</t>
  </si>
  <si>
    <t>16:55:16</t>
  </si>
  <si>
    <t xml:space="preserve">INDOMARET TL8H TAMAN HOLIS      </t>
  </si>
  <si>
    <t>6032987731100021793</t>
  </si>
  <si>
    <t>744451</t>
  </si>
  <si>
    <t>736131943048</t>
  </si>
  <si>
    <t>6032981015057458</t>
  </si>
  <si>
    <t>TL8H</t>
  </si>
  <si>
    <t xml:space="preserve">INDOMARET TPN0 KIARACONDONG 115 </t>
  </si>
  <si>
    <t>6032987731100017536</t>
  </si>
  <si>
    <t>272563</t>
  </si>
  <si>
    <t>735734185072</t>
  </si>
  <si>
    <t>6032986024658667</t>
  </si>
  <si>
    <t>TPN0</t>
  </si>
  <si>
    <t>10:29:10</t>
  </si>
  <si>
    <t>INDOMARET TR45 A.H. NASUTION CIP</t>
  </si>
  <si>
    <t>6032987731100013907</t>
  </si>
  <si>
    <t>663781</t>
  </si>
  <si>
    <t>734633045037</t>
  </si>
  <si>
    <t>6032986036731833</t>
  </si>
  <si>
    <t>TR45</t>
  </si>
  <si>
    <t>09:41:23</t>
  </si>
  <si>
    <t xml:space="preserve">INDOMARET FTPZ HASAN ARIF       </t>
  </si>
  <si>
    <t>6032987731000009591</t>
  </si>
  <si>
    <t>288972</t>
  </si>
  <si>
    <t>734032141170</t>
  </si>
  <si>
    <t>6032986058289256</t>
  </si>
  <si>
    <t>FTPZ</t>
  </si>
  <si>
    <t>09:41:58</t>
  </si>
  <si>
    <t>289321</t>
  </si>
  <si>
    <t>734032142133</t>
  </si>
  <si>
    <t xml:space="preserve">INDOMARET T4A2 RAYA GARUT KM 7  </t>
  </si>
  <si>
    <t>6032987731100014921</t>
  </si>
  <si>
    <t>401960</t>
  </si>
  <si>
    <t>736437202829</t>
  </si>
  <si>
    <t>6032986056999138</t>
  </si>
  <si>
    <t>T4A2</t>
  </si>
  <si>
    <t>07:04:12</t>
  </si>
  <si>
    <t xml:space="preserve">INDOMARET TKSW BKR 178          </t>
  </si>
  <si>
    <t>6032987731100016991</t>
  </si>
  <si>
    <t>559166</t>
  </si>
  <si>
    <t>734632732346</t>
  </si>
  <si>
    <t>6032986035263895</t>
  </si>
  <si>
    <t>TKSW</t>
  </si>
  <si>
    <t>05:47:28</t>
  </si>
  <si>
    <t>INDOMARET TSE4 PASTEUR 78-BANDUN</t>
  </si>
  <si>
    <t>6032987731100022387</t>
  </si>
  <si>
    <t>599648</t>
  </si>
  <si>
    <t>735539068196</t>
  </si>
  <si>
    <t>6032981014402077</t>
  </si>
  <si>
    <t>TSE4</t>
  </si>
  <si>
    <t>12:35:26</t>
  </si>
  <si>
    <t>971259</t>
  </si>
  <si>
    <t>800935024993</t>
  </si>
  <si>
    <t>6032986040248568</t>
  </si>
  <si>
    <t>11:46:51</t>
  </si>
  <si>
    <t xml:space="preserve">INDOMARET TXIC NUSA INDAH RAYA  </t>
  </si>
  <si>
    <t>6032987731100022106</t>
  </si>
  <si>
    <t>708884</t>
  </si>
  <si>
    <t>800334466248</t>
  </si>
  <si>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</si>
  <si>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</si>
  <si>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</si>
  <si>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</si>
  <si>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</si>
  <si>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</si>
  <si>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</si>
  <si>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920/Virtual-Bandung/BM-CLAIMREVERSAL-M4/II/2018</t>
  </si>
  <si>
    <t>03.54.17</t>
  </si>
  <si>
    <t>6032981040029407</t>
  </si>
  <si>
    <t>231234</t>
  </si>
  <si>
    <t>INDOMARET TJ11 ALTERNATIF CIBUBU</t>
  </si>
  <si>
    <t>6032987735200005945</t>
  </si>
  <si>
    <t>607265</t>
  </si>
  <si>
    <t>804833497106</t>
  </si>
  <si>
    <t>6032986031112815</t>
  </si>
  <si>
    <t>TJ11</t>
  </si>
  <si>
    <t>614/BM/DBM/BGR2/II/18</t>
  </si>
  <si>
    <t xml:space="preserve">CLAIM TOP </t>
  </si>
  <si>
    <t>190515</t>
  </si>
  <si>
    <t xml:space="preserve">8277000153 </t>
  </si>
  <si>
    <t xml:space="preserve">INDOMARET TAXO PACUNG TBN       </t>
  </si>
  <si>
    <t>6032987733200011161</t>
  </si>
  <si>
    <t>332</t>
  </si>
  <si>
    <t>756028</t>
  </si>
  <si>
    <t>803733976128</t>
  </si>
  <si>
    <t>6032986046361209</t>
  </si>
  <si>
    <t>TAXO</t>
  </si>
  <si>
    <t>2922/IDM/VIR-BLI/II/2018</t>
  </si>
  <si>
    <t>231212</t>
  </si>
  <si>
    <t xml:space="preserve">8270001397 </t>
  </si>
  <si>
    <t xml:space="preserve">INDOMARET G034 GO R19           </t>
  </si>
  <si>
    <t>6032987733200011385</t>
  </si>
  <si>
    <t>057467</t>
  </si>
  <si>
    <t>804731677466</t>
  </si>
  <si>
    <t>6032986061025176</t>
  </si>
  <si>
    <t>T28Q</t>
  </si>
  <si>
    <t>084836</t>
  </si>
  <si>
    <t xml:space="preserve">8270001057 </t>
  </si>
  <si>
    <t xml:space="preserve">INDOMARET F01O SILIGITA BDG     </t>
  </si>
  <si>
    <t>6032987733100003524</t>
  </si>
  <si>
    <t>331</t>
  </si>
  <si>
    <t>193736</t>
  </si>
  <si>
    <t>805035452297</t>
  </si>
  <si>
    <t>6032986051867827</t>
  </si>
  <si>
    <t>F01O</t>
  </si>
  <si>
    <t>195723</t>
  </si>
  <si>
    <t xml:space="preserve">8273000200 </t>
  </si>
  <si>
    <t xml:space="preserve">INDOMARET FIGT KETEWEL GYR      </t>
  </si>
  <si>
    <t>6032987733100001585</t>
  </si>
  <si>
    <t>188397</t>
  </si>
  <si>
    <t>803438802898</t>
  </si>
  <si>
    <t>6032981041000399</t>
  </si>
  <si>
    <t>FIGT</t>
  </si>
  <si>
    <t>125011</t>
  </si>
  <si>
    <t xml:space="preserve">8274000018 </t>
  </si>
  <si>
    <t xml:space="preserve">INDOMARET FSSU PENGAMBENGAN JBN </t>
  </si>
  <si>
    <t>6032987733100002617</t>
  </si>
  <si>
    <t>296196</t>
  </si>
  <si>
    <t>803336073361</t>
  </si>
  <si>
    <t>6032986049879835</t>
  </si>
  <si>
    <t>FSSU</t>
  </si>
  <si>
    <t>072146</t>
  </si>
  <si>
    <t xml:space="preserve">8027000322 </t>
  </si>
  <si>
    <t xml:space="preserve">INDOMARET TPS1 CEMARA ASRI 2    </t>
  </si>
  <si>
    <t>6032987732100017112</t>
  </si>
  <si>
    <t>800670</t>
  </si>
  <si>
    <t>802531416542</t>
  </si>
  <si>
    <t>6032986018406164</t>
  </si>
  <si>
    <t>TPS1</t>
  </si>
  <si>
    <t>908/IDM/VIR-MDN/III/2018</t>
  </si>
  <si>
    <t>210343/ 210407</t>
  </si>
  <si>
    <t xml:space="preserve">8049000014 </t>
  </si>
  <si>
    <t>INDOMARET T33Z SIMP MEGAWATI TAN</t>
  </si>
  <si>
    <t>6032987732100010679</t>
  </si>
  <si>
    <t>044186</t>
  </si>
  <si>
    <t>803235178124</t>
  </si>
  <si>
    <t>6032984043197585</t>
  </si>
  <si>
    <t>T33Z</t>
  </si>
  <si>
    <t>910/IDM/VIR-MDN/III/2018</t>
  </si>
  <si>
    <t>160109/ 160143</t>
  </si>
  <si>
    <t xml:space="preserve">8051001121 </t>
  </si>
  <si>
    <t>INDOMARET TNSW ALUMUNIUM RAYA NO</t>
  </si>
  <si>
    <t>6032987732100017385</t>
  </si>
  <si>
    <t>159225</t>
  </si>
  <si>
    <t>803632021075</t>
  </si>
  <si>
    <t>6032986037659231</t>
  </si>
  <si>
    <t>TNSW</t>
  </si>
  <si>
    <t>133819</t>
  </si>
  <si>
    <t xml:space="preserve">8027000384 </t>
  </si>
  <si>
    <t>INDOMARET TZU1 CEMARA ASRI BUNDA</t>
  </si>
  <si>
    <t>6032987732100017229</t>
  </si>
  <si>
    <t>065920</t>
  </si>
  <si>
    <t>803835145028</t>
  </si>
  <si>
    <t>6032986051241155</t>
  </si>
  <si>
    <t>TZU1</t>
  </si>
  <si>
    <t>223229/ 223427</t>
  </si>
  <si>
    <t xml:space="preserve">8043000044 </t>
  </si>
  <si>
    <t xml:space="preserve">INDOMARET TI2E SIMPANG MATAPAO  </t>
  </si>
  <si>
    <t>6032987732100012584</t>
  </si>
  <si>
    <t>329159</t>
  </si>
  <si>
    <t>803836084888</t>
  </si>
  <si>
    <t>6032986063713969</t>
  </si>
  <si>
    <t>TI2E</t>
  </si>
  <si>
    <t>193846/ 193918</t>
  </si>
  <si>
    <t xml:space="preserve">8051001030 </t>
  </si>
  <si>
    <t>INDOMARET FNK9 SPBU KRAKATAU  II</t>
  </si>
  <si>
    <t>6032987732000006553</t>
  </si>
  <si>
    <t>263690</t>
  </si>
  <si>
    <t>804039121184</t>
  </si>
  <si>
    <t>6032986062192124</t>
  </si>
  <si>
    <t>FNK9</t>
  </si>
  <si>
    <t>101652/ 102146</t>
  </si>
  <si>
    <t xml:space="preserve">8027000418 </t>
  </si>
  <si>
    <t>INDOMARET T0A4 MARENDAL NO.18 A-</t>
  </si>
  <si>
    <t>6032987732100010117</t>
  </si>
  <si>
    <t>641501</t>
  </si>
  <si>
    <t>804730383551</t>
  </si>
  <si>
    <t>6032986049450207</t>
  </si>
  <si>
    <t>T0A4</t>
  </si>
  <si>
    <t>205554/ 210458</t>
  </si>
  <si>
    <t xml:space="preserve">8051000951 </t>
  </si>
  <si>
    <t>INDOMARET TKZ6 KATAMSO PANTAI BU</t>
  </si>
  <si>
    <t>6032987732100012816</t>
  </si>
  <si>
    <t>592354</t>
  </si>
  <si>
    <t>805036623753</t>
  </si>
  <si>
    <t>6032986018066281</t>
  </si>
  <si>
    <t>TKZ6</t>
  </si>
  <si>
    <t>101009</t>
  </si>
  <si>
    <t xml:space="preserve">INDOMARET G030 GO R01           </t>
  </si>
  <si>
    <t>6032987733000017541</t>
  </si>
  <si>
    <t>981515</t>
  </si>
  <si>
    <t>801535070988</t>
  </si>
  <si>
    <t>6032984009020797</t>
  </si>
  <si>
    <t>TAKB</t>
  </si>
  <si>
    <t>No.088/VIR/I/2018</t>
  </si>
  <si>
    <t>062244</t>
  </si>
  <si>
    <t>886212</t>
  </si>
  <si>
    <t>801534767797</t>
  </si>
  <si>
    <t>6032981041057407</t>
  </si>
  <si>
    <t>062009</t>
  </si>
  <si>
    <t>885819</t>
  </si>
  <si>
    <t>801534766490</t>
  </si>
  <si>
    <t>114734</t>
  </si>
  <si>
    <t>8159000635</t>
  </si>
  <si>
    <t xml:space="preserve">INDOMARET TC1E MELATI MAS VISTA </t>
  </si>
  <si>
    <t>6032987730900014313</t>
  </si>
  <si>
    <t>927919</t>
  </si>
  <si>
    <t>802531812603</t>
  </si>
  <si>
    <t>6032981025556390</t>
  </si>
  <si>
    <t>TC1E</t>
  </si>
  <si>
    <t>54/Virtual-PRG/II/2018</t>
  </si>
  <si>
    <t>072646</t>
  </si>
  <si>
    <t>8180000672</t>
  </si>
  <si>
    <t xml:space="preserve">INDOMARET TWRO MAD NOER JAMPANG </t>
  </si>
  <si>
    <t>6032987730900017076</t>
  </si>
  <si>
    <t>640662</t>
  </si>
  <si>
    <t>804933639843</t>
  </si>
  <si>
    <t>6032981043302322</t>
  </si>
  <si>
    <t>TWRO</t>
  </si>
  <si>
    <t>6032986019133551</t>
  </si>
  <si>
    <t>55/Virtual-PRG/II/2018</t>
  </si>
  <si>
    <t>6032981018805051</t>
  </si>
  <si>
    <t>56/Virtual-PRG/II/2018</t>
  </si>
  <si>
    <t>6032986042580661</t>
  </si>
  <si>
    <t>073155</t>
  </si>
  <si>
    <t xml:space="preserve">INDOMARET TJ2G KELAPA DUA WETAN </t>
  </si>
  <si>
    <t>6032987730300018765</t>
  </si>
  <si>
    <t>862422</t>
  </si>
  <si>
    <t>729633298729</t>
  </si>
  <si>
    <t>6032981018802967</t>
  </si>
  <si>
    <t>TJ2G</t>
  </si>
  <si>
    <t>Top up Rp. 1</t>
  </si>
  <si>
    <t>080827</t>
  </si>
  <si>
    <t xml:space="preserve">INDOMARET T65B RADAR AURI 3     </t>
  </si>
  <si>
    <t>6032987730300024284</t>
  </si>
  <si>
    <t>472413</t>
  </si>
  <si>
    <t>733033874313</t>
  </si>
  <si>
    <t>6032984002363764</t>
  </si>
  <si>
    <t>T65B</t>
  </si>
  <si>
    <t>6032986053579503</t>
  </si>
  <si>
    <t>785/IDM/VIR-MDN/XII/2017</t>
  </si>
  <si>
    <t>6032986047441802</t>
  </si>
  <si>
    <t>01/VB-IDMPLG/Refund-TOP UP/XII/2017</t>
  </si>
  <si>
    <t>6032986037740296</t>
  </si>
  <si>
    <t>04/VB-IDMPLG/Refund-TOP UP/XII/2017</t>
  </si>
  <si>
    <t>6032986052291415</t>
  </si>
  <si>
    <t>08/VB-IDMPLG/Refund-TOP UP/XI/2017</t>
  </si>
  <si>
    <t>6032981020160545</t>
  </si>
  <si>
    <t>373/Virtual-PRG/XI/2017</t>
  </si>
  <si>
    <t>180133</t>
  </si>
  <si>
    <t>6032986050237170</t>
  </si>
  <si>
    <t>Claim Surat No. 727/IDMPTK/XII/2017</t>
  </si>
  <si>
    <t>6032983400555831</t>
  </si>
  <si>
    <t>No.152/BM-DBM/PWK/XII/2017</t>
  </si>
  <si>
    <t>6032986057172966</t>
  </si>
  <si>
    <t>154029</t>
  </si>
  <si>
    <t xml:space="preserve">INDOMARET OPENING PWK REG 08    </t>
  </si>
  <si>
    <t>6032987734100010139</t>
  </si>
  <si>
    <t>705096</t>
  </si>
  <si>
    <t>727631625377</t>
  </si>
  <si>
    <t>6032986043719284</t>
  </si>
  <si>
    <t>T8N8</t>
  </si>
  <si>
    <t>063032</t>
  </si>
  <si>
    <t xml:space="preserve">INDOMARET TSVC KEMANG RAYA      </t>
  </si>
  <si>
    <t>6032987734100014412</t>
  </si>
  <si>
    <t>365441</t>
  </si>
  <si>
    <t>728230523991</t>
  </si>
  <si>
    <t>6032986040073842</t>
  </si>
  <si>
    <t>TSVC</t>
  </si>
  <si>
    <t>093342</t>
  </si>
  <si>
    <t xml:space="preserve">INDOMARET F02Q SUKAMANDI        </t>
  </si>
  <si>
    <t>6032987734000003564</t>
  </si>
  <si>
    <t>554071</t>
  </si>
  <si>
    <t>731038465325</t>
  </si>
  <si>
    <t>6032986021196430</t>
  </si>
  <si>
    <t>F02Q</t>
  </si>
  <si>
    <t>074739</t>
  </si>
  <si>
    <t>351733</t>
  </si>
  <si>
    <t>731934173946</t>
  </si>
  <si>
    <t>6032986057376450</t>
  </si>
  <si>
    <t>6032986062345300</t>
  </si>
  <si>
    <t>6032984034990741</t>
  </si>
  <si>
    <t>2442/VIRTUAL/IDM-TGR2/XII/2017</t>
  </si>
  <si>
    <t>6032986025412882</t>
  </si>
  <si>
    <t>6032986041260281</t>
  </si>
  <si>
    <t>6032986057221664</t>
  </si>
  <si>
    <t>114/IDM/VIR-JKT2/XII/2017</t>
  </si>
  <si>
    <t>6032984013363126</t>
  </si>
  <si>
    <t>6032984036170052</t>
  </si>
  <si>
    <t>214258</t>
  </si>
  <si>
    <t>787430</t>
  </si>
  <si>
    <t>734236905210</t>
  </si>
  <si>
    <t>6032981050593136</t>
  </si>
  <si>
    <t>222652</t>
  </si>
  <si>
    <t xml:space="preserve">8264001413 </t>
  </si>
  <si>
    <t xml:space="preserve">INDOMARET TWJT RAYA KERTAJAYA   </t>
  </si>
  <si>
    <t>6032987734600007965</t>
  </si>
  <si>
    <t>010344</t>
  </si>
  <si>
    <t>731039801838</t>
  </si>
  <si>
    <t>6032986031576241</t>
  </si>
  <si>
    <t>TWJT</t>
  </si>
  <si>
    <t>140.00.0000.206.4</t>
  </si>
  <si>
    <t>027/IDM-GRS/VIR/XII/2017</t>
  </si>
  <si>
    <t>152856</t>
  </si>
  <si>
    <t xml:space="preserve">8232000350 </t>
  </si>
  <si>
    <t xml:space="preserve">INDOMARET TUD1 KH KHOLIL GRESIK </t>
  </si>
  <si>
    <t>6032987734600007809</t>
  </si>
  <si>
    <t>428975</t>
  </si>
  <si>
    <t>733339969730</t>
  </si>
  <si>
    <t>6032986031150021</t>
  </si>
  <si>
    <t>TUD1</t>
  </si>
  <si>
    <t xml:space="preserve">INDOMARET TKP1 GADING RAYA      </t>
  </si>
  <si>
    <t>6032987735400002783</t>
  </si>
  <si>
    <t>809229</t>
  </si>
  <si>
    <t>730539514110</t>
  </si>
  <si>
    <t>6032986053446703</t>
  </si>
  <si>
    <t>TKP1</t>
  </si>
  <si>
    <t>19.15.47</t>
  </si>
  <si>
    <t>6032986027385490</t>
  </si>
  <si>
    <t>109/VB-IDMPKU/XII/2017</t>
  </si>
  <si>
    <t>140118</t>
  </si>
  <si>
    <t xml:space="preserve">INDOMARET FD5K BUGEL TIGARAKSA  </t>
  </si>
  <si>
    <t>6032987730600014670</t>
  </si>
  <si>
    <t>306</t>
  </si>
  <si>
    <t>329283</t>
  </si>
  <si>
    <t>731334179588</t>
  </si>
  <si>
    <t>6032986000503556</t>
  </si>
  <si>
    <t>FD5K</t>
  </si>
  <si>
    <t>1165/VIR/IDM-TGR 1/XII/2017</t>
  </si>
  <si>
    <t>095304</t>
  </si>
  <si>
    <t xml:space="preserve">INDOMARET TBUQ PASIR BOLANG     </t>
  </si>
  <si>
    <t>6032987730700017375</t>
  </si>
  <si>
    <t>786389</t>
  </si>
  <si>
    <t>733431164947</t>
  </si>
  <si>
    <t>6032986050553253</t>
  </si>
  <si>
    <t>TBUQ</t>
  </si>
  <si>
    <t>12:36:13</t>
  </si>
  <si>
    <t>6032986030908882</t>
  </si>
  <si>
    <t>308\SPMTUR-VIRBDL\M1\01\2018</t>
  </si>
  <si>
    <t>BDL</t>
  </si>
  <si>
    <t>6032986051587565</t>
  </si>
  <si>
    <t>575/BM/DBM/BGR2/I/18</t>
  </si>
  <si>
    <t>6032981038731071</t>
  </si>
  <si>
    <t>04:22:47</t>
  </si>
  <si>
    <t>6032986057299314</t>
  </si>
  <si>
    <t>01/IDM/BKS/I/2018</t>
  </si>
  <si>
    <t>BKS</t>
  </si>
  <si>
    <t>03:48:45</t>
  </si>
  <si>
    <t>6032986064304552</t>
  </si>
  <si>
    <t>6032984011954967</t>
  </si>
  <si>
    <t>005/EXT/VIR/I/2018</t>
  </si>
  <si>
    <t>6032981034850768</t>
  </si>
  <si>
    <t>6032981039126750</t>
  </si>
  <si>
    <t>002/IDM-GRS/VIR/I/2018</t>
  </si>
  <si>
    <t>6032986045223582</t>
  </si>
  <si>
    <t>17:00:26 &amp; 19:15:47</t>
  </si>
  <si>
    <t>6032986047609713</t>
  </si>
  <si>
    <t>826/IDM/VIR-MDN/I/2018</t>
  </si>
  <si>
    <t>6032986063535909</t>
  </si>
  <si>
    <t>6032986043466498</t>
  </si>
  <si>
    <t>6032986030743818</t>
  </si>
  <si>
    <t>6032984022326957</t>
  </si>
  <si>
    <t>No.3/BM-DBM/PWK/I/2018</t>
  </si>
  <si>
    <t>165101</t>
  </si>
  <si>
    <t xml:space="preserve">8264001208 </t>
  </si>
  <si>
    <t xml:space="preserve">INDOMARET FGDM RAYA PAGESANGAN  </t>
  </si>
  <si>
    <t>6032987734500003916</t>
  </si>
  <si>
    <t>294328</t>
  </si>
  <si>
    <t>733635711754</t>
  </si>
  <si>
    <t>6032986031630691</t>
  </si>
  <si>
    <t>FGDM</t>
  </si>
  <si>
    <t>6032986035389930</t>
  </si>
  <si>
    <t>002/VB-IDMSBY/KLAIM/I/2018</t>
  </si>
  <si>
    <t>182454</t>
  </si>
  <si>
    <t xml:space="preserve">INDOMARET TB22 PASAR CEPLAK 2   </t>
  </si>
  <si>
    <t>6032987730700017334</t>
  </si>
  <si>
    <t>329037</t>
  </si>
  <si>
    <t>735234849357</t>
  </si>
  <si>
    <t>6032986043979771</t>
  </si>
  <si>
    <t>TB22</t>
  </si>
  <si>
    <t>6032986054789523</t>
  </si>
  <si>
    <t>0009/VIR/IDM-TGR 1/I/2018</t>
  </si>
  <si>
    <t>234922</t>
  </si>
  <si>
    <t xml:space="preserve">INDOMARET TXAV SILIWANGI        </t>
  </si>
  <si>
    <t>6032987735200001019</t>
  </si>
  <si>
    <t>431581</t>
  </si>
  <si>
    <t>736530453738</t>
  </si>
  <si>
    <t>6032986050095115</t>
  </si>
  <si>
    <t>TXAV</t>
  </si>
  <si>
    <t>582/BM/DBM/BGR2/I/18</t>
  </si>
  <si>
    <t>6032986021746341</t>
  </si>
  <si>
    <t>02/VB-IDMPLG/Refund-TOP UP/I/2018</t>
  </si>
  <si>
    <t>6032986026877067</t>
  </si>
  <si>
    <t>03/VB-IDMPLG/Refund-TOP UP/I/2018</t>
  </si>
  <si>
    <t>6032986052650016</t>
  </si>
  <si>
    <t>6032981034491076</t>
  </si>
  <si>
    <t>6032981048166219</t>
  </si>
  <si>
    <t>6032986059876168</t>
  </si>
  <si>
    <t>6032986035286698</t>
  </si>
  <si>
    <t>039/IDM-GRS/VIR/I/2018</t>
  </si>
  <si>
    <t>6032986052462933</t>
  </si>
  <si>
    <t>6032984022032811</t>
  </si>
  <si>
    <t>001/IDM/VIR-JKT2/I/2018</t>
  </si>
  <si>
    <t>6032986064392490</t>
  </si>
  <si>
    <t>142109</t>
  </si>
  <si>
    <t xml:space="preserve">INDOMARET T8YG TRANS YOGIE      </t>
  </si>
  <si>
    <t>6032987735200001548</t>
  </si>
  <si>
    <t>332745</t>
  </si>
  <si>
    <t>800436478147</t>
  </si>
  <si>
    <t>6032984034719496</t>
  </si>
  <si>
    <t>T8YG</t>
  </si>
  <si>
    <t>586/BM/DBM/BGR2/I/18</t>
  </si>
  <si>
    <t>6032986065067810</t>
  </si>
  <si>
    <t>008/IDM/VIR-JKT2/I/2018</t>
  </si>
  <si>
    <t>MUTASI &amp; SURAT  REFUND</t>
  </si>
  <si>
    <t>6032986060747960</t>
  </si>
  <si>
    <t>6032986056365819</t>
  </si>
  <si>
    <t>0074/VIR/IDM-TGR 1/I/2018</t>
  </si>
  <si>
    <t>6032984012676577</t>
  </si>
  <si>
    <t>23:00:03</t>
  </si>
  <si>
    <t>6032986032363433</t>
  </si>
  <si>
    <t>319\SPMTUR\VIRBDL\M1\02\2018</t>
  </si>
  <si>
    <t>6032981015025554</t>
  </si>
  <si>
    <t>6032983401192303</t>
  </si>
  <si>
    <t>024/EXT/VIR/II/2018</t>
  </si>
  <si>
    <t>6032986023393316</t>
  </si>
  <si>
    <t>6032986061545314</t>
  </si>
  <si>
    <t>007/IDM-GRS/VIR/II/2018</t>
  </si>
  <si>
    <t>6032984006477537</t>
  </si>
  <si>
    <t>6032981035660497</t>
  </si>
  <si>
    <t>152100</t>
  </si>
  <si>
    <t xml:space="preserve">INDOMARET TMZW KOMARUDIN 38     </t>
  </si>
  <si>
    <t>6032987735400002973</t>
  </si>
  <si>
    <t>873881</t>
  </si>
  <si>
    <t>732535571119</t>
  </si>
  <si>
    <t>6032984042472989</t>
  </si>
  <si>
    <t>TMZW</t>
  </si>
  <si>
    <t>162357</t>
  </si>
  <si>
    <t xml:space="preserve">INDOMARET FT7H SUNTER JAYA      </t>
  </si>
  <si>
    <t>6032987735500001313</t>
  </si>
  <si>
    <t>863489</t>
  </si>
  <si>
    <t>800334929614</t>
  </si>
  <si>
    <t>6032986043955136</t>
  </si>
  <si>
    <t>FT7H</t>
  </si>
  <si>
    <t>6032986031681066</t>
  </si>
  <si>
    <t>6032986051024486</t>
  </si>
  <si>
    <t>6032986026000363</t>
  </si>
  <si>
    <t>6032986032218157</t>
  </si>
  <si>
    <t>879/IDM/VIR-MDN/II/2018</t>
  </si>
  <si>
    <t>6032986057229923</t>
  </si>
  <si>
    <t>115307</t>
  </si>
  <si>
    <t>757331</t>
  </si>
  <si>
    <t>733237866069</t>
  </si>
  <si>
    <t>6032981028811248</t>
  </si>
  <si>
    <t>6032986056214835</t>
  </si>
  <si>
    <t>022/VB-IDMSBY/KLAIM/II/2018</t>
  </si>
  <si>
    <t>6032986046458641</t>
  </si>
  <si>
    <t>6032981042388132</t>
  </si>
  <si>
    <t>142837</t>
  </si>
  <si>
    <t>INDOMARET TRES POINT REST AREA T</t>
  </si>
  <si>
    <t>6032987731500020072</t>
  </si>
  <si>
    <t>875106</t>
  </si>
  <si>
    <t>735836055850</t>
  </si>
  <si>
    <t>6032986063844715</t>
  </si>
  <si>
    <t>TRES</t>
  </si>
  <si>
    <t>6032981032279051</t>
  </si>
  <si>
    <t>0091/VIR/IDM-TGR 1/II/2018</t>
  </si>
  <si>
    <t>154654</t>
  </si>
  <si>
    <t xml:space="preserve">INDOMARET T5WU LIMO RAYA        </t>
  </si>
  <si>
    <t>6032987735200000276</t>
  </si>
  <si>
    <t>324332</t>
  </si>
  <si>
    <t>803132919501</t>
  </si>
  <si>
    <t>6032986016558230</t>
  </si>
  <si>
    <t>T5WU</t>
  </si>
  <si>
    <t>6032982000940997</t>
  </si>
  <si>
    <t>609/BM/DBM/BGR2/II/18</t>
  </si>
  <si>
    <t>02:40:11</t>
  </si>
  <si>
    <t>6032981029323334</t>
  </si>
  <si>
    <t>04/IDM/BKS/I/2018</t>
  </si>
  <si>
    <t>6032984044864993</t>
  </si>
  <si>
    <t>2921/IDM/VIR-BLI/iI/2018</t>
  </si>
  <si>
    <t>6032986051407194</t>
  </si>
  <si>
    <t>21.35.18</t>
  </si>
  <si>
    <t>6032986041703918</t>
  </si>
  <si>
    <t>62/VB-IDMBTM/II/2018</t>
  </si>
  <si>
    <t>BTM</t>
  </si>
  <si>
    <t>6032986053034897</t>
  </si>
  <si>
    <t>05/IDM-JBR/VIR/II/2018</t>
  </si>
  <si>
    <t>211633</t>
  </si>
  <si>
    <t xml:space="preserve">INDOMARET TOPQ SWASEMBADA BARAT </t>
  </si>
  <si>
    <t>6032987735400003088</t>
  </si>
  <si>
    <t>815501</t>
  </si>
  <si>
    <t>802034499777</t>
  </si>
  <si>
    <t>6032981032671729</t>
  </si>
  <si>
    <t>TOPQ</t>
  </si>
  <si>
    <t>028/IDM/VIR-JKT2/II/2018</t>
  </si>
  <si>
    <t>6032986051317096</t>
  </si>
  <si>
    <t>027/IDM/VIR-JKT2/II/2018</t>
  </si>
  <si>
    <t>6032986064897068</t>
  </si>
  <si>
    <t>6032981029059136</t>
  </si>
  <si>
    <t>032/EXT/VIR/II/2018</t>
  </si>
  <si>
    <t>6032986054769442</t>
  </si>
  <si>
    <t>035/IDM/VIR-JKT2/II/2018</t>
  </si>
  <si>
    <t>15:31:06</t>
  </si>
  <si>
    <t>6032986030423056</t>
  </si>
  <si>
    <t>12/VB-IDMPLG/Refund-TOP UP/II/2018</t>
  </si>
  <si>
    <t>6032986049390916</t>
  </si>
  <si>
    <t>0154/VIR/IDM-TGR 1/II/2018</t>
  </si>
  <si>
    <t>22.46.10</t>
  </si>
  <si>
    <t>6032986065439217</t>
  </si>
  <si>
    <t>22:37:43</t>
  </si>
  <si>
    <t>6032986050489839</t>
  </si>
  <si>
    <t>No.07/IDM/BKS/I/2017</t>
  </si>
  <si>
    <t xml:space="preserve">8273000179 </t>
  </si>
  <si>
    <t xml:space="preserve">INDOMARET TA81 BLAHBATUH        </t>
  </si>
  <si>
    <t>6032987733200007086</t>
  </si>
  <si>
    <t>020967</t>
  </si>
  <si>
    <t>736232910037</t>
  </si>
  <si>
    <t>6032986045844197</t>
  </si>
  <si>
    <t>TA81</t>
  </si>
  <si>
    <t>071430</t>
  </si>
  <si>
    <t xml:space="preserve">8232000308 </t>
  </si>
  <si>
    <t xml:space="preserve">INDOMARET FPE6 SEMBAYAT GRESIK  </t>
  </si>
  <si>
    <t>6032987734500004286</t>
  </si>
  <si>
    <t>394968</t>
  </si>
  <si>
    <t>804139679136</t>
  </si>
  <si>
    <t>6032986031263758</t>
  </si>
  <si>
    <t>FPE6</t>
  </si>
  <si>
    <t>049/IDM-GRS/VIR/II/2018</t>
  </si>
  <si>
    <t>6032986018621267</t>
  </si>
  <si>
    <t>048/IDM-GRS/VIR/II/2018</t>
  </si>
  <si>
    <t>6032984008881637</t>
  </si>
  <si>
    <t>6032986057743998</t>
  </si>
  <si>
    <t>181737</t>
  </si>
  <si>
    <t xml:space="preserve">INDOMARET T8G2 KH DAHLAN 05     </t>
  </si>
  <si>
    <t>6032987731500014158</t>
  </si>
  <si>
    <t>300782</t>
  </si>
  <si>
    <t>802736188266</t>
  </si>
  <si>
    <t>6032984036619751</t>
  </si>
  <si>
    <t>T8G2</t>
  </si>
  <si>
    <t>No.1813/IDM/SMG/II/2018</t>
  </si>
  <si>
    <t>Belum lunas, mutasi sudah kirim ulang</t>
  </si>
  <si>
    <t>Belum lunas, mutasi terlampir saat klaim</t>
  </si>
  <si>
    <t>Belum lunas, dok &amp; mutasi sudah dikirm ulang</t>
  </si>
  <si>
    <t>Belum lunas, mohon cek pada jam claim karena case time out (hanya beda beberapa detik)</t>
  </si>
  <si>
    <t>Belum lunas, dok &amp; mutasi sudah dikirim saat klaim mingguan</t>
  </si>
  <si>
    <t>Belum lunas, masih menunggu kelengkapan dokumen</t>
  </si>
  <si>
    <t>&gt;&gt; Takeout dari rekap klaim (update) karena bbrp waktu lalu masih pengecekan cabang</t>
  </si>
  <si>
    <t>ADA DI DATABASE WIRECARD</t>
  </si>
  <si>
    <t>TIDAK ADA DI DATABASE WIRECARD</t>
  </si>
  <si>
    <t>REMARK</t>
  </si>
  <si>
    <t>Status</t>
  </si>
  <si>
    <t>RC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</si>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</sst>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_(* #,##0_);_(* \(#,##0\);_(* &quot;-&quot;??_);_(@_)"/>
    <numFmt numFmtId="166" formatCode="[$-409]d\-mmm\-yy;@"/>
    <numFmt numFmtId="167" formatCode="[$-409]h:mm:ss\ AM/PM;@"/>
    <numFmt numFmtId="168" formatCode="h:mm:ss;@"/>
    <numFmt numFmtId="169" formatCode="[$-409]dd\-mmm\-yy;@"/>
    <numFmt numFmtId="170" formatCode="hh:mm:ss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" fillId="0" borderId="0"/>
    <xf numFmtId="0" fontId="10" fillId="0" borderId="0"/>
    <xf numFmtId="0" fontId="13" fillId="0" borderId="0"/>
  </cellStyleXfs>
  <cellXfs count="219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/>
    <xf numFmtId="165" fontId="0" fillId="0" borderId="1" xfId="1" applyNumberFormat="1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165" fontId="0" fillId="0" borderId="0" xfId="1" applyNumberFormat="1" applyFont="1" applyFill="1" applyBorder="1"/>
    <xf numFmtId="165" fontId="0" fillId="0" borderId="0" xfId="1" applyNumberFormat="1" applyFont="1" applyBorder="1"/>
    <xf numFmtId="165" fontId="2" fillId="0" borderId="1" xfId="1" applyNumberFormat="1" applyFont="1" applyBorder="1"/>
    <xf numFmtId="165" fontId="2" fillId="2" borderId="1" xfId="1" applyNumberFormat="1" applyFont="1" applyFill="1" applyBorder="1"/>
    <xf numFmtId="165" fontId="2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vertical="center"/>
    </xf>
    <xf numFmtId="165" fontId="2" fillId="0" borderId="1" xfId="1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/>
    <xf numFmtId="165" fontId="1" fillId="6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  <xf numFmtId="165" fontId="3" fillId="6" borderId="1" xfId="1" applyNumberFormat="1" applyFont="1" applyFill="1" applyBorder="1"/>
    <xf numFmtId="0" fontId="4" fillId="6" borderId="1" xfId="0" applyFont="1" applyFill="1" applyBorder="1"/>
    <xf numFmtId="165" fontId="4" fillId="6" borderId="1" xfId="1" applyNumberFormat="1" applyFont="1" applyFill="1" applyBorder="1"/>
    <xf numFmtId="0" fontId="4" fillId="6" borderId="1" xfId="0" applyFont="1" applyFill="1" applyBorder="1" applyAlignment="1">
      <alignment horizontal="center"/>
    </xf>
    <xf numFmtId="0" fontId="4" fillId="6" borderId="0" xfId="0" applyFont="1" applyFill="1"/>
    <xf numFmtId="0" fontId="3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0" applyNumberFormat="1" applyFont="1" applyFill="1" applyBorder="1" applyAlignment="1">
      <alignment horizontal="center" vertical="center"/>
    </xf>
    <xf numFmtId="165" fontId="7" fillId="7" borderId="1" xfId="1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15" fontId="3" fillId="0" borderId="1" xfId="2" applyNumberFormat="1" applyFont="1" applyFill="1" applyBorder="1" applyAlignment="1">
      <alignment horizontal="left"/>
    </xf>
    <xf numFmtId="0" fontId="3" fillId="0" borderId="1" xfId="2" applyFont="1" applyFill="1" applyBorder="1" applyAlignment="1">
      <alignment horizontal="left"/>
    </xf>
    <xf numFmtId="165" fontId="0" fillId="0" borderId="1" xfId="1" applyNumberFormat="1" applyFont="1" applyFill="1" applyBorder="1" applyAlignment="1"/>
    <xf numFmtId="1" fontId="0" fillId="0" borderId="1" xfId="0" applyNumberFormat="1" applyFill="1" applyBorder="1" applyAlignment="1">
      <alignment horizontal="left"/>
    </xf>
    <xf numFmtId="0" fontId="0" fillId="0" borderId="1" xfId="0" applyBorder="1" applyAlignment="1"/>
    <xf numFmtId="0" fontId="0" fillId="0" borderId="0" xfId="0" applyFont="1" applyFill="1" applyAlignment="1"/>
    <xf numFmtId="15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/>
    </xf>
    <xf numFmtId="167" fontId="3" fillId="0" borderId="1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166" fontId="3" fillId="0" borderId="1" xfId="0" applyNumberFormat="1" applyFont="1" applyFill="1" applyBorder="1" applyAlignment="1">
      <alignment horizontal="left" vertical="top"/>
    </xf>
    <xf numFmtId="166" fontId="3" fillId="0" borderId="1" xfId="0" quotePrefix="1" applyNumberFormat="1" applyFont="1" applyFill="1" applyBorder="1" applyAlignment="1">
      <alignment horizontal="left" vertical="center"/>
    </xf>
    <xf numFmtId="167" fontId="3" fillId="0" borderId="1" xfId="0" quotePrefix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168" fontId="3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15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69" fontId="3" fillId="0" borderId="1" xfId="2" applyNumberFormat="1" applyFont="1" applyFill="1" applyBorder="1" applyAlignment="1">
      <alignment horizontal="left"/>
    </xf>
    <xf numFmtId="21" fontId="3" fillId="0" borderId="1" xfId="0" applyNumberFormat="1" applyFont="1" applyFill="1" applyBorder="1" applyAlignment="1">
      <alignment horizontal="left"/>
    </xf>
    <xf numFmtId="166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21" fontId="0" fillId="0" borderId="1" xfId="0" applyNumberFormat="1" applyFont="1" applyFill="1" applyBorder="1" applyAlignment="1">
      <alignment horizontal="left"/>
    </xf>
    <xf numFmtId="15" fontId="11" fillId="0" borderId="1" xfId="2" applyNumberFormat="1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left" vertical="center"/>
    </xf>
    <xf numFmtId="15" fontId="11" fillId="0" borderId="1" xfId="2" applyNumberFormat="1" applyFont="1" applyFill="1" applyBorder="1" applyAlignment="1">
      <alignment horizontal="left"/>
    </xf>
    <xf numFmtId="0" fontId="11" fillId="0" borderId="1" xfId="2" applyFont="1" applyFill="1" applyBorder="1" applyAlignment="1">
      <alignment horizontal="left"/>
    </xf>
    <xf numFmtId="166" fontId="3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ill="1" applyBorder="1" applyAlignment="1">
      <alignment horizontal="left"/>
    </xf>
    <xf numFmtId="167" fontId="0" fillId="0" borderId="1" xfId="0" applyNumberFormat="1" applyFont="1" applyFill="1" applyBorder="1" applyAlignment="1">
      <alignment horizontal="left"/>
    </xf>
    <xf numFmtId="21" fontId="3" fillId="0" borderId="1" xfId="0" applyNumberFormat="1" applyFont="1" applyFill="1" applyBorder="1" applyAlignment="1">
      <alignment horizontal="left" vertical="top"/>
    </xf>
    <xf numFmtId="168" fontId="3" fillId="0" borderId="1" xfId="0" quotePrefix="1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5" fontId="11" fillId="0" borderId="1" xfId="3" applyNumberFormat="1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166" fontId="0" fillId="0" borderId="1" xfId="0" applyNumberFormat="1" applyFont="1" applyFill="1" applyBorder="1" applyAlignment="1">
      <alignment horizontal="left" vertical="center"/>
    </xf>
    <xf numFmtId="168" fontId="0" fillId="0" borderId="1" xfId="0" applyNumberFormat="1" applyFont="1" applyFill="1" applyBorder="1" applyAlignment="1">
      <alignment horizontal="left" vertical="center"/>
    </xf>
    <xf numFmtId="15" fontId="3" fillId="0" borderId="1" xfId="3" applyNumberFormat="1" applyFont="1" applyFill="1" applyBorder="1" applyAlignment="1">
      <alignment horizontal="left"/>
    </xf>
    <xf numFmtId="0" fontId="3" fillId="0" borderId="1" xfId="3" applyFont="1" applyFill="1" applyBorder="1" applyAlignment="1">
      <alignment horizontal="left"/>
    </xf>
    <xf numFmtId="15" fontId="11" fillId="0" borderId="1" xfId="4" applyNumberFormat="1" applyFont="1" applyFill="1" applyBorder="1" applyAlignment="1">
      <alignment horizontal="left"/>
    </xf>
    <xf numFmtId="0" fontId="11" fillId="0" borderId="1" xfId="4" applyFont="1" applyFill="1" applyBorder="1" applyAlignment="1">
      <alignment horizontal="left"/>
    </xf>
    <xf numFmtId="166" fontId="11" fillId="0" borderId="1" xfId="0" applyNumberFormat="1" applyFont="1" applyFill="1" applyBorder="1" applyAlignment="1">
      <alignment horizontal="left" vertical="top"/>
    </xf>
    <xf numFmtId="168" fontId="11" fillId="0" borderId="1" xfId="0" applyNumberFormat="1" applyFont="1" applyFill="1" applyBorder="1" applyAlignment="1">
      <alignment horizontal="left" vertical="top"/>
    </xf>
    <xf numFmtId="165" fontId="1" fillId="0" borderId="1" xfId="1" applyNumberFormat="1" applyFont="1" applyFill="1" applyBorder="1" applyAlignment="1">
      <alignment horizontal="left"/>
    </xf>
    <xf numFmtId="15" fontId="11" fillId="0" borderId="1" xfId="5" applyNumberFormat="1" applyFont="1" applyFill="1" applyBorder="1" applyAlignment="1">
      <alignment horizontal="left"/>
    </xf>
    <xf numFmtId="0" fontId="11" fillId="0" borderId="1" xfId="5" applyFont="1" applyFill="1" applyBorder="1" applyAlignment="1">
      <alignment horizontal="left"/>
    </xf>
    <xf numFmtId="166" fontId="3" fillId="0" borderId="1" xfId="6" applyNumberFormat="1" applyFont="1" applyFill="1" applyBorder="1" applyAlignment="1">
      <alignment horizontal="left"/>
    </xf>
    <xf numFmtId="21" fontId="3" fillId="0" borderId="1" xfId="6" applyNumberFormat="1" applyFont="1" applyFill="1" applyBorder="1" applyAlignment="1">
      <alignment horizontal="left"/>
    </xf>
    <xf numFmtId="15" fontId="0" fillId="0" borderId="1" xfId="0" applyNumberFormat="1" applyFont="1" applyFill="1" applyBorder="1" applyAlignment="1">
      <alignment horizontal="left"/>
    </xf>
    <xf numFmtId="21" fontId="11" fillId="0" borderId="1" xfId="0" applyNumberFormat="1" applyFont="1" applyFill="1" applyBorder="1" applyAlignment="1">
      <alignment horizontal="left" vertical="top"/>
    </xf>
    <xf numFmtId="21" fontId="3" fillId="0" borderId="1" xfId="0" applyNumberFormat="1" applyFont="1" applyFill="1" applyBorder="1" applyAlignment="1">
      <alignment horizontal="left" vertical="center"/>
    </xf>
    <xf numFmtId="166" fontId="11" fillId="0" borderId="1" xfId="2" applyNumberFormat="1" applyFont="1" applyFill="1" applyBorder="1" applyAlignment="1">
      <alignment horizontal="left"/>
    </xf>
    <xf numFmtId="0" fontId="3" fillId="0" borderId="1" xfId="2" quotePrefix="1" applyNumberFormat="1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15" fontId="3" fillId="0" borderId="1" xfId="4" applyNumberFormat="1" applyFont="1" applyFill="1" applyBorder="1" applyAlignment="1">
      <alignment horizontal="left"/>
    </xf>
    <xf numFmtId="0" fontId="3" fillId="0" borderId="1" xfId="4" applyFont="1" applyFill="1" applyBorder="1" applyAlignment="1">
      <alignment horizontal="left"/>
    </xf>
    <xf numFmtId="15" fontId="3" fillId="0" borderId="1" xfId="5" applyNumberFormat="1" applyFont="1" applyFill="1" applyBorder="1" applyAlignment="1">
      <alignment horizontal="left"/>
    </xf>
    <xf numFmtId="0" fontId="3" fillId="0" borderId="1" xfId="5" applyFont="1" applyFill="1" applyBorder="1" applyAlignment="1">
      <alignment horizontal="left"/>
    </xf>
    <xf numFmtId="15" fontId="3" fillId="0" borderId="1" xfId="7" applyNumberFormat="1" applyFont="1" applyFill="1" applyBorder="1" applyAlignment="1">
      <alignment horizontal="left"/>
    </xf>
    <xf numFmtId="0" fontId="3" fillId="0" borderId="1" xfId="7" applyFont="1" applyFill="1" applyBorder="1" applyAlignment="1">
      <alignment horizontal="left"/>
    </xf>
    <xf numFmtId="15" fontId="3" fillId="0" borderId="1" xfId="0" applyNumberFormat="1" applyFont="1" applyFill="1" applyBorder="1" applyAlignment="1">
      <alignment horizontal="left"/>
    </xf>
    <xf numFmtId="166" fontId="11" fillId="0" borderId="1" xfId="0" applyNumberFormat="1" applyFont="1" applyFill="1" applyBorder="1" applyAlignment="1">
      <alignment horizontal="left"/>
    </xf>
    <xf numFmtId="21" fontId="3" fillId="0" borderId="1" xfId="2" quotePrefix="1" applyNumberFormat="1" applyFont="1" applyFill="1" applyBorder="1" applyAlignment="1">
      <alignment horizontal="left"/>
    </xf>
    <xf numFmtId="21" fontId="3" fillId="0" borderId="1" xfId="0" quotePrefix="1" applyNumberFormat="1" applyFont="1" applyFill="1" applyBorder="1" applyAlignment="1">
      <alignment horizontal="left" vertical="center"/>
    </xf>
    <xf numFmtId="166" fontId="0" fillId="0" borderId="1" xfId="0" quotePrefix="1" applyNumberFormat="1" applyFont="1" applyFill="1" applyBorder="1" applyAlignment="1">
      <alignment horizontal="left"/>
    </xf>
    <xf numFmtId="21" fontId="0" fillId="0" borderId="1" xfId="0" quotePrefix="1" applyNumberFormat="1" applyFont="1" applyFill="1" applyBorder="1" applyAlignment="1">
      <alignment horizontal="left"/>
    </xf>
    <xf numFmtId="0" fontId="11" fillId="0" borderId="1" xfId="2" applyNumberFormat="1" applyFont="1" applyFill="1" applyBorder="1" applyAlignment="1">
      <alignment horizontal="left"/>
    </xf>
    <xf numFmtId="0" fontId="11" fillId="0" borderId="1" xfId="2" applyFont="1" applyFill="1" applyBorder="1" applyAlignment="1">
      <alignment horizontal="center"/>
    </xf>
    <xf numFmtId="165" fontId="11" fillId="0" borderId="1" xfId="1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/>
    <xf numFmtId="165" fontId="3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/>
    </xf>
    <xf numFmtId="0" fontId="11" fillId="0" borderId="1" xfId="5" applyNumberFormat="1" applyFont="1" applyFill="1" applyBorder="1" applyAlignment="1">
      <alignment horizontal="left"/>
    </xf>
    <xf numFmtId="0" fontId="11" fillId="0" borderId="1" xfId="5" applyFont="1" applyFill="1" applyBorder="1" applyAlignment="1">
      <alignment horizontal="center"/>
    </xf>
    <xf numFmtId="168" fontId="0" fillId="0" borderId="1" xfId="0" applyNumberFormat="1" applyFont="1" applyFill="1" applyBorder="1" applyAlignment="1">
      <alignment horizontal="left"/>
    </xf>
    <xf numFmtId="0" fontId="11" fillId="0" borderId="1" xfId="2" applyFont="1" applyFill="1" applyBorder="1" applyAlignment="1">
      <alignment horizontal="center" vertical="center"/>
    </xf>
    <xf numFmtId="165" fontId="11" fillId="0" borderId="1" xfId="8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5" fontId="11" fillId="0" borderId="1" xfId="9" applyNumberFormat="1" applyFont="1" applyFill="1" applyBorder="1" applyAlignment="1">
      <alignment horizontal="right" vertical="center"/>
    </xf>
    <xf numFmtId="15" fontId="11" fillId="0" borderId="1" xfId="5" applyNumberFormat="1" applyFont="1" applyFill="1" applyBorder="1" applyAlignment="1">
      <alignment horizontal="left" vertical="center"/>
    </xf>
    <xf numFmtId="0" fontId="11" fillId="0" borderId="1" xfId="5" applyFont="1" applyFill="1" applyBorder="1" applyAlignment="1">
      <alignment horizontal="left" vertical="center"/>
    </xf>
    <xf numFmtId="0" fontId="11" fillId="0" borderId="1" xfId="5" applyFont="1" applyFill="1" applyBorder="1" applyAlignment="1">
      <alignment horizontal="center" vertical="center"/>
    </xf>
    <xf numFmtId="165" fontId="11" fillId="0" borderId="1" xfId="1" applyNumberFormat="1" applyFont="1" applyFill="1" applyBorder="1" applyAlignment="1">
      <alignment horizontal="right" vertical="center"/>
    </xf>
    <xf numFmtId="169" fontId="0" fillId="0" borderId="1" xfId="0" quotePrefix="1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11" fillId="0" borderId="1" xfId="3" applyNumberFormat="1" applyFont="1" applyFill="1" applyBorder="1" applyAlignment="1">
      <alignment horizontal="left"/>
    </xf>
    <xf numFmtId="0" fontId="11" fillId="0" borderId="1" xfId="3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0" fontId="3" fillId="0" borderId="1" xfId="10" applyFont="1" applyBorder="1"/>
    <xf numFmtId="0" fontId="11" fillId="0" borderId="1" xfId="0" applyFont="1" applyFill="1" applyBorder="1" applyAlignment="1">
      <alignment horizontal="left"/>
    </xf>
    <xf numFmtId="1" fontId="0" fillId="0" borderId="1" xfId="0" quotePrefix="1" applyNumberFormat="1" applyFont="1" applyFill="1" applyBorder="1" applyAlignment="1">
      <alignment horizontal="left"/>
    </xf>
    <xf numFmtId="21" fontId="3" fillId="0" borderId="1" xfId="2" applyNumberFormat="1" applyFont="1" applyFill="1" applyBorder="1" applyAlignment="1">
      <alignment horizontal="left" vertical="center"/>
    </xf>
    <xf numFmtId="165" fontId="0" fillId="0" borderId="1" xfId="1" applyNumberFormat="1" applyFont="1" applyBorder="1" applyAlignment="1">
      <alignment horizontal="left"/>
    </xf>
    <xf numFmtId="0" fontId="3" fillId="0" borderId="1" xfId="2" quotePrefix="1" applyFont="1" applyFill="1" applyBorder="1" applyAlignment="1">
      <alignment horizontal="left" vertical="center"/>
    </xf>
    <xf numFmtId="166" fontId="3" fillId="0" borderId="1" xfId="2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166" fontId="3" fillId="0" borderId="1" xfId="2" quotePrefix="1" applyNumberFormat="1" applyFont="1" applyFill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8" fontId="3" fillId="0" borderId="1" xfId="0" quotePrefix="1" applyNumberFormat="1" applyFont="1" applyBorder="1" applyAlignment="1">
      <alignment horizontal="left"/>
    </xf>
    <xf numFmtId="15" fontId="3" fillId="0" borderId="1" xfId="11" applyNumberFormat="1" applyFont="1" applyFill="1" applyBorder="1" applyAlignment="1">
      <alignment horizontal="left"/>
    </xf>
    <xf numFmtId="0" fontId="3" fillId="0" borderId="1" xfId="11" applyFont="1" applyFill="1" applyBorder="1" applyAlignment="1">
      <alignment horizontal="left"/>
    </xf>
    <xf numFmtId="15" fontId="3" fillId="0" borderId="1" xfId="11" applyNumberFormat="1" applyFont="1" applyFill="1" applyBorder="1" applyAlignment="1">
      <alignment horizontal="left" vertical="center"/>
    </xf>
    <xf numFmtId="0" fontId="3" fillId="0" borderId="1" xfId="11" applyFont="1" applyFill="1" applyBorder="1" applyAlignment="1">
      <alignment horizontal="left" vertical="center"/>
    </xf>
    <xf numFmtId="165" fontId="2" fillId="0" borderId="0" xfId="0" applyNumberFormat="1" applyFont="1"/>
    <xf numFmtId="168" fontId="0" fillId="0" borderId="1" xfId="1" applyNumberFormat="1" applyFont="1" applyFill="1" applyBorder="1" applyAlignment="1">
      <alignment horizontal="left"/>
    </xf>
    <xf numFmtId="169" fontId="0" fillId="0" borderId="1" xfId="0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166" fontId="3" fillId="0" borderId="1" xfId="0" quotePrefix="1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19" fontId="3" fillId="0" borderId="1" xfId="0" applyNumberFormat="1" applyFont="1" applyFill="1" applyBorder="1" applyAlignment="1">
      <alignment horizontal="left"/>
    </xf>
    <xf numFmtId="168" fontId="3" fillId="0" borderId="1" xfId="0" applyNumberFormat="1" applyFont="1" applyFill="1" applyBorder="1" applyAlignment="1">
      <alignment horizontal="left" vertical="center"/>
    </xf>
    <xf numFmtId="168" fontId="3" fillId="0" borderId="1" xfId="8" applyNumberFormat="1" applyFont="1" applyFill="1" applyBorder="1" applyAlignment="1">
      <alignment horizontal="left" vertical="center"/>
    </xf>
    <xf numFmtId="168" fontId="3" fillId="0" borderId="1" xfId="8" applyNumberFormat="1" applyFont="1" applyFill="1" applyBorder="1" applyAlignment="1">
      <alignment horizontal="left"/>
    </xf>
    <xf numFmtId="166" fontId="14" fillId="0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168" fontId="0" fillId="0" borderId="1" xfId="0" quotePrefix="1" applyNumberFormat="1" applyFont="1" applyFill="1" applyBorder="1" applyAlignment="1">
      <alignment horizontal="left"/>
    </xf>
    <xf numFmtId="166" fontId="0" fillId="0" borderId="1" xfId="0" quotePrefix="1" applyNumberFormat="1" applyFont="1" applyFill="1" applyBorder="1" applyAlignment="1">
      <alignment horizontal="left" vertical="center"/>
    </xf>
    <xf numFmtId="168" fontId="11" fillId="0" borderId="1" xfId="2" applyNumberFormat="1" applyFont="1" applyFill="1" applyBorder="1" applyAlignment="1">
      <alignment horizontal="left" vertical="center"/>
    </xf>
    <xf numFmtId="168" fontId="0" fillId="0" borderId="1" xfId="1" applyNumberFormat="1" applyFont="1" applyFill="1" applyBorder="1" applyAlignment="1">
      <alignment horizontal="left" vertical="center"/>
    </xf>
    <xf numFmtId="168" fontId="3" fillId="0" borderId="1" xfId="12" applyNumberFormat="1" applyFont="1" applyFill="1" applyBorder="1" applyAlignment="1">
      <alignment horizontal="left"/>
    </xf>
    <xf numFmtId="170" fontId="0" fillId="0" borderId="1" xfId="0" quotePrefix="1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15" fontId="3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165" fontId="0" fillId="2" borderId="1" xfId="1" applyNumberFormat="1" applyFont="1" applyFill="1" applyBorder="1" applyAlignment="1"/>
    <xf numFmtId="1" fontId="0" fillId="2" borderId="1" xfId="0" applyNumberFormat="1" applyFill="1" applyBorder="1" applyAlignment="1">
      <alignment horizontal="left"/>
    </xf>
    <xf numFmtId="0" fontId="0" fillId="2" borderId="0" xfId="0" applyFill="1" applyAlignment="1"/>
    <xf numFmtId="0" fontId="0" fillId="2" borderId="0" xfId="0" applyFont="1" applyFill="1" applyAlignment="1"/>
    <xf numFmtId="0" fontId="2" fillId="0" borderId="0" xfId="0" applyFont="1"/>
    <xf numFmtId="0" fontId="2" fillId="0" borderId="0" xfId="0" applyFont="1" applyFill="1" applyBorder="1" applyAlignment="1">
      <alignment horizontal="left"/>
    </xf>
    <xf numFmtId="165" fontId="2" fillId="0" borderId="0" xfId="1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/>
    <xf numFmtId="0" fontId="0" fillId="2" borderId="1" xfId="0" applyNumberFormat="1" applyFill="1" applyBorder="1" applyAlignment="1"/>
    <xf numFmtId="0" fontId="0" fillId="0" borderId="1" xfId="0" applyNumberForma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1" fillId="0" borderId="1" xfId="2" applyNumberFormat="1" applyFont="1" applyFill="1" applyBorder="1" applyAlignment="1">
      <alignment horizontal="left" vertical="center"/>
    </xf>
    <xf numFmtId="0" fontId="11" fillId="0" borderId="1" xfId="5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165" fontId="0" fillId="0" borderId="0" xfId="0" applyNumberFormat="1"/>
    <xf numFmtId="0" fontId="0" fillId="6" borderId="3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15" fontId="3" fillId="9" borderId="1" xfId="2" applyNumberFormat="1" applyFont="1" applyFill="1" applyBorder="1" applyAlignment="1">
      <alignment horizontal="left"/>
    </xf>
    <xf numFmtId="0" fontId="3" fillId="9" borderId="1" xfId="2" applyFont="1" applyFill="1" applyBorder="1" applyAlignment="1">
      <alignment horizontal="left"/>
    </xf>
    <xf numFmtId="165" fontId="0" fillId="9" borderId="1" xfId="1" applyNumberFormat="1" applyFont="1" applyFill="1" applyBorder="1" applyAlignment="1"/>
    <xf numFmtId="0" fontId="0" fillId="9" borderId="1" xfId="0" applyFill="1" applyBorder="1" applyAlignment="1">
      <alignment horizontal="center"/>
    </xf>
  </cellXfs>
  <cellStyles count="13">
    <cellStyle name="Comma" xfId="1" builtinId="3"/>
    <cellStyle name="Comma 10 37" xfId="8"/>
    <cellStyle name="Comma 2 10" xfId="9"/>
    <cellStyle name="Normal" xfId="0" builtinId="0"/>
    <cellStyle name="Normal 2 4" xfId="10"/>
    <cellStyle name="Normal_c" xfId="11"/>
    <cellStyle name="Normal_Rekap Claim Case Reversal n Top Up Double" xfId="12"/>
    <cellStyle name="Normal_Sheet1" xfId="6"/>
    <cellStyle name="Normal_top up cash 25" xfId="7"/>
    <cellStyle name="Normal_Top Up W Cash 10" xfId="2"/>
    <cellStyle name="Normal_Top Up W Cash_1" xfId="5"/>
    <cellStyle name="Normal_Top Up W Debit Card Mdr" xfId="4"/>
    <cellStyle name="Normal_Trx Bill Paymen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2"/>
  <sheetViews>
    <sheetView topLeftCell="A31" workbookViewId="0">
      <selection activeCell="B53" sqref="B53"/>
    </sheetView>
  </sheetViews>
  <sheetFormatPr defaultRowHeight="15" x14ac:dyDescent="0.25"/>
  <cols>
    <col min="1" max="1" width="15.85546875" style="1" bestFit="1" customWidth="1"/>
    <col min="2" max="2" width="30.5703125" bestFit="1" customWidth="1"/>
    <col min="3" max="3" width="14.28515625" bestFit="1" customWidth="1"/>
    <col min="4" max="4" width="14.28515625" style="2" bestFit="1" customWidth="1"/>
    <col min="5" max="5" width="14.5703125" style="2" bestFit="1" customWidth="1"/>
    <col min="6" max="6" width="13.7109375" style="2" bestFit="1" customWidth="1"/>
    <col min="7" max="7" width="14.7109375" bestFit="1" customWidth="1"/>
    <col min="8" max="8" width="13.85546875" bestFit="1" customWidth="1"/>
    <col min="9" max="9" width="27.85546875" bestFit="1" customWidth="1"/>
  </cols>
  <sheetData>
    <row r="1" spans="1:9" ht="20.25" customHeight="1" x14ac:dyDescent="0.25">
      <c r="A1" s="209" t="s">
        <v>0</v>
      </c>
      <c r="B1" s="209" t="s">
        <v>11</v>
      </c>
      <c r="C1" s="210" t="s">
        <v>1</v>
      </c>
      <c r="D1" s="208" t="s">
        <v>12</v>
      </c>
      <c r="E1" s="208"/>
      <c r="F1" s="208"/>
      <c r="G1" s="203" t="s">
        <v>29</v>
      </c>
      <c r="H1" s="203"/>
      <c r="I1" s="203"/>
    </row>
    <row r="2" spans="1:9" ht="18.75" customHeight="1" x14ac:dyDescent="0.25">
      <c r="A2" s="209"/>
      <c r="B2" s="209"/>
      <c r="C2" s="211"/>
      <c r="D2" s="10" t="s">
        <v>2</v>
      </c>
      <c r="E2" s="10" t="s">
        <v>3</v>
      </c>
      <c r="F2" s="10" t="s">
        <v>4</v>
      </c>
      <c r="G2" s="11" t="s">
        <v>3</v>
      </c>
      <c r="H2" s="11" t="s">
        <v>4</v>
      </c>
      <c r="I2" s="11" t="s">
        <v>30</v>
      </c>
    </row>
    <row r="3" spans="1:9" s="23" customFormat="1" x14ac:dyDescent="0.25">
      <c r="A3" s="206" t="s">
        <v>5</v>
      </c>
      <c r="B3" s="19" t="s">
        <v>9</v>
      </c>
      <c r="C3" s="20">
        <v>45596500</v>
      </c>
      <c r="D3" s="21">
        <f>24596500+11950000</f>
        <v>36546500</v>
      </c>
      <c r="E3" s="21">
        <f>4850000+4200000</f>
        <v>9050000</v>
      </c>
      <c r="F3" s="21">
        <v>0</v>
      </c>
      <c r="G3" s="21">
        <v>5250000</v>
      </c>
      <c r="H3" s="21">
        <v>0</v>
      </c>
      <c r="I3" s="22" t="s">
        <v>31</v>
      </c>
    </row>
    <row r="4" spans="1:9" s="23" customFormat="1" x14ac:dyDescent="0.25">
      <c r="A4" s="207"/>
      <c r="B4" s="19" t="s">
        <v>10</v>
      </c>
      <c r="C4" s="24">
        <v>24800000</v>
      </c>
      <c r="D4" s="21">
        <v>23950000</v>
      </c>
      <c r="E4" s="21">
        <v>850000</v>
      </c>
      <c r="F4" s="21">
        <v>0</v>
      </c>
      <c r="G4" s="21">
        <v>450000</v>
      </c>
      <c r="H4" s="21">
        <v>0</v>
      </c>
      <c r="I4" s="22" t="s">
        <v>31</v>
      </c>
    </row>
    <row r="5" spans="1:9" s="23" customFormat="1" x14ac:dyDescent="0.25">
      <c r="A5" s="201" t="s">
        <v>6</v>
      </c>
      <c r="B5" s="19" t="s">
        <v>9</v>
      </c>
      <c r="C5" s="20">
        <f>13250000+67250000</f>
        <v>80500000</v>
      </c>
      <c r="D5" s="21">
        <f>63500000+12000000</f>
        <v>75500000</v>
      </c>
      <c r="E5" s="21">
        <f>3750000+1250000</f>
        <v>5000000</v>
      </c>
      <c r="F5" s="21">
        <v>0</v>
      </c>
      <c r="G5" s="21">
        <v>4600000</v>
      </c>
      <c r="H5" s="21">
        <v>0</v>
      </c>
      <c r="I5" s="22" t="s">
        <v>31</v>
      </c>
    </row>
    <row r="6" spans="1:9" s="23" customFormat="1" x14ac:dyDescent="0.25">
      <c r="A6" s="201"/>
      <c r="B6" s="19" t="s">
        <v>10</v>
      </c>
      <c r="C6" s="20">
        <v>12550000</v>
      </c>
      <c r="D6" s="21">
        <v>11500000</v>
      </c>
      <c r="E6" s="21">
        <v>1050000</v>
      </c>
      <c r="F6" s="21">
        <v>0</v>
      </c>
      <c r="G6" s="21">
        <v>950000</v>
      </c>
      <c r="H6" s="21">
        <v>0</v>
      </c>
      <c r="I6" s="22" t="s">
        <v>31</v>
      </c>
    </row>
    <row r="7" spans="1:9" s="23" customFormat="1" x14ac:dyDescent="0.25">
      <c r="A7" s="199" t="s">
        <v>7</v>
      </c>
      <c r="B7" s="19" t="s">
        <v>9</v>
      </c>
      <c r="C7" s="20">
        <v>60100000</v>
      </c>
      <c r="D7" s="21">
        <f>18900000+7900000</f>
        <v>26800000</v>
      </c>
      <c r="E7" s="21">
        <f>4250000+29050000</f>
        <v>33300000</v>
      </c>
      <c r="F7" s="21">
        <v>0</v>
      </c>
      <c r="G7" s="21">
        <v>1750000</v>
      </c>
      <c r="H7" s="21">
        <v>0</v>
      </c>
      <c r="I7" s="22" t="s">
        <v>31</v>
      </c>
    </row>
    <row r="8" spans="1:9" s="23" customFormat="1" x14ac:dyDescent="0.25">
      <c r="A8" s="200"/>
      <c r="B8" s="19" t="s">
        <v>10</v>
      </c>
      <c r="C8" s="20">
        <v>25850000</v>
      </c>
      <c r="D8" s="21">
        <v>23950000</v>
      </c>
      <c r="E8" s="21">
        <v>1900000</v>
      </c>
      <c r="F8" s="21">
        <v>0</v>
      </c>
      <c r="G8" s="21">
        <v>150000</v>
      </c>
      <c r="H8" s="21">
        <v>0</v>
      </c>
      <c r="I8" s="22" t="s">
        <v>31</v>
      </c>
    </row>
    <row r="9" spans="1:9" s="23" customFormat="1" x14ac:dyDescent="0.25">
      <c r="A9" s="199" t="s">
        <v>8</v>
      </c>
      <c r="B9" s="19" t="s">
        <v>9</v>
      </c>
      <c r="C9" s="20">
        <v>23200000</v>
      </c>
      <c r="D9" s="21">
        <f>11750000+7300000</f>
        <v>19050000</v>
      </c>
      <c r="E9" s="21">
        <f>1850000+2300000</f>
        <v>4150000</v>
      </c>
      <c r="F9" s="21">
        <v>0</v>
      </c>
      <c r="G9" s="21">
        <v>900000</v>
      </c>
      <c r="H9" s="21">
        <v>0</v>
      </c>
      <c r="I9" s="22" t="s">
        <v>31</v>
      </c>
    </row>
    <row r="10" spans="1:9" s="23" customFormat="1" x14ac:dyDescent="0.25">
      <c r="A10" s="200"/>
      <c r="B10" s="19" t="s">
        <v>10</v>
      </c>
      <c r="C10" s="20">
        <v>2800000</v>
      </c>
      <c r="D10" s="21">
        <v>2300000</v>
      </c>
      <c r="E10" s="21">
        <v>500000</v>
      </c>
      <c r="F10" s="21">
        <v>0</v>
      </c>
      <c r="G10" s="21">
        <v>100000</v>
      </c>
      <c r="H10" s="21">
        <v>0</v>
      </c>
      <c r="I10" s="22" t="s">
        <v>31</v>
      </c>
    </row>
    <row r="11" spans="1:9" s="28" customFormat="1" x14ac:dyDescent="0.25">
      <c r="A11" s="212" t="s">
        <v>13</v>
      </c>
      <c r="B11" s="29" t="s">
        <v>9</v>
      </c>
      <c r="C11" s="24">
        <v>74750000</v>
      </c>
      <c r="D11" s="24">
        <f>36600000+17750000</f>
        <v>54350000</v>
      </c>
      <c r="E11" s="24">
        <f>4800000+15600000</f>
        <v>20400000</v>
      </c>
      <c r="F11" s="21">
        <v>0</v>
      </c>
      <c r="G11" s="24">
        <v>7600000</v>
      </c>
      <c r="H11" s="21">
        <v>0</v>
      </c>
      <c r="I11" s="22" t="s">
        <v>31</v>
      </c>
    </row>
    <row r="12" spans="1:9" s="28" customFormat="1" x14ac:dyDescent="0.25">
      <c r="A12" s="212"/>
      <c r="B12" s="29" t="s">
        <v>10</v>
      </c>
      <c r="C12" s="24">
        <v>24639500</v>
      </c>
      <c r="D12" s="24">
        <v>21700000</v>
      </c>
      <c r="E12" s="24">
        <v>2939500</v>
      </c>
      <c r="F12" s="21">
        <v>0</v>
      </c>
      <c r="G12" s="24">
        <v>708000</v>
      </c>
      <c r="H12" s="21">
        <v>0</v>
      </c>
      <c r="I12" s="22" t="s">
        <v>31</v>
      </c>
    </row>
    <row r="13" spans="1:9" s="23" customFormat="1" x14ac:dyDescent="0.25">
      <c r="A13" s="201" t="s">
        <v>14</v>
      </c>
      <c r="B13" s="19" t="s">
        <v>9</v>
      </c>
      <c r="C13" s="20">
        <v>18300000</v>
      </c>
      <c r="D13" s="21">
        <f>13400000+650000</f>
        <v>14050000</v>
      </c>
      <c r="E13" s="21">
        <v>4250000</v>
      </c>
      <c r="F13" s="21">
        <v>0</v>
      </c>
      <c r="G13" s="21">
        <v>650000</v>
      </c>
      <c r="H13" s="21">
        <v>0</v>
      </c>
      <c r="I13" s="22" t="s">
        <v>31</v>
      </c>
    </row>
    <row r="14" spans="1:9" s="23" customFormat="1" x14ac:dyDescent="0.25">
      <c r="A14" s="201"/>
      <c r="B14" s="19" t="s">
        <v>10</v>
      </c>
      <c r="C14" s="20">
        <v>7450000</v>
      </c>
      <c r="D14" s="21">
        <v>6850000</v>
      </c>
      <c r="E14" s="21">
        <v>600000</v>
      </c>
      <c r="F14" s="21">
        <v>0</v>
      </c>
      <c r="G14" s="21">
        <v>0</v>
      </c>
      <c r="H14" s="21">
        <v>0</v>
      </c>
      <c r="I14" s="22" t="s">
        <v>31</v>
      </c>
    </row>
    <row r="15" spans="1:9" s="23" customFormat="1" x14ac:dyDescent="0.25">
      <c r="A15" s="201" t="s">
        <v>15</v>
      </c>
      <c r="B15" s="19" t="s">
        <v>9</v>
      </c>
      <c r="C15" s="20">
        <v>37300000</v>
      </c>
      <c r="D15" s="21">
        <f>29900000+4500000</f>
        <v>34400000</v>
      </c>
      <c r="E15" s="21">
        <f>1650000+1250000</f>
        <v>2900000</v>
      </c>
      <c r="F15" s="21">
        <v>0</v>
      </c>
      <c r="G15" s="21">
        <v>2200000</v>
      </c>
      <c r="H15" s="21">
        <v>0</v>
      </c>
      <c r="I15" s="22" t="s">
        <v>31</v>
      </c>
    </row>
    <row r="16" spans="1:9" s="23" customFormat="1" x14ac:dyDescent="0.25">
      <c r="A16" s="201"/>
      <c r="B16" s="19" t="s">
        <v>10</v>
      </c>
      <c r="C16" s="21">
        <v>14419000</v>
      </c>
      <c r="D16" s="21">
        <v>12350000</v>
      </c>
      <c r="E16" s="21">
        <v>2069000</v>
      </c>
      <c r="F16" s="21">
        <v>0</v>
      </c>
      <c r="G16" s="21">
        <v>0</v>
      </c>
      <c r="H16" s="21">
        <v>0</v>
      </c>
      <c r="I16" s="22" t="s">
        <v>31</v>
      </c>
    </row>
    <row r="17" spans="1:9" s="23" customFormat="1" x14ac:dyDescent="0.25">
      <c r="A17" s="201" t="s">
        <v>16</v>
      </c>
      <c r="B17" s="19" t="s">
        <v>9</v>
      </c>
      <c r="C17" s="20">
        <v>37000000</v>
      </c>
      <c r="D17" s="21">
        <f>27300000+4450000</f>
        <v>31750000</v>
      </c>
      <c r="E17" s="21">
        <f>4450000+800000</f>
        <v>5250000</v>
      </c>
      <c r="F17" s="21">
        <v>0</v>
      </c>
      <c r="G17" s="21">
        <v>1000000</v>
      </c>
      <c r="H17" s="21">
        <v>0</v>
      </c>
      <c r="I17" s="22" t="s">
        <v>31</v>
      </c>
    </row>
    <row r="18" spans="1:9" s="23" customFormat="1" x14ac:dyDescent="0.25">
      <c r="A18" s="201"/>
      <c r="B18" s="19" t="s">
        <v>10</v>
      </c>
      <c r="C18" s="21">
        <v>19350000</v>
      </c>
      <c r="D18" s="21">
        <v>18600000</v>
      </c>
      <c r="E18" s="21">
        <v>750000</v>
      </c>
      <c r="F18" s="21">
        <v>0</v>
      </c>
      <c r="G18" s="21">
        <v>300000</v>
      </c>
      <c r="H18" s="21">
        <v>0</v>
      </c>
      <c r="I18" s="22" t="s">
        <v>31</v>
      </c>
    </row>
    <row r="19" spans="1:9" s="23" customFormat="1" x14ac:dyDescent="0.25">
      <c r="A19" s="201" t="s">
        <v>17</v>
      </c>
      <c r="B19" s="19" t="s">
        <v>9</v>
      </c>
      <c r="C19" s="20">
        <v>120350000</v>
      </c>
      <c r="D19" s="21">
        <f>24200000+45400000</f>
        <v>69600000</v>
      </c>
      <c r="E19" s="21">
        <f>42100000+5750000</f>
        <v>47850000</v>
      </c>
      <c r="F19" s="21">
        <f>550000+2350000</f>
        <v>2900000</v>
      </c>
      <c r="G19" s="21">
        <v>13200000</v>
      </c>
      <c r="H19" s="21">
        <v>1850000</v>
      </c>
      <c r="I19" s="22" t="s">
        <v>31</v>
      </c>
    </row>
    <row r="20" spans="1:9" s="23" customFormat="1" x14ac:dyDescent="0.25">
      <c r="A20" s="201"/>
      <c r="B20" s="19" t="s">
        <v>10</v>
      </c>
      <c r="C20" s="24">
        <v>48260500</v>
      </c>
      <c r="D20" s="21">
        <v>44060500</v>
      </c>
      <c r="E20" s="21">
        <v>2500000</v>
      </c>
      <c r="F20" s="21">
        <v>1700000</v>
      </c>
      <c r="G20" s="21">
        <v>1150000</v>
      </c>
      <c r="H20" s="21">
        <v>1450000</v>
      </c>
      <c r="I20" s="22" t="s">
        <v>31</v>
      </c>
    </row>
    <row r="21" spans="1:9" s="23" customFormat="1" x14ac:dyDescent="0.25">
      <c r="A21" s="201" t="s">
        <v>18</v>
      </c>
      <c r="B21" s="19" t="s">
        <v>9</v>
      </c>
      <c r="C21" s="20">
        <v>11970000</v>
      </c>
      <c r="D21" s="21">
        <v>8270000</v>
      </c>
      <c r="E21" s="21">
        <v>3700000</v>
      </c>
      <c r="F21" s="21">
        <v>0</v>
      </c>
      <c r="G21" s="21">
        <v>1500000</v>
      </c>
      <c r="H21" s="21">
        <v>0</v>
      </c>
      <c r="I21" s="22" t="s">
        <v>31</v>
      </c>
    </row>
    <row r="22" spans="1:9" s="23" customFormat="1" x14ac:dyDescent="0.25">
      <c r="A22" s="201"/>
      <c r="B22" s="19" t="s">
        <v>10</v>
      </c>
      <c r="C22" s="20">
        <v>10300000</v>
      </c>
      <c r="D22" s="21">
        <v>7750000</v>
      </c>
      <c r="E22" s="21">
        <v>2550000</v>
      </c>
      <c r="F22" s="21">
        <v>0</v>
      </c>
      <c r="G22" s="21">
        <v>650000</v>
      </c>
      <c r="H22" s="21">
        <v>450000</v>
      </c>
      <c r="I22" s="22" t="s">
        <v>31</v>
      </c>
    </row>
    <row r="23" spans="1:9" s="23" customFormat="1" x14ac:dyDescent="0.25">
      <c r="A23" s="201" t="s">
        <v>19</v>
      </c>
      <c r="B23" s="19" t="s">
        <v>9</v>
      </c>
      <c r="C23" s="20">
        <v>24100000</v>
      </c>
      <c r="D23" s="21">
        <f>3500000+16300000</f>
        <v>19800000</v>
      </c>
      <c r="E23" s="21">
        <f>1200000+1800000</f>
        <v>3000000</v>
      </c>
      <c r="F23" s="21">
        <v>1300000</v>
      </c>
      <c r="G23" s="21">
        <v>1550000</v>
      </c>
      <c r="H23" s="21">
        <v>1300000</v>
      </c>
      <c r="I23" s="22" t="s">
        <v>31</v>
      </c>
    </row>
    <row r="24" spans="1:9" s="23" customFormat="1" x14ac:dyDescent="0.25">
      <c r="A24" s="201"/>
      <c r="B24" s="19" t="s">
        <v>10</v>
      </c>
      <c r="C24" s="21">
        <v>7391500</v>
      </c>
      <c r="D24" s="21">
        <v>6891500</v>
      </c>
      <c r="E24" s="21">
        <v>450000</v>
      </c>
      <c r="F24" s="21">
        <v>50000</v>
      </c>
      <c r="G24" s="21">
        <v>200000</v>
      </c>
      <c r="H24" s="21">
        <v>50000</v>
      </c>
      <c r="I24" s="22" t="s">
        <v>31</v>
      </c>
    </row>
    <row r="25" spans="1:9" s="23" customFormat="1" x14ac:dyDescent="0.25">
      <c r="A25" s="201" t="s">
        <v>20</v>
      </c>
      <c r="B25" s="19" t="s">
        <v>9</v>
      </c>
      <c r="C25" s="20">
        <v>4450000</v>
      </c>
      <c r="D25" s="21">
        <f>2800000+1600000</f>
        <v>4400000</v>
      </c>
      <c r="E25" s="21">
        <v>50000</v>
      </c>
      <c r="F25" s="21">
        <v>0</v>
      </c>
      <c r="G25" s="21">
        <v>50000</v>
      </c>
      <c r="H25" s="21">
        <v>0</v>
      </c>
      <c r="I25" s="22" t="s">
        <v>31</v>
      </c>
    </row>
    <row r="26" spans="1:9" s="23" customFormat="1" x14ac:dyDescent="0.25">
      <c r="A26" s="201"/>
      <c r="B26" s="19" t="s">
        <v>10</v>
      </c>
      <c r="C26" s="21">
        <v>5400000</v>
      </c>
      <c r="D26" s="21">
        <v>5350000</v>
      </c>
      <c r="E26" s="21">
        <v>50000</v>
      </c>
      <c r="F26" s="21">
        <v>0</v>
      </c>
      <c r="G26" s="21">
        <v>0</v>
      </c>
      <c r="H26" s="21">
        <v>0</v>
      </c>
      <c r="I26" s="22" t="s">
        <v>31</v>
      </c>
    </row>
    <row r="27" spans="1:9" s="23" customFormat="1" x14ac:dyDescent="0.25">
      <c r="A27" s="201" t="s">
        <v>21</v>
      </c>
      <c r="B27" s="19" t="s">
        <v>9</v>
      </c>
      <c r="C27" s="20">
        <v>58900000</v>
      </c>
      <c r="D27" s="21">
        <f>20250000+24850000</f>
        <v>45100000</v>
      </c>
      <c r="E27" s="21">
        <f>10100000+3550000</f>
        <v>13650000</v>
      </c>
      <c r="F27" s="21">
        <v>150000</v>
      </c>
      <c r="G27" s="21">
        <v>8650000</v>
      </c>
      <c r="H27" s="21">
        <v>150000</v>
      </c>
      <c r="I27" s="22" t="s">
        <v>31</v>
      </c>
    </row>
    <row r="28" spans="1:9" s="23" customFormat="1" x14ac:dyDescent="0.25">
      <c r="A28" s="201"/>
      <c r="B28" s="19" t="s">
        <v>10</v>
      </c>
      <c r="C28" s="24">
        <v>27550000</v>
      </c>
      <c r="D28" s="21">
        <v>22100000</v>
      </c>
      <c r="E28" s="21">
        <v>3050000</v>
      </c>
      <c r="F28" s="21">
        <v>2400000</v>
      </c>
      <c r="G28" s="21">
        <v>500000</v>
      </c>
      <c r="H28" s="21">
        <v>2100000</v>
      </c>
      <c r="I28" s="22" t="s">
        <v>31</v>
      </c>
    </row>
    <row r="29" spans="1:9" s="23" customFormat="1" x14ac:dyDescent="0.25">
      <c r="A29" s="201" t="s">
        <v>22</v>
      </c>
      <c r="B29" s="19" t="s">
        <v>9</v>
      </c>
      <c r="C29" s="20">
        <v>38300000</v>
      </c>
      <c r="D29" s="21">
        <v>30850000</v>
      </c>
      <c r="E29" s="21">
        <f>5950000+300000</f>
        <v>6250000</v>
      </c>
      <c r="F29" s="21">
        <v>1200000</v>
      </c>
      <c r="G29" s="21">
        <v>3100000</v>
      </c>
      <c r="H29" s="21">
        <v>1000000</v>
      </c>
      <c r="I29" s="22" t="s">
        <v>31</v>
      </c>
    </row>
    <row r="30" spans="1:9" s="23" customFormat="1" x14ac:dyDescent="0.25">
      <c r="A30" s="201"/>
      <c r="B30" s="19" t="s">
        <v>10</v>
      </c>
      <c r="C30" s="21">
        <v>10050000</v>
      </c>
      <c r="D30" s="21">
        <v>9000000</v>
      </c>
      <c r="E30" s="21">
        <v>450000</v>
      </c>
      <c r="F30" s="21">
        <v>600000</v>
      </c>
      <c r="G30" s="21">
        <v>450000</v>
      </c>
      <c r="H30" s="21">
        <v>600000</v>
      </c>
      <c r="I30" s="22" t="s">
        <v>31</v>
      </c>
    </row>
    <row r="31" spans="1:9" s="23" customFormat="1" x14ac:dyDescent="0.25">
      <c r="A31" s="201" t="s">
        <v>23</v>
      </c>
      <c r="B31" s="19" t="s">
        <v>9</v>
      </c>
      <c r="C31" s="20">
        <v>10350000</v>
      </c>
      <c r="D31" s="21">
        <f>9800000+50000</f>
        <v>9850000</v>
      </c>
      <c r="E31" s="21">
        <v>450000</v>
      </c>
      <c r="F31" s="21">
        <v>50000</v>
      </c>
      <c r="G31" s="21">
        <v>300000</v>
      </c>
      <c r="H31" s="21">
        <v>0</v>
      </c>
      <c r="I31" s="22" t="s">
        <v>31</v>
      </c>
    </row>
    <row r="32" spans="1:9" s="23" customFormat="1" x14ac:dyDescent="0.25">
      <c r="A32" s="201"/>
      <c r="B32" s="19" t="s">
        <v>10</v>
      </c>
      <c r="C32" s="21">
        <v>9300000</v>
      </c>
      <c r="D32" s="21">
        <f>8500000+200000</f>
        <v>8700000</v>
      </c>
      <c r="E32" s="21">
        <v>350000</v>
      </c>
      <c r="F32" s="21">
        <v>250000</v>
      </c>
      <c r="G32" s="21">
        <v>0</v>
      </c>
      <c r="H32" s="21">
        <v>250000</v>
      </c>
      <c r="I32" s="22" t="s">
        <v>31</v>
      </c>
    </row>
    <row r="33" spans="1:9" s="23" customFormat="1" x14ac:dyDescent="0.25">
      <c r="A33" s="201" t="s">
        <v>24</v>
      </c>
      <c r="B33" s="19" t="s">
        <v>9</v>
      </c>
      <c r="C33" s="20">
        <f>18900000+17450000</f>
        <v>36350000</v>
      </c>
      <c r="D33" s="21">
        <f>16800000+16250000</f>
        <v>33050000</v>
      </c>
      <c r="E33" s="21">
        <f>2100000+1050000</f>
        <v>3150000</v>
      </c>
      <c r="F33" s="21">
        <v>150000</v>
      </c>
      <c r="G33" s="21">
        <v>950000</v>
      </c>
      <c r="H33" s="21">
        <v>150000</v>
      </c>
      <c r="I33" s="22" t="s">
        <v>31</v>
      </c>
    </row>
    <row r="34" spans="1:9" s="23" customFormat="1" x14ac:dyDescent="0.25">
      <c r="A34" s="201"/>
      <c r="B34" s="19" t="s">
        <v>10</v>
      </c>
      <c r="C34" s="21">
        <v>4400000</v>
      </c>
      <c r="D34" s="21">
        <v>2200000</v>
      </c>
      <c r="E34" s="21">
        <v>1750000</v>
      </c>
      <c r="F34" s="21">
        <v>450000</v>
      </c>
      <c r="G34" s="21">
        <v>0</v>
      </c>
      <c r="H34" s="21">
        <v>450000</v>
      </c>
      <c r="I34" s="22" t="s">
        <v>31</v>
      </c>
    </row>
    <row r="35" spans="1:9" s="28" customFormat="1" x14ac:dyDescent="0.25">
      <c r="A35" s="205" t="s">
        <v>25</v>
      </c>
      <c r="B35" s="25" t="s">
        <v>9</v>
      </c>
      <c r="C35" s="26">
        <v>72850000</v>
      </c>
      <c r="D35" s="26">
        <f>27050000+14650000</f>
        <v>41700000</v>
      </c>
      <c r="E35" s="26">
        <f>22000000+8850000</f>
        <v>30850000</v>
      </c>
      <c r="F35" s="26">
        <v>300000</v>
      </c>
      <c r="G35" s="26">
        <f>6650000+8100000</f>
        <v>14750000</v>
      </c>
      <c r="H35" s="26">
        <f>150000+50000</f>
        <v>200000</v>
      </c>
      <c r="I35" s="27" t="s">
        <v>31</v>
      </c>
    </row>
    <row r="36" spans="1:9" s="28" customFormat="1" x14ac:dyDescent="0.25">
      <c r="A36" s="205"/>
      <c r="B36" s="25" t="s">
        <v>10</v>
      </c>
      <c r="C36" s="26">
        <v>151450001</v>
      </c>
      <c r="D36" s="26">
        <v>147700001</v>
      </c>
      <c r="E36" s="26">
        <v>1700000</v>
      </c>
      <c r="F36" s="26">
        <v>2050000</v>
      </c>
      <c r="G36" s="26">
        <v>1600000</v>
      </c>
      <c r="H36" s="26">
        <v>2050000</v>
      </c>
      <c r="I36" s="27" t="s">
        <v>31</v>
      </c>
    </row>
    <row r="37" spans="1:9" s="28" customFormat="1" x14ac:dyDescent="0.25">
      <c r="A37" s="205" t="s">
        <v>26</v>
      </c>
      <c r="B37" s="25" t="s">
        <v>9</v>
      </c>
      <c r="C37" s="26">
        <v>15900000</v>
      </c>
      <c r="D37" s="26">
        <v>14350000</v>
      </c>
      <c r="E37" s="26">
        <v>1300000</v>
      </c>
      <c r="F37" s="26">
        <v>250000</v>
      </c>
      <c r="G37" s="26">
        <v>1300000</v>
      </c>
      <c r="H37" s="26">
        <v>250000</v>
      </c>
      <c r="I37" s="27" t="s">
        <v>31</v>
      </c>
    </row>
    <row r="38" spans="1:9" s="28" customFormat="1" x14ac:dyDescent="0.25">
      <c r="A38" s="205"/>
      <c r="B38" s="25" t="s">
        <v>10</v>
      </c>
      <c r="C38" s="26">
        <v>98059000</v>
      </c>
      <c r="D38" s="26">
        <v>97109000</v>
      </c>
      <c r="E38" s="26">
        <v>100000</v>
      </c>
      <c r="F38" s="26">
        <v>850000</v>
      </c>
      <c r="G38" s="26">
        <v>100000</v>
      </c>
      <c r="H38" s="26">
        <v>850000</v>
      </c>
      <c r="I38" s="26">
        <v>350000</v>
      </c>
    </row>
    <row r="39" spans="1:9" s="28" customFormat="1" x14ac:dyDescent="0.25">
      <c r="A39" s="205" t="s">
        <v>27</v>
      </c>
      <c r="B39" s="25" t="s">
        <v>9</v>
      </c>
      <c r="C39" s="26">
        <v>13450000</v>
      </c>
      <c r="D39" s="26">
        <f>5000000+6350000</f>
        <v>11350000</v>
      </c>
      <c r="E39" s="26">
        <f>1150000+950000</f>
        <v>2100000</v>
      </c>
      <c r="F39" s="26">
        <v>0</v>
      </c>
      <c r="G39" s="26">
        <f>1000000+950000</f>
        <v>1950000</v>
      </c>
      <c r="H39" s="26">
        <v>0</v>
      </c>
      <c r="I39" s="27" t="s">
        <v>31</v>
      </c>
    </row>
    <row r="40" spans="1:9" s="28" customFormat="1" x14ac:dyDescent="0.25">
      <c r="A40" s="205"/>
      <c r="B40" s="25" t="s">
        <v>10</v>
      </c>
      <c r="C40" s="26">
        <v>35017500</v>
      </c>
      <c r="D40" s="26">
        <v>34117500</v>
      </c>
      <c r="E40" s="26">
        <v>500000</v>
      </c>
      <c r="F40" s="26">
        <v>400000</v>
      </c>
      <c r="G40" s="26">
        <v>500000</v>
      </c>
      <c r="H40" s="26">
        <v>400000</v>
      </c>
      <c r="I40" s="26">
        <v>650000</v>
      </c>
    </row>
    <row r="41" spans="1:9" s="28" customFormat="1" x14ac:dyDescent="0.25">
      <c r="A41" s="205" t="s">
        <v>28</v>
      </c>
      <c r="B41" s="25" t="s">
        <v>9</v>
      </c>
      <c r="C41" s="26">
        <v>22450000</v>
      </c>
      <c r="D41" s="26">
        <f>11250000+6550000</f>
        <v>17800000</v>
      </c>
      <c r="E41" s="26">
        <f>1700000+2550000</f>
        <v>4250000</v>
      </c>
      <c r="F41" s="26">
        <f>250000+150000</f>
        <v>400000</v>
      </c>
      <c r="G41" s="26">
        <f>1700000+2550000</f>
        <v>4250000</v>
      </c>
      <c r="H41" s="26">
        <f>250000+150000</f>
        <v>400000</v>
      </c>
      <c r="I41" s="27" t="s">
        <v>31</v>
      </c>
    </row>
    <row r="42" spans="1:9" s="28" customFormat="1" x14ac:dyDescent="0.25">
      <c r="A42" s="205"/>
      <c r="B42" s="25" t="s">
        <v>10</v>
      </c>
      <c r="C42" s="26">
        <v>16950000</v>
      </c>
      <c r="D42" s="26">
        <v>14900000</v>
      </c>
      <c r="E42" s="26">
        <v>1650000</v>
      </c>
      <c r="F42" s="26">
        <v>400000</v>
      </c>
      <c r="G42" s="26">
        <v>1500000</v>
      </c>
      <c r="H42" s="26">
        <v>400000</v>
      </c>
      <c r="I42" s="27" t="s">
        <v>31</v>
      </c>
    </row>
    <row r="43" spans="1:9" s="5" customFormat="1" x14ac:dyDescent="0.25">
      <c r="A43" s="202" t="s">
        <v>32</v>
      </c>
      <c r="B43" s="202"/>
      <c r="C43" s="8">
        <f>SUM(C3:C42)</f>
        <v>1362153501</v>
      </c>
      <c r="D43" s="8">
        <f t="shared" ref="D43:I43" si="0">SUM(D3:D42)</f>
        <v>1119645001</v>
      </c>
      <c r="E43" s="8">
        <f t="shared" si="0"/>
        <v>226658500</v>
      </c>
      <c r="F43" s="8">
        <f t="shared" si="0"/>
        <v>15850000</v>
      </c>
      <c r="G43" s="9">
        <f t="shared" si="0"/>
        <v>84808000</v>
      </c>
      <c r="H43" s="9">
        <f t="shared" si="0"/>
        <v>14350000</v>
      </c>
      <c r="I43" s="9">
        <f t="shared" si="0"/>
        <v>1000000</v>
      </c>
    </row>
    <row r="44" spans="1:9" s="5" customFormat="1" x14ac:dyDescent="0.25">
      <c r="A44" s="4"/>
      <c r="C44" s="6"/>
      <c r="D44" s="7"/>
      <c r="E44" s="7"/>
      <c r="F44" s="7"/>
    </row>
    <row r="45" spans="1:9" s="5" customFormat="1" x14ac:dyDescent="0.25">
      <c r="A45" s="4"/>
      <c r="C45" s="6"/>
      <c r="D45" s="7"/>
      <c r="E45" s="7"/>
      <c r="F45" s="7"/>
    </row>
    <row r="46" spans="1:9" s="5" customFormat="1" x14ac:dyDescent="0.25">
      <c r="A46" s="213" t="s">
        <v>33</v>
      </c>
      <c r="B46" s="213"/>
      <c r="C46" s="213"/>
      <c r="D46" s="7"/>
      <c r="E46" s="7"/>
      <c r="F46" s="7"/>
    </row>
    <row r="47" spans="1:9" s="5" customFormat="1" x14ac:dyDescent="0.25">
      <c r="A47" s="204" t="s">
        <v>34</v>
      </c>
      <c r="B47" s="15" t="s">
        <v>9</v>
      </c>
      <c r="C47" s="17">
        <v>23550000</v>
      </c>
      <c r="D47" s="7"/>
      <c r="E47" s="7"/>
      <c r="F47" s="7"/>
    </row>
    <row r="48" spans="1:9" s="5" customFormat="1" x14ac:dyDescent="0.25">
      <c r="A48" s="204"/>
      <c r="B48" s="15" t="s">
        <v>10</v>
      </c>
      <c r="C48" s="17">
        <v>92190500</v>
      </c>
      <c r="D48" s="7"/>
      <c r="E48" s="7"/>
      <c r="F48" s="7"/>
    </row>
    <row r="49" spans="1:6" x14ac:dyDescent="0.25">
      <c r="A49" s="204" t="s">
        <v>35</v>
      </c>
      <c r="B49" s="15" t="s">
        <v>9</v>
      </c>
      <c r="C49" s="8">
        <v>24000000</v>
      </c>
    </row>
    <row r="50" spans="1:6" s="5" customFormat="1" x14ac:dyDescent="0.25">
      <c r="A50" s="204"/>
      <c r="B50" s="15" t="s">
        <v>10</v>
      </c>
      <c r="C50" s="8">
        <v>15100000</v>
      </c>
      <c r="D50" s="7"/>
      <c r="E50" s="7"/>
      <c r="F50" s="7"/>
    </row>
    <row r="51" spans="1:6" x14ac:dyDescent="0.25">
      <c r="A51" s="16"/>
      <c r="B51" s="16"/>
    </row>
    <row r="52" spans="1:6" x14ac:dyDescent="0.25">
      <c r="B52" s="1"/>
    </row>
    <row r="53" spans="1:6" x14ac:dyDescent="0.25">
      <c r="B53" s="1"/>
    </row>
    <row r="54" spans="1:6" x14ac:dyDescent="0.25">
      <c r="B54" s="1"/>
    </row>
    <row r="55" spans="1:6" x14ac:dyDescent="0.25">
      <c r="B55" s="1"/>
    </row>
    <row r="56" spans="1:6" x14ac:dyDescent="0.25">
      <c r="B56" s="1"/>
    </row>
    <row r="57" spans="1:6" x14ac:dyDescent="0.25">
      <c r="B57" s="1"/>
    </row>
    <row r="58" spans="1:6" x14ac:dyDescent="0.25">
      <c r="B58" s="1"/>
    </row>
    <row r="59" spans="1:6" x14ac:dyDescent="0.25">
      <c r="B59" s="1"/>
    </row>
    <row r="60" spans="1:6" x14ac:dyDescent="0.25">
      <c r="B60" s="1"/>
    </row>
    <row r="61" spans="1:6" x14ac:dyDescent="0.25">
      <c r="B61" s="1"/>
    </row>
    <row r="62" spans="1:6" x14ac:dyDescent="0.25">
      <c r="B62" s="1"/>
    </row>
  </sheetData>
  <mergeCells count="29">
    <mergeCell ref="A49:A50"/>
    <mergeCell ref="A46:C46"/>
    <mergeCell ref="A37:A38"/>
    <mergeCell ref="A39:A40"/>
    <mergeCell ref="A41:A42"/>
    <mergeCell ref="G1:I1"/>
    <mergeCell ref="A47:A48"/>
    <mergeCell ref="A35:A36"/>
    <mergeCell ref="A3:A4"/>
    <mergeCell ref="A5:A6"/>
    <mergeCell ref="D1:F1"/>
    <mergeCell ref="B1:B2"/>
    <mergeCell ref="A1:A2"/>
    <mergeCell ref="C1:C2"/>
    <mergeCell ref="A11:A12"/>
    <mergeCell ref="A13:A14"/>
    <mergeCell ref="A17:A18"/>
    <mergeCell ref="A15:A16"/>
    <mergeCell ref="A19:A20"/>
    <mergeCell ref="A27:A28"/>
    <mergeCell ref="A29:A30"/>
    <mergeCell ref="A9:A10"/>
    <mergeCell ref="A7:A8"/>
    <mergeCell ref="A31:A32"/>
    <mergeCell ref="A33:A34"/>
    <mergeCell ref="A43:B43"/>
    <mergeCell ref="A21:A22"/>
    <mergeCell ref="A23:A24"/>
    <mergeCell ref="A25:A26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7"/>
  <sheetViews>
    <sheetView topLeftCell="P1" workbookViewId="0">
      <selection activeCell="S16" sqref="S16"/>
    </sheetView>
  </sheetViews>
  <sheetFormatPr defaultRowHeight="15" x14ac:dyDescent="0.25"/>
  <cols>
    <col min="1" max="1" width="6.7109375" customWidth="1"/>
    <col min="2" max="2" width="10.7109375" customWidth="1"/>
    <col min="3" max="3" width="9.7109375" bestFit="1" customWidth="1"/>
    <col min="5" max="5" width="10" bestFit="1" customWidth="1"/>
    <col min="6" max="6" width="17.85546875" bestFit="1" customWidth="1"/>
    <col min="7" max="7" width="11" bestFit="1" customWidth="1"/>
    <col min="8" max="8" width="36" bestFit="1" customWidth="1"/>
    <col min="9" max="9" width="20.28515625" bestFit="1" customWidth="1"/>
    <col min="10" max="10" width="8.85546875" bestFit="1" customWidth="1"/>
    <col min="11" max="11" width="11.7109375" customWidth="1"/>
    <col min="12" max="12" width="7.85546875" bestFit="1" customWidth="1"/>
    <col min="13" max="14" width="9.28515625" bestFit="1" customWidth="1"/>
    <col min="15" max="15" width="13.140625" bestFit="1" customWidth="1"/>
    <col min="16" max="16" width="17.28515625" bestFit="1" customWidth="1"/>
    <col min="17" max="17" width="8" bestFit="1" customWidth="1"/>
    <col min="18" max="18" width="16.42578125" bestFit="1" customWidth="1"/>
    <col min="19" max="19" width="37.5703125" bestFit="1" customWidth="1"/>
    <col min="20" max="20" width="7.7109375" bestFit="1" customWidth="1"/>
    <col min="21" max="21" width="23.85546875" bestFit="1" customWidth="1"/>
    <col min="22" max="22" width="14" bestFit="1" customWidth="1"/>
    <col min="23" max="23" width="10.42578125" bestFit="1" customWidth="1"/>
    <col min="24" max="24" width="12.7109375" bestFit="1" customWidth="1"/>
    <col min="25" max="25" width="37.28515625" bestFit="1" customWidth="1"/>
  </cols>
  <sheetData>
    <row r="1" spans="1:220" s="13" customFormat="1" x14ac:dyDescent="0.25">
      <c r="A1" s="30" t="s">
        <v>36</v>
      </c>
      <c r="B1" s="30" t="s">
        <v>37</v>
      </c>
      <c r="C1" s="31" t="s">
        <v>38</v>
      </c>
      <c r="D1" s="30" t="s">
        <v>11</v>
      </c>
      <c r="E1" s="30" t="s">
        <v>39</v>
      </c>
      <c r="F1" s="30" t="s">
        <v>40</v>
      </c>
      <c r="G1" s="30" t="s">
        <v>41</v>
      </c>
      <c r="H1" s="32" t="s">
        <v>42</v>
      </c>
      <c r="I1" s="30" t="s">
        <v>43</v>
      </c>
      <c r="J1" s="32" t="s">
        <v>44</v>
      </c>
      <c r="K1" s="33" t="s">
        <v>45</v>
      </c>
      <c r="L1" s="30" t="s">
        <v>46</v>
      </c>
      <c r="M1" s="30" t="s">
        <v>47</v>
      </c>
      <c r="N1" s="30" t="s">
        <v>48</v>
      </c>
      <c r="O1" s="32" t="s">
        <v>49</v>
      </c>
      <c r="P1" s="34" t="s">
        <v>50</v>
      </c>
      <c r="Q1" s="35" t="s">
        <v>51</v>
      </c>
      <c r="R1" s="36" t="s">
        <v>52</v>
      </c>
      <c r="S1" s="37" t="s">
        <v>53</v>
      </c>
      <c r="T1" s="37" t="s">
        <v>54</v>
      </c>
      <c r="U1" s="35" t="s">
        <v>55</v>
      </c>
      <c r="V1" s="35" t="s">
        <v>56</v>
      </c>
      <c r="W1" s="38" t="s">
        <v>57</v>
      </c>
      <c r="X1" s="39" t="s">
        <v>58</v>
      </c>
      <c r="Y1" s="40" t="s">
        <v>59</v>
      </c>
      <c r="Z1" s="41"/>
    </row>
    <row r="2" spans="1:220" s="41" customFormat="1" ht="15" customHeight="1" x14ac:dyDescent="0.25">
      <c r="A2" s="14">
        <v>1</v>
      </c>
      <c r="B2" s="42" t="s">
        <v>1595</v>
      </c>
      <c r="C2" s="43" t="s">
        <v>9</v>
      </c>
      <c r="D2" s="42" t="s">
        <v>61</v>
      </c>
      <c r="E2" s="63">
        <v>43031</v>
      </c>
      <c r="F2" s="45" t="s">
        <v>4617</v>
      </c>
      <c r="G2" s="42">
        <v>8190000853</v>
      </c>
      <c r="H2" s="42" t="s">
        <v>4618</v>
      </c>
      <c r="I2" s="42" t="s">
        <v>4619</v>
      </c>
      <c r="J2" s="42" t="s">
        <v>611</v>
      </c>
      <c r="K2" s="46">
        <v>200000</v>
      </c>
      <c r="L2" s="42" t="s">
        <v>66</v>
      </c>
      <c r="M2" s="42" t="s">
        <v>67</v>
      </c>
      <c r="N2" s="42" t="s">
        <v>4620</v>
      </c>
      <c r="O2" s="42" t="s">
        <v>4621</v>
      </c>
      <c r="P2" s="42" t="s">
        <v>4622</v>
      </c>
      <c r="Q2" s="14" t="s">
        <v>4623</v>
      </c>
      <c r="R2" s="47" t="s">
        <v>72</v>
      </c>
      <c r="S2" s="42" t="s">
        <v>1603</v>
      </c>
      <c r="T2" s="14" t="s">
        <v>617</v>
      </c>
      <c r="U2" s="42" t="s">
        <v>75</v>
      </c>
      <c r="V2" s="42" t="s">
        <v>76</v>
      </c>
      <c r="W2" s="42" t="s">
        <v>77</v>
      </c>
      <c r="X2" s="42" t="s">
        <v>4624</v>
      </c>
      <c r="Y2" s="48" t="s">
        <v>4934</v>
      </c>
    </row>
    <row r="3" spans="1:220" s="41" customFormat="1" ht="15" customHeight="1" x14ac:dyDescent="0.25">
      <c r="A3" s="14">
        <v>2</v>
      </c>
      <c r="B3" s="42" t="s">
        <v>1595</v>
      </c>
      <c r="C3" s="43" t="s">
        <v>9</v>
      </c>
      <c r="D3" s="42" t="s">
        <v>61</v>
      </c>
      <c r="E3" s="63">
        <v>43065</v>
      </c>
      <c r="F3" s="45" t="s">
        <v>4625</v>
      </c>
      <c r="G3" s="42">
        <v>8190000836</v>
      </c>
      <c r="H3" s="42" t="s">
        <v>4626</v>
      </c>
      <c r="I3" s="42" t="s">
        <v>4627</v>
      </c>
      <c r="J3" s="42" t="s">
        <v>611</v>
      </c>
      <c r="K3" s="46">
        <v>950000</v>
      </c>
      <c r="L3" s="42" t="s">
        <v>66</v>
      </c>
      <c r="M3" s="42" t="s">
        <v>67</v>
      </c>
      <c r="N3" s="42" t="s">
        <v>4628</v>
      </c>
      <c r="O3" s="42" t="s">
        <v>4629</v>
      </c>
      <c r="P3" s="42" t="s">
        <v>4630</v>
      </c>
      <c r="Q3" s="14" t="s">
        <v>4631</v>
      </c>
      <c r="R3" s="47" t="s">
        <v>72</v>
      </c>
      <c r="S3" s="42" t="s">
        <v>1603</v>
      </c>
      <c r="T3" s="14" t="s">
        <v>617</v>
      </c>
      <c r="U3" s="42" t="s">
        <v>899</v>
      </c>
      <c r="V3" s="42" t="s">
        <v>76</v>
      </c>
      <c r="W3" s="42" t="s">
        <v>77</v>
      </c>
      <c r="X3" s="42" t="s">
        <v>4624</v>
      </c>
      <c r="Y3" s="48" t="s">
        <v>4934</v>
      </c>
    </row>
    <row r="4" spans="1:220" s="41" customFormat="1" ht="15" customHeight="1" x14ac:dyDescent="0.25">
      <c r="A4" s="14">
        <v>3</v>
      </c>
      <c r="B4" s="42" t="s">
        <v>1595</v>
      </c>
      <c r="C4" s="43" t="s">
        <v>10</v>
      </c>
      <c r="D4" s="42" t="s">
        <v>61</v>
      </c>
      <c r="E4" s="80">
        <v>43067</v>
      </c>
      <c r="F4" s="159">
        <v>0.86236111111111102</v>
      </c>
      <c r="G4" s="42" t="s">
        <v>31</v>
      </c>
      <c r="H4" s="42" t="s">
        <v>31</v>
      </c>
      <c r="I4" s="42" t="s">
        <v>31</v>
      </c>
      <c r="J4" s="42" t="s">
        <v>31</v>
      </c>
      <c r="K4" s="46">
        <v>200000</v>
      </c>
      <c r="L4" s="42" t="s">
        <v>31</v>
      </c>
      <c r="M4" s="42" t="s">
        <v>31</v>
      </c>
      <c r="N4" s="42" t="s">
        <v>31</v>
      </c>
      <c r="O4" s="42" t="s">
        <v>31</v>
      </c>
      <c r="P4" s="42" t="s">
        <v>4632</v>
      </c>
      <c r="Q4" s="14" t="s">
        <v>100</v>
      </c>
      <c r="R4" s="47" t="s">
        <v>72</v>
      </c>
      <c r="S4" s="42" t="s">
        <v>4633</v>
      </c>
      <c r="T4" s="14" t="s">
        <v>775</v>
      </c>
      <c r="U4" s="42" t="s">
        <v>2314</v>
      </c>
      <c r="V4" s="42" t="s">
        <v>31</v>
      </c>
      <c r="W4" s="42" t="s">
        <v>31</v>
      </c>
      <c r="X4" s="42" t="s">
        <v>4624</v>
      </c>
      <c r="Y4" s="48" t="s">
        <v>4934</v>
      </c>
    </row>
    <row r="5" spans="1:220" s="41" customFormat="1" ht="15" customHeight="1" x14ac:dyDescent="0.25">
      <c r="A5" s="14">
        <v>4</v>
      </c>
      <c r="B5" s="42" t="s">
        <v>1595</v>
      </c>
      <c r="C5" s="43" t="s">
        <v>10</v>
      </c>
      <c r="D5" s="42" t="s">
        <v>61</v>
      </c>
      <c r="E5" s="70">
        <v>43002</v>
      </c>
      <c r="F5" s="67">
        <v>0.65298611111111116</v>
      </c>
      <c r="G5" s="42" t="s">
        <v>31</v>
      </c>
      <c r="H5" s="42" t="s">
        <v>31</v>
      </c>
      <c r="I5" s="42" t="s">
        <v>31</v>
      </c>
      <c r="J5" s="42" t="s">
        <v>31</v>
      </c>
      <c r="K5" s="46">
        <v>50000</v>
      </c>
      <c r="L5" s="42" t="s">
        <v>31</v>
      </c>
      <c r="M5" s="42" t="s">
        <v>31</v>
      </c>
      <c r="N5" s="42" t="s">
        <v>31</v>
      </c>
      <c r="O5" s="42" t="s">
        <v>31</v>
      </c>
      <c r="P5" s="42" t="s">
        <v>4634</v>
      </c>
      <c r="Q5" s="14" t="s">
        <v>100</v>
      </c>
      <c r="R5" s="47" t="s">
        <v>72</v>
      </c>
      <c r="S5" s="42" t="s">
        <v>4635</v>
      </c>
      <c r="T5" s="14" t="s">
        <v>1649</v>
      </c>
      <c r="U5" s="42" t="s">
        <v>102</v>
      </c>
      <c r="V5" s="42" t="s">
        <v>31</v>
      </c>
      <c r="W5" s="42" t="s">
        <v>31</v>
      </c>
      <c r="X5" s="42" t="s">
        <v>4624</v>
      </c>
      <c r="Y5" s="48" t="s">
        <v>4934</v>
      </c>
    </row>
    <row r="6" spans="1:220" s="41" customFormat="1" ht="15" customHeight="1" x14ac:dyDescent="0.25">
      <c r="A6" s="14">
        <v>5</v>
      </c>
      <c r="B6" s="42" t="s">
        <v>1595</v>
      </c>
      <c r="C6" s="43" t="s">
        <v>10</v>
      </c>
      <c r="D6" s="42" t="s">
        <v>61</v>
      </c>
      <c r="E6" s="70">
        <v>43028</v>
      </c>
      <c r="F6" s="67">
        <v>0.63192129629629623</v>
      </c>
      <c r="G6" s="42" t="s">
        <v>31</v>
      </c>
      <c r="H6" s="42" t="s">
        <v>31</v>
      </c>
      <c r="I6" s="42" t="s">
        <v>31</v>
      </c>
      <c r="J6" s="42" t="s">
        <v>31</v>
      </c>
      <c r="K6" s="46">
        <v>50000</v>
      </c>
      <c r="L6" s="42" t="s">
        <v>31</v>
      </c>
      <c r="M6" s="42" t="s">
        <v>31</v>
      </c>
      <c r="N6" s="42" t="s">
        <v>31</v>
      </c>
      <c r="O6" s="42" t="s">
        <v>31</v>
      </c>
      <c r="P6" s="42" t="s">
        <v>4636</v>
      </c>
      <c r="Q6" s="14" t="s">
        <v>100</v>
      </c>
      <c r="R6" s="47" t="s">
        <v>72</v>
      </c>
      <c r="S6" s="42" t="s">
        <v>4637</v>
      </c>
      <c r="T6" s="14" t="s">
        <v>1649</v>
      </c>
      <c r="U6" s="42" t="s">
        <v>102</v>
      </c>
      <c r="V6" s="42" t="s">
        <v>31</v>
      </c>
      <c r="W6" s="42" t="s">
        <v>31</v>
      </c>
      <c r="X6" s="42" t="s">
        <v>4624</v>
      </c>
      <c r="Y6" s="48" t="s">
        <v>4934</v>
      </c>
    </row>
    <row r="7" spans="1:220" s="41" customFormat="1" ht="15" customHeight="1" x14ac:dyDescent="0.25">
      <c r="A7" s="14">
        <v>6</v>
      </c>
      <c r="B7" s="42" t="s">
        <v>1595</v>
      </c>
      <c r="C7" s="43" t="s">
        <v>10</v>
      </c>
      <c r="D7" s="42" t="s">
        <v>61</v>
      </c>
      <c r="E7" s="70">
        <v>43063</v>
      </c>
      <c r="F7" s="67">
        <v>0.45053240740740735</v>
      </c>
      <c r="G7" s="42" t="s">
        <v>31</v>
      </c>
      <c r="H7" s="42" t="s">
        <v>31</v>
      </c>
      <c r="I7" s="42" t="s">
        <v>31</v>
      </c>
      <c r="J7" s="42" t="s">
        <v>31</v>
      </c>
      <c r="K7" s="46">
        <v>50000</v>
      </c>
      <c r="L7" s="42" t="s">
        <v>31</v>
      </c>
      <c r="M7" s="42" t="s">
        <v>31</v>
      </c>
      <c r="N7" s="42" t="s">
        <v>31</v>
      </c>
      <c r="O7" s="42" t="s">
        <v>31</v>
      </c>
      <c r="P7" s="42" t="s">
        <v>4638</v>
      </c>
      <c r="Q7" s="14" t="s">
        <v>100</v>
      </c>
      <c r="R7" s="47" t="s">
        <v>72</v>
      </c>
      <c r="S7" s="42" t="s">
        <v>4639</v>
      </c>
      <c r="T7" s="14" t="s">
        <v>1649</v>
      </c>
      <c r="U7" s="42" t="s">
        <v>102</v>
      </c>
      <c r="V7" s="42" t="s">
        <v>31</v>
      </c>
      <c r="W7" s="42" t="s">
        <v>31</v>
      </c>
      <c r="X7" s="42" t="s">
        <v>4624</v>
      </c>
      <c r="Y7" s="48" t="s">
        <v>4934</v>
      </c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</row>
    <row r="8" spans="1:220" s="41" customFormat="1" ht="15" customHeight="1" x14ac:dyDescent="0.25">
      <c r="A8" s="14">
        <v>7</v>
      </c>
      <c r="B8" s="42" t="s">
        <v>1595</v>
      </c>
      <c r="C8" s="43" t="s">
        <v>10</v>
      </c>
      <c r="D8" s="42" t="s">
        <v>61</v>
      </c>
      <c r="E8" s="65">
        <v>43062</v>
      </c>
      <c r="F8" s="95">
        <v>0.68199074074074073</v>
      </c>
      <c r="G8" s="42" t="s">
        <v>31</v>
      </c>
      <c r="H8" s="42" t="s">
        <v>31</v>
      </c>
      <c r="I8" s="42" t="s">
        <v>31</v>
      </c>
      <c r="J8" s="42" t="s">
        <v>31</v>
      </c>
      <c r="K8" s="46">
        <v>200000</v>
      </c>
      <c r="L8" s="42" t="s">
        <v>31</v>
      </c>
      <c r="M8" s="42" t="s">
        <v>31</v>
      </c>
      <c r="N8" s="42" t="s">
        <v>31</v>
      </c>
      <c r="O8" s="42" t="s">
        <v>31</v>
      </c>
      <c r="P8" s="42" t="s">
        <v>4640</v>
      </c>
      <c r="Q8" s="14" t="s">
        <v>100</v>
      </c>
      <c r="R8" s="47" t="s">
        <v>72</v>
      </c>
      <c r="S8" s="42" t="s">
        <v>4641</v>
      </c>
      <c r="T8" s="14" t="s">
        <v>89</v>
      </c>
      <c r="U8" s="42" t="s">
        <v>2314</v>
      </c>
      <c r="V8" s="42" t="s">
        <v>31</v>
      </c>
      <c r="W8" s="42" t="s">
        <v>31</v>
      </c>
      <c r="X8" s="42" t="s">
        <v>4624</v>
      </c>
      <c r="Y8" s="48" t="s">
        <v>4934</v>
      </c>
    </row>
    <row r="9" spans="1:220" s="41" customFormat="1" ht="15" customHeight="1" x14ac:dyDescent="0.25">
      <c r="A9" s="14">
        <v>8</v>
      </c>
      <c r="B9" s="42" t="s">
        <v>1595</v>
      </c>
      <c r="C9" s="43" t="s">
        <v>10</v>
      </c>
      <c r="D9" s="42" t="s">
        <v>61</v>
      </c>
      <c r="E9" s="160">
        <v>43051</v>
      </c>
      <c r="F9" s="161" t="s">
        <v>4642</v>
      </c>
      <c r="G9" s="42" t="s">
        <v>31</v>
      </c>
      <c r="H9" s="42" t="s">
        <v>31</v>
      </c>
      <c r="I9" s="42" t="s">
        <v>31</v>
      </c>
      <c r="J9" s="42" t="s">
        <v>31</v>
      </c>
      <c r="K9" s="46">
        <v>100000</v>
      </c>
      <c r="L9" s="42" t="s">
        <v>31</v>
      </c>
      <c r="M9" s="42" t="s">
        <v>31</v>
      </c>
      <c r="N9" s="42" t="s">
        <v>31</v>
      </c>
      <c r="O9" s="42" t="s">
        <v>31</v>
      </c>
      <c r="P9" s="42" t="s">
        <v>4643</v>
      </c>
      <c r="Q9" s="14" t="s">
        <v>100</v>
      </c>
      <c r="R9" s="47" t="s">
        <v>72</v>
      </c>
      <c r="S9" s="42" t="s">
        <v>4644</v>
      </c>
      <c r="T9" s="14" t="s">
        <v>3727</v>
      </c>
      <c r="U9" s="42" t="s">
        <v>2314</v>
      </c>
      <c r="V9" s="42" t="s">
        <v>31</v>
      </c>
      <c r="W9" s="42" t="s">
        <v>31</v>
      </c>
      <c r="X9" s="42" t="s">
        <v>4624</v>
      </c>
      <c r="Y9" s="48" t="s">
        <v>4934</v>
      </c>
    </row>
    <row r="10" spans="1:220" s="41" customFormat="1" ht="15" customHeight="1" x14ac:dyDescent="0.25">
      <c r="A10" s="14">
        <v>9</v>
      </c>
      <c r="B10" s="42" t="s">
        <v>1595</v>
      </c>
      <c r="C10" s="43" t="s">
        <v>10</v>
      </c>
      <c r="D10" s="42" t="s">
        <v>61</v>
      </c>
      <c r="E10" s="65">
        <v>43053</v>
      </c>
      <c r="F10" s="122">
        <v>0.55137731481481478</v>
      </c>
      <c r="G10" s="42" t="s">
        <v>31</v>
      </c>
      <c r="H10" s="42" t="s">
        <v>31</v>
      </c>
      <c r="I10" s="42" t="s">
        <v>31</v>
      </c>
      <c r="J10" s="42" t="s">
        <v>31</v>
      </c>
      <c r="K10" s="46">
        <v>100000</v>
      </c>
      <c r="L10" s="42" t="s">
        <v>31</v>
      </c>
      <c r="M10" s="42" t="s">
        <v>31</v>
      </c>
      <c r="N10" s="42" t="s">
        <v>31</v>
      </c>
      <c r="O10" s="42" t="s">
        <v>31</v>
      </c>
      <c r="P10" s="42" t="s">
        <v>4645</v>
      </c>
      <c r="Q10" s="14" t="s">
        <v>100</v>
      </c>
      <c r="R10" s="47" t="s">
        <v>72</v>
      </c>
      <c r="S10" s="42" t="s">
        <v>4646</v>
      </c>
      <c r="T10" s="14" t="s">
        <v>115</v>
      </c>
      <c r="U10" s="42" t="s">
        <v>2314</v>
      </c>
      <c r="V10" s="42" t="s">
        <v>31</v>
      </c>
      <c r="W10" s="42" t="s">
        <v>31</v>
      </c>
      <c r="X10" s="42" t="s">
        <v>4624</v>
      </c>
      <c r="Y10" s="48" t="s">
        <v>4934</v>
      </c>
    </row>
    <row r="11" spans="1:220" s="41" customFormat="1" ht="15" customHeight="1" x14ac:dyDescent="0.25">
      <c r="A11" s="14">
        <v>10</v>
      </c>
      <c r="B11" s="42" t="s">
        <v>1595</v>
      </c>
      <c r="C11" s="43" t="s">
        <v>10</v>
      </c>
      <c r="D11" s="42" t="s">
        <v>61</v>
      </c>
      <c r="E11" s="65">
        <v>43067</v>
      </c>
      <c r="F11" s="122">
        <v>0.85549768518518521</v>
      </c>
      <c r="G11" s="42" t="s">
        <v>31</v>
      </c>
      <c r="H11" s="42" t="s">
        <v>31</v>
      </c>
      <c r="I11" s="42" t="s">
        <v>31</v>
      </c>
      <c r="J11" s="42" t="s">
        <v>31</v>
      </c>
      <c r="K11" s="46">
        <v>50000</v>
      </c>
      <c r="L11" s="42" t="s">
        <v>31</v>
      </c>
      <c r="M11" s="42" t="s">
        <v>31</v>
      </c>
      <c r="N11" s="42" t="s">
        <v>31</v>
      </c>
      <c r="O11" s="42" t="s">
        <v>31</v>
      </c>
      <c r="P11" s="42" t="s">
        <v>4647</v>
      </c>
      <c r="Q11" s="14" t="s">
        <v>100</v>
      </c>
      <c r="R11" s="47" t="s">
        <v>72</v>
      </c>
      <c r="S11" s="42" t="s">
        <v>4646</v>
      </c>
      <c r="T11" s="14" t="s">
        <v>115</v>
      </c>
      <c r="U11" s="42" t="s">
        <v>2314</v>
      </c>
      <c r="V11" s="42" t="s">
        <v>31</v>
      </c>
      <c r="W11" s="42" t="s">
        <v>31</v>
      </c>
      <c r="X11" s="42" t="s">
        <v>4624</v>
      </c>
      <c r="Y11" s="48" t="s">
        <v>4934</v>
      </c>
    </row>
    <row r="12" spans="1:220" s="41" customFormat="1" ht="15" customHeight="1" x14ac:dyDescent="0.25">
      <c r="A12" s="14">
        <v>11</v>
      </c>
      <c r="B12" s="42" t="s">
        <v>1595</v>
      </c>
      <c r="C12" s="43" t="s">
        <v>9</v>
      </c>
      <c r="D12" s="42" t="s">
        <v>61</v>
      </c>
      <c r="E12" s="70">
        <v>43011</v>
      </c>
      <c r="F12" s="71" t="s">
        <v>4648</v>
      </c>
      <c r="G12" s="42">
        <v>8172000143</v>
      </c>
      <c r="H12" s="42" t="s">
        <v>4649</v>
      </c>
      <c r="I12" s="42" t="s">
        <v>4650</v>
      </c>
      <c r="J12" s="42" t="s">
        <v>121</v>
      </c>
      <c r="K12" s="46">
        <v>100000</v>
      </c>
      <c r="L12" s="42" t="s">
        <v>66</v>
      </c>
      <c r="M12" s="42" t="s">
        <v>67</v>
      </c>
      <c r="N12" s="42" t="s">
        <v>4651</v>
      </c>
      <c r="O12" s="42" t="s">
        <v>4652</v>
      </c>
      <c r="P12" s="42" t="s">
        <v>4653</v>
      </c>
      <c r="Q12" s="14" t="s">
        <v>4654</v>
      </c>
      <c r="R12" s="47" t="s">
        <v>72</v>
      </c>
      <c r="S12" s="42" t="s">
        <v>1659</v>
      </c>
      <c r="T12" s="14" t="s">
        <v>115</v>
      </c>
      <c r="U12" s="42" t="s">
        <v>433</v>
      </c>
      <c r="V12" s="42" t="s">
        <v>661</v>
      </c>
      <c r="W12" s="42" t="s">
        <v>502</v>
      </c>
      <c r="X12" s="42" t="s">
        <v>4624</v>
      </c>
      <c r="Y12" s="48" t="s">
        <v>4934</v>
      </c>
    </row>
    <row r="13" spans="1:220" s="41" customFormat="1" ht="15" customHeight="1" x14ac:dyDescent="0.25">
      <c r="A13" s="14">
        <v>12</v>
      </c>
      <c r="B13" s="42" t="s">
        <v>1595</v>
      </c>
      <c r="C13" s="43" t="s">
        <v>9</v>
      </c>
      <c r="D13" s="42" t="s">
        <v>61</v>
      </c>
      <c r="E13" s="70">
        <v>43017</v>
      </c>
      <c r="F13" s="71" t="s">
        <v>4655</v>
      </c>
      <c r="G13" s="42">
        <v>8179000528</v>
      </c>
      <c r="H13" s="42" t="s">
        <v>4656</v>
      </c>
      <c r="I13" s="42" t="s">
        <v>4657</v>
      </c>
      <c r="J13" s="42" t="s">
        <v>121</v>
      </c>
      <c r="K13" s="46">
        <v>100000</v>
      </c>
      <c r="L13" s="42" t="s">
        <v>66</v>
      </c>
      <c r="M13" s="42" t="s">
        <v>67</v>
      </c>
      <c r="N13" s="42" t="s">
        <v>4658</v>
      </c>
      <c r="O13" s="42" t="s">
        <v>4659</v>
      </c>
      <c r="P13" s="42" t="s">
        <v>4660</v>
      </c>
      <c r="Q13" s="14" t="s">
        <v>4661</v>
      </c>
      <c r="R13" s="47" t="s">
        <v>72</v>
      </c>
      <c r="S13" s="42" t="s">
        <v>1659</v>
      </c>
      <c r="T13" s="14" t="s">
        <v>115</v>
      </c>
      <c r="U13" s="42" t="s">
        <v>433</v>
      </c>
      <c r="V13" s="42" t="s">
        <v>661</v>
      </c>
      <c r="W13" s="42" t="s">
        <v>502</v>
      </c>
      <c r="X13" s="42" t="s">
        <v>4624</v>
      </c>
      <c r="Y13" s="48" t="s">
        <v>4934</v>
      </c>
    </row>
    <row r="14" spans="1:220" s="41" customFormat="1" ht="15" customHeight="1" x14ac:dyDescent="0.25">
      <c r="A14" s="14">
        <v>13</v>
      </c>
      <c r="B14" s="42" t="s">
        <v>1595</v>
      </c>
      <c r="C14" s="43" t="s">
        <v>9</v>
      </c>
      <c r="D14" s="42" t="s">
        <v>61</v>
      </c>
      <c r="E14" s="70">
        <v>43045</v>
      </c>
      <c r="F14" s="71" t="s">
        <v>4662</v>
      </c>
      <c r="G14" s="42">
        <v>8173000128</v>
      </c>
      <c r="H14" s="42" t="s">
        <v>4663</v>
      </c>
      <c r="I14" s="42" t="s">
        <v>4664</v>
      </c>
      <c r="J14" s="42" t="s">
        <v>109</v>
      </c>
      <c r="K14" s="46">
        <v>400000</v>
      </c>
      <c r="L14" s="42" t="s">
        <v>66</v>
      </c>
      <c r="M14" s="42" t="s">
        <v>67</v>
      </c>
      <c r="N14" s="42" t="s">
        <v>4665</v>
      </c>
      <c r="O14" s="42" t="s">
        <v>4666</v>
      </c>
      <c r="P14" s="42" t="s">
        <v>4667</v>
      </c>
      <c r="Q14" s="14" t="s">
        <v>4668</v>
      </c>
      <c r="R14" s="47" t="s">
        <v>72</v>
      </c>
      <c r="S14" s="42" t="s">
        <v>1659</v>
      </c>
      <c r="T14" s="14" t="s">
        <v>115</v>
      </c>
      <c r="U14" s="42" t="s">
        <v>75</v>
      </c>
      <c r="V14" s="42" t="s">
        <v>661</v>
      </c>
      <c r="W14" s="42" t="s">
        <v>77</v>
      </c>
      <c r="X14" s="42" t="s">
        <v>4624</v>
      </c>
      <c r="Y14" s="48" t="s">
        <v>4934</v>
      </c>
    </row>
    <row r="15" spans="1:220" s="41" customFormat="1" ht="15" customHeight="1" x14ac:dyDescent="0.25">
      <c r="A15" s="14">
        <v>14</v>
      </c>
      <c r="B15" s="42" t="s">
        <v>1595</v>
      </c>
      <c r="C15" s="43" t="s">
        <v>9</v>
      </c>
      <c r="D15" s="42" t="s">
        <v>61</v>
      </c>
      <c r="E15" s="70">
        <v>43054</v>
      </c>
      <c r="F15" s="71" t="s">
        <v>4669</v>
      </c>
      <c r="G15" s="42">
        <v>8172000143</v>
      </c>
      <c r="H15" s="42" t="s">
        <v>4649</v>
      </c>
      <c r="I15" s="42" t="s">
        <v>4650</v>
      </c>
      <c r="J15" s="42" t="s">
        <v>121</v>
      </c>
      <c r="K15" s="46">
        <v>100000</v>
      </c>
      <c r="L15" s="42" t="s">
        <v>66</v>
      </c>
      <c r="M15" s="42" t="s">
        <v>67</v>
      </c>
      <c r="N15" s="42" t="s">
        <v>4670</v>
      </c>
      <c r="O15" s="42" t="s">
        <v>4671</v>
      </c>
      <c r="P15" s="42" t="s">
        <v>4672</v>
      </c>
      <c r="Q15" s="14" t="s">
        <v>4654</v>
      </c>
      <c r="R15" s="47" t="s">
        <v>72</v>
      </c>
      <c r="S15" s="42" t="s">
        <v>1659</v>
      </c>
      <c r="T15" s="14" t="s">
        <v>115</v>
      </c>
      <c r="U15" s="42" t="s">
        <v>433</v>
      </c>
      <c r="V15" s="42" t="s">
        <v>661</v>
      </c>
      <c r="W15" s="42" t="s">
        <v>502</v>
      </c>
      <c r="X15" s="42" t="s">
        <v>4624</v>
      </c>
      <c r="Y15" s="48" t="s">
        <v>4934</v>
      </c>
    </row>
    <row r="16" spans="1:220" s="41" customFormat="1" ht="15" customHeight="1" x14ac:dyDescent="0.25">
      <c r="A16" s="14">
        <v>15</v>
      </c>
      <c r="B16" s="42" t="s">
        <v>1595</v>
      </c>
      <c r="C16" s="43" t="s">
        <v>10</v>
      </c>
      <c r="D16" s="42" t="s">
        <v>61</v>
      </c>
      <c r="E16" s="86">
        <v>43063</v>
      </c>
      <c r="F16" s="95">
        <v>0.91973379629629637</v>
      </c>
      <c r="G16" s="42" t="s">
        <v>31</v>
      </c>
      <c r="H16" s="42" t="s">
        <v>31</v>
      </c>
      <c r="I16" s="42" t="s">
        <v>31</v>
      </c>
      <c r="J16" s="42" t="s">
        <v>31</v>
      </c>
      <c r="K16" s="46">
        <v>50000</v>
      </c>
      <c r="L16" s="42" t="s">
        <v>31</v>
      </c>
      <c r="M16" s="42" t="s">
        <v>31</v>
      </c>
      <c r="N16" s="42" t="s">
        <v>31</v>
      </c>
      <c r="O16" s="42" t="s">
        <v>31</v>
      </c>
      <c r="P16" s="42" t="s">
        <v>4673</v>
      </c>
      <c r="Q16" s="14" t="s">
        <v>100</v>
      </c>
      <c r="R16" s="47" t="s">
        <v>72</v>
      </c>
      <c r="S16" s="42" t="s">
        <v>2441</v>
      </c>
      <c r="T16" s="14" t="s">
        <v>790</v>
      </c>
      <c r="U16" s="42" t="s">
        <v>2314</v>
      </c>
      <c r="V16" s="42" t="s">
        <v>31</v>
      </c>
      <c r="W16" s="42" t="s">
        <v>31</v>
      </c>
      <c r="X16" s="42" t="s">
        <v>4624</v>
      </c>
      <c r="Y16" s="48" t="s">
        <v>4934</v>
      </c>
      <c r="HI16" s="99"/>
      <c r="HJ16" s="99"/>
      <c r="HK16" s="99"/>
      <c r="HL16" s="99"/>
    </row>
    <row r="17" spans="1:240" s="41" customFormat="1" ht="15" customHeight="1" x14ac:dyDescent="0.25">
      <c r="A17" s="14">
        <v>16</v>
      </c>
      <c r="B17" s="42" t="s">
        <v>1595</v>
      </c>
      <c r="C17" s="43" t="s">
        <v>10</v>
      </c>
      <c r="D17" s="42" t="s">
        <v>61</v>
      </c>
      <c r="E17" s="56">
        <v>43040</v>
      </c>
      <c r="F17" s="109">
        <v>0.72958333333333336</v>
      </c>
      <c r="G17" s="42" t="s">
        <v>31</v>
      </c>
      <c r="H17" s="42" t="s">
        <v>31</v>
      </c>
      <c r="I17" s="42" t="s">
        <v>31</v>
      </c>
      <c r="J17" s="42" t="s">
        <v>31</v>
      </c>
      <c r="K17" s="46">
        <v>50000</v>
      </c>
      <c r="L17" s="42" t="s">
        <v>31</v>
      </c>
      <c r="M17" s="42" t="s">
        <v>31</v>
      </c>
      <c r="N17" s="42" t="s">
        <v>31</v>
      </c>
      <c r="O17" s="42" t="s">
        <v>31</v>
      </c>
      <c r="P17" s="42" t="s">
        <v>4674</v>
      </c>
      <c r="Q17" s="14" t="s">
        <v>100</v>
      </c>
      <c r="R17" s="47" t="s">
        <v>72</v>
      </c>
      <c r="S17" s="42" t="s">
        <v>4675</v>
      </c>
      <c r="T17" s="14" t="s">
        <v>380</v>
      </c>
      <c r="U17" s="42" t="s">
        <v>2314</v>
      </c>
      <c r="V17" s="42" t="s">
        <v>31</v>
      </c>
      <c r="W17" s="42" t="s">
        <v>31</v>
      </c>
      <c r="X17" s="42" t="s">
        <v>4624</v>
      </c>
      <c r="Y17" s="48" t="s">
        <v>4934</v>
      </c>
    </row>
    <row r="18" spans="1:240" s="41" customFormat="1" ht="15" customHeight="1" x14ac:dyDescent="0.25">
      <c r="A18" s="14">
        <v>17</v>
      </c>
      <c r="B18" s="42" t="s">
        <v>1595</v>
      </c>
      <c r="C18" s="43" t="s">
        <v>10</v>
      </c>
      <c r="D18" s="42" t="s">
        <v>61</v>
      </c>
      <c r="E18" s="72">
        <v>43045</v>
      </c>
      <c r="F18" s="109">
        <v>0.68243055555555554</v>
      </c>
      <c r="G18" s="42" t="s">
        <v>31</v>
      </c>
      <c r="H18" s="42" t="s">
        <v>31</v>
      </c>
      <c r="I18" s="42" t="s">
        <v>31</v>
      </c>
      <c r="J18" s="42" t="s">
        <v>31</v>
      </c>
      <c r="K18" s="46">
        <v>500000</v>
      </c>
      <c r="L18" s="42" t="s">
        <v>31</v>
      </c>
      <c r="M18" s="42" t="s">
        <v>31</v>
      </c>
      <c r="N18" s="42" t="s">
        <v>31</v>
      </c>
      <c r="O18" s="42" t="s">
        <v>31</v>
      </c>
      <c r="P18" s="42" t="s">
        <v>4676</v>
      </c>
      <c r="Q18" s="14" t="s">
        <v>100</v>
      </c>
      <c r="R18" s="47" t="s">
        <v>72</v>
      </c>
      <c r="S18" s="42" t="s">
        <v>4675</v>
      </c>
      <c r="T18" s="14" t="s">
        <v>380</v>
      </c>
      <c r="U18" s="42" t="s">
        <v>2314</v>
      </c>
      <c r="V18" s="42" t="s">
        <v>31</v>
      </c>
      <c r="W18" s="42" t="s">
        <v>31</v>
      </c>
      <c r="X18" s="42" t="s">
        <v>4624</v>
      </c>
      <c r="Y18" s="48" t="s">
        <v>4934</v>
      </c>
    </row>
    <row r="19" spans="1:240" s="41" customFormat="1" ht="15" customHeight="1" x14ac:dyDescent="0.25">
      <c r="A19" s="14">
        <v>18</v>
      </c>
      <c r="B19" s="42" t="s">
        <v>1595</v>
      </c>
      <c r="C19" s="43" t="s">
        <v>10</v>
      </c>
      <c r="D19" s="42" t="s">
        <v>61</v>
      </c>
      <c r="E19" s="72">
        <v>43049</v>
      </c>
      <c r="F19" s="109">
        <v>0.9310532407407407</v>
      </c>
      <c r="G19" s="42" t="s">
        <v>31</v>
      </c>
      <c r="H19" s="42" t="s">
        <v>31</v>
      </c>
      <c r="I19" s="42" t="s">
        <v>31</v>
      </c>
      <c r="J19" s="42" t="s">
        <v>31</v>
      </c>
      <c r="K19" s="46">
        <v>50000</v>
      </c>
      <c r="L19" s="42" t="s">
        <v>31</v>
      </c>
      <c r="M19" s="42" t="s">
        <v>31</v>
      </c>
      <c r="N19" s="42" t="s">
        <v>31</v>
      </c>
      <c r="O19" s="42" t="s">
        <v>31</v>
      </c>
      <c r="P19" s="42" t="s">
        <v>4677</v>
      </c>
      <c r="Q19" s="14" t="s">
        <v>100</v>
      </c>
      <c r="R19" s="47" t="s">
        <v>72</v>
      </c>
      <c r="S19" s="42" t="s">
        <v>4675</v>
      </c>
      <c r="T19" s="14" t="s">
        <v>380</v>
      </c>
      <c r="U19" s="42" t="s">
        <v>2314</v>
      </c>
      <c r="V19" s="42" t="s">
        <v>31</v>
      </c>
      <c r="W19" s="42" t="s">
        <v>31</v>
      </c>
      <c r="X19" s="42" t="s">
        <v>4624</v>
      </c>
      <c r="Y19" s="48" t="s">
        <v>4934</v>
      </c>
    </row>
    <row r="20" spans="1:240" s="41" customFormat="1" ht="15" customHeight="1" x14ac:dyDescent="0.25">
      <c r="A20" s="14">
        <v>19</v>
      </c>
      <c r="B20" s="42" t="s">
        <v>2468</v>
      </c>
      <c r="C20" s="43" t="s">
        <v>10</v>
      </c>
      <c r="D20" s="42" t="s">
        <v>61</v>
      </c>
      <c r="E20" s="86">
        <v>43055</v>
      </c>
      <c r="F20" s="94">
        <v>0.90579861111111104</v>
      </c>
      <c r="G20" s="42" t="s">
        <v>31</v>
      </c>
      <c r="H20" s="42" t="s">
        <v>31</v>
      </c>
      <c r="I20" s="42" t="s">
        <v>31</v>
      </c>
      <c r="J20" s="42" t="s">
        <v>31</v>
      </c>
      <c r="K20" s="46">
        <v>50000</v>
      </c>
      <c r="L20" s="42" t="s">
        <v>31</v>
      </c>
      <c r="M20" s="42" t="s">
        <v>31</v>
      </c>
      <c r="N20" s="42" t="s">
        <v>31</v>
      </c>
      <c r="O20" s="42" t="s">
        <v>31</v>
      </c>
      <c r="P20" s="42" t="s">
        <v>4678</v>
      </c>
      <c r="Q20" s="14" t="s">
        <v>100</v>
      </c>
      <c r="R20" s="47" t="s">
        <v>72</v>
      </c>
      <c r="S20" s="42" t="s">
        <v>4679</v>
      </c>
      <c r="T20" s="14" t="s">
        <v>74</v>
      </c>
      <c r="U20" s="42" t="s">
        <v>2314</v>
      </c>
      <c r="V20" s="42" t="s">
        <v>31</v>
      </c>
      <c r="W20" s="42" t="s">
        <v>31</v>
      </c>
      <c r="X20" s="42" t="s">
        <v>4624</v>
      </c>
      <c r="Y20" s="48" t="s">
        <v>4934</v>
      </c>
    </row>
    <row r="21" spans="1:240" s="41" customFormat="1" ht="15" customHeight="1" x14ac:dyDescent="0.25">
      <c r="A21" s="14">
        <v>20</v>
      </c>
      <c r="B21" s="42" t="s">
        <v>2468</v>
      </c>
      <c r="C21" s="43" t="s">
        <v>10</v>
      </c>
      <c r="D21" s="42" t="s">
        <v>61</v>
      </c>
      <c r="E21" s="86">
        <v>43064</v>
      </c>
      <c r="F21" s="94">
        <v>0.94973379629629628</v>
      </c>
      <c r="G21" s="42" t="s">
        <v>31</v>
      </c>
      <c r="H21" s="42" t="s">
        <v>31</v>
      </c>
      <c r="I21" s="42" t="s">
        <v>31</v>
      </c>
      <c r="J21" s="42" t="s">
        <v>31</v>
      </c>
      <c r="K21" s="46">
        <v>100000</v>
      </c>
      <c r="L21" s="42" t="s">
        <v>31</v>
      </c>
      <c r="M21" s="42" t="s">
        <v>31</v>
      </c>
      <c r="N21" s="42" t="s">
        <v>31</v>
      </c>
      <c r="O21" s="42" t="s">
        <v>31</v>
      </c>
      <c r="P21" s="42" t="s">
        <v>4680</v>
      </c>
      <c r="Q21" s="14" t="s">
        <v>100</v>
      </c>
      <c r="R21" s="47" t="s">
        <v>72</v>
      </c>
      <c r="S21" s="42" t="s">
        <v>4679</v>
      </c>
      <c r="T21" s="14" t="s">
        <v>74</v>
      </c>
      <c r="U21" s="42" t="s">
        <v>2314</v>
      </c>
      <c r="V21" s="42" t="s">
        <v>31</v>
      </c>
      <c r="W21" s="42" t="s">
        <v>31</v>
      </c>
      <c r="X21" s="42" t="s">
        <v>4624</v>
      </c>
      <c r="Y21" s="48" t="s">
        <v>4934</v>
      </c>
    </row>
    <row r="22" spans="1:240" s="41" customFormat="1" ht="15" customHeight="1" x14ac:dyDescent="0.25">
      <c r="A22" s="14">
        <v>21</v>
      </c>
      <c r="B22" s="42" t="s">
        <v>2468</v>
      </c>
      <c r="C22" s="43" t="s">
        <v>10</v>
      </c>
      <c r="D22" s="42" t="s">
        <v>61</v>
      </c>
      <c r="E22" s="86">
        <v>43069</v>
      </c>
      <c r="F22" s="94">
        <v>0.92741898148148139</v>
      </c>
      <c r="G22" s="42" t="s">
        <v>31</v>
      </c>
      <c r="H22" s="42" t="s">
        <v>31</v>
      </c>
      <c r="I22" s="42" t="s">
        <v>31</v>
      </c>
      <c r="J22" s="42" t="s">
        <v>31</v>
      </c>
      <c r="K22" s="46">
        <v>300000</v>
      </c>
      <c r="L22" s="42" t="s">
        <v>31</v>
      </c>
      <c r="M22" s="42" t="s">
        <v>31</v>
      </c>
      <c r="N22" s="42" t="s">
        <v>31</v>
      </c>
      <c r="O22" s="42" t="s">
        <v>31</v>
      </c>
      <c r="P22" s="42" t="s">
        <v>4681</v>
      </c>
      <c r="Q22" s="14" t="s">
        <v>100</v>
      </c>
      <c r="R22" s="47" t="s">
        <v>72</v>
      </c>
      <c r="S22" s="42" t="s">
        <v>4679</v>
      </c>
      <c r="T22" s="14" t="s">
        <v>74</v>
      </c>
      <c r="U22" s="42" t="s">
        <v>2314</v>
      </c>
      <c r="V22" s="42" t="s">
        <v>31</v>
      </c>
      <c r="W22" s="42" t="s">
        <v>31</v>
      </c>
      <c r="X22" s="42" t="s">
        <v>4624</v>
      </c>
      <c r="Y22" s="48" t="s">
        <v>4934</v>
      </c>
    </row>
    <row r="23" spans="1:240" s="41" customFormat="1" ht="15" customHeight="1" x14ac:dyDescent="0.25">
      <c r="A23" s="14">
        <v>22</v>
      </c>
      <c r="B23" s="42" t="s">
        <v>2494</v>
      </c>
      <c r="C23" s="43" t="s">
        <v>9</v>
      </c>
      <c r="D23" s="42" t="s">
        <v>61</v>
      </c>
      <c r="E23" s="70">
        <v>43077</v>
      </c>
      <c r="F23" s="71" t="s">
        <v>4682</v>
      </c>
      <c r="G23" s="42">
        <v>8171000061</v>
      </c>
      <c r="H23" s="42" t="s">
        <v>2520</v>
      </c>
      <c r="I23" s="42" t="s">
        <v>2521</v>
      </c>
      <c r="J23" s="42" t="s">
        <v>623</v>
      </c>
      <c r="K23" s="46">
        <v>100000</v>
      </c>
      <c r="L23" s="42" t="s">
        <v>66</v>
      </c>
      <c r="M23" s="42" t="s">
        <v>67</v>
      </c>
      <c r="N23" s="42" t="s">
        <v>4683</v>
      </c>
      <c r="O23" s="42" t="s">
        <v>4684</v>
      </c>
      <c r="P23" s="42" t="s">
        <v>4685</v>
      </c>
      <c r="Q23" s="14" t="s">
        <v>2525</v>
      </c>
      <c r="R23" s="47" t="s">
        <v>72</v>
      </c>
      <c r="S23" s="42" t="s">
        <v>2511</v>
      </c>
      <c r="T23" s="14" t="s">
        <v>629</v>
      </c>
      <c r="U23" s="42" t="s">
        <v>75</v>
      </c>
      <c r="V23" s="42" t="s">
        <v>661</v>
      </c>
      <c r="W23" s="42" t="s">
        <v>77</v>
      </c>
      <c r="X23" s="42" t="s">
        <v>4624</v>
      </c>
      <c r="Y23" s="48" t="s">
        <v>4934</v>
      </c>
    </row>
    <row r="24" spans="1:240" s="41" customFormat="1" ht="15" customHeight="1" x14ac:dyDescent="0.25">
      <c r="A24" s="14">
        <v>23</v>
      </c>
      <c r="B24" s="42" t="s">
        <v>2494</v>
      </c>
      <c r="C24" s="43" t="s">
        <v>9</v>
      </c>
      <c r="D24" s="42" t="s">
        <v>61</v>
      </c>
      <c r="E24" s="61">
        <v>43045</v>
      </c>
      <c r="F24" s="62" t="s">
        <v>4686</v>
      </c>
      <c r="G24" s="42" t="s">
        <v>4687</v>
      </c>
      <c r="H24" s="42" t="s">
        <v>4688</v>
      </c>
      <c r="I24" s="42" t="s">
        <v>4689</v>
      </c>
      <c r="J24" s="42" t="s">
        <v>580</v>
      </c>
      <c r="K24" s="46">
        <v>100000</v>
      </c>
      <c r="L24" s="42" t="s">
        <v>66</v>
      </c>
      <c r="M24" s="42" t="s">
        <v>67</v>
      </c>
      <c r="N24" s="42" t="s">
        <v>4690</v>
      </c>
      <c r="O24" s="42" t="s">
        <v>4691</v>
      </c>
      <c r="P24" s="42" t="s">
        <v>4692</v>
      </c>
      <c r="Q24" s="14" t="s">
        <v>4693</v>
      </c>
      <c r="R24" s="47" t="s">
        <v>4694</v>
      </c>
      <c r="S24" s="42" t="s">
        <v>4695</v>
      </c>
      <c r="T24" s="14" t="s">
        <v>748</v>
      </c>
      <c r="U24" s="42" t="s">
        <v>75</v>
      </c>
      <c r="V24" s="42" t="s">
        <v>661</v>
      </c>
      <c r="W24" s="42" t="s">
        <v>77</v>
      </c>
      <c r="X24" s="42" t="s">
        <v>4624</v>
      </c>
      <c r="Y24" s="48" t="s">
        <v>4934</v>
      </c>
    </row>
    <row r="25" spans="1:240" s="41" customFormat="1" ht="15" customHeight="1" x14ac:dyDescent="0.25">
      <c r="A25" s="14">
        <v>24</v>
      </c>
      <c r="B25" s="42" t="s">
        <v>2494</v>
      </c>
      <c r="C25" s="43" t="s">
        <v>9</v>
      </c>
      <c r="D25" s="42" t="s">
        <v>61</v>
      </c>
      <c r="E25" s="61">
        <v>43068</v>
      </c>
      <c r="F25" s="62" t="s">
        <v>4696</v>
      </c>
      <c r="G25" s="42" t="s">
        <v>4697</v>
      </c>
      <c r="H25" s="42" t="s">
        <v>4698</v>
      </c>
      <c r="I25" s="42" t="s">
        <v>4699</v>
      </c>
      <c r="J25" s="42" t="s">
        <v>580</v>
      </c>
      <c r="K25" s="46">
        <v>800000</v>
      </c>
      <c r="L25" s="42" t="s">
        <v>66</v>
      </c>
      <c r="M25" s="42" t="s">
        <v>67</v>
      </c>
      <c r="N25" s="42" t="s">
        <v>4700</v>
      </c>
      <c r="O25" s="42" t="s">
        <v>4701</v>
      </c>
      <c r="P25" s="42" t="s">
        <v>4702</v>
      </c>
      <c r="Q25" s="14" t="s">
        <v>4703</v>
      </c>
      <c r="R25" s="47" t="s">
        <v>4694</v>
      </c>
      <c r="S25" s="42" t="s">
        <v>4695</v>
      </c>
      <c r="T25" s="14" t="s">
        <v>748</v>
      </c>
      <c r="U25" s="42" t="s">
        <v>90</v>
      </c>
      <c r="V25" s="42" t="s">
        <v>661</v>
      </c>
      <c r="W25" s="42" t="s">
        <v>77</v>
      </c>
      <c r="X25" s="42" t="s">
        <v>4624</v>
      </c>
      <c r="Y25" s="48" t="s">
        <v>4934</v>
      </c>
    </row>
    <row r="26" spans="1:240" s="41" customFormat="1" ht="15" customHeight="1" x14ac:dyDescent="0.25">
      <c r="A26" s="14">
        <v>25</v>
      </c>
      <c r="B26" s="42" t="s">
        <v>2494</v>
      </c>
      <c r="C26" s="43" t="s">
        <v>9</v>
      </c>
      <c r="D26" s="42" t="s">
        <v>61</v>
      </c>
      <c r="E26" s="70">
        <v>43040</v>
      </c>
      <c r="F26" s="71" t="s">
        <v>533</v>
      </c>
      <c r="G26" s="42">
        <v>8190000926</v>
      </c>
      <c r="H26" s="42" t="s">
        <v>4704</v>
      </c>
      <c r="I26" s="42" t="s">
        <v>4705</v>
      </c>
      <c r="J26" s="42" t="s">
        <v>65</v>
      </c>
      <c r="K26" s="46">
        <v>100000</v>
      </c>
      <c r="L26" s="42" t="s">
        <v>66</v>
      </c>
      <c r="M26" s="42" t="s">
        <v>67</v>
      </c>
      <c r="N26" s="42" t="s">
        <v>4706</v>
      </c>
      <c r="O26" s="42" t="s">
        <v>4707</v>
      </c>
      <c r="P26" s="42" t="s">
        <v>4708</v>
      </c>
      <c r="Q26" s="14" t="s">
        <v>4709</v>
      </c>
      <c r="R26" s="47">
        <v>1200010728462</v>
      </c>
      <c r="S26" s="42" t="s">
        <v>2554</v>
      </c>
      <c r="T26" s="14" t="s">
        <v>74</v>
      </c>
      <c r="U26" s="42" t="s">
        <v>75</v>
      </c>
      <c r="V26" s="42" t="s">
        <v>661</v>
      </c>
      <c r="W26" s="42" t="s">
        <v>77</v>
      </c>
      <c r="X26" s="42" t="s">
        <v>4624</v>
      </c>
      <c r="Y26" s="48" t="s">
        <v>4934</v>
      </c>
    </row>
    <row r="27" spans="1:240" s="41" customFormat="1" ht="15" customHeight="1" x14ac:dyDescent="0.25">
      <c r="A27" s="14">
        <v>26</v>
      </c>
      <c r="B27" s="42" t="s">
        <v>2494</v>
      </c>
      <c r="C27" s="43" t="s">
        <v>10</v>
      </c>
      <c r="D27" s="42" t="s">
        <v>61</v>
      </c>
      <c r="E27" s="52">
        <v>43073</v>
      </c>
      <c r="F27" s="66" t="s">
        <v>4710</v>
      </c>
      <c r="G27" s="42" t="s">
        <v>31</v>
      </c>
      <c r="H27" s="42" t="s">
        <v>31</v>
      </c>
      <c r="I27" s="42" t="s">
        <v>31</v>
      </c>
      <c r="J27" s="42" t="s">
        <v>31</v>
      </c>
      <c r="K27" s="46">
        <v>50000</v>
      </c>
      <c r="L27" s="42" t="s">
        <v>31</v>
      </c>
      <c r="M27" s="42" t="s">
        <v>31</v>
      </c>
      <c r="N27" s="42" t="s">
        <v>31</v>
      </c>
      <c r="O27" s="42" t="s">
        <v>31</v>
      </c>
      <c r="P27" s="42" t="s">
        <v>4711</v>
      </c>
      <c r="Q27" s="14" t="s">
        <v>100</v>
      </c>
      <c r="R27" s="47" t="s">
        <v>72</v>
      </c>
      <c r="S27" s="42" t="s">
        <v>4712</v>
      </c>
      <c r="T27" s="14" t="s">
        <v>889</v>
      </c>
      <c r="U27" s="42" t="s">
        <v>102</v>
      </c>
      <c r="V27" s="42" t="s">
        <v>31</v>
      </c>
      <c r="W27" s="42" t="s">
        <v>31</v>
      </c>
      <c r="X27" s="42" t="s">
        <v>4624</v>
      </c>
      <c r="Y27" s="48" t="s">
        <v>4934</v>
      </c>
    </row>
    <row r="28" spans="1:240" s="41" customFormat="1" ht="15" customHeight="1" x14ac:dyDescent="0.25">
      <c r="A28" s="14">
        <v>27</v>
      </c>
      <c r="B28" s="42" t="s">
        <v>2494</v>
      </c>
      <c r="C28" s="43" t="s">
        <v>9</v>
      </c>
      <c r="D28" s="42" t="s">
        <v>61</v>
      </c>
      <c r="E28" s="70">
        <v>43048</v>
      </c>
      <c r="F28" s="71" t="s">
        <v>4713</v>
      </c>
      <c r="G28" s="42">
        <v>8156001482</v>
      </c>
      <c r="H28" s="42" t="s">
        <v>4714</v>
      </c>
      <c r="I28" s="42" t="s">
        <v>4715</v>
      </c>
      <c r="J28" s="42" t="s">
        <v>4716</v>
      </c>
      <c r="K28" s="46">
        <v>150000</v>
      </c>
      <c r="L28" s="42" t="s">
        <v>66</v>
      </c>
      <c r="M28" s="42" t="s">
        <v>67</v>
      </c>
      <c r="N28" s="42" t="s">
        <v>4717</v>
      </c>
      <c r="O28" s="42" t="s">
        <v>4718</v>
      </c>
      <c r="P28" s="42" t="s">
        <v>4719</v>
      </c>
      <c r="Q28" s="14" t="s">
        <v>4720</v>
      </c>
      <c r="R28" s="47" t="s">
        <v>72</v>
      </c>
      <c r="S28" s="42" t="s">
        <v>4721</v>
      </c>
      <c r="T28" s="14" t="s">
        <v>790</v>
      </c>
      <c r="U28" s="42" t="s">
        <v>90</v>
      </c>
      <c r="V28" s="42" t="s">
        <v>76</v>
      </c>
      <c r="W28" s="42" t="s">
        <v>77</v>
      </c>
      <c r="X28" s="42" t="s">
        <v>4624</v>
      </c>
      <c r="Y28" s="48" t="s">
        <v>4934</v>
      </c>
    </row>
    <row r="29" spans="1:240" s="41" customFormat="1" ht="15" customHeight="1" x14ac:dyDescent="0.25">
      <c r="A29" s="14">
        <v>28</v>
      </c>
      <c r="B29" s="42" t="s">
        <v>2494</v>
      </c>
      <c r="C29" s="43" t="s">
        <v>9</v>
      </c>
      <c r="D29" s="42" t="s">
        <v>61</v>
      </c>
      <c r="E29" s="89">
        <v>43069</v>
      </c>
      <c r="F29" s="90" t="s">
        <v>4722</v>
      </c>
      <c r="G29" s="42">
        <v>8156001228</v>
      </c>
      <c r="H29" s="42" t="s">
        <v>4723</v>
      </c>
      <c r="I29" s="42" t="s">
        <v>4724</v>
      </c>
      <c r="J29" s="42" t="s">
        <v>784</v>
      </c>
      <c r="K29" s="46">
        <v>50000</v>
      </c>
      <c r="L29" s="42" t="s">
        <v>66</v>
      </c>
      <c r="M29" s="42" t="s">
        <v>67</v>
      </c>
      <c r="N29" s="42" t="s">
        <v>4725</v>
      </c>
      <c r="O29" s="42" t="s">
        <v>4726</v>
      </c>
      <c r="P29" s="42" t="s">
        <v>4727</v>
      </c>
      <c r="Q29" s="14" t="s">
        <v>4728</v>
      </c>
      <c r="R29" s="47" t="s">
        <v>72</v>
      </c>
      <c r="S29" s="42" t="s">
        <v>4721</v>
      </c>
      <c r="T29" s="14" t="s">
        <v>790</v>
      </c>
      <c r="U29" s="42" t="s">
        <v>75</v>
      </c>
      <c r="V29" s="42" t="s">
        <v>76</v>
      </c>
      <c r="W29" s="42" t="s">
        <v>77</v>
      </c>
      <c r="X29" s="42" t="s">
        <v>4624</v>
      </c>
      <c r="Y29" s="48" t="s">
        <v>4934</v>
      </c>
      <c r="HM29" s="49"/>
      <c r="HN29" s="49"/>
      <c r="HO29" s="49"/>
      <c r="HP29" s="49"/>
      <c r="HQ29" s="49"/>
      <c r="HR29" s="49"/>
      <c r="HS29" s="49"/>
      <c r="HT29" s="49"/>
      <c r="HU29" s="49"/>
      <c r="HV29" s="49"/>
      <c r="HW29" s="49"/>
      <c r="HX29" s="49"/>
      <c r="HY29" s="49"/>
      <c r="HZ29" s="49"/>
      <c r="IA29" s="49"/>
      <c r="IB29" s="49"/>
      <c r="IC29" s="49"/>
      <c r="ID29" s="49"/>
      <c r="IE29" s="49"/>
      <c r="IF29" s="49"/>
    </row>
    <row r="30" spans="1:240" s="41" customFormat="1" ht="15" customHeight="1" x14ac:dyDescent="0.25">
      <c r="A30" s="14">
        <v>29</v>
      </c>
      <c r="B30" s="42" t="s">
        <v>2580</v>
      </c>
      <c r="C30" s="43" t="s">
        <v>10</v>
      </c>
      <c r="D30" s="42" t="s">
        <v>61</v>
      </c>
      <c r="E30" s="72">
        <v>43096</v>
      </c>
      <c r="F30" s="162" t="s">
        <v>4729</v>
      </c>
      <c r="G30" s="42" t="s">
        <v>31</v>
      </c>
      <c r="H30" s="42" t="s">
        <v>31</v>
      </c>
      <c r="I30" s="42" t="s">
        <v>31</v>
      </c>
      <c r="J30" s="42" t="s">
        <v>31</v>
      </c>
      <c r="K30" s="46">
        <v>150000</v>
      </c>
      <c r="L30" s="42" t="s">
        <v>31</v>
      </c>
      <c r="M30" s="42" t="s">
        <v>31</v>
      </c>
      <c r="N30" s="42" t="s">
        <v>31</v>
      </c>
      <c r="O30" s="42" t="s">
        <v>31</v>
      </c>
      <c r="P30" s="42" t="s">
        <v>4730</v>
      </c>
      <c r="Q30" s="14" t="s">
        <v>100</v>
      </c>
      <c r="R30" s="47" t="s">
        <v>72</v>
      </c>
      <c r="S30" s="42" t="s">
        <v>4731</v>
      </c>
      <c r="T30" s="14" t="s">
        <v>4732</v>
      </c>
      <c r="U30" s="42" t="s">
        <v>2314</v>
      </c>
      <c r="V30" s="42" t="s">
        <v>31</v>
      </c>
      <c r="W30" s="42" t="s">
        <v>31</v>
      </c>
      <c r="X30" s="42" t="s">
        <v>4624</v>
      </c>
      <c r="Y30" s="48" t="s">
        <v>4935</v>
      </c>
      <c r="HI30" s="49"/>
      <c r="HJ30" s="49"/>
      <c r="HK30" s="49"/>
      <c r="HL30" s="49"/>
    </row>
    <row r="31" spans="1:240" s="41" customFormat="1" ht="15" customHeight="1" x14ac:dyDescent="0.25">
      <c r="A31" s="14">
        <v>30</v>
      </c>
      <c r="B31" s="42" t="s">
        <v>2580</v>
      </c>
      <c r="C31" s="43" t="s">
        <v>10</v>
      </c>
      <c r="D31" s="42" t="s">
        <v>61</v>
      </c>
      <c r="E31" s="52">
        <v>43082</v>
      </c>
      <c r="F31" s="64">
        <v>0.95104166666666667</v>
      </c>
      <c r="G31" s="42" t="s">
        <v>31</v>
      </c>
      <c r="H31" s="42" t="s">
        <v>31</v>
      </c>
      <c r="I31" s="42" t="s">
        <v>31</v>
      </c>
      <c r="J31" s="42" t="s">
        <v>31</v>
      </c>
      <c r="K31" s="46">
        <v>250000</v>
      </c>
      <c r="L31" s="42" t="s">
        <v>31</v>
      </c>
      <c r="M31" s="42" t="s">
        <v>31</v>
      </c>
      <c r="N31" s="42" t="s">
        <v>31</v>
      </c>
      <c r="O31" s="42" t="s">
        <v>31</v>
      </c>
      <c r="P31" s="42" t="s">
        <v>4733</v>
      </c>
      <c r="Q31" s="14" t="s">
        <v>100</v>
      </c>
      <c r="R31" s="47" t="s">
        <v>72</v>
      </c>
      <c r="S31" s="42" t="s">
        <v>4734</v>
      </c>
      <c r="T31" s="14" t="s">
        <v>706</v>
      </c>
      <c r="U31" s="42" t="s">
        <v>2314</v>
      </c>
      <c r="V31" s="42" t="s">
        <v>31</v>
      </c>
      <c r="W31" s="42" t="s">
        <v>31</v>
      </c>
      <c r="X31" s="42" t="s">
        <v>4624</v>
      </c>
      <c r="Y31" s="48" t="s">
        <v>4935</v>
      </c>
    </row>
    <row r="32" spans="1:240" s="41" customFormat="1" ht="15" customHeight="1" x14ac:dyDescent="0.25">
      <c r="A32" s="14">
        <v>31</v>
      </c>
      <c r="B32" s="42" t="s">
        <v>2580</v>
      </c>
      <c r="C32" s="43" t="s">
        <v>10</v>
      </c>
      <c r="D32" s="42" t="s">
        <v>61</v>
      </c>
      <c r="E32" s="163">
        <v>43091</v>
      </c>
      <c r="F32" s="64">
        <v>0.73968750000000005</v>
      </c>
      <c r="G32" s="42" t="s">
        <v>31</v>
      </c>
      <c r="H32" s="42" t="s">
        <v>31</v>
      </c>
      <c r="I32" s="42" t="s">
        <v>31</v>
      </c>
      <c r="J32" s="42" t="s">
        <v>31</v>
      </c>
      <c r="K32" s="46">
        <v>100000</v>
      </c>
      <c r="L32" s="42" t="s">
        <v>31</v>
      </c>
      <c r="M32" s="42" t="s">
        <v>31</v>
      </c>
      <c r="N32" s="42" t="s">
        <v>31</v>
      </c>
      <c r="O32" s="42" t="s">
        <v>31</v>
      </c>
      <c r="P32" s="42" t="s">
        <v>4735</v>
      </c>
      <c r="Q32" s="14" t="s">
        <v>100</v>
      </c>
      <c r="R32" s="47" t="s">
        <v>72</v>
      </c>
      <c r="S32" s="42" t="s">
        <v>4734</v>
      </c>
      <c r="T32" s="14" t="s">
        <v>706</v>
      </c>
      <c r="U32" s="42" t="s">
        <v>2314</v>
      </c>
      <c r="V32" s="42" t="s">
        <v>31</v>
      </c>
      <c r="W32" s="42" t="s">
        <v>31</v>
      </c>
      <c r="X32" s="42" t="s">
        <v>4624</v>
      </c>
      <c r="Y32" s="48" t="s">
        <v>4935</v>
      </c>
      <c r="HI32" s="49"/>
      <c r="HJ32" s="49"/>
      <c r="HK32" s="49"/>
      <c r="HL32" s="49"/>
      <c r="HM32" s="98"/>
      <c r="HN32" s="98"/>
      <c r="HO32" s="98"/>
      <c r="HP32" s="98"/>
      <c r="HQ32" s="98"/>
      <c r="HR32" s="98"/>
      <c r="HS32" s="98"/>
      <c r="HT32" s="98"/>
      <c r="HU32" s="98"/>
      <c r="HV32" s="98"/>
      <c r="HW32" s="98"/>
      <c r="HX32" s="98"/>
      <c r="HY32" s="98"/>
      <c r="HZ32" s="98"/>
      <c r="IA32" s="98"/>
      <c r="IB32" s="98"/>
      <c r="IC32" s="98"/>
      <c r="ID32" s="98"/>
      <c r="IE32" s="98"/>
      <c r="IF32" s="98"/>
    </row>
    <row r="33" spans="1:240" s="41" customFormat="1" ht="15" customHeight="1" x14ac:dyDescent="0.25">
      <c r="A33" s="14">
        <v>32</v>
      </c>
      <c r="B33" s="42" t="s">
        <v>2580</v>
      </c>
      <c r="C33" s="43" t="s">
        <v>10</v>
      </c>
      <c r="D33" s="42" t="s">
        <v>61</v>
      </c>
      <c r="E33" s="52">
        <v>43070</v>
      </c>
      <c r="F33" s="164" t="s">
        <v>4736</v>
      </c>
      <c r="G33" s="42" t="s">
        <v>31</v>
      </c>
      <c r="H33" s="42" t="s">
        <v>31</v>
      </c>
      <c r="I33" s="42" t="s">
        <v>31</v>
      </c>
      <c r="J33" s="42" t="s">
        <v>31</v>
      </c>
      <c r="K33" s="46">
        <v>50000</v>
      </c>
      <c r="L33" s="42" t="s">
        <v>31</v>
      </c>
      <c r="M33" s="42" t="s">
        <v>31</v>
      </c>
      <c r="N33" s="42" t="s">
        <v>31</v>
      </c>
      <c r="O33" s="42" t="s">
        <v>31</v>
      </c>
      <c r="P33" s="42" t="s">
        <v>4737</v>
      </c>
      <c r="Q33" s="14" t="s">
        <v>100</v>
      </c>
      <c r="R33" s="47" t="s">
        <v>72</v>
      </c>
      <c r="S33" s="42" t="s">
        <v>4738</v>
      </c>
      <c r="T33" s="14" t="s">
        <v>4739</v>
      </c>
      <c r="U33" s="42" t="s">
        <v>2314</v>
      </c>
      <c r="V33" s="42" t="s">
        <v>31</v>
      </c>
      <c r="W33" s="42" t="s">
        <v>31</v>
      </c>
      <c r="X33" s="42" t="s">
        <v>4624</v>
      </c>
      <c r="Y33" s="48" t="s">
        <v>4935</v>
      </c>
      <c r="HI33" s="49"/>
      <c r="HJ33" s="49"/>
      <c r="HK33" s="49"/>
      <c r="HL33" s="4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</row>
    <row r="34" spans="1:240" s="41" customFormat="1" ht="15" customHeight="1" x14ac:dyDescent="0.25">
      <c r="A34" s="14">
        <v>33</v>
      </c>
      <c r="B34" s="42" t="s">
        <v>2580</v>
      </c>
      <c r="C34" s="43" t="s">
        <v>10</v>
      </c>
      <c r="D34" s="42" t="s">
        <v>61</v>
      </c>
      <c r="E34" s="52">
        <v>43086</v>
      </c>
      <c r="F34" s="164" t="s">
        <v>4740</v>
      </c>
      <c r="G34" s="42" t="s">
        <v>31</v>
      </c>
      <c r="H34" s="42" t="s">
        <v>31</v>
      </c>
      <c r="I34" s="42" t="s">
        <v>31</v>
      </c>
      <c r="J34" s="42" t="s">
        <v>31</v>
      </c>
      <c r="K34" s="46">
        <v>50000</v>
      </c>
      <c r="L34" s="42" t="s">
        <v>31</v>
      </c>
      <c r="M34" s="42" t="s">
        <v>31</v>
      </c>
      <c r="N34" s="42" t="s">
        <v>31</v>
      </c>
      <c r="O34" s="42" t="s">
        <v>31</v>
      </c>
      <c r="P34" s="42" t="s">
        <v>4741</v>
      </c>
      <c r="Q34" s="14" t="s">
        <v>100</v>
      </c>
      <c r="R34" s="47" t="s">
        <v>72</v>
      </c>
      <c r="S34" s="42" t="s">
        <v>4738</v>
      </c>
      <c r="T34" s="14" t="s">
        <v>4739</v>
      </c>
      <c r="U34" s="42" t="s">
        <v>2314</v>
      </c>
      <c r="V34" s="42" t="s">
        <v>31</v>
      </c>
      <c r="W34" s="42" t="s">
        <v>31</v>
      </c>
      <c r="X34" s="42" t="s">
        <v>4624</v>
      </c>
      <c r="Y34" s="48" t="s">
        <v>4935</v>
      </c>
      <c r="HI34" s="49"/>
      <c r="HJ34" s="49"/>
      <c r="HK34" s="49"/>
      <c r="HL34" s="49"/>
      <c r="HM34" s="98"/>
      <c r="HN34" s="98"/>
      <c r="HO34" s="98"/>
      <c r="HP34" s="98"/>
      <c r="HQ34" s="98"/>
      <c r="HR34" s="98"/>
      <c r="HS34" s="98"/>
      <c r="HT34" s="98"/>
      <c r="HU34" s="98"/>
      <c r="HV34" s="98"/>
      <c r="HW34" s="98"/>
      <c r="HX34" s="98"/>
      <c r="HY34" s="98"/>
      <c r="HZ34" s="98"/>
      <c r="IA34" s="98"/>
      <c r="IB34" s="98"/>
      <c r="IC34" s="98"/>
      <c r="ID34" s="98"/>
      <c r="IE34" s="98"/>
      <c r="IF34" s="98"/>
    </row>
    <row r="35" spans="1:240" s="41" customFormat="1" ht="15" customHeight="1" x14ac:dyDescent="0.25">
      <c r="A35" s="14">
        <v>34</v>
      </c>
      <c r="B35" s="42" t="s">
        <v>2580</v>
      </c>
      <c r="C35" s="43" t="s">
        <v>10</v>
      </c>
      <c r="D35" s="42" t="s">
        <v>61</v>
      </c>
      <c r="E35" s="52">
        <v>43089</v>
      </c>
      <c r="F35" s="165">
        <v>0.10900462962962963</v>
      </c>
      <c r="G35" s="42" t="s">
        <v>31</v>
      </c>
      <c r="H35" s="42" t="s">
        <v>31</v>
      </c>
      <c r="I35" s="42" t="s">
        <v>31</v>
      </c>
      <c r="J35" s="42" t="s">
        <v>31</v>
      </c>
      <c r="K35" s="46">
        <v>300000</v>
      </c>
      <c r="L35" s="42" t="s">
        <v>31</v>
      </c>
      <c r="M35" s="42" t="s">
        <v>31</v>
      </c>
      <c r="N35" s="42" t="s">
        <v>31</v>
      </c>
      <c r="O35" s="42" t="s">
        <v>31</v>
      </c>
      <c r="P35" s="42" t="s">
        <v>4742</v>
      </c>
      <c r="Q35" s="14" t="s">
        <v>100</v>
      </c>
      <c r="R35" s="47" t="s">
        <v>72</v>
      </c>
      <c r="S35" s="42" t="s">
        <v>4743</v>
      </c>
      <c r="T35" s="14" t="s">
        <v>629</v>
      </c>
      <c r="U35" s="42" t="s">
        <v>2314</v>
      </c>
      <c r="V35" s="42" t="s">
        <v>31</v>
      </c>
      <c r="W35" s="42" t="s">
        <v>31</v>
      </c>
      <c r="X35" s="42" t="s">
        <v>4624</v>
      </c>
      <c r="Y35" s="48" t="s">
        <v>4935</v>
      </c>
      <c r="HI35" s="49"/>
      <c r="HJ35" s="49"/>
      <c r="HK35" s="49"/>
      <c r="HL35" s="49"/>
    </row>
    <row r="36" spans="1:240" s="41" customFormat="1" ht="15" customHeight="1" x14ac:dyDescent="0.25">
      <c r="A36" s="14">
        <v>35</v>
      </c>
      <c r="B36" s="42" t="s">
        <v>2580</v>
      </c>
      <c r="C36" s="43" t="s">
        <v>10</v>
      </c>
      <c r="D36" s="42" t="s">
        <v>61</v>
      </c>
      <c r="E36" s="52">
        <v>43099</v>
      </c>
      <c r="F36" s="165">
        <v>0.93722222222222218</v>
      </c>
      <c r="G36" s="42" t="s">
        <v>31</v>
      </c>
      <c r="H36" s="42" t="s">
        <v>31</v>
      </c>
      <c r="I36" s="42" t="s">
        <v>31</v>
      </c>
      <c r="J36" s="42" t="s">
        <v>31</v>
      </c>
      <c r="K36" s="46">
        <v>50000</v>
      </c>
      <c r="L36" s="42" t="s">
        <v>31</v>
      </c>
      <c r="M36" s="42" t="s">
        <v>31</v>
      </c>
      <c r="N36" s="42" t="s">
        <v>31</v>
      </c>
      <c r="O36" s="42" t="s">
        <v>31</v>
      </c>
      <c r="P36" s="42" t="s">
        <v>4744</v>
      </c>
      <c r="Q36" s="14" t="s">
        <v>100</v>
      </c>
      <c r="R36" s="47" t="s">
        <v>72</v>
      </c>
      <c r="S36" s="42" t="s">
        <v>4743</v>
      </c>
      <c r="T36" s="14" t="s">
        <v>629</v>
      </c>
      <c r="U36" s="42" t="s">
        <v>2314</v>
      </c>
      <c r="V36" s="42" t="s">
        <v>31</v>
      </c>
      <c r="W36" s="42" t="s">
        <v>31</v>
      </c>
      <c r="X36" s="42" t="s">
        <v>4624</v>
      </c>
      <c r="Y36" s="48" t="s">
        <v>4935</v>
      </c>
      <c r="HI36" s="49"/>
      <c r="HJ36" s="49"/>
      <c r="HK36" s="49"/>
      <c r="HL36" s="49"/>
    </row>
    <row r="37" spans="1:240" s="41" customFormat="1" ht="15" customHeight="1" x14ac:dyDescent="0.25">
      <c r="A37" s="14">
        <v>36</v>
      </c>
      <c r="B37" s="42" t="s">
        <v>2580</v>
      </c>
      <c r="C37" s="43" t="s">
        <v>10</v>
      </c>
      <c r="D37" s="42" t="s">
        <v>61</v>
      </c>
      <c r="E37" s="72">
        <v>43100</v>
      </c>
      <c r="F37" s="166">
        <v>0.91964120370370372</v>
      </c>
      <c r="G37" s="42" t="s">
        <v>31</v>
      </c>
      <c r="H37" s="42" t="s">
        <v>31</v>
      </c>
      <c r="I37" s="42" t="s">
        <v>31</v>
      </c>
      <c r="J37" s="42" t="s">
        <v>31</v>
      </c>
      <c r="K37" s="46">
        <v>200000</v>
      </c>
      <c r="L37" s="42" t="s">
        <v>31</v>
      </c>
      <c r="M37" s="42" t="s">
        <v>31</v>
      </c>
      <c r="N37" s="42" t="s">
        <v>31</v>
      </c>
      <c r="O37" s="42" t="s">
        <v>31</v>
      </c>
      <c r="P37" s="42" t="s">
        <v>4745</v>
      </c>
      <c r="Q37" s="14" t="s">
        <v>100</v>
      </c>
      <c r="R37" s="47" t="s">
        <v>72</v>
      </c>
      <c r="S37" s="42" t="s">
        <v>4746</v>
      </c>
      <c r="T37" s="14" t="s">
        <v>748</v>
      </c>
      <c r="U37" s="42" t="s">
        <v>102</v>
      </c>
      <c r="V37" s="42" t="s">
        <v>31</v>
      </c>
      <c r="W37" s="42" t="s">
        <v>31</v>
      </c>
      <c r="X37" s="42" t="s">
        <v>4624</v>
      </c>
      <c r="Y37" s="48" t="s">
        <v>4935</v>
      </c>
      <c r="HI37" s="49"/>
      <c r="HJ37" s="49"/>
      <c r="HK37" s="49"/>
      <c r="HL37" s="49"/>
    </row>
    <row r="38" spans="1:240" s="41" customFormat="1" ht="15" customHeight="1" x14ac:dyDescent="0.25">
      <c r="A38" s="14">
        <v>37</v>
      </c>
      <c r="B38" s="42" t="s">
        <v>2580</v>
      </c>
      <c r="C38" s="43" t="s">
        <v>10</v>
      </c>
      <c r="D38" s="42" t="s">
        <v>61</v>
      </c>
      <c r="E38" s="52">
        <v>43066</v>
      </c>
      <c r="F38" s="64">
        <v>0.54479166666666667</v>
      </c>
      <c r="G38" s="42" t="s">
        <v>31</v>
      </c>
      <c r="H38" s="42" t="s">
        <v>31</v>
      </c>
      <c r="I38" s="42" t="s">
        <v>31</v>
      </c>
      <c r="J38" s="42" t="s">
        <v>31</v>
      </c>
      <c r="K38" s="46">
        <v>100000</v>
      </c>
      <c r="L38" s="42" t="s">
        <v>31</v>
      </c>
      <c r="M38" s="42" t="s">
        <v>31</v>
      </c>
      <c r="N38" s="42" t="s">
        <v>31</v>
      </c>
      <c r="O38" s="42" t="s">
        <v>31</v>
      </c>
      <c r="P38" s="42" t="s">
        <v>4747</v>
      </c>
      <c r="Q38" s="14" t="s">
        <v>100</v>
      </c>
      <c r="R38" s="47" t="s">
        <v>72</v>
      </c>
      <c r="S38" s="42" t="s">
        <v>2679</v>
      </c>
      <c r="T38" s="14" t="s">
        <v>2642</v>
      </c>
      <c r="U38" s="42" t="s">
        <v>2314</v>
      </c>
      <c r="V38" s="42" t="s">
        <v>31</v>
      </c>
      <c r="W38" s="42" t="s">
        <v>31</v>
      </c>
      <c r="X38" s="42" t="s">
        <v>4624</v>
      </c>
      <c r="Y38" s="48" t="s">
        <v>4935</v>
      </c>
      <c r="HI38" s="49"/>
      <c r="HJ38" s="49"/>
      <c r="HK38" s="49"/>
      <c r="HL38" s="49"/>
    </row>
    <row r="39" spans="1:240" s="41" customFormat="1" ht="15" customHeight="1" x14ac:dyDescent="0.25">
      <c r="A39" s="14">
        <v>38</v>
      </c>
      <c r="B39" s="42" t="s">
        <v>2580</v>
      </c>
      <c r="C39" s="43" t="s">
        <v>10</v>
      </c>
      <c r="D39" s="42" t="s">
        <v>61</v>
      </c>
      <c r="E39" s="72">
        <v>43079</v>
      </c>
      <c r="F39" s="167" t="s">
        <v>4748</v>
      </c>
      <c r="G39" s="42" t="s">
        <v>31</v>
      </c>
      <c r="H39" s="42" t="s">
        <v>31</v>
      </c>
      <c r="I39" s="42" t="s">
        <v>31</v>
      </c>
      <c r="J39" s="42" t="s">
        <v>31</v>
      </c>
      <c r="K39" s="46">
        <v>150000</v>
      </c>
      <c r="L39" s="42" t="s">
        <v>31</v>
      </c>
      <c r="M39" s="42" t="s">
        <v>31</v>
      </c>
      <c r="N39" s="42" t="s">
        <v>31</v>
      </c>
      <c r="O39" s="42" t="s">
        <v>31</v>
      </c>
      <c r="P39" s="42" t="s">
        <v>4749</v>
      </c>
      <c r="Q39" s="14" t="s">
        <v>100</v>
      </c>
      <c r="R39" s="47" t="s">
        <v>72</v>
      </c>
      <c r="S39" s="42" t="s">
        <v>4750</v>
      </c>
      <c r="T39" s="14" t="s">
        <v>775</v>
      </c>
      <c r="U39" s="42" t="s">
        <v>2314</v>
      </c>
      <c r="V39" s="42" t="s">
        <v>31</v>
      </c>
      <c r="W39" s="42" t="s">
        <v>31</v>
      </c>
      <c r="X39" s="42" t="s">
        <v>4624</v>
      </c>
      <c r="Y39" s="48" t="s">
        <v>4935</v>
      </c>
      <c r="HI39" s="49"/>
      <c r="HJ39" s="49"/>
      <c r="HK39" s="49"/>
      <c r="HL39" s="49"/>
    </row>
    <row r="40" spans="1:240" s="41" customFormat="1" ht="15" customHeight="1" x14ac:dyDescent="0.25">
      <c r="A40" s="14">
        <v>39</v>
      </c>
      <c r="B40" s="42" t="s">
        <v>2580</v>
      </c>
      <c r="C40" s="43" t="s">
        <v>10</v>
      </c>
      <c r="D40" s="42" t="s">
        <v>61</v>
      </c>
      <c r="E40" s="72">
        <v>43092</v>
      </c>
      <c r="F40" s="168">
        <v>0.63504629629629628</v>
      </c>
      <c r="G40" s="42" t="s">
        <v>31</v>
      </c>
      <c r="H40" s="42" t="s">
        <v>31</v>
      </c>
      <c r="I40" s="42" t="s">
        <v>31</v>
      </c>
      <c r="J40" s="42" t="s">
        <v>31</v>
      </c>
      <c r="K40" s="46">
        <v>100000</v>
      </c>
      <c r="L40" s="42" t="s">
        <v>31</v>
      </c>
      <c r="M40" s="42" t="s">
        <v>31</v>
      </c>
      <c r="N40" s="42" t="s">
        <v>31</v>
      </c>
      <c r="O40" s="42" t="s">
        <v>31</v>
      </c>
      <c r="P40" s="42" t="s">
        <v>4751</v>
      </c>
      <c r="Q40" s="14" t="s">
        <v>100</v>
      </c>
      <c r="R40" s="47" t="s">
        <v>72</v>
      </c>
      <c r="S40" s="42" t="s">
        <v>4750</v>
      </c>
      <c r="T40" s="14" t="s">
        <v>775</v>
      </c>
      <c r="U40" s="42" t="s">
        <v>2314</v>
      </c>
      <c r="V40" s="42" t="s">
        <v>31</v>
      </c>
      <c r="W40" s="42" t="s">
        <v>31</v>
      </c>
      <c r="X40" s="42" t="s">
        <v>4624</v>
      </c>
      <c r="Y40" s="48" t="s">
        <v>4935</v>
      </c>
      <c r="HI40" s="49"/>
      <c r="HJ40" s="49"/>
      <c r="HK40" s="49"/>
      <c r="HL40" s="4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</row>
    <row r="41" spans="1:240" s="41" customFormat="1" ht="15" customHeight="1" x14ac:dyDescent="0.25">
      <c r="A41" s="14">
        <v>40</v>
      </c>
      <c r="B41" s="42" t="s">
        <v>2580</v>
      </c>
      <c r="C41" s="43" t="s">
        <v>10</v>
      </c>
      <c r="D41" s="42" t="s">
        <v>61</v>
      </c>
      <c r="E41" s="72">
        <v>43094</v>
      </c>
      <c r="F41" s="168">
        <v>0.73329861111111105</v>
      </c>
      <c r="G41" s="42" t="s">
        <v>31</v>
      </c>
      <c r="H41" s="42" t="s">
        <v>31</v>
      </c>
      <c r="I41" s="42" t="s">
        <v>31</v>
      </c>
      <c r="J41" s="42" t="s">
        <v>31</v>
      </c>
      <c r="K41" s="46">
        <v>100000</v>
      </c>
      <c r="L41" s="42" t="s">
        <v>31</v>
      </c>
      <c r="M41" s="42" t="s">
        <v>31</v>
      </c>
      <c r="N41" s="42" t="s">
        <v>31</v>
      </c>
      <c r="O41" s="42" t="s">
        <v>31</v>
      </c>
      <c r="P41" s="42" t="s">
        <v>4752</v>
      </c>
      <c r="Q41" s="14" t="s">
        <v>100</v>
      </c>
      <c r="R41" s="47" t="s">
        <v>72</v>
      </c>
      <c r="S41" s="42" t="s">
        <v>4750</v>
      </c>
      <c r="T41" s="14" t="s">
        <v>775</v>
      </c>
      <c r="U41" s="42" t="s">
        <v>2314</v>
      </c>
      <c r="V41" s="42" t="s">
        <v>31</v>
      </c>
      <c r="W41" s="42" t="s">
        <v>31</v>
      </c>
      <c r="X41" s="42" t="s">
        <v>4624</v>
      </c>
      <c r="Y41" s="48" t="s">
        <v>4935</v>
      </c>
    </row>
    <row r="42" spans="1:240" s="41" customFormat="1" ht="15" customHeight="1" x14ac:dyDescent="0.25">
      <c r="A42" s="14">
        <v>41</v>
      </c>
      <c r="B42" s="42" t="s">
        <v>2580</v>
      </c>
      <c r="C42" s="43" t="s">
        <v>10</v>
      </c>
      <c r="D42" s="42" t="s">
        <v>61</v>
      </c>
      <c r="E42" s="72">
        <v>43075</v>
      </c>
      <c r="F42" s="95">
        <v>0.92974537037037042</v>
      </c>
      <c r="G42" s="42" t="s">
        <v>31</v>
      </c>
      <c r="H42" s="42" t="s">
        <v>31</v>
      </c>
      <c r="I42" s="42" t="s">
        <v>31</v>
      </c>
      <c r="J42" s="42" t="s">
        <v>31</v>
      </c>
      <c r="K42" s="46">
        <v>50000</v>
      </c>
      <c r="L42" s="42" t="s">
        <v>31</v>
      </c>
      <c r="M42" s="42" t="s">
        <v>31</v>
      </c>
      <c r="N42" s="42" t="s">
        <v>31</v>
      </c>
      <c r="O42" s="42" t="s">
        <v>31</v>
      </c>
      <c r="P42" s="42" t="s">
        <v>4753</v>
      </c>
      <c r="Q42" s="14" t="s">
        <v>100</v>
      </c>
      <c r="R42" s="47" t="s">
        <v>72</v>
      </c>
      <c r="S42" s="42" t="s">
        <v>2703</v>
      </c>
      <c r="T42" s="14" t="s">
        <v>89</v>
      </c>
      <c r="U42" s="42" t="s">
        <v>2314</v>
      </c>
      <c r="V42" s="42" t="s">
        <v>31</v>
      </c>
      <c r="W42" s="42" t="s">
        <v>31</v>
      </c>
      <c r="X42" s="42" t="s">
        <v>4624</v>
      </c>
      <c r="Y42" s="48" t="s">
        <v>4935</v>
      </c>
      <c r="HI42" s="49"/>
      <c r="HJ42" s="49"/>
      <c r="HK42" s="49"/>
      <c r="HL42" s="49"/>
      <c r="HM42" s="49"/>
      <c r="HN42" s="49"/>
      <c r="HO42" s="49"/>
      <c r="HP42" s="49"/>
      <c r="HQ42" s="49"/>
      <c r="HR42" s="49"/>
      <c r="HS42" s="49"/>
      <c r="HT42" s="49"/>
      <c r="HU42" s="49"/>
      <c r="HV42" s="49"/>
      <c r="HW42" s="49"/>
      <c r="HX42" s="49"/>
      <c r="HY42" s="49"/>
      <c r="HZ42" s="49"/>
      <c r="IA42" s="49"/>
      <c r="IB42" s="49"/>
      <c r="IC42" s="49"/>
      <c r="ID42" s="49"/>
      <c r="IE42" s="49"/>
      <c r="IF42" s="49"/>
    </row>
    <row r="43" spans="1:240" s="41" customFormat="1" ht="15" customHeight="1" x14ac:dyDescent="0.25">
      <c r="A43" s="14">
        <v>42</v>
      </c>
      <c r="B43" s="42" t="s">
        <v>2580</v>
      </c>
      <c r="C43" s="43" t="s">
        <v>10</v>
      </c>
      <c r="D43" s="42" t="s">
        <v>61</v>
      </c>
      <c r="E43" s="52">
        <v>43095</v>
      </c>
      <c r="F43" s="59">
        <v>0.93871527777777775</v>
      </c>
      <c r="G43" s="42" t="s">
        <v>31</v>
      </c>
      <c r="H43" s="42" t="s">
        <v>31</v>
      </c>
      <c r="I43" s="42" t="s">
        <v>31</v>
      </c>
      <c r="J43" s="42" t="s">
        <v>31</v>
      </c>
      <c r="K43" s="46">
        <v>50000</v>
      </c>
      <c r="L43" s="42" t="s">
        <v>31</v>
      </c>
      <c r="M43" s="42" t="s">
        <v>31</v>
      </c>
      <c r="N43" s="42" t="s">
        <v>31</v>
      </c>
      <c r="O43" s="42" t="s">
        <v>31</v>
      </c>
      <c r="P43" s="42" t="s">
        <v>4754</v>
      </c>
      <c r="Q43" s="14" t="s">
        <v>100</v>
      </c>
      <c r="R43" s="47" t="s">
        <v>72</v>
      </c>
      <c r="S43" s="42" t="s">
        <v>4755</v>
      </c>
      <c r="T43" s="14" t="s">
        <v>115</v>
      </c>
      <c r="U43" s="42" t="s">
        <v>2314</v>
      </c>
      <c r="V43" s="42" t="s">
        <v>31</v>
      </c>
      <c r="W43" s="42" t="s">
        <v>31</v>
      </c>
      <c r="X43" s="42" t="s">
        <v>4624</v>
      </c>
      <c r="Y43" s="48" t="s">
        <v>4935</v>
      </c>
      <c r="HI43" s="49"/>
      <c r="HJ43" s="49"/>
      <c r="HK43" s="49"/>
      <c r="HL43" s="49"/>
      <c r="HM43" s="98"/>
      <c r="HN43" s="98"/>
      <c r="HO43" s="98"/>
      <c r="HP43" s="98"/>
      <c r="HQ43" s="98"/>
      <c r="HR43" s="98"/>
      <c r="HS43" s="98"/>
      <c r="HT43" s="98"/>
      <c r="HU43" s="98"/>
      <c r="HV43" s="98"/>
      <c r="HW43" s="98"/>
      <c r="HX43" s="98"/>
      <c r="HY43" s="98"/>
      <c r="HZ43" s="98"/>
      <c r="IA43" s="98"/>
      <c r="IB43" s="98"/>
      <c r="IC43" s="98"/>
      <c r="ID43" s="98"/>
      <c r="IE43" s="98"/>
      <c r="IF43" s="98"/>
    </row>
    <row r="44" spans="1:240" s="41" customFormat="1" ht="15" customHeight="1" x14ac:dyDescent="0.25">
      <c r="A44" s="14">
        <v>43</v>
      </c>
      <c r="B44" s="42" t="s">
        <v>2580</v>
      </c>
      <c r="C44" s="43" t="s">
        <v>9</v>
      </c>
      <c r="D44" s="42" t="s">
        <v>61</v>
      </c>
      <c r="E44" s="61">
        <v>43071</v>
      </c>
      <c r="F44" s="62" t="s">
        <v>4756</v>
      </c>
      <c r="G44" s="42" t="s">
        <v>4757</v>
      </c>
      <c r="H44" s="42" t="s">
        <v>4758</v>
      </c>
      <c r="I44" s="42" t="s">
        <v>4759</v>
      </c>
      <c r="J44" s="42" t="s">
        <v>591</v>
      </c>
      <c r="K44" s="46">
        <v>100000</v>
      </c>
      <c r="L44" s="42" t="s">
        <v>66</v>
      </c>
      <c r="M44" s="42" t="s">
        <v>67</v>
      </c>
      <c r="N44" s="42" t="s">
        <v>4760</v>
      </c>
      <c r="O44" s="42" t="s">
        <v>4761</v>
      </c>
      <c r="P44" s="42" t="s">
        <v>4762</v>
      </c>
      <c r="Q44" s="14" t="s">
        <v>4763</v>
      </c>
      <c r="R44" s="47" t="s">
        <v>72</v>
      </c>
      <c r="S44" s="42" t="s">
        <v>2631</v>
      </c>
      <c r="T44" s="14" t="s">
        <v>586</v>
      </c>
      <c r="U44" s="42" t="s">
        <v>90</v>
      </c>
      <c r="V44" s="42" t="s">
        <v>661</v>
      </c>
      <c r="W44" s="42" t="s">
        <v>77</v>
      </c>
      <c r="X44" s="42" t="s">
        <v>4624</v>
      </c>
      <c r="Y44" s="48" t="s">
        <v>4935</v>
      </c>
    </row>
    <row r="45" spans="1:240" s="41" customFormat="1" ht="15" customHeight="1" x14ac:dyDescent="0.25">
      <c r="A45" s="14">
        <v>44</v>
      </c>
      <c r="B45" s="42" t="s">
        <v>2580</v>
      </c>
      <c r="C45" s="43" t="s">
        <v>10</v>
      </c>
      <c r="D45" s="42" t="s">
        <v>61</v>
      </c>
      <c r="E45" s="91">
        <v>43100</v>
      </c>
      <c r="F45" s="92">
        <v>0.83061342592592602</v>
      </c>
      <c r="G45" s="42" t="s">
        <v>31</v>
      </c>
      <c r="H45" s="42" t="s">
        <v>31</v>
      </c>
      <c r="I45" s="42" t="s">
        <v>31</v>
      </c>
      <c r="J45" s="42" t="s">
        <v>31</v>
      </c>
      <c r="K45" s="46">
        <v>50000</v>
      </c>
      <c r="L45" s="42" t="s">
        <v>31</v>
      </c>
      <c r="M45" s="42" t="s">
        <v>31</v>
      </c>
      <c r="N45" s="42" t="s">
        <v>31</v>
      </c>
      <c r="O45" s="42" t="s">
        <v>31</v>
      </c>
      <c r="P45" s="42" t="s">
        <v>4764</v>
      </c>
      <c r="Q45" s="14" t="s">
        <v>100</v>
      </c>
      <c r="R45" s="47" t="s">
        <v>72</v>
      </c>
      <c r="S45" s="42" t="s">
        <v>4765</v>
      </c>
      <c r="T45" s="14" t="s">
        <v>586</v>
      </c>
      <c r="U45" s="42" t="s">
        <v>2314</v>
      </c>
      <c r="V45" s="42" t="s">
        <v>31</v>
      </c>
      <c r="W45" s="42" t="s">
        <v>31</v>
      </c>
      <c r="X45" s="42" t="s">
        <v>4624</v>
      </c>
      <c r="Y45" s="48" t="s">
        <v>4935</v>
      </c>
      <c r="HI45" s="99"/>
      <c r="HJ45" s="99"/>
      <c r="HK45" s="99"/>
      <c r="HL45" s="99"/>
      <c r="HM45" s="49"/>
      <c r="HN45" s="49"/>
      <c r="HO45" s="49"/>
      <c r="HP45" s="49"/>
      <c r="HQ45" s="49"/>
      <c r="HR45" s="49"/>
      <c r="HS45" s="49"/>
      <c r="HT45" s="49"/>
      <c r="HU45" s="49"/>
      <c r="HV45" s="49"/>
      <c r="HW45" s="49"/>
      <c r="HX45" s="49"/>
      <c r="HY45" s="49"/>
      <c r="HZ45" s="49"/>
      <c r="IA45" s="49"/>
      <c r="IB45" s="49"/>
      <c r="IC45" s="49"/>
      <c r="ID45" s="49"/>
      <c r="IE45" s="49"/>
      <c r="IF45" s="49"/>
    </row>
    <row r="46" spans="1:240" s="41" customFormat="1" ht="15" customHeight="1" x14ac:dyDescent="0.25">
      <c r="A46" s="14">
        <v>45</v>
      </c>
      <c r="B46" s="42" t="s">
        <v>2580</v>
      </c>
      <c r="C46" s="43" t="s">
        <v>9</v>
      </c>
      <c r="D46" s="42" t="s">
        <v>61</v>
      </c>
      <c r="E46" s="44">
        <v>43087</v>
      </c>
      <c r="F46" s="45" t="s">
        <v>4766</v>
      </c>
      <c r="G46" s="42">
        <v>8152000798</v>
      </c>
      <c r="H46" s="42" t="s">
        <v>4767</v>
      </c>
      <c r="I46" s="42" t="s">
        <v>4768</v>
      </c>
      <c r="J46" s="42" t="s">
        <v>784</v>
      </c>
      <c r="K46" s="46">
        <v>50000</v>
      </c>
      <c r="L46" s="42" t="s">
        <v>66</v>
      </c>
      <c r="M46" s="42" t="s">
        <v>67</v>
      </c>
      <c r="N46" s="42" t="s">
        <v>4769</v>
      </c>
      <c r="O46" s="42" t="s">
        <v>4770</v>
      </c>
      <c r="P46" s="42" t="s">
        <v>4771</v>
      </c>
      <c r="Q46" s="14" t="s">
        <v>4772</v>
      </c>
      <c r="R46" s="47" t="s">
        <v>72</v>
      </c>
      <c r="S46" s="42" t="s">
        <v>3126</v>
      </c>
      <c r="T46" s="14" t="s">
        <v>790</v>
      </c>
      <c r="U46" s="42" t="s">
        <v>90</v>
      </c>
      <c r="V46" s="42" t="s">
        <v>76</v>
      </c>
      <c r="W46" s="42" t="s">
        <v>77</v>
      </c>
      <c r="X46" s="42" t="s">
        <v>4624</v>
      </c>
      <c r="Y46" s="48" t="s">
        <v>4935</v>
      </c>
    </row>
    <row r="47" spans="1:240" s="41" customFormat="1" ht="15" customHeight="1" x14ac:dyDescent="0.25">
      <c r="A47" s="14">
        <v>46</v>
      </c>
      <c r="B47" s="42" t="s">
        <v>2580</v>
      </c>
      <c r="C47" s="43" t="s">
        <v>10</v>
      </c>
      <c r="D47" s="42" t="s">
        <v>61</v>
      </c>
      <c r="E47" s="55">
        <v>43100</v>
      </c>
      <c r="F47" s="64">
        <v>0.9538078703703704</v>
      </c>
      <c r="G47" s="42" t="s">
        <v>31</v>
      </c>
      <c r="H47" s="42" t="s">
        <v>31</v>
      </c>
      <c r="I47" s="42" t="s">
        <v>31</v>
      </c>
      <c r="J47" s="42" t="s">
        <v>31</v>
      </c>
      <c r="K47" s="46">
        <v>350000</v>
      </c>
      <c r="L47" s="42" t="s">
        <v>31</v>
      </c>
      <c r="M47" s="42" t="s">
        <v>31</v>
      </c>
      <c r="N47" s="42" t="s">
        <v>31</v>
      </c>
      <c r="O47" s="42" t="s">
        <v>31</v>
      </c>
      <c r="P47" s="42" t="s">
        <v>4773</v>
      </c>
      <c r="Q47" s="14" t="s">
        <v>100</v>
      </c>
      <c r="R47" s="47" t="s">
        <v>72</v>
      </c>
      <c r="S47" s="42" t="s">
        <v>4774</v>
      </c>
      <c r="T47" s="14" t="s">
        <v>790</v>
      </c>
      <c r="U47" s="42" t="s">
        <v>2314</v>
      </c>
      <c r="V47" s="42" t="s">
        <v>31</v>
      </c>
      <c r="W47" s="42" t="s">
        <v>31</v>
      </c>
      <c r="X47" s="42" t="s">
        <v>4624</v>
      </c>
      <c r="Y47" s="48" t="s">
        <v>4935</v>
      </c>
      <c r="HI47" s="99"/>
      <c r="HJ47" s="99"/>
      <c r="HK47" s="99"/>
      <c r="HL47" s="99"/>
      <c r="HM47" s="49"/>
      <c r="HN47" s="49"/>
      <c r="HO47" s="49"/>
      <c r="HP47" s="49"/>
      <c r="HQ47" s="49"/>
      <c r="HR47" s="49"/>
      <c r="HS47" s="49"/>
      <c r="HT47" s="49"/>
      <c r="HU47" s="49"/>
      <c r="HV47" s="49"/>
      <c r="HW47" s="49"/>
      <c r="HX47" s="49"/>
      <c r="HY47" s="49"/>
      <c r="HZ47" s="49"/>
      <c r="IA47" s="49"/>
      <c r="IB47" s="49"/>
      <c r="IC47" s="49"/>
      <c r="ID47" s="49"/>
      <c r="IE47" s="49"/>
      <c r="IF47" s="49"/>
    </row>
    <row r="48" spans="1:240" s="41" customFormat="1" ht="15" customHeight="1" x14ac:dyDescent="0.25">
      <c r="A48" s="14">
        <v>47</v>
      </c>
      <c r="B48" s="42" t="s">
        <v>3127</v>
      </c>
      <c r="C48" s="43" t="s">
        <v>9</v>
      </c>
      <c r="D48" s="42" t="s">
        <v>61</v>
      </c>
      <c r="E48" s="65">
        <v>43100</v>
      </c>
      <c r="F48" s="66" t="s">
        <v>4775</v>
      </c>
      <c r="G48" s="42">
        <v>8183000505</v>
      </c>
      <c r="H48" s="42" t="s">
        <v>4776</v>
      </c>
      <c r="I48" s="42" t="s">
        <v>4777</v>
      </c>
      <c r="J48" s="42" t="s">
        <v>710</v>
      </c>
      <c r="K48" s="46">
        <v>1000000</v>
      </c>
      <c r="L48" s="42" t="s">
        <v>66</v>
      </c>
      <c r="M48" s="42" t="s">
        <v>67</v>
      </c>
      <c r="N48" s="42" t="s">
        <v>4778</v>
      </c>
      <c r="O48" s="42" t="s">
        <v>4779</v>
      </c>
      <c r="P48" s="42" t="s">
        <v>4780</v>
      </c>
      <c r="Q48" s="14" t="s">
        <v>4781</v>
      </c>
      <c r="R48" s="47" t="s">
        <v>72</v>
      </c>
      <c r="S48" s="42" t="s">
        <v>4782</v>
      </c>
      <c r="T48" s="14" t="s">
        <v>706</v>
      </c>
      <c r="U48" s="42" t="s">
        <v>899</v>
      </c>
      <c r="V48" s="42" t="s">
        <v>661</v>
      </c>
      <c r="W48" s="42" t="s">
        <v>77</v>
      </c>
      <c r="X48" s="42" t="s">
        <v>4624</v>
      </c>
      <c r="Y48" s="48" t="s">
        <v>4935</v>
      </c>
    </row>
    <row r="49" spans="1:240" s="41" customFormat="1" ht="15" customHeight="1" x14ac:dyDescent="0.25">
      <c r="A49" s="14">
        <v>48</v>
      </c>
      <c r="B49" s="42" t="s">
        <v>3127</v>
      </c>
      <c r="C49" s="43" t="s">
        <v>10</v>
      </c>
      <c r="D49" s="42" t="s">
        <v>61</v>
      </c>
      <c r="E49" s="148">
        <v>43076</v>
      </c>
      <c r="F49" s="64">
        <v>0.90927083333333336</v>
      </c>
      <c r="G49" s="42" t="s">
        <v>31</v>
      </c>
      <c r="H49" s="42" t="s">
        <v>31</v>
      </c>
      <c r="I49" s="42" t="s">
        <v>31</v>
      </c>
      <c r="J49" s="42" t="s">
        <v>31</v>
      </c>
      <c r="K49" s="46">
        <v>100000</v>
      </c>
      <c r="L49" s="42" t="s">
        <v>31</v>
      </c>
      <c r="M49" s="42" t="s">
        <v>31</v>
      </c>
      <c r="N49" s="42" t="s">
        <v>31</v>
      </c>
      <c r="O49" s="42" t="s">
        <v>31</v>
      </c>
      <c r="P49" s="42" t="s">
        <v>4783</v>
      </c>
      <c r="Q49" s="14" t="s">
        <v>100</v>
      </c>
      <c r="R49" s="47" t="s">
        <v>72</v>
      </c>
      <c r="S49" s="42" t="s">
        <v>4784</v>
      </c>
      <c r="T49" s="14" t="s">
        <v>1649</v>
      </c>
      <c r="U49" s="42" t="s">
        <v>102</v>
      </c>
      <c r="V49" s="42" t="s">
        <v>31</v>
      </c>
      <c r="W49" s="42" t="s">
        <v>31</v>
      </c>
      <c r="X49" s="42" t="s">
        <v>4624</v>
      </c>
      <c r="Y49" s="48" t="s">
        <v>4935</v>
      </c>
      <c r="HI49" s="49"/>
      <c r="HJ49" s="49"/>
      <c r="HK49" s="49"/>
      <c r="HL49" s="4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</row>
    <row r="50" spans="1:240" s="41" customFormat="1" ht="15" customHeight="1" x14ac:dyDescent="0.25">
      <c r="A50" s="14">
        <v>49</v>
      </c>
      <c r="B50" s="42" t="s">
        <v>3127</v>
      </c>
      <c r="C50" s="43" t="s">
        <v>10</v>
      </c>
      <c r="D50" s="42" t="s">
        <v>61</v>
      </c>
      <c r="E50" s="148">
        <v>43087</v>
      </c>
      <c r="F50" s="64">
        <v>0.93317129629629625</v>
      </c>
      <c r="G50" s="42" t="s">
        <v>31</v>
      </c>
      <c r="H50" s="42" t="s">
        <v>31</v>
      </c>
      <c r="I50" s="42" t="s">
        <v>31</v>
      </c>
      <c r="J50" s="42" t="s">
        <v>31</v>
      </c>
      <c r="K50" s="46">
        <v>50000</v>
      </c>
      <c r="L50" s="42" t="s">
        <v>31</v>
      </c>
      <c r="M50" s="42" t="s">
        <v>31</v>
      </c>
      <c r="N50" s="42" t="s">
        <v>31</v>
      </c>
      <c r="O50" s="42" t="s">
        <v>31</v>
      </c>
      <c r="P50" s="42" t="s">
        <v>4785</v>
      </c>
      <c r="Q50" s="14" t="s">
        <v>100</v>
      </c>
      <c r="R50" s="47" t="s">
        <v>72</v>
      </c>
      <c r="S50" s="42" t="s">
        <v>4786</v>
      </c>
      <c r="T50" s="14" t="s">
        <v>1649</v>
      </c>
      <c r="U50" s="42" t="s">
        <v>102</v>
      </c>
      <c r="V50" s="42" t="s">
        <v>31</v>
      </c>
      <c r="W50" s="42" t="s">
        <v>31</v>
      </c>
      <c r="X50" s="42" t="s">
        <v>4624</v>
      </c>
      <c r="Y50" s="48" t="s">
        <v>4935</v>
      </c>
    </row>
    <row r="51" spans="1:240" s="41" customFormat="1" ht="15" customHeight="1" x14ac:dyDescent="0.25">
      <c r="A51" s="14">
        <v>50</v>
      </c>
      <c r="B51" s="42" t="s">
        <v>3127</v>
      </c>
      <c r="C51" s="43" t="s">
        <v>10</v>
      </c>
      <c r="D51" s="42" t="s">
        <v>61</v>
      </c>
      <c r="E51" s="55">
        <v>43082</v>
      </c>
      <c r="F51" s="64">
        <v>0.94893518518518516</v>
      </c>
      <c r="G51" s="42" t="s">
        <v>31</v>
      </c>
      <c r="H51" s="42" t="s">
        <v>31</v>
      </c>
      <c r="I51" s="42" t="s">
        <v>31</v>
      </c>
      <c r="J51" s="42" t="s">
        <v>31</v>
      </c>
      <c r="K51" s="46">
        <v>50000</v>
      </c>
      <c r="L51" s="42" t="s">
        <v>31</v>
      </c>
      <c r="M51" s="42" t="s">
        <v>31</v>
      </c>
      <c r="N51" s="42" t="s">
        <v>31</v>
      </c>
      <c r="O51" s="42" t="s">
        <v>31</v>
      </c>
      <c r="P51" s="42" t="s">
        <v>4787</v>
      </c>
      <c r="Q51" s="14" t="s">
        <v>100</v>
      </c>
      <c r="R51" s="47" t="s">
        <v>72</v>
      </c>
      <c r="S51" s="42" t="s">
        <v>3231</v>
      </c>
      <c r="T51" s="14" t="s">
        <v>375</v>
      </c>
      <c r="U51" s="42" t="s">
        <v>2314</v>
      </c>
      <c r="V51" s="42" t="s">
        <v>31</v>
      </c>
      <c r="W51" s="42" t="s">
        <v>31</v>
      </c>
      <c r="X51" s="42" t="s">
        <v>4624</v>
      </c>
      <c r="Y51" s="48" t="s">
        <v>4935</v>
      </c>
      <c r="HI51" s="98"/>
      <c r="HJ51" s="98"/>
      <c r="HK51" s="98"/>
      <c r="HL51" s="98"/>
      <c r="HM51" s="49"/>
      <c r="HN51" s="49"/>
      <c r="HO51" s="49"/>
      <c r="HP51" s="49"/>
      <c r="HQ51" s="49"/>
      <c r="HR51" s="49"/>
      <c r="HS51" s="49"/>
      <c r="HT51" s="49"/>
      <c r="HU51" s="49"/>
      <c r="HV51" s="49"/>
      <c r="HW51" s="49"/>
      <c r="HX51" s="49"/>
      <c r="HY51" s="49"/>
      <c r="HZ51" s="49"/>
      <c r="IA51" s="49"/>
      <c r="IB51" s="49"/>
      <c r="IC51" s="49"/>
      <c r="ID51" s="49"/>
      <c r="IE51" s="49"/>
      <c r="IF51" s="49"/>
    </row>
    <row r="52" spans="1:240" s="41" customFormat="1" ht="15" customHeight="1" x14ac:dyDescent="0.25">
      <c r="A52" s="14">
        <v>51</v>
      </c>
      <c r="B52" s="42" t="s">
        <v>3127</v>
      </c>
      <c r="C52" s="43" t="s">
        <v>10</v>
      </c>
      <c r="D52" s="42" t="s">
        <v>61</v>
      </c>
      <c r="E52" s="55">
        <v>43097</v>
      </c>
      <c r="F52" s="64">
        <v>0.81826388888888879</v>
      </c>
      <c r="G52" s="42" t="s">
        <v>31</v>
      </c>
      <c r="H52" s="42" t="s">
        <v>31</v>
      </c>
      <c r="I52" s="42" t="s">
        <v>31</v>
      </c>
      <c r="J52" s="42" t="s">
        <v>31</v>
      </c>
      <c r="K52" s="46">
        <v>250000</v>
      </c>
      <c r="L52" s="42" t="s">
        <v>31</v>
      </c>
      <c r="M52" s="42" t="s">
        <v>31</v>
      </c>
      <c r="N52" s="42" t="s">
        <v>31</v>
      </c>
      <c r="O52" s="42" t="s">
        <v>31</v>
      </c>
      <c r="P52" s="42" t="s">
        <v>4788</v>
      </c>
      <c r="Q52" s="14" t="s">
        <v>100</v>
      </c>
      <c r="R52" s="47" t="s">
        <v>72</v>
      </c>
      <c r="S52" s="42" t="s">
        <v>3231</v>
      </c>
      <c r="T52" s="14" t="s">
        <v>375</v>
      </c>
      <c r="U52" s="42" t="s">
        <v>2314</v>
      </c>
      <c r="V52" s="42" t="s">
        <v>31</v>
      </c>
      <c r="W52" s="42" t="s">
        <v>31</v>
      </c>
      <c r="X52" s="42" t="s">
        <v>4624</v>
      </c>
      <c r="Y52" s="48" t="s">
        <v>4935</v>
      </c>
      <c r="HI52" s="49"/>
      <c r="HJ52" s="49"/>
      <c r="HK52" s="49"/>
      <c r="HL52" s="49"/>
      <c r="HM52" s="98"/>
      <c r="HN52" s="98"/>
      <c r="HO52" s="98"/>
      <c r="HP52" s="98"/>
      <c r="HQ52" s="98"/>
      <c r="HR52" s="98"/>
      <c r="HS52" s="98"/>
      <c r="HT52" s="98"/>
      <c r="HU52" s="98"/>
      <c r="HV52" s="98"/>
      <c r="HW52" s="98"/>
      <c r="HX52" s="98"/>
      <c r="HY52" s="98"/>
      <c r="HZ52" s="98"/>
      <c r="IA52" s="98"/>
      <c r="IB52" s="98"/>
      <c r="IC52" s="98"/>
      <c r="ID52" s="98"/>
      <c r="IE52" s="98"/>
      <c r="IF52" s="98"/>
    </row>
    <row r="53" spans="1:240" s="41" customFormat="1" ht="15" customHeight="1" x14ac:dyDescent="0.25">
      <c r="A53" s="14">
        <v>52</v>
      </c>
      <c r="B53" s="42" t="s">
        <v>3127</v>
      </c>
      <c r="C53" s="43" t="s">
        <v>10</v>
      </c>
      <c r="D53" s="42" t="s">
        <v>61</v>
      </c>
      <c r="E53" s="56">
        <v>43072</v>
      </c>
      <c r="F53" s="109">
        <v>0.91902777777777789</v>
      </c>
      <c r="G53" s="42" t="s">
        <v>31</v>
      </c>
      <c r="H53" s="42" t="s">
        <v>31</v>
      </c>
      <c r="I53" s="42" t="s">
        <v>31</v>
      </c>
      <c r="J53" s="42" t="s">
        <v>31</v>
      </c>
      <c r="K53" s="46">
        <v>100000</v>
      </c>
      <c r="L53" s="42" t="s">
        <v>31</v>
      </c>
      <c r="M53" s="42" t="s">
        <v>31</v>
      </c>
      <c r="N53" s="42" t="s">
        <v>31</v>
      </c>
      <c r="O53" s="42" t="s">
        <v>31</v>
      </c>
      <c r="P53" s="42" t="s">
        <v>4789</v>
      </c>
      <c r="Q53" s="14" t="s">
        <v>100</v>
      </c>
      <c r="R53" s="47" t="s">
        <v>72</v>
      </c>
      <c r="S53" s="42" t="s">
        <v>3292</v>
      </c>
      <c r="T53" s="14" t="s">
        <v>380</v>
      </c>
      <c r="U53" s="42" t="s">
        <v>2314</v>
      </c>
      <c r="V53" s="42" t="s">
        <v>31</v>
      </c>
      <c r="W53" s="42" t="s">
        <v>31</v>
      </c>
      <c r="X53" s="42" t="s">
        <v>4624</v>
      </c>
      <c r="Y53" s="48" t="s">
        <v>4935</v>
      </c>
      <c r="HI53" s="49"/>
      <c r="HJ53" s="49"/>
      <c r="HK53" s="49"/>
      <c r="HL53" s="49"/>
      <c r="HM53" s="98"/>
      <c r="HN53" s="98"/>
      <c r="HO53" s="98"/>
      <c r="HP53" s="98"/>
      <c r="HQ53" s="98"/>
      <c r="HR53" s="98"/>
      <c r="HS53" s="98"/>
      <c r="HT53" s="98"/>
      <c r="HU53" s="98"/>
      <c r="HV53" s="98"/>
      <c r="HW53" s="98"/>
      <c r="HX53" s="98"/>
      <c r="HY53" s="98"/>
      <c r="HZ53" s="98"/>
      <c r="IA53" s="98"/>
      <c r="IB53" s="98"/>
      <c r="IC53" s="98"/>
      <c r="ID53" s="98"/>
      <c r="IE53" s="98"/>
      <c r="IF53" s="98"/>
    </row>
    <row r="54" spans="1:240" s="41" customFormat="1" ht="15" customHeight="1" x14ac:dyDescent="0.25">
      <c r="A54" s="14">
        <v>53</v>
      </c>
      <c r="B54" s="42" t="s">
        <v>3127</v>
      </c>
      <c r="C54" s="43" t="s">
        <v>10</v>
      </c>
      <c r="D54" s="42" t="s">
        <v>61</v>
      </c>
      <c r="E54" s="56">
        <v>43100</v>
      </c>
      <c r="F54" s="109">
        <v>0.8169791666666667</v>
      </c>
      <c r="G54" s="42" t="s">
        <v>31</v>
      </c>
      <c r="H54" s="42" t="s">
        <v>31</v>
      </c>
      <c r="I54" s="42" t="s">
        <v>31</v>
      </c>
      <c r="J54" s="42" t="s">
        <v>31</v>
      </c>
      <c r="K54" s="46">
        <v>50000</v>
      </c>
      <c r="L54" s="42" t="s">
        <v>31</v>
      </c>
      <c r="M54" s="42" t="s">
        <v>31</v>
      </c>
      <c r="N54" s="42" t="s">
        <v>31</v>
      </c>
      <c r="O54" s="42" t="s">
        <v>31</v>
      </c>
      <c r="P54" s="42" t="s">
        <v>4790</v>
      </c>
      <c r="Q54" s="14" t="s">
        <v>100</v>
      </c>
      <c r="R54" s="47" t="s">
        <v>72</v>
      </c>
      <c r="S54" s="42" t="s">
        <v>3292</v>
      </c>
      <c r="T54" s="14" t="s">
        <v>380</v>
      </c>
      <c r="U54" s="42" t="s">
        <v>2314</v>
      </c>
      <c r="V54" s="42" t="s">
        <v>31</v>
      </c>
      <c r="W54" s="42" t="s">
        <v>31</v>
      </c>
      <c r="X54" s="42" t="s">
        <v>4624</v>
      </c>
      <c r="Y54" s="48" t="s">
        <v>4935</v>
      </c>
      <c r="HI54" s="49"/>
      <c r="HJ54" s="49"/>
      <c r="HK54" s="49"/>
      <c r="HL54" s="49"/>
      <c r="HM54" s="98"/>
      <c r="HN54" s="98"/>
      <c r="HO54" s="98"/>
      <c r="HP54" s="98"/>
      <c r="HQ54" s="98"/>
      <c r="HR54" s="98"/>
      <c r="HS54" s="98"/>
      <c r="HT54" s="98"/>
      <c r="HU54" s="98"/>
      <c r="HV54" s="98"/>
      <c r="HW54" s="98"/>
      <c r="HX54" s="98"/>
      <c r="HY54" s="98"/>
      <c r="HZ54" s="98"/>
      <c r="IA54" s="98"/>
      <c r="IB54" s="98"/>
      <c r="IC54" s="98"/>
      <c r="ID54" s="98"/>
      <c r="IE54" s="98"/>
      <c r="IF54" s="98"/>
    </row>
    <row r="55" spans="1:240" s="41" customFormat="1" ht="15" customHeight="1" x14ac:dyDescent="0.25">
      <c r="A55" s="14">
        <v>54</v>
      </c>
      <c r="B55" s="42" t="s">
        <v>3315</v>
      </c>
      <c r="C55" s="43" t="s">
        <v>10</v>
      </c>
      <c r="D55" s="42" t="s">
        <v>61</v>
      </c>
      <c r="E55" s="80">
        <v>43106</v>
      </c>
      <c r="F55" s="166">
        <v>0.34164351851851849</v>
      </c>
      <c r="G55" s="42" t="s">
        <v>31</v>
      </c>
      <c r="H55" s="42" t="s">
        <v>31</v>
      </c>
      <c r="I55" s="42" t="s">
        <v>31</v>
      </c>
      <c r="J55" s="42" t="s">
        <v>31</v>
      </c>
      <c r="K55" s="46">
        <v>50000</v>
      </c>
      <c r="L55" s="42" t="s">
        <v>31</v>
      </c>
      <c r="M55" s="42" t="s">
        <v>31</v>
      </c>
      <c r="N55" s="42" t="s">
        <v>31</v>
      </c>
      <c r="O55" s="42" t="s">
        <v>31</v>
      </c>
      <c r="P55" s="42" t="s">
        <v>4791</v>
      </c>
      <c r="Q55" s="14" t="s">
        <v>100</v>
      </c>
      <c r="R55" s="47" t="s">
        <v>72</v>
      </c>
      <c r="S55" s="42" t="s">
        <v>4792</v>
      </c>
      <c r="T55" s="14" t="s">
        <v>748</v>
      </c>
      <c r="U55" s="42" t="s">
        <v>102</v>
      </c>
      <c r="V55" s="42" t="s">
        <v>31</v>
      </c>
      <c r="W55" s="42" t="s">
        <v>31</v>
      </c>
      <c r="X55" s="42" t="s">
        <v>4624</v>
      </c>
      <c r="Y55" s="48" t="s">
        <v>4935</v>
      </c>
      <c r="HI55" s="49"/>
      <c r="HJ55" s="49"/>
      <c r="HK55" s="49"/>
      <c r="HL55" s="49"/>
      <c r="HM55" s="98"/>
      <c r="HN55" s="98"/>
      <c r="HO55" s="98"/>
      <c r="HP55" s="98"/>
      <c r="HQ55" s="98"/>
      <c r="HR55" s="98"/>
      <c r="HS55" s="98"/>
      <c r="HT55" s="98"/>
      <c r="HU55" s="98"/>
      <c r="HV55" s="98"/>
      <c r="HW55" s="98"/>
      <c r="HX55" s="98"/>
      <c r="HY55" s="98"/>
      <c r="HZ55" s="98"/>
      <c r="IA55" s="98"/>
      <c r="IB55" s="98"/>
      <c r="IC55" s="98"/>
      <c r="ID55" s="98"/>
      <c r="IE55" s="98"/>
      <c r="IF55" s="98"/>
    </row>
    <row r="56" spans="1:240" s="41" customFormat="1" ht="15" customHeight="1" x14ac:dyDescent="0.25">
      <c r="A56" s="14">
        <v>55</v>
      </c>
      <c r="B56" s="42" t="s">
        <v>3315</v>
      </c>
      <c r="C56" s="43" t="s">
        <v>10</v>
      </c>
      <c r="D56" s="42" t="s">
        <v>61</v>
      </c>
      <c r="E56" s="80">
        <v>43117</v>
      </c>
      <c r="F56" s="166">
        <v>0.42804398148148143</v>
      </c>
      <c r="G56" s="42" t="s">
        <v>31</v>
      </c>
      <c r="H56" s="42" t="s">
        <v>31</v>
      </c>
      <c r="I56" s="42" t="s">
        <v>31</v>
      </c>
      <c r="J56" s="42" t="s">
        <v>31</v>
      </c>
      <c r="K56" s="46">
        <v>50000</v>
      </c>
      <c r="L56" s="42" t="s">
        <v>31</v>
      </c>
      <c r="M56" s="42" t="s">
        <v>31</v>
      </c>
      <c r="N56" s="42" t="s">
        <v>31</v>
      </c>
      <c r="O56" s="42" t="s">
        <v>31</v>
      </c>
      <c r="P56" s="42" t="s">
        <v>4793</v>
      </c>
      <c r="Q56" s="14" t="s">
        <v>100</v>
      </c>
      <c r="R56" s="47" t="s">
        <v>72</v>
      </c>
      <c r="S56" s="42" t="s">
        <v>4792</v>
      </c>
      <c r="T56" s="14" t="s">
        <v>748</v>
      </c>
      <c r="U56" s="42" t="s">
        <v>102</v>
      </c>
      <c r="V56" s="42" t="s">
        <v>31</v>
      </c>
      <c r="W56" s="42" t="s">
        <v>31</v>
      </c>
      <c r="X56" s="42" t="s">
        <v>4624</v>
      </c>
      <c r="Y56" s="48" t="s">
        <v>4935</v>
      </c>
    </row>
    <row r="57" spans="1:240" s="41" customFormat="1" ht="15" customHeight="1" x14ac:dyDescent="0.25">
      <c r="A57" s="14">
        <v>56</v>
      </c>
      <c r="B57" s="42" t="s">
        <v>3315</v>
      </c>
      <c r="C57" s="43" t="s">
        <v>10</v>
      </c>
      <c r="D57" s="42" t="s">
        <v>61</v>
      </c>
      <c r="E57" s="86">
        <v>43080</v>
      </c>
      <c r="F57" s="94">
        <v>0.87853009259259263</v>
      </c>
      <c r="G57" s="42" t="s">
        <v>31</v>
      </c>
      <c r="H57" s="42" t="s">
        <v>31</v>
      </c>
      <c r="I57" s="42" t="s">
        <v>31</v>
      </c>
      <c r="J57" s="42" t="s">
        <v>31</v>
      </c>
      <c r="K57" s="46">
        <v>50000</v>
      </c>
      <c r="L57" s="42" t="s">
        <v>31</v>
      </c>
      <c r="M57" s="42" t="s">
        <v>31</v>
      </c>
      <c r="N57" s="42" t="s">
        <v>31</v>
      </c>
      <c r="O57" s="42" t="s">
        <v>31</v>
      </c>
      <c r="P57" s="42" t="s">
        <v>4794</v>
      </c>
      <c r="Q57" s="14" t="s">
        <v>100</v>
      </c>
      <c r="R57" s="47" t="s">
        <v>72</v>
      </c>
      <c r="S57" s="42" t="s">
        <v>4795</v>
      </c>
      <c r="T57" s="14" t="s">
        <v>74</v>
      </c>
      <c r="U57" s="42" t="s">
        <v>2314</v>
      </c>
      <c r="V57" s="42" t="s">
        <v>31</v>
      </c>
      <c r="W57" s="42" t="s">
        <v>31</v>
      </c>
      <c r="X57" s="42" t="s">
        <v>4624</v>
      </c>
      <c r="Y57" s="48" t="s">
        <v>4935</v>
      </c>
      <c r="HI57" s="98"/>
      <c r="HJ57" s="98"/>
      <c r="HK57" s="98"/>
      <c r="HL57" s="98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</row>
    <row r="58" spans="1:240" s="41" customFormat="1" ht="15" customHeight="1" x14ac:dyDescent="0.25">
      <c r="A58" s="14">
        <v>57</v>
      </c>
      <c r="B58" s="42" t="s">
        <v>3315</v>
      </c>
      <c r="C58" s="43" t="s">
        <v>10</v>
      </c>
      <c r="D58" s="42" t="s">
        <v>61</v>
      </c>
      <c r="E58" s="86">
        <v>43100</v>
      </c>
      <c r="F58" s="94">
        <v>0.59142361111111108</v>
      </c>
      <c r="G58" s="42" t="s">
        <v>31</v>
      </c>
      <c r="H58" s="42" t="s">
        <v>31</v>
      </c>
      <c r="I58" s="42" t="s">
        <v>31</v>
      </c>
      <c r="J58" s="42" t="s">
        <v>31</v>
      </c>
      <c r="K58" s="46">
        <v>100000</v>
      </c>
      <c r="L58" s="42" t="s">
        <v>31</v>
      </c>
      <c r="M58" s="42" t="s">
        <v>31</v>
      </c>
      <c r="N58" s="42" t="s">
        <v>31</v>
      </c>
      <c r="O58" s="42" t="s">
        <v>31</v>
      </c>
      <c r="P58" s="42" t="s">
        <v>4796</v>
      </c>
      <c r="Q58" s="14" t="s">
        <v>100</v>
      </c>
      <c r="R58" s="47" t="s">
        <v>72</v>
      </c>
      <c r="S58" s="42" t="s">
        <v>4795</v>
      </c>
      <c r="T58" s="14" t="s">
        <v>74</v>
      </c>
      <c r="U58" s="42" t="s">
        <v>2314</v>
      </c>
      <c r="V58" s="42" t="s">
        <v>31</v>
      </c>
      <c r="W58" s="42" t="s">
        <v>31</v>
      </c>
      <c r="X58" s="42" t="s">
        <v>4624</v>
      </c>
      <c r="Y58" s="48" t="s">
        <v>4935</v>
      </c>
      <c r="HI58" s="98"/>
      <c r="HJ58" s="98"/>
      <c r="HK58" s="98"/>
      <c r="HL58" s="98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</row>
    <row r="59" spans="1:240" s="41" customFormat="1" ht="15" customHeight="1" x14ac:dyDescent="0.25">
      <c r="A59" s="14">
        <v>58</v>
      </c>
      <c r="B59" s="42" t="s">
        <v>3332</v>
      </c>
      <c r="C59" s="43" t="s">
        <v>9</v>
      </c>
      <c r="D59" s="42" t="s">
        <v>61</v>
      </c>
      <c r="E59" s="65">
        <v>43104</v>
      </c>
      <c r="F59" s="66" t="s">
        <v>4797</v>
      </c>
      <c r="G59" s="43">
        <v>8163001000</v>
      </c>
      <c r="H59" s="42" t="s">
        <v>4798</v>
      </c>
      <c r="I59" s="42" t="s">
        <v>4799</v>
      </c>
      <c r="J59" s="14">
        <v>352</v>
      </c>
      <c r="K59" s="46">
        <v>150000</v>
      </c>
      <c r="L59" s="42" t="s">
        <v>66</v>
      </c>
      <c r="M59" s="42" t="s">
        <v>67</v>
      </c>
      <c r="N59" s="46" t="s">
        <v>4800</v>
      </c>
      <c r="O59" s="42" t="s">
        <v>4801</v>
      </c>
      <c r="P59" s="42" t="s">
        <v>4802</v>
      </c>
      <c r="Q59" s="14" t="s">
        <v>4803</v>
      </c>
      <c r="R59" s="42" t="s">
        <v>72</v>
      </c>
      <c r="S59" s="42" t="s">
        <v>4804</v>
      </c>
      <c r="T59" s="14" t="s">
        <v>706</v>
      </c>
      <c r="U59" s="47" t="s">
        <v>90</v>
      </c>
      <c r="V59" s="42" t="s">
        <v>661</v>
      </c>
      <c r="W59" s="14" t="s">
        <v>77</v>
      </c>
      <c r="X59" s="42" t="s">
        <v>4624</v>
      </c>
      <c r="Y59" s="48" t="s">
        <v>4935</v>
      </c>
      <c r="HI59" s="49"/>
      <c r="HJ59" s="49"/>
      <c r="HK59" s="49"/>
      <c r="HL59" s="49"/>
    </row>
    <row r="60" spans="1:240" s="41" customFormat="1" ht="15" customHeight="1" x14ac:dyDescent="0.25">
      <c r="A60" s="14">
        <v>59</v>
      </c>
      <c r="B60" s="42" t="s">
        <v>3332</v>
      </c>
      <c r="C60" s="43" t="s">
        <v>10</v>
      </c>
      <c r="D60" s="42" t="s">
        <v>61</v>
      </c>
      <c r="E60" s="86">
        <v>43104</v>
      </c>
      <c r="F60" s="67">
        <v>0.94953703703703696</v>
      </c>
      <c r="G60" s="14" t="s">
        <v>31</v>
      </c>
      <c r="H60" s="14" t="s">
        <v>31</v>
      </c>
      <c r="I60" s="14" t="s">
        <v>31</v>
      </c>
      <c r="J60" s="14" t="s">
        <v>31</v>
      </c>
      <c r="K60" s="46">
        <v>150000</v>
      </c>
      <c r="L60" s="14" t="s">
        <v>31</v>
      </c>
      <c r="M60" s="14" t="s">
        <v>31</v>
      </c>
      <c r="N60" s="14" t="s">
        <v>31</v>
      </c>
      <c r="O60" s="14" t="s">
        <v>31</v>
      </c>
      <c r="P60" s="42" t="s">
        <v>4805</v>
      </c>
      <c r="Q60" s="14" t="s">
        <v>100</v>
      </c>
      <c r="R60" s="42" t="s">
        <v>72</v>
      </c>
      <c r="S60" s="42" t="s">
        <v>4806</v>
      </c>
      <c r="T60" s="14" t="s">
        <v>74</v>
      </c>
      <c r="U60" s="42" t="s">
        <v>4807</v>
      </c>
      <c r="V60" s="14" t="s">
        <v>31</v>
      </c>
      <c r="W60" s="14" t="s">
        <v>31</v>
      </c>
      <c r="X60" s="42" t="s">
        <v>4624</v>
      </c>
      <c r="Y60" s="48" t="s">
        <v>4935</v>
      </c>
      <c r="HI60" s="49"/>
      <c r="HJ60" s="49"/>
      <c r="HK60" s="49"/>
      <c r="HL60" s="49"/>
      <c r="HM60" s="49"/>
      <c r="HN60" s="49"/>
      <c r="HO60" s="49"/>
      <c r="HP60" s="49"/>
      <c r="HQ60" s="49"/>
      <c r="HR60" s="49"/>
      <c r="HS60" s="49"/>
      <c r="HT60" s="49"/>
      <c r="HU60" s="49"/>
      <c r="HV60" s="49"/>
      <c r="HW60" s="49"/>
      <c r="HX60" s="49"/>
      <c r="HY60" s="49"/>
      <c r="HZ60" s="49"/>
      <c r="IA60" s="49"/>
      <c r="IB60" s="49"/>
      <c r="IC60" s="49"/>
      <c r="ID60" s="49"/>
      <c r="IE60" s="49"/>
      <c r="IF60" s="49"/>
    </row>
    <row r="61" spans="1:240" s="41" customFormat="1" ht="15" customHeight="1" x14ac:dyDescent="0.25">
      <c r="A61" s="14">
        <v>60</v>
      </c>
      <c r="B61" s="42" t="s">
        <v>3332</v>
      </c>
      <c r="C61" s="43" t="s">
        <v>10</v>
      </c>
      <c r="D61" s="42" t="s">
        <v>61</v>
      </c>
      <c r="E61" s="86">
        <v>43108</v>
      </c>
      <c r="F61" s="67">
        <v>0.93974537037037031</v>
      </c>
      <c r="G61" s="14" t="s">
        <v>31</v>
      </c>
      <c r="H61" s="14" t="s">
        <v>31</v>
      </c>
      <c r="I61" s="14" t="s">
        <v>31</v>
      </c>
      <c r="J61" s="14" t="s">
        <v>31</v>
      </c>
      <c r="K61" s="46">
        <v>100000</v>
      </c>
      <c r="L61" s="14" t="s">
        <v>31</v>
      </c>
      <c r="M61" s="14" t="s">
        <v>31</v>
      </c>
      <c r="N61" s="14" t="s">
        <v>31</v>
      </c>
      <c r="O61" s="14" t="s">
        <v>31</v>
      </c>
      <c r="P61" s="42" t="s">
        <v>4808</v>
      </c>
      <c r="Q61" s="14" t="s">
        <v>100</v>
      </c>
      <c r="R61" s="42" t="s">
        <v>72</v>
      </c>
      <c r="S61" s="42" t="s">
        <v>4806</v>
      </c>
      <c r="T61" s="14" t="s">
        <v>74</v>
      </c>
      <c r="U61" s="42" t="s">
        <v>4807</v>
      </c>
      <c r="V61" s="14" t="s">
        <v>31</v>
      </c>
      <c r="W61" s="14" t="s">
        <v>31</v>
      </c>
      <c r="X61" s="42" t="s">
        <v>4624</v>
      </c>
      <c r="Y61" s="48" t="s">
        <v>4935</v>
      </c>
      <c r="HI61" s="49"/>
      <c r="HJ61" s="49"/>
      <c r="HK61" s="49"/>
      <c r="HL61" s="49"/>
      <c r="HM61" s="98"/>
      <c r="HN61" s="98"/>
      <c r="HO61" s="98"/>
      <c r="HP61" s="98"/>
      <c r="HQ61" s="98"/>
      <c r="HR61" s="98"/>
      <c r="HS61" s="98"/>
      <c r="HT61" s="98"/>
      <c r="HU61" s="98"/>
      <c r="HV61" s="98"/>
      <c r="HW61" s="98"/>
      <c r="HX61" s="98"/>
      <c r="HY61" s="98"/>
      <c r="HZ61" s="98"/>
      <c r="IA61" s="98"/>
      <c r="IB61" s="98"/>
      <c r="IC61" s="98"/>
      <c r="ID61" s="98"/>
      <c r="IE61" s="98"/>
      <c r="IF61" s="98"/>
    </row>
    <row r="62" spans="1:240" s="41" customFormat="1" ht="15" customHeight="1" x14ac:dyDescent="0.25">
      <c r="A62" s="14">
        <v>61</v>
      </c>
      <c r="B62" s="42" t="s">
        <v>3332</v>
      </c>
      <c r="C62" s="43" t="s">
        <v>10</v>
      </c>
      <c r="D62" s="42" t="s">
        <v>61</v>
      </c>
      <c r="E62" s="55">
        <v>43117</v>
      </c>
      <c r="F62" s="64">
        <v>0.92930555555555561</v>
      </c>
      <c r="G62" s="14" t="s">
        <v>31</v>
      </c>
      <c r="H62" s="14" t="s">
        <v>31</v>
      </c>
      <c r="I62" s="14" t="s">
        <v>31</v>
      </c>
      <c r="J62" s="14" t="s">
        <v>31</v>
      </c>
      <c r="K62" s="46">
        <v>50000</v>
      </c>
      <c r="L62" s="14" t="s">
        <v>31</v>
      </c>
      <c r="M62" s="14" t="s">
        <v>31</v>
      </c>
      <c r="N62" s="14" t="s">
        <v>31</v>
      </c>
      <c r="O62" s="14" t="s">
        <v>31</v>
      </c>
      <c r="P62" s="42" t="s">
        <v>4809</v>
      </c>
      <c r="Q62" s="14" t="s">
        <v>100</v>
      </c>
      <c r="R62" s="42" t="s">
        <v>72</v>
      </c>
      <c r="S62" s="42" t="s">
        <v>4810</v>
      </c>
      <c r="T62" s="14" t="s">
        <v>790</v>
      </c>
      <c r="U62" s="42" t="s">
        <v>4807</v>
      </c>
      <c r="V62" s="14" t="s">
        <v>31</v>
      </c>
      <c r="W62" s="14" t="s">
        <v>31</v>
      </c>
      <c r="X62" s="42" t="s">
        <v>4624</v>
      </c>
      <c r="Y62" s="48" t="s">
        <v>4935</v>
      </c>
    </row>
    <row r="63" spans="1:240" s="41" customFormat="1" ht="15" customHeight="1" x14ac:dyDescent="0.25">
      <c r="A63" s="14">
        <v>62</v>
      </c>
      <c r="B63" s="42" t="s">
        <v>3332</v>
      </c>
      <c r="C63" s="43" t="s">
        <v>10</v>
      </c>
      <c r="D63" s="42" t="s">
        <v>61</v>
      </c>
      <c r="E63" s="55">
        <v>43120</v>
      </c>
      <c r="F63" s="64">
        <v>0.93307870370370372</v>
      </c>
      <c r="G63" s="14" t="s">
        <v>31</v>
      </c>
      <c r="H63" s="14" t="s">
        <v>31</v>
      </c>
      <c r="I63" s="14" t="s">
        <v>31</v>
      </c>
      <c r="J63" s="14" t="s">
        <v>31</v>
      </c>
      <c r="K63" s="46">
        <v>150000</v>
      </c>
      <c r="L63" s="14" t="s">
        <v>31</v>
      </c>
      <c r="M63" s="14" t="s">
        <v>31</v>
      </c>
      <c r="N63" s="14" t="s">
        <v>31</v>
      </c>
      <c r="O63" s="14" t="s">
        <v>31</v>
      </c>
      <c r="P63" s="42" t="s">
        <v>4811</v>
      </c>
      <c r="Q63" s="14" t="s">
        <v>100</v>
      </c>
      <c r="R63" s="42" t="s">
        <v>72</v>
      </c>
      <c r="S63" s="42" t="s">
        <v>4810</v>
      </c>
      <c r="T63" s="14" t="s">
        <v>790</v>
      </c>
      <c r="U63" s="42" t="s">
        <v>4807</v>
      </c>
      <c r="V63" s="14" t="s">
        <v>31</v>
      </c>
      <c r="W63" s="14" t="s">
        <v>31</v>
      </c>
      <c r="X63" s="42" t="s">
        <v>4624</v>
      </c>
      <c r="Y63" s="48" t="s">
        <v>4935</v>
      </c>
      <c r="HI63" s="49"/>
      <c r="HJ63" s="49"/>
      <c r="HK63" s="49"/>
      <c r="HL63" s="49"/>
      <c r="HM63" s="98"/>
      <c r="HN63" s="98"/>
      <c r="HO63" s="98"/>
      <c r="HP63" s="98"/>
      <c r="HQ63" s="98"/>
      <c r="HR63" s="98"/>
      <c r="HS63" s="98"/>
      <c r="HT63" s="98"/>
      <c r="HU63" s="98"/>
      <c r="HV63" s="98"/>
      <c r="HW63" s="98"/>
      <c r="HX63" s="98"/>
      <c r="HY63" s="98"/>
      <c r="HZ63" s="98"/>
      <c r="IA63" s="98"/>
      <c r="IB63" s="98"/>
      <c r="IC63" s="98"/>
      <c r="ID63" s="98"/>
      <c r="IE63" s="98"/>
      <c r="IF63" s="98"/>
    </row>
    <row r="64" spans="1:240" s="99" customFormat="1" ht="15" customHeight="1" x14ac:dyDescent="0.25">
      <c r="A64" s="14">
        <v>63</v>
      </c>
      <c r="B64" s="42" t="s">
        <v>3411</v>
      </c>
      <c r="C64" s="43" t="s">
        <v>10</v>
      </c>
      <c r="D64" s="42" t="s">
        <v>61</v>
      </c>
      <c r="E64" s="169">
        <v>43131</v>
      </c>
      <c r="F64" s="170" t="s">
        <v>4812</v>
      </c>
      <c r="G64" s="14" t="s">
        <v>31</v>
      </c>
      <c r="H64" s="14" t="s">
        <v>31</v>
      </c>
      <c r="I64" s="14" t="s">
        <v>31</v>
      </c>
      <c r="J64" s="14" t="s">
        <v>31</v>
      </c>
      <c r="K64" s="46">
        <v>200000</v>
      </c>
      <c r="L64" s="14" t="s">
        <v>31</v>
      </c>
      <c r="M64" s="14" t="s">
        <v>31</v>
      </c>
      <c r="N64" s="14" t="s">
        <v>31</v>
      </c>
      <c r="O64" s="14" t="s">
        <v>31</v>
      </c>
      <c r="P64" s="42" t="s">
        <v>4813</v>
      </c>
      <c r="Q64" s="14" t="s">
        <v>100</v>
      </c>
      <c r="R64" s="42" t="s">
        <v>72</v>
      </c>
      <c r="S64" s="42" t="s">
        <v>4814</v>
      </c>
      <c r="T64" s="14" t="s">
        <v>4732</v>
      </c>
      <c r="U64" s="42" t="s">
        <v>3414</v>
      </c>
      <c r="V64" s="14" t="s">
        <v>31</v>
      </c>
      <c r="W64" s="14" t="s">
        <v>31</v>
      </c>
      <c r="X64" s="42" t="s">
        <v>4624</v>
      </c>
      <c r="Y64" s="48" t="s">
        <v>4935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</row>
    <row r="65" spans="1:240" s="49" customFormat="1" ht="15" customHeight="1" x14ac:dyDescent="0.25">
      <c r="A65" s="14">
        <v>64</v>
      </c>
      <c r="B65" s="42" t="s">
        <v>3411</v>
      </c>
      <c r="C65" s="43" t="s">
        <v>10</v>
      </c>
      <c r="D65" s="42" t="s">
        <v>61</v>
      </c>
      <c r="E65" s="110">
        <v>43114</v>
      </c>
      <c r="F65" s="111">
        <v>0.91535879629629635</v>
      </c>
      <c r="G65" s="14" t="s">
        <v>31</v>
      </c>
      <c r="H65" s="14" t="s">
        <v>31</v>
      </c>
      <c r="I65" s="14" t="s">
        <v>31</v>
      </c>
      <c r="J65" s="14" t="s">
        <v>31</v>
      </c>
      <c r="K65" s="46">
        <v>50000</v>
      </c>
      <c r="L65" s="14" t="s">
        <v>31</v>
      </c>
      <c r="M65" s="14" t="s">
        <v>31</v>
      </c>
      <c r="N65" s="14" t="s">
        <v>31</v>
      </c>
      <c r="O65" s="14" t="s">
        <v>31</v>
      </c>
      <c r="P65" s="42" t="s">
        <v>4815</v>
      </c>
      <c r="Q65" s="14" t="s">
        <v>100</v>
      </c>
      <c r="R65" s="42" t="s">
        <v>72</v>
      </c>
      <c r="S65" s="42" t="s">
        <v>3413</v>
      </c>
      <c r="T65" s="14" t="s">
        <v>706</v>
      </c>
      <c r="U65" s="42" t="s">
        <v>3414</v>
      </c>
      <c r="V65" s="14" t="s">
        <v>31</v>
      </c>
      <c r="W65" s="14" t="s">
        <v>31</v>
      </c>
      <c r="X65" s="42" t="s">
        <v>4624</v>
      </c>
      <c r="Y65" s="48" t="s">
        <v>4935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</row>
    <row r="66" spans="1:240" s="49" customFormat="1" ht="15" customHeight="1" x14ac:dyDescent="0.25">
      <c r="A66" s="14">
        <v>65</v>
      </c>
      <c r="B66" s="42" t="s">
        <v>3411</v>
      </c>
      <c r="C66" s="43" t="s">
        <v>10</v>
      </c>
      <c r="D66" s="42" t="s">
        <v>61</v>
      </c>
      <c r="E66" s="65">
        <v>43120</v>
      </c>
      <c r="F66" s="171">
        <v>0.90469907407407402</v>
      </c>
      <c r="G66" s="14" t="s">
        <v>31</v>
      </c>
      <c r="H66" s="14" t="s">
        <v>31</v>
      </c>
      <c r="I66" s="14" t="s">
        <v>31</v>
      </c>
      <c r="J66" s="14" t="s">
        <v>31</v>
      </c>
      <c r="K66" s="46">
        <v>50000</v>
      </c>
      <c r="L66" s="14" t="s">
        <v>31</v>
      </c>
      <c r="M66" s="14" t="s">
        <v>31</v>
      </c>
      <c r="N66" s="14" t="s">
        <v>31</v>
      </c>
      <c r="O66" s="14" t="s">
        <v>31</v>
      </c>
      <c r="P66" s="42" t="s">
        <v>4816</v>
      </c>
      <c r="Q66" s="14" t="s">
        <v>100</v>
      </c>
      <c r="R66" s="42" t="s">
        <v>72</v>
      </c>
      <c r="S66" s="42" t="s">
        <v>4817</v>
      </c>
      <c r="T66" s="14" t="s">
        <v>629</v>
      </c>
      <c r="U66" s="42" t="s">
        <v>3414</v>
      </c>
      <c r="V66" s="14" t="s">
        <v>31</v>
      </c>
      <c r="W66" s="14" t="s">
        <v>31</v>
      </c>
      <c r="X66" s="42" t="s">
        <v>4624</v>
      </c>
      <c r="Y66" s="48" t="s">
        <v>4935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</row>
    <row r="67" spans="1:240" s="49" customFormat="1" ht="15" customHeight="1" x14ac:dyDescent="0.25">
      <c r="A67" s="14">
        <v>66</v>
      </c>
      <c r="B67" s="42" t="s">
        <v>3411</v>
      </c>
      <c r="C67" s="43" t="s">
        <v>10</v>
      </c>
      <c r="D67" s="42" t="s">
        <v>61</v>
      </c>
      <c r="E67" s="65">
        <v>43122</v>
      </c>
      <c r="F67" s="171">
        <v>0.15983796296296296</v>
      </c>
      <c r="G67" s="14" t="s">
        <v>31</v>
      </c>
      <c r="H67" s="14" t="s">
        <v>31</v>
      </c>
      <c r="I67" s="14" t="s">
        <v>31</v>
      </c>
      <c r="J67" s="14" t="s">
        <v>31</v>
      </c>
      <c r="K67" s="46">
        <v>100000</v>
      </c>
      <c r="L67" s="14" t="s">
        <v>31</v>
      </c>
      <c r="M67" s="14" t="s">
        <v>31</v>
      </c>
      <c r="N67" s="14" t="s">
        <v>31</v>
      </c>
      <c r="O67" s="14" t="s">
        <v>31</v>
      </c>
      <c r="P67" s="42" t="s">
        <v>4818</v>
      </c>
      <c r="Q67" s="14" t="s">
        <v>100</v>
      </c>
      <c r="R67" s="42" t="s">
        <v>72</v>
      </c>
      <c r="S67" s="42" t="s">
        <v>4817</v>
      </c>
      <c r="T67" s="14" t="s">
        <v>629</v>
      </c>
      <c r="U67" s="42" t="s">
        <v>3414</v>
      </c>
      <c r="V67" s="14" t="s">
        <v>31</v>
      </c>
      <c r="W67" s="14" t="s">
        <v>31</v>
      </c>
      <c r="X67" s="42" t="s">
        <v>4624</v>
      </c>
      <c r="Y67" s="48" t="s">
        <v>4935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</row>
    <row r="68" spans="1:240" s="41" customFormat="1" ht="15" customHeight="1" x14ac:dyDescent="0.25">
      <c r="A68" s="14">
        <v>67</v>
      </c>
      <c r="B68" s="42" t="s">
        <v>3411</v>
      </c>
      <c r="C68" s="43" t="s">
        <v>10</v>
      </c>
      <c r="D68" s="42" t="s">
        <v>61</v>
      </c>
      <c r="E68" s="80">
        <v>43131</v>
      </c>
      <c r="F68" s="166">
        <v>0.95498842592592592</v>
      </c>
      <c r="G68" s="14" t="s">
        <v>31</v>
      </c>
      <c r="H68" s="14" t="s">
        <v>31</v>
      </c>
      <c r="I68" s="14" t="s">
        <v>31</v>
      </c>
      <c r="J68" s="14" t="s">
        <v>31</v>
      </c>
      <c r="K68" s="46">
        <v>50000</v>
      </c>
      <c r="L68" s="14" t="s">
        <v>31</v>
      </c>
      <c r="M68" s="14" t="s">
        <v>31</v>
      </c>
      <c r="N68" s="14" t="s">
        <v>31</v>
      </c>
      <c r="O68" s="14" t="s">
        <v>31</v>
      </c>
      <c r="P68" s="42" t="s">
        <v>4819</v>
      </c>
      <c r="Q68" s="14" t="s">
        <v>100</v>
      </c>
      <c r="R68" s="42" t="s">
        <v>72</v>
      </c>
      <c r="S68" s="42" t="s">
        <v>4820</v>
      </c>
      <c r="T68" s="14" t="s">
        <v>748</v>
      </c>
      <c r="U68" s="42" t="s">
        <v>102</v>
      </c>
      <c r="V68" s="14" t="s">
        <v>31</v>
      </c>
      <c r="W68" s="14" t="s">
        <v>31</v>
      </c>
      <c r="X68" s="42" t="s">
        <v>4624</v>
      </c>
      <c r="Y68" s="48" t="s">
        <v>4935</v>
      </c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  <c r="EZ68" s="49"/>
      <c r="FA68" s="49"/>
      <c r="FB68" s="49"/>
      <c r="FC68" s="49"/>
      <c r="FD68" s="49"/>
      <c r="FE68" s="49"/>
      <c r="FF68" s="49"/>
      <c r="FG68" s="49"/>
      <c r="FH68" s="49"/>
      <c r="FI68" s="49"/>
      <c r="FJ68" s="49"/>
      <c r="FK68" s="49"/>
      <c r="FL68" s="49"/>
      <c r="FM68" s="49"/>
      <c r="FN68" s="49"/>
      <c r="FO68" s="49"/>
      <c r="FP68" s="49"/>
      <c r="FQ68" s="49"/>
      <c r="FR68" s="49"/>
      <c r="FS68" s="49"/>
      <c r="FT68" s="49"/>
      <c r="FU68" s="49"/>
      <c r="FV68" s="49"/>
      <c r="FW68" s="49"/>
      <c r="FX68" s="49"/>
      <c r="FY68" s="49"/>
      <c r="FZ68" s="49"/>
      <c r="GA68" s="49"/>
      <c r="GB68" s="49"/>
      <c r="GC68" s="49"/>
      <c r="GD68" s="49"/>
      <c r="GE68" s="49"/>
      <c r="GF68" s="49"/>
      <c r="GG68" s="49"/>
      <c r="GH68" s="49"/>
      <c r="GI68" s="49"/>
      <c r="GJ68" s="49"/>
      <c r="GK68" s="49"/>
      <c r="GL68" s="49"/>
      <c r="GM68" s="49"/>
      <c r="GN68" s="49"/>
      <c r="GO68" s="49"/>
      <c r="GP68" s="49"/>
      <c r="GQ68" s="49"/>
      <c r="GR68" s="49"/>
      <c r="GS68" s="49"/>
      <c r="GT68" s="49"/>
      <c r="GU68" s="49"/>
      <c r="GV68" s="49"/>
      <c r="GW68" s="49"/>
      <c r="GX68" s="49"/>
      <c r="GY68" s="49"/>
      <c r="GZ68" s="49"/>
      <c r="HA68" s="49"/>
      <c r="HB68" s="49"/>
      <c r="HC68" s="49"/>
      <c r="HD68" s="49"/>
      <c r="HE68" s="49"/>
      <c r="HF68" s="49"/>
      <c r="HG68" s="49"/>
      <c r="HH68" s="49"/>
    </row>
    <row r="69" spans="1:240" s="41" customFormat="1" ht="15" customHeight="1" x14ac:dyDescent="0.25">
      <c r="A69" s="14">
        <v>68</v>
      </c>
      <c r="B69" s="42" t="s">
        <v>3411</v>
      </c>
      <c r="C69" s="43" t="s">
        <v>10</v>
      </c>
      <c r="D69" s="42" t="s">
        <v>61</v>
      </c>
      <c r="E69" s="86">
        <v>43130</v>
      </c>
      <c r="F69" s="67">
        <v>0.79202546296296295</v>
      </c>
      <c r="G69" s="14" t="s">
        <v>31</v>
      </c>
      <c r="H69" s="14" t="s">
        <v>31</v>
      </c>
      <c r="I69" s="14" t="s">
        <v>31</v>
      </c>
      <c r="J69" s="14" t="s">
        <v>31</v>
      </c>
      <c r="K69" s="46">
        <v>50000</v>
      </c>
      <c r="L69" s="14" t="s">
        <v>31</v>
      </c>
      <c r="M69" s="14" t="s">
        <v>31</v>
      </c>
      <c r="N69" s="14" t="s">
        <v>31</v>
      </c>
      <c r="O69" s="14" t="s">
        <v>31</v>
      </c>
      <c r="P69" s="42" t="s">
        <v>4821</v>
      </c>
      <c r="Q69" s="14" t="s">
        <v>100</v>
      </c>
      <c r="R69" s="42" t="s">
        <v>72</v>
      </c>
      <c r="S69" s="42" t="s">
        <v>3500</v>
      </c>
      <c r="T69" s="14" t="s">
        <v>3501</v>
      </c>
      <c r="U69" s="42" t="s">
        <v>3414</v>
      </c>
      <c r="V69" s="14" t="s">
        <v>31</v>
      </c>
      <c r="W69" s="14" t="s">
        <v>31</v>
      </c>
      <c r="X69" s="42" t="s">
        <v>4624</v>
      </c>
      <c r="Y69" s="48" t="s">
        <v>4935</v>
      </c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9"/>
      <c r="FB69" s="49"/>
      <c r="FC69" s="49"/>
      <c r="FD69" s="49"/>
      <c r="FE69" s="49"/>
      <c r="FF69" s="49"/>
      <c r="FG69" s="49"/>
      <c r="FH69" s="49"/>
      <c r="FI69" s="49"/>
      <c r="FJ69" s="49"/>
      <c r="FK69" s="49"/>
      <c r="FL69" s="49"/>
      <c r="FM69" s="49"/>
      <c r="FN69" s="49"/>
      <c r="FO69" s="49"/>
      <c r="FP69" s="49"/>
      <c r="FQ69" s="49"/>
      <c r="FR69" s="49"/>
      <c r="FS69" s="49"/>
      <c r="FT69" s="49"/>
      <c r="FU69" s="49"/>
      <c r="FV69" s="49"/>
      <c r="FW69" s="49"/>
      <c r="FX69" s="49"/>
      <c r="FY69" s="49"/>
      <c r="FZ69" s="49"/>
      <c r="GA69" s="49"/>
      <c r="GB69" s="49"/>
      <c r="GC69" s="49"/>
      <c r="GD69" s="49"/>
      <c r="GE69" s="49"/>
      <c r="GF69" s="49"/>
      <c r="GG69" s="49"/>
      <c r="GH69" s="49"/>
      <c r="GI69" s="49"/>
      <c r="GJ69" s="49"/>
      <c r="GK69" s="49"/>
      <c r="GL69" s="49"/>
      <c r="GM69" s="49"/>
      <c r="GN69" s="49"/>
      <c r="GO69" s="49"/>
      <c r="GP69" s="49"/>
      <c r="GQ69" s="49"/>
      <c r="GR69" s="49"/>
      <c r="GS69" s="49"/>
      <c r="GT69" s="49"/>
      <c r="GU69" s="49"/>
      <c r="GV69" s="49"/>
      <c r="GW69" s="49"/>
      <c r="GX69" s="49"/>
      <c r="GY69" s="49"/>
      <c r="GZ69" s="49"/>
      <c r="HA69" s="49"/>
      <c r="HB69" s="49"/>
      <c r="HC69" s="49"/>
      <c r="HD69" s="49"/>
      <c r="HE69" s="49"/>
      <c r="HF69" s="49"/>
      <c r="HG69" s="49"/>
      <c r="HH69" s="49"/>
    </row>
    <row r="70" spans="1:240" s="41" customFormat="1" ht="15" customHeight="1" x14ac:dyDescent="0.25">
      <c r="A70" s="14">
        <v>69</v>
      </c>
      <c r="B70" s="42" t="s">
        <v>3411</v>
      </c>
      <c r="C70" s="43" t="s">
        <v>10</v>
      </c>
      <c r="D70" s="42" t="s">
        <v>61</v>
      </c>
      <c r="E70" s="86">
        <v>43131</v>
      </c>
      <c r="F70" s="67">
        <v>0.95827546296296295</v>
      </c>
      <c r="G70" s="14" t="s">
        <v>31</v>
      </c>
      <c r="H70" s="14" t="s">
        <v>31</v>
      </c>
      <c r="I70" s="14" t="s">
        <v>31</v>
      </c>
      <c r="J70" s="14" t="s">
        <v>31</v>
      </c>
      <c r="K70" s="46">
        <v>200000</v>
      </c>
      <c r="L70" s="14" t="s">
        <v>31</v>
      </c>
      <c r="M70" s="14" t="s">
        <v>31</v>
      </c>
      <c r="N70" s="14" t="s">
        <v>31</v>
      </c>
      <c r="O70" s="14" t="s">
        <v>31</v>
      </c>
      <c r="P70" s="42" t="s">
        <v>4822</v>
      </c>
      <c r="Q70" s="14" t="s">
        <v>100</v>
      </c>
      <c r="R70" s="42" t="s">
        <v>72</v>
      </c>
      <c r="S70" s="42" t="s">
        <v>3500</v>
      </c>
      <c r="T70" s="14" t="s">
        <v>3501</v>
      </c>
      <c r="U70" s="42" t="s">
        <v>3414</v>
      </c>
      <c r="V70" s="14" t="s">
        <v>31</v>
      </c>
      <c r="W70" s="14" t="s">
        <v>31</v>
      </c>
      <c r="X70" s="42" t="s">
        <v>4624</v>
      </c>
      <c r="Y70" s="48" t="s">
        <v>4935</v>
      </c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0"/>
      <c r="EO70" s="60"/>
      <c r="EP70" s="60"/>
      <c r="EQ70" s="60"/>
      <c r="ER70" s="60"/>
      <c r="ES70" s="60"/>
      <c r="ET70" s="60"/>
      <c r="EU70" s="60"/>
      <c r="EV70" s="60"/>
      <c r="EW70" s="60"/>
      <c r="EX70" s="60"/>
      <c r="EY70" s="60"/>
      <c r="EZ70" s="60"/>
      <c r="FA70" s="60"/>
      <c r="FB70" s="60"/>
      <c r="FC70" s="60"/>
      <c r="FD70" s="60"/>
      <c r="FE70" s="60"/>
      <c r="FF70" s="60"/>
      <c r="FG70" s="60"/>
      <c r="FH70" s="60"/>
      <c r="FI70" s="60"/>
      <c r="FJ70" s="60"/>
      <c r="FK70" s="60"/>
      <c r="FL70" s="60"/>
      <c r="FM70" s="60"/>
      <c r="FN70" s="60"/>
      <c r="FO70" s="60"/>
      <c r="FP70" s="60"/>
      <c r="FQ70" s="60"/>
      <c r="FR70" s="60"/>
      <c r="FS70" s="60"/>
      <c r="FT70" s="60"/>
      <c r="FU70" s="60"/>
      <c r="FV70" s="60"/>
      <c r="FW70" s="60"/>
      <c r="FX70" s="60"/>
      <c r="FY70" s="60"/>
      <c r="FZ70" s="60"/>
      <c r="GA70" s="60"/>
      <c r="GB70" s="60"/>
      <c r="GC70" s="60"/>
      <c r="GD70" s="60"/>
      <c r="GE70" s="60"/>
      <c r="GF70" s="60"/>
      <c r="GG70" s="60"/>
      <c r="GH70" s="60"/>
      <c r="GI70" s="60"/>
      <c r="GJ70" s="60"/>
      <c r="GK70" s="60"/>
      <c r="GL70" s="60"/>
      <c r="GM70" s="60"/>
      <c r="GN70" s="60"/>
      <c r="GO70" s="60"/>
      <c r="GP70" s="60"/>
      <c r="GQ70" s="60"/>
      <c r="GR70" s="60"/>
      <c r="GS70" s="60"/>
      <c r="GT70" s="60"/>
      <c r="GU70" s="60"/>
      <c r="GV70" s="60"/>
      <c r="GW70" s="60"/>
      <c r="GX70" s="60"/>
      <c r="GY70" s="60"/>
      <c r="GZ70" s="60"/>
      <c r="HA70" s="60"/>
      <c r="HB70" s="60"/>
      <c r="HC70" s="60"/>
      <c r="HD70" s="60"/>
      <c r="HE70" s="60"/>
      <c r="HF70" s="60"/>
      <c r="HG70" s="60"/>
      <c r="HH70" s="60"/>
    </row>
    <row r="71" spans="1:240" s="41" customFormat="1" ht="15" customHeight="1" x14ac:dyDescent="0.25">
      <c r="A71" s="14">
        <v>70</v>
      </c>
      <c r="B71" s="42" t="s">
        <v>3411</v>
      </c>
      <c r="C71" s="43" t="s">
        <v>9</v>
      </c>
      <c r="D71" s="42" t="s">
        <v>61</v>
      </c>
      <c r="E71" s="70">
        <v>43060</v>
      </c>
      <c r="F71" s="71" t="s">
        <v>4823</v>
      </c>
      <c r="G71" s="112">
        <v>8190001326</v>
      </c>
      <c r="H71" s="71" t="s">
        <v>4824</v>
      </c>
      <c r="I71" s="71" t="s">
        <v>4825</v>
      </c>
      <c r="J71" s="113" t="s">
        <v>65</v>
      </c>
      <c r="K71" s="114">
        <v>50000</v>
      </c>
      <c r="L71" s="113" t="s">
        <v>66</v>
      </c>
      <c r="M71" s="113" t="s">
        <v>67</v>
      </c>
      <c r="N71" s="71" t="s">
        <v>4826</v>
      </c>
      <c r="O71" s="71" t="s">
        <v>4827</v>
      </c>
      <c r="P71" s="71" t="s">
        <v>4828</v>
      </c>
      <c r="Q71" s="119" t="s">
        <v>4829</v>
      </c>
      <c r="R71" s="58" t="s">
        <v>72</v>
      </c>
      <c r="S71" s="66" t="s">
        <v>3516</v>
      </c>
      <c r="T71" s="119" t="s">
        <v>74</v>
      </c>
      <c r="U71" s="66" t="s">
        <v>75</v>
      </c>
      <c r="V71" s="66" t="s">
        <v>661</v>
      </c>
      <c r="W71" s="115" t="s">
        <v>77</v>
      </c>
      <c r="X71" s="42" t="s">
        <v>4624</v>
      </c>
      <c r="Y71" s="48" t="s">
        <v>4935</v>
      </c>
    </row>
    <row r="72" spans="1:240" s="41" customFormat="1" ht="15" customHeight="1" x14ac:dyDescent="0.25">
      <c r="A72" s="14">
        <v>71</v>
      </c>
      <c r="B72" s="42" t="s">
        <v>3411</v>
      </c>
      <c r="C72" s="43" t="s">
        <v>9</v>
      </c>
      <c r="D72" s="42" t="s">
        <v>61</v>
      </c>
      <c r="E72" s="70">
        <v>43103</v>
      </c>
      <c r="F72" s="71" t="s">
        <v>4830</v>
      </c>
      <c r="G72" s="112">
        <v>8191000635</v>
      </c>
      <c r="H72" s="71" t="s">
        <v>4831</v>
      </c>
      <c r="I72" s="71" t="s">
        <v>4832</v>
      </c>
      <c r="J72" s="113" t="s">
        <v>1458</v>
      </c>
      <c r="K72" s="114">
        <v>50000</v>
      </c>
      <c r="L72" s="113" t="s">
        <v>66</v>
      </c>
      <c r="M72" s="113" t="s">
        <v>67</v>
      </c>
      <c r="N72" s="71" t="s">
        <v>4833</v>
      </c>
      <c r="O72" s="71" t="s">
        <v>4834</v>
      </c>
      <c r="P72" s="71" t="s">
        <v>4835</v>
      </c>
      <c r="Q72" s="119" t="s">
        <v>4836</v>
      </c>
      <c r="R72" s="58" t="s">
        <v>72</v>
      </c>
      <c r="S72" s="66" t="s">
        <v>3516</v>
      </c>
      <c r="T72" s="119" t="s">
        <v>74</v>
      </c>
      <c r="U72" s="66" t="s">
        <v>75</v>
      </c>
      <c r="V72" s="66" t="s">
        <v>661</v>
      </c>
      <c r="W72" s="115" t="s">
        <v>77</v>
      </c>
      <c r="X72" s="42" t="s">
        <v>4624</v>
      </c>
      <c r="Y72" s="48" t="s">
        <v>4935</v>
      </c>
    </row>
    <row r="73" spans="1:240" s="41" customFormat="1" ht="15" customHeight="1" x14ac:dyDescent="0.25">
      <c r="A73" s="14">
        <v>72</v>
      </c>
      <c r="B73" s="42" t="s">
        <v>3411</v>
      </c>
      <c r="C73" s="43" t="s">
        <v>10</v>
      </c>
      <c r="D73" s="42" t="s">
        <v>61</v>
      </c>
      <c r="E73" s="86">
        <v>43111</v>
      </c>
      <c r="F73" s="122">
        <v>0.90178240740740734</v>
      </c>
      <c r="G73" s="14" t="s">
        <v>31</v>
      </c>
      <c r="H73" s="14" t="s">
        <v>31</v>
      </c>
      <c r="I73" s="14" t="s">
        <v>31</v>
      </c>
      <c r="J73" s="14" t="s">
        <v>31</v>
      </c>
      <c r="K73" s="46">
        <v>200000</v>
      </c>
      <c r="L73" s="14" t="s">
        <v>31</v>
      </c>
      <c r="M73" s="14" t="s">
        <v>31</v>
      </c>
      <c r="N73" s="14" t="s">
        <v>31</v>
      </c>
      <c r="O73" s="14" t="s">
        <v>31</v>
      </c>
      <c r="P73" s="42" t="s">
        <v>4837</v>
      </c>
      <c r="Q73" s="14" t="s">
        <v>100</v>
      </c>
      <c r="R73" s="42" t="s">
        <v>72</v>
      </c>
      <c r="S73" s="42" t="s">
        <v>3583</v>
      </c>
      <c r="T73" s="14" t="s">
        <v>74</v>
      </c>
      <c r="U73" s="42" t="s">
        <v>3414</v>
      </c>
      <c r="V73" s="14" t="s">
        <v>31</v>
      </c>
      <c r="W73" s="14" t="s">
        <v>31</v>
      </c>
      <c r="X73" s="42" t="s">
        <v>4624</v>
      </c>
      <c r="Y73" s="48" t="s">
        <v>4935</v>
      </c>
    </row>
    <row r="74" spans="1:240" s="41" customFormat="1" ht="15" customHeight="1" x14ac:dyDescent="0.25">
      <c r="A74" s="14">
        <v>73</v>
      </c>
      <c r="B74" s="42" t="s">
        <v>3411</v>
      </c>
      <c r="C74" s="43" t="s">
        <v>10</v>
      </c>
      <c r="D74" s="42" t="s">
        <v>61</v>
      </c>
      <c r="E74" s="86">
        <v>43131</v>
      </c>
      <c r="F74" s="122">
        <v>0.94409722222222225</v>
      </c>
      <c r="G74" s="14" t="s">
        <v>31</v>
      </c>
      <c r="H74" s="14" t="s">
        <v>31</v>
      </c>
      <c r="I74" s="14" t="s">
        <v>31</v>
      </c>
      <c r="J74" s="14" t="s">
        <v>31</v>
      </c>
      <c r="K74" s="46">
        <v>100000</v>
      </c>
      <c r="L74" s="14" t="s">
        <v>31</v>
      </c>
      <c r="M74" s="14" t="s">
        <v>31</v>
      </c>
      <c r="N74" s="14" t="s">
        <v>31</v>
      </c>
      <c r="O74" s="14" t="s">
        <v>31</v>
      </c>
      <c r="P74" s="42" t="s">
        <v>4838</v>
      </c>
      <c r="Q74" s="14" t="s">
        <v>100</v>
      </c>
      <c r="R74" s="42" t="s">
        <v>72</v>
      </c>
      <c r="S74" s="42" t="s">
        <v>3583</v>
      </c>
      <c r="T74" s="14" t="s">
        <v>74</v>
      </c>
      <c r="U74" s="42" t="s">
        <v>3414</v>
      </c>
      <c r="V74" s="14" t="s">
        <v>31</v>
      </c>
      <c r="W74" s="14" t="s">
        <v>31</v>
      </c>
      <c r="X74" s="42" t="s">
        <v>4624</v>
      </c>
      <c r="Y74" s="48" t="s">
        <v>4935</v>
      </c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49"/>
      <c r="GX74" s="49"/>
      <c r="GY74" s="49"/>
      <c r="GZ74" s="49"/>
      <c r="HA74" s="49"/>
      <c r="HB74" s="49"/>
      <c r="HC74" s="49"/>
      <c r="HD74" s="49"/>
      <c r="HE74" s="49"/>
      <c r="HF74" s="49"/>
      <c r="HG74" s="49"/>
      <c r="HH74" s="49"/>
    </row>
    <row r="75" spans="1:240" s="41" customFormat="1" ht="15" customHeight="1" x14ac:dyDescent="0.25">
      <c r="A75" s="14">
        <v>74</v>
      </c>
      <c r="B75" s="42" t="s">
        <v>3411</v>
      </c>
      <c r="C75" s="43" t="s">
        <v>10</v>
      </c>
      <c r="D75" s="42" t="s">
        <v>61</v>
      </c>
      <c r="E75" s="86">
        <v>43131</v>
      </c>
      <c r="F75" s="122">
        <v>0.95488425925925924</v>
      </c>
      <c r="G75" s="14" t="s">
        <v>31</v>
      </c>
      <c r="H75" s="14" t="s">
        <v>31</v>
      </c>
      <c r="I75" s="14" t="s">
        <v>31</v>
      </c>
      <c r="J75" s="14" t="s">
        <v>31</v>
      </c>
      <c r="K75" s="46">
        <v>200000</v>
      </c>
      <c r="L75" s="14" t="s">
        <v>31</v>
      </c>
      <c r="M75" s="14" t="s">
        <v>31</v>
      </c>
      <c r="N75" s="14" t="s">
        <v>31</v>
      </c>
      <c r="O75" s="14" t="s">
        <v>31</v>
      </c>
      <c r="P75" s="42" t="s">
        <v>4839</v>
      </c>
      <c r="Q75" s="14" t="s">
        <v>100</v>
      </c>
      <c r="R75" s="42" t="s">
        <v>72</v>
      </c>
      <c r="S75" s="42" t="s">
        <v>3583</v>
      </c>
      <c r="T75" s="14" t="s">
        <v>74</v>
      </c>
      <c r="U75" s="42" t="s">
        <v>3414</v>
      </c>
      <c r="V75" s="14" t="s">
        <v>31</v>
      </c>
      <c r="W75" s="14" t="s">
        <v>31</v>
      </c>
      <c r="X75" s="42" t="s">
        <v>4624</v>
      </c>
      <c r="Y75" s="48" t="s">
        <v>4935</v>
      </c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49"/>
      <c r="GX75" s="49"/>
      <c r="GY75" s="49"/>
      <c r="GZ75" s="49"/>
      <c r="HA75" s="49"/>
      <c r="HB75" s="49"/>
      <c r="HC75" s="49"/>
      <c r="HD75" s="49"/>
      <c r="HE75" s="49"/>
      <c r="HF75" s="49"/>
      <c r="HG75" s="49"/>
      <c r="HH75" s="49"/>
    </row>
    <row r="76" spans="1:240" s="41" customFormat="1" ht="15" customHeight="1" x14ac:dyDescent="0.25">
      <c r="A76" s="14">
        <v>75</v>
      </c>
      <c r="B76" s="42" t="s">
        <v>3411</v>
      </c>
      <c r="C76" s="43" t="s">
        <v>10</v>
      </c>
      <c r="D76" s="42" t="s">
        <v>61</v>
      </c>
      <c r="E76" s="172">
        <v>43112</v>
      </c>
      <c r="F76" s="173">
        <v>0.93664351851851846</v>
      </c>
      <c r="G76" s="14" t="s">
        <v>31</v>
      </c>
      <c r="H76" s="14" t="s">
        <v>31</v>
      </c>
      <c r="I76" s="14" t="s">
        <v>31</v>
      </c>
      <c r="J76" s="14" t="s">
        <v>31</v>
      </c>
      <c r="K76" s="46">
        <v>50000</v>
      </c>
      <c r="L76" s="14" t="s">
        <v>31</v>
      </c>
      <c r="M76" s="14" t="s">
        <v>31</v>
      </c>
      <c r="N76" s="14" t="s">
        <v>31</v>
      </c>
      <c r="O76" s="14" t="s">
        <v>31</v>
      </c>
      <c r="P76" s="42" t="s">
        <v>4840</v>
      </c>
      <c r="Q76" s="14" t="s">
        <v>100</v>
      </c>
      <c r="R76" s="42" t="s">
        <v>72</v>
      </c>
      <c r="S76" s="42" t="s">
        <v>4841</v>
      </c>
      <c r="T76" s="14" t="s">
        <v>775</v>
      </c>
      <c r="U76" s="42" t="s">
        <v>3414</v>
      </c>
      <c r="V76" s="14" t="s">
        <v>31</v>
      </c>
      <c r="W76" s="14" t="s">
        <v>31</v>
      </c>
      <c r="X76" s="42" t="s">
        <v>4624</v>
      </c>
      <c r="Y76" s="48" t="s">
        <v>4935</v>
      </c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49"/>
      <c r="GX76" s="49"/>
      <c r="GY76" s="49"/>
      <c r="GZ76" s="49"/>
      <c r="HA76" s="49"/>
      <c r="HB76" s="49"/>
      <c r="HC76" s="49"/>
      <c r="HD76" s="49"/>
      <c r="HE76" s="49"/>
      <c r="HF76" s="49"/>
      <c r="HG76" s="49"/>
      <c r="HH76" s="49"/>
    </row>
    <row r="77" spans="1:240" s="41" customFormat="1" ht="15" customHeight="1" x14ac:dyDescent="0.25">
      <c r="A77" s="14">
        <v>76</v>
      </c>
      <c r="B77" s="42" t="s">
        <v>3411</v>
      </c>
      <c r="C77" s="43" t="s">
        <v>10</v>
      </c>
      <c r="D77" s="42" t="s">
        <v>61</v>
      </c>
      <c r="E77" s="172">
        <v>43112</v>
      </c>
      <c r="F77" s="174">
        <v>0.93452546296296291</v>
      </c>
      <c r="G77" s="14" t="s">
        <v>31</v>
      </c>
      <c r="H77" s="14" t="s">
        <v>31</v>
      </c>
      <c r="I77" s="14" t="s">
        <v>31</v>
      </c>
      <c r="J77" s="14" t="s">
        <v>31</v>
      </c>
      <c r="K77" s="46">
        <v>50000</v>
      </c>
      <c r="L77" s="14" t="s">
        <v>31</v>
      </c>
      <c r="M77" s="14" t="s">
        <v>31</v>
      </c>
      <c r="N77" s="14" t="s">
        <v>31</v>
      </c>
      <c r="O77" s="14" t="s">
        <v>31</v>
      </c>
      <c r="P77" s="42" t="s">
        <v>4842</v>
      </c>
      <c r="Q77" s="14" t="s">
        <v>100</v>
      </c>
      <c r="R77" s="42" t="s">
        <v>72</v>
      </c>
      <c r="S77" s="42" t="s">
        <v>4841</v>
      </c>
      <c r="T77" s="14" t="s">
        <v>775</v>
      </c>
      <c r="U77" s="42" t="s">
        <v>3414</v>
      </c>
      <c r="V77" s="14" t="s">
        <v>31</v>
      </c>
      <c r="W77" s="14" t="s">
        <v>31</v>
      </c>
      <c r="X77" s="42" t="s">
        <v>4624</v>
      </c>
      <c r="Y77" s="48" t="s">
        <v>4935</v>
      </c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  <c r="CS77" s="98"/>
      <c r="CT77" s="98"/>
      <c r="CU77" s="98"/>
      <c r="CV77" s="98"/>
      <c r="CW77" s="98"/>
      <c r="CX77" s="98"/>
      <c r="CY77" s="98"/>
      <c r="CZ77" s="98"/>
      <c r="DA77" s="98"/>
      <c r="DB77" s="98"/>
      <c r="DC77" s="98"/>
      <c r="DD77" s="98"/>
      <c r="DE77" s="98"/>
      <c r="DF77" s="98"/>
      <c r="DG77" s="98"/>
      <c r="DH77" s="98"/>
      <c r="DI77" s="98"/>
      <c r="DJ77" s="98"/>
      <c r="DK77" s="98"/>
      <c r="DL77" s="98"/>
      <c r="DM77" s="98"/>
      <c r="DN77" s="98"/>
      <c r="DO77" s="98"/>
      <c r="DP77" s="98"/>
      <c r="DQ77" s="98"/>
      <c r="DR77" s="98"/>
      <c r="DS77" s="98"/>
      <c r="DT77" s="98"/>
      <c r="DU77" s="98"/>
      <c r="DV77" s="98"/>
      <c r="DW77" s="98"/>
      <c r="DX77" s="98"/>
      <c r="DY77" s="98"/>
      <c r="DZ77" s="98"/>
      <c r="EA77" s="98"/>
      <c r="EB77" s="98"/>
      <c r="EC77" s="98"/>
      <c r="ED77" s="98"/>
      <c r="EE77" s="98"/>
      <c r="EF77" s="98"/>
      <c r="EG77" s="98"/>
      <c r="EH77" s="98"/>
      <c r="EI77" s="98"/>
      <c r="EJ77" s="98"/>
      <c r="EK77" s="98"/>
      <c r="EL77" s="98"/>
      <c r="EM77" s="98"/>
      <c r="EN77" s="98"/>
      <c r="EO77" s="98"/>
      <c r="EP77" s="98"/>
      <c r="EQ77" s="98"/>
      <c r="ER77" s="98"/>
      <c r="ES77" s="98"/>
      <c r="ET77" s="98"/>
      <c r="EU77" s="98"/>
      <c r="EV77" s="98"/>
      <c r="EW77" s="98"/>
      <c r="EX77" s="98"/>
      <c r="EY77" s="98"/>
      <c r="EZ77" s="98"/>
      <c r="FA77" s="98"/>
      <c r="FB77" s="98"/>
      <c r="FC77" s="98"/>
      <c r="FD77" s="98"/>
      <c r="FE77" s="98"/>
      <c r="FF77" s="98"/>
      <c r="FG77" s="98"/>
      <c r="FH77" s="98"/>
      <c r="FI77" s="98"/>
      <c r="FJ77" s="98"/>
      <c r="FK77" s="98"/>
      <c r="FL77" s="98"/>
      <c r="FM77" s="98"/>
      <c r="FN77" s="98"/>
      <c r="FO77" s="98"/>
      <c r="FP77" s="98"/>
      <c r="FQ77" s="98"/>
      <c r="FR77" s="98"/>
      <c r="FS77" s="98"/>
      <c r="FT77" s="98"/>
      <c r="FU77" s="98"/>
      <c r="FV77" s="98"/>
      <c r="FW77" s="98"/>
      <c r="FX77" s="98"/>
      <c r="FY77" s="98"/>
      <c r="FZ77" s="98"/>
      <c r="GA77" s="98"/>
      <c r="GB77" s="98"/>
      <c r="GC77" s="98"/>
      <c r="GD77" s="98"/>
      <c r="GE77" s="98"/>
      <c r="GF77" s="98"/>
      <c r="GG77" s="98"/>
      <c r="GH77" s="98"/>
      <c r="GI77" s="98"/>
      <c r="GJ77" s="98"/>
      <c r="GK77" s="98"/>
      <c r="GL77" s="98"/>
      <c r="GM77" s="98"/>
      <c r="GN77" s="98"/>
      <c r="GO77" s="98"/>
      <c r="GP77" s="98"/>
      <c r="GQ77" s="98"/>
      <c r="GR77" s="98"/>
      <c r="GS77" s="98"/>
      <c r="GT77" s="98"/>
      <c r="GU77" s="98"/>
      <c r="GV77" s="98"/>
      <c r="GW77" s="98"/>
      <c r="GX77" s="98"/>
      <c r="GY77" s="98"/>
      <c r="GZ77" s="98"/>
      <c r="HA77" s="98"/>
      <c r="HB77" s="98"/>
      <c r="HC77" s="98"/>
      <c r="HD77" s="98"/>
      <c r="HE77" s="98"/>
      <c r="HF77" s="98"/>
      <c r="HG77" s="98"/>
      <c r="HH77" s="98"/>
    </row>
    <row r="78" spans="1:240" s="41" customFormat="1" ht="15" customHeight="1" x14ac:dyDescent="0.25">
      <c r="A78" s="14">
        <v>77</v>
      </c>
      <c r="B78" s="42" t="s">
        <v>3411</v>
      </c>
      <c r="C78" s="43" t="s">
        <v>9</v>
      </c>
      <c r="D78" s="42" t="s">
        <v>61</v>
      </c>
      <c r="E78" s="70">
        <v>43067</v>
      </c>
      <c r="F78" s="71" t="s">
        <v>4843</v>
      </c>
      <c r="G78" s="71">
        <v>8179001363</v>
      </c>
      <c r="H78" s="71" t="s">
        <v>178</v>
      </c>
      <c r="I78" s="71" t="s">
        <v>179</v>
      </c>
      <c r="J78" s="113" t="s">
        <v>121</v>
      </c>
      <c r="K78" s="114">
        <v>50000</v>
      </c>
      <c r="L78" s="113" t="s">
        <v>66</v>
      </c>
      <c r="M78" s="113" t="s">
        <v>67</v>
      </c>
      <c r="N78" s="71" t="s">
        <v>4844</v>
      </c>
      <c r="O78" s="71" t="s">
        <v>4845</v>
      </c>
      <c r="P78" s="71" t="s">
        <v>4846</v>
      </c>
      <c r="Q78" s="119" t="s">
        <v>183</v>
      </c>
      <c r="R78" s="58" t="s">
        <v>72</v>
      </c>
      <c r="S78" s="66" t="s">
        <v>3732</v>
      </c>
      <c r="T78" s="119" t="s">
        <v>115</v>
      </c>
      <c r="U78" s="66" t="s">
        <v>75</v>
      </c>
      <c r="V78" s="66" t="s">
        <v>76</v>
      </c>
      <c r="W78" s="115" t="s">
        <v>77</v>
      </c>
      <c r="X78" s="42" t="s">
        <v>4624</v>
      </c>
      <c r="Y78" s="48" t="s">
        <v>4935</v>
      </c>
    </row>
    <row r="79" spans="1:240" s="41" customFormat="1" ht="15" customHeight="1" x14ac:dyDescent="0.25">
      <c r="A79" s="14">
        <v>78</v>
      </c>
      <c r="B79" s="42" t="s">
        <v>3411</v>
      </c>
      <c r="C79" s="43" t="s">
        <v>10</v>
      </c>
      <c r="D79" s="42" t="s">
        <v>61</v>
      </c>
      <c r="E79" s="91">
        <v>43128</v>
      </c>
      <c r="F79" s="92">
        <v>0.93958333333333333</v>
      </c>
      <c r="G79" s="14" t="s">
        <v>31</v>
      </c>
      <c r="H79" s="14" t="s">
        <v>31</v>
      </c>
      <c r="I79" s="14" t="s">
        <v>31</v>
      </c>
      <c r="J79" s="14" t="s">
        <v>31</v>
      </c>
      <c r="K79" s="46">
        <v>600000</v>
      </c>
      <c r="L79" s="14" t="s">
        <v>31</v>
      </c>
      <c r="M79" s="14" t="s">
        <v>31</v>
      </c>
      <c r="N79" s="14" t="s">
        <v>31</v>
      </c>
      <c r="O79" s="14" t="s">
        <v>31</v>
      </c>
      <c r="P79" s="42" t="s">
        <v>4847</v>
      </c>
      <c r="Q79" s="14" t="s">
        <v>100</v>
      </c>
      <c r="R79" s="42" t="s">
        <v>72</v>
      </c>
      <c r="S79" s="42" t="s">
        <v>4848</v>
      </c>
      <c r="T79" s="14" t="s">
        <v>586</v>
      </c>
      <c r="U79" s="42" t="s">
        <v>3414</v>
      </c>
      <c r="V79" s="14" t="s">
        <v>31</v>
      </c>
      <c r="W79" s="14" t="s">
        <v>31</v>
      </c>
      <c r="X79" s="42" t="s">
        <v>4624</v>
      </c>
      <c r="Y79" s="48" t="s">
        <v>4935</v>
      </c>
    </row>
    <row r="80" spans="1:240" s="41" customFormat="1" ht="15" customHeight="1" x14ac:dyDescent="0.25">
      <c r="A80" s="14">
        <v>79</v>
      </c>
      <c r="B80" s="42" t="s">
        <v>3411</v>
      </c>
      <c r="C80" s="43" t="s">
        <v>10</v>
      </c>
      <c r="D80" s="42" t="s">
        <v>61</v>
      </c>
      <c r="E80" s="91">
        <v>43107</v>
      </c>
      <c r="F80" s="92">
        <v>0.89700231481481485</v>
      </c>
      <c r="G80" s="14" t="s">
        <v>31</v>
      </c>
      <c r="H80" s="14" t="s">
        <v>31</v>
      </c>
      <c r="I80" s="14" t="s">
        <v>31</v>
      </c>
      <c r="J80" s="14" t="s">
        <v>31</v>
      </c>
      <c r="K80" s="46">
        <v>50000</v>
      </c>
      <c r="L80" s="14" t="s">
        <v>31</v>
      </c>
      <c r="M80" s="14" t="s">
        <v>31</v>
      </c>
      <c r="N80" s="14" t="s">
        <v>31</v>
      </c>
      <c r="O80" s="14" t="s">
        <v>31</v>
      </c>
      <c r="P80" s="42" t="s">
        <v>4849</v>
      </c>
      <c r="Q80" s="14" t="s">
        <v>100</v>
      </c>
      <c r="R80" s="42" t="s">
        <v>72</v>
      </c>
      <c r="S80" s="42" t="s">
        <v>4848</v>
      </c>
      <c r="T80" s="14" t="s">
        <v>586</v>
      </c>
      <c r="U80" s="42" t="s">
        <v>3414</v>
      </c>
      <c r="V80" s="14" t="s">
        <v>31</v>
      </c>
      <c r="W80" s="14" t="s">
        <v>31</v>
      </c>
      <c r="X80" s="42" t="s">
        <v>4624</v>
      </c>
      <c r="Y80" s="48" t="s">
        <v>4935</v>
      </c>
    </row>
    <row r="81" spans="1:25" s="41" customFormat="1" ht="15" customHeight="1" x14ac:dyDescent="0.25">
      <c r="A81" s="14">
        <v>80</v>
      </c>
      <c r="B81" s="42" t="s">
        <v>3411</v>
      </c>
      <c r="C81" s="43" t="s">
        <v>10</v>
      </c>
      <c r="D81" s="42" t="s">
        <v>61</v>
      </c>
      <c r="E81" s="91">
        <v>43131</v>
      </c>
      <c r="F81" s="92">
        <v>0.95281249999999995</v>
      </c>
      <c r="G81" s="14" t="s">
        <v>31</v>
      </c>
      <c r="H81" s="14" t="s">
        <v>31</v>
      </c>
      <c r="I81" s="14" t="s">
        <v>31</v>
      </c>
      <c r="J81" s="14" t="s">
        <v>31</v>
      </c>
      <c r="K81" s="46">
        <v>50000</v>
      </c>
      <c r="L81" s="14" t="s">
        <v>31</v>
      </c>
      <c r="M81" s="14" t="s">
        <v>31</v>
      </c>
      <c r="N81" s="14" t="s">
        <v>31</v>
      </c>
      <c r="O81" s="14" t="s">
        <v>31</v>
      </c>
      <c r="P81" s="42" t="s">
        <v>4850</v>
      </c>
      <c r="Q81" s="14" t="s">
        <v>100</v>
      </c>
      <c r="R81" s="42" t="s">
        <v>72</v>
      </c>
      <c r="S81" s="42" t="s">
        <v>4848</v>
      </c>
      <c r="T81" s="14" t="s">
        <v>586</v>
      </c>
      <c r="U81" s="42" t="s">
        <v>3414</v>
      </c>
      <c r="V81" s="14" t="s">
        <v>31</v>
      </c>
      <c r="W81" s="14" t="s">
        <v>31</v>
      </c>
      <c r="X81" s="42" t="s">
        <v>4624</v>
      </c>
      <c r="Y81" s="48" t="s">
        <v>4935</v>
      </c>
    </row>
    <row r="82" spans="1:25" s="41" customFormat="1" ht="15" customHeight="1" x14ac:dyDescent="0.25">
      <c r="A82" s="14">
        <v>81</v>
      </c>
      <c r="B82" s="42" t="s">
        <v>3411</v>
      </c>
      <c r="C82" s="43" t="s">
        <v>9</v>
      </c>
      <c r="D82" s="42" t="s">
        <v>138</v>
      </c>
      <c r="E82" s="78">
        <v>43093</v>
      </c>
      <c r="F82" s="79" t="s">
        <v>4851</v>
      </c>
      <c r="G82" s="136">
        <v>8214000175</v>
      </c>
      <c r="H82" s="79" t="s">
        <v>4852</v>
      </c>
      <c r="I82" s="79" t="s">
        <v>4853</v>
      </c>
      <c r="J82" s="137" t="s">
        <v>369</v>
      </c>
      <c r="K82" s="114">
        <v>50000</v>
      </c>
      <c r="L82" s="137" t="s">
        <v>66</v>
      </c>
      <c r="M82" s="137" t="s">
        <v>67</v>
      </c>
      <c r="N82" s="79" t="s">
        <v>4854</v>
      </c>
      <c r="O82" s="79" t="s">
        <v>4855</v>
      </c>
      <c r="P82" s="79" t="s">
        <v>4856</v>
      </c>
      <c r="Q82" s="119" t="s">
        <v>4857</v>
      </c>
      <c r="R82" s="58" t="s">
        <v>72</v>
      </c>
      <c r="S82" s="115" t="s">
        <v>4212</v>
      </c>
      <c r="T82" s="119" t="s">
        <v>375</v>
      </c>
      <c r="U82" s="43" t="s">
        <v>3593</v>
      </c>
      <c r="V82" s="43" t="s">
        <v>661</v>
      </c>
      <c r="W82" s="66" t="s">
        <v>77</v>
      </c>
      <c r="X82" s="42" t="s">
        <v>4624</v>
      </c>
      <c r="Y82" s="48" t="s">
        <v>4935</v>
      </c>
    </row>
    <row r="83" spans="1:25" s="41" customFormat="1" ht="15" customHeight="1" x14ac:dyDescent="0.25">
      <c r="A83" s="14">
        <v>82</v>
      </c>
      <c r="B83" s="42" t="s">
        <v>3411</v>
      </c>
      <c r="C83" s="43" t="s">
        <v>10</v>
      </c>
      <c r="D83" s="42" t="s">
        <v>61</v>
      </c>
      <c r="E83" s="86">
        <v>43131</v>
      </c>
      <c r="F83" s="75">
        <v>0.93761574074074072</v>
      </c>
      <c r="G83" s="14" t="s">
        <v>31</v>
      </c>
      <c r="H83" s="14" t="s">
        <v>31</v>
      </c>
      <c r="I83" s="14" t="s">
        <v>31</v>
      </c>
      <c r="J83" s="14" t="s">
        <v>31</v>
      </c>
      <c r="K83" s="46">
        <v>50000</v>
      </c>
      <c r="L83" s="14" t="s">
        <v>31</v>
      </c>
      <c r="M83" s="14" t="s">
        <v>31</v>
      </c>
      <c r="N83" s="14" t="s">
        <v>31</v>
      </c>
      <c r="O83" s="14" t="s">
        <v>31</v>
      </c>
      <c r="P83" s="42" t="s">
        <v>4858</v>
      </c>
      <c r="Q83" s="14" t="s">
        <v>100</v>
      </c>
      <c r="R83" s="42" t="s">
        <v>72</v>
      </c>
      <c r="S83" s="42" t="s">
        <v>4859</v>
      </c>
      <c r="T83" s="14" t="s">
        <v>790</v>
      </c>
      <c r="U83" s="42" t="s">
        <v>3414</v>
      </c>
      <c r="V83" s="14" t="s">
        <v>31</v>
      </c>
      <c r="W83" s="14" t="s">
        <v>31</v>
      </c>
      <c r="X83" s="42" t="s">
        <v>4624</v>
      </c>
      <c r="Y83" s="48" t="s">
        <v>4935</v>
      </c>
    </row>
    <row r="84" spans="1:25" x14ac:dyDescent="0.25">
      <c r="A84" s="14">
        <v>83</v>
      </c>
      <c r="B84" s="138" t="s">
        <v>4229</v>
      </c>
      <c r="C84" s="138" t="s">
        <v>9</v>
      </c>
      <c r="D84" s="138" t="s">
        <v>61</v>
      </c>
      <c r="E84" s="65">
        <v>43131</v>
      </c>
      <c r="F84" s="66" t="s">
        <v>4860</v>
      </c>
      <c r="G84" s="138">
        <v>8183000643</v>
      </c>
      <c r="H84" s="138" t="s">
        <v>4861</v>
      </c>
      <c r="I84" s="138" t="s">
        <v>4862</v>
      </c>
      <c r="J84" s="138" t="s">
        <v>710</v>
      </c>
      <c r="K84" s="139">
        <v>50000</v>
      </c>
      <c r="L84" s="138" t="s">
        <v>66</v>
      </c>
      <c r="M84" s="138" t="s">
        <v>67</v>
      </c>
      <c r="N84" s="138" t="s">
        <v>4863</v>
      </c>
      <c r="O84" s="138" t="s">
        <v>4864</v>
      </c>
      <c r="P84" s="117" t="s">
        <v>4865</v>
      </c>
      <c r="Q84" s="140" t="s">
        <v>4866</v>
      </c>
      <c r="R84" s="141" t="s">
        <v>72</v>
      </c>
      <c r="S84" s="138" t="s">
        <v>4269</v>
      </c>
      <c r="T84" s="140" t="s">
        <v>706</v>
      </c>
      <c r="U84" s="117" t="s">
        <v>90</v>
      </c>
      <c r="V84" s="117" t="s">
        <v>661</v>
      </c>
      <c r="W84" s="117" t="s">
        <v>77</v>
      </c>
      <c r="X84" s="42" t="s">
        <v>4624</v>
      </c>
      <c r="Y84" s="48" t="s">
        <v>4935</v>
      </c>
    </row>
    <row r="85" spans="1:25" x14ac:dyDescent="0.25">
      <c r="A85" s="14">
        <v>84</v>
      </c>
      <c r="B85" s="138" t="s">
        <v>4229</v>
      </c>
      <c r="C85" s="138" t="s">
        <v>10</v>
      </c>
      <c r="D85" s="138" t="s">
        <v>61</v>
      </c>
      <c r="E85" s="110">
        <v>43133</v>
      </c>
      <c r="F85" s="111">
        <v>0.93572916666666661</v>
      </c>
      <c r="G85" s="138" t="s">
        <v>31</v>
      </c>
      <c r="H85" s="138" t="s">
        <v>31</v>
      </c>
      <c r="I85" s="138" t="s">
        <v>31</v>
      </c>
      <c r="J85" s="138" t="s">
        <v>31</v>
      </c>
      <c r="K85" s="139">
        <v>100000</v>
      </c>
      <c r="L85" s="138" t="s">
        <v>31</v>
      </c>
      <c r="M85" s="138" t="s">
        <v>31</v>
      </c>
      <c r="N85" s="138" t="s">
        <v>31</v>
      </c>
      <c r="O85" s="138" t="s">
        <v>31</v>
      </c>
      <c r="P85" s="117" t="s">
        <v>4867</v>
      </c>
      <c r="Q85" s="140" t="s">
        <v>100</v>
      </c>
      <c r="R85" s="141" t="s">
        <v>72</v>
      </c>
      <c r="S85" s="138" t="s">
        <v>4868</v>
      </c>
      <c r="T85" s="140" t="s">
        <v>706</v>
      </c>
      <c r="U85" s="117" t="s">
        <v>2314</v>
      </c>
      <c r="V85" s="117" t="s">
        <v>31</v>
      </c>
      <c r="W85" s="117" t="s">
        <v>31</v>
      </c>
      <c r="X85" s="42" t="s">
        <v>4624</v>
      </c>
      <c r="Y85" s="48" t="s">
        <v>4935</v>
      </c>
    </row>
    <row r="86" spans="1:25" x14ac:dyDescent="0.25">
      <c r="A86" s="14">
        <v>85</v>
      </c>
      <c r="B86" s="138" t="s">
        <v>4229</v>
      </c>
      <c r="C86" s="138" t="s">
        <v>10</v>
      </c>
      <c r="D86" s="138" t="s">
        <v>61</v>
      </c>
      <c r="E86" s="65">
        <v>43129</v>
      </c>
      <c r="F86" s="133" t="s">
        <v>4869</v>
      </c>
      <c r="G86" s="138" t="s">
        <v>31</v>
      </c>
      <c r="H86" s="138" t="s">
        <v>31</v>
      </c>
      <c r="I86" s="138" t="s">
        <v>31</v>
      </c>
      <c r="J86" s="138" t="s">
        <v>31</v>
      </c>
      <c r="K86" s="139">
        <v>50000</v>
      </c>
      <c r="L86" s="138" t="s">
        <v>31</v>
      </c>
      <c r="M86" s="138" t="s">
        <v>31</v>
      </c>
      <c r="N86" s="138" t="s">
        <v>31</v>
      </c>
      <c r="O86" s="138" t="s">
        <v>31</v>
      </c>
      <c r="P86" s="117" t="s">
        <v>4870</v>
      </c>
      <c r="Q86" s="140" t="s">
        <v>100</v>
      </c>
      <c r="R86" s="141" t="s">
        <v>72</v>
      </c>
      <c r="S86" s="138" t="s">
        <v>4871</v>
      </c>
      <c r="T86" s="140" t="s">
        <v>4739</v>
      </c>
      <c r="U86" s="117" t="s">
        <v>2314</v>
      </c>
      <c r="V86" s="117" t="s">
        <v>31</v>
      </c>
      <c r="W86" s="117" t="s">
        <v>31</v>
      </c>
      <c r="X86" s="42" t="s">
        <v>4624</v>
      </c>
      <c r="Y86" s="48" t="s">
        <v>4935</v>
      </c>
    </row>
    <row r="87" spans="1:25" x14ac:dyDescent="0.25">
      <c r="A87" s="14">
        <v>86</v>
      </c>
      <c r="B87" s="138" t="s">
        <v>4229</v>
      </c>
      <c r="C87" s="138" t="s">
        <v>10</v>
      </c>
      <c r="D87" s="138" t="s">
        <v>61</v>
      </c>
      <c r="E87" s="80">
        <v>43127</v>
      </c>
      <c r="F87" s="175">
        <v>0.9289236111111111</v>
      </c>
      <c r="G87" s="138" t="s">
        <v>31</v>
      </c>
      <c r="H87" s="138" t="s">
        <v>31</v>
      </c>
      <c r="I87" s="138" t="s">
        <v>31</v>
      </c>
      <c r="J87" s="138" t="s">
        <v>31</v>
      </c>
      <c r="K87" s="139">
        <v>50000</v>
      </c>
      <c r="L87" s="138" t="s">
        <v>31</v>
      </c>
      <c r="M87" s="138" t="s">
        <v>31</v>
      </c>
      <c r="N87" s="138" t="s">
        <v>31</v>
      </c>
      <c r="O87" s="138" t="s">
        <v>31</v>
      </c>
      <c r="P87" s="117" t="s">
        <v>4872</v>
      </c>
      <c r="Q87" s="140" t="s">
        <v>100</v>
      </c>
      <c r="R87" s="141" t="s">
        <v>72</v>
      </c>
      <c r="S87" s="138" t="s">
        <v>4873</v>
      </c>
      <c r="T87" s="140" t="s">
        <v>843</v>
      </c>
      <c r="U87" s="117" t="s">
        <v>2314</v>
      </c>
      <c r="V87" s="117" t="s">
        <v>31</v>
      </c>
      <c r="W87" s="117" t="s">
        <v>31</v>
      </c>
      <c r="X87" s="42" t="s">
        <v>4624</v>
      </c>
      <c r="Y87" s="48" t="s">
        <v>4935</v>
      </c>
    </row>
    <row r="88" spans="1:25" x14ac:dyDescent="0.25">
      <c r="A88" s="14">
        <v>87</v>
      </c>
      <c r="B88" s="138" t="s">
        <v>4229</v>
      </c>
      <c r="C88" s="138" t="s">
        <v>10</v>
      </c>
      <c r="D88" s="138" t="s">
        <v>61</v>
      </c>
      <c r="E88" s="80">
        <v>43131</v>
      </c>
      <c r="F88" s="175">
        <v>0.63208333333333333</v>
      </c>
      <c r="G88" s="138" t="s">
        <v>31</v>
      </c>
      <c r="H88" s="138" t="s">
        <v>31</v>
      </c>
      <c r="I88" s="138" t="s">
        <v>31</v>
      </c>
      <c r="J88" s="138" t="s">
        <v>31</v>
      </c>
      <c r="K88" s="139">
        <v>50000</v>
      </c>
      <c r="L88" s="138" t="s">
        <v>31</v>
      </c>
      <c r="M88" s="138" t="s">
        <v>31</v>
      </c>
      <c r="N88" s="138" t="s">
        <v>31</v>
      </c>
      <c r="O88" s="138" t="s">
        <v>31</v>
      </c>
      <c r="P88" s="117" t="s">
        <v>4874</v>
      </c>
      <c r="Q88" s="140" t="s">
        <v>100</v>
      </c>
      <c r="R88" s="141" t="s">
        <v>72</v>
      </c>
      <c r="S88" s="138" t="s">
        <v>4873</v>
      </c>
      <c r="T88" s="140" t="s">
        <v>843</v>
      </c>
      <c r="U88" s="117" t="s">
        <v>2314</v>
      </c>
      <c r="V88" s="117" t="s">
        <v>31</v>
      </c>
      <c r="W88" s="117" t="s">
        <v>31</v>
      </c>
      <c r="X88" s="42" t="s">
        <v>4624</v>
      </c>
      <c r="Y88" s="48" t="s">
        <v>4935</v>
      </c>
    </row>
    <row r="89" spans="1:25" x14ac:dyDescent="0.25">
      <c r="A89" s="14">
        <v>88</v>
      </c>
      <c r="B89" s="138" t="s">
        <v>4229</v>
      </c>
      <c r="C89" s="138" t="s">
        <v>10</v>
      </c>
      <c r="D89" s="138" t="s">
        <v>61</v>
      </c>
      <c r="E89" s="52">
        <v>43140</v>
      </c>
      <c r="F89" s="164" t="s">
        <v>4875</v>
      </c>
      <c r="G89" s="138" t="s">
        <v>31</v>
      </c>
      <c r="H89" s="138" t="s">
        <v>31</v>
      </c>
      <c r="I89" s="138" t="s">
        <v>31</v>
      </c>
      <c r="J89" s="138" t="s">
        <v>31</v>
      </c>
      <c r="K89" s="139">
        <v>200000</v>
      </c>
      <c r="L89" s="138" t="s">
        <v>31</v>
      </c>
      <c r="M89" s="138" t="s">
        <v>31</v>
      </c>
      <c r="N89" s="138" t="s">
        <v>31</v>
      </c>
      <c r="O89" s="138" t="s">
        <v>31</v>
      </c>
      <c r="P89" s="117" t="s">
        <v>4876</v>
      </c>
      <c r="Q89" s="140" t="s">
        <v>100</v>
      </c>
      <c r="R89" s="141" t="s">
        <v>72</v>
      </c>
      <c r="S89" s="138" t="s">
        <v>4877</v>
      </c>
      <c r="T89" s="140" t="s">
        <v>4878</v>
      </c>
      <c r="U89" s="117" t="s">
        <v>2314</v>
      </c>
      <c r="V89" s="117" t="s">
        <v>31</v>
      </c>
      <c r="W89" s="117" t="s">
        <v>31</v>
      </c>
      <c r="X89" s="42" t="s">
        <v>4624</v>
      </c>
      <c r="Y89" s="48" t="s">
        <v>4935</v>
      </c>
    </row>
    <row r="90" spans="1:25" x14ac:dyDescent="0.25">
      <c r="A90" s="14">
        <v>89</v>
      </c>
      <c r="B90" s="138" t="s">
        <v>4229</v>
      </c>
      <c r="C90" s="138" t="s">
        <v>10</v>
      </c>
      <c r="D90" s="138" t="s">
        <v>61</v>
      </c>
      <c r="E90" s="52">
        <v>43115</v>
      </c>
      <c r="F90" s="59">
        <v>0.20012731481481483</v>
      </c>
      <c r="G90" s="138" t="s">
        <v>31</v>
      </c>
      <c r="H90" s="138" t="s">
        <v>31</v>
      </c>
      <c r="I90" s="138" t="s">
        <v>31</v>
      </c>
      <c r="J90" s="138" t="s">
        <v>31</v>
      </c>
      <c r="K90" s="139">
        <v>100000</v>
      </c>
      <c r="L90" s="138" t="s">
        <v>31</v>
      </c>
      <c r="M90" s="138" t="s">
        <v>31</v>
      </c>
      <c r="N90" s="138" t="s">
        <v>31</v>
      </c>
      <c r="O90" s="138" t="s">
        <v>31</v>
      </c>
      <c r="P90" s="117" t="s">
        <v>4879</v>
      </c>
      <c r="Q90" s="140" t="s">
        <v>100</v>
      </c>
      <c r="R90" s="141" t="s">
        <v>72</v>
      </c>
      <c r="S90" s="138" t="s">
        <v>4880</v>
      </c>
      <c r="T90" s="140" t="s">
        <v>2642</v>
      </c>
      <c r="U90" s="117" t="s">
        <v>2314</v>
      </c>
      <c r="V90" s="117" t="s">
        <v>31</v>
      </c>
      <c r="W90" s="117" t="s">
        <v>31</v>
      </c>
      <c r="X90" s="42" t="s">
        <v>4624</v>
      </c>
      <c r="Y90" s="48" t="s">
        <v>4935</v>
      </c>
    </row>
    <row r="91" spans="1:25" x14ac:dyDescent="0.25">
      <c r="A91" s="14">
        <v>90</v>
      </c>
      <c r="B91" s="138" t="s">
        <v>4229</v>
      </c>
      <c r="C91" s="138" t="s">
        <v>9</v>
      </c>
      <c r="D91" s="138" t="s">
        <v>61</v>
      </c>
      <c r="E91" s="70">
        <v>43120</v>
      </c>
      <c r="F91" s="71" t="s">
        <v>4881</v>
      </c>
      <c r="G91" s="138">
        <v>8191000743</v>
      </c>
      <c r="H91" s="138" t="s">
        <v>4882</v>
      </c>
      <c r="I91" s="138" t="s">
        <v>4883</v>
      </c>
      <c r="J91" s="138" t="s">
        <v>65</v>
      </c>
      <c r="K91" s="139">
        <v>200000</v>
      </c>
      <c r="L91" s="138" t="s">
        <v>66</v>
      </c>
      <c r="M91" s="138" t="s">
        <v>67</v>
      </c>
      <c r="N91" s="138" t="s">
        <v>4884</v>
      </c>
      <c r="O91" s="138" t="s">
        <v>4885</v>
      </c>
      <c r="P91" s="117" t="s">
        <v>4886</v>
      </c>
      <c r="Q91" s="140" t="s">
        <v>4887</v>
      </c>
      <c r="R91" s="141">
        <v>1200010728462</v>
      </c>
      <c r="S91" s="138" t="s">
        <v>4888</v>
      </c>
      <c r="T91" s="140" t="s">
        <v>74</v>
      </c>
      <c r="U91" s="117" t="s">
        <v>75</v>
      </c>
      <c r="V91" s="117" t="s">
        <v>661</v>
      </c>
      <c r="W91" s="117" t="s">
        <v>77</v>
      </c>
      <c r="X91" s="42" t="s">
        <v>4624</v>
      </c>
      <c r="Y91" s="48" t="s">
        <v>4935</v>
      </c>
    </row>
    <row r="92" spans="1:25" x14ac:dyDescent="0.25">
      <c r="A92" s="14">
        <v>91</v>
      </c>
      <c r="B92" s="138" t="s">
        <v>4229</v>
      </c>
      <c r="C92" s="138" t="s">
        <v>10</v>
      </c>
      <c r="D92" s="138" t="s">
        <v>61</v>
      </c>
      <c r="E92" s="86">
        <v>43138</v>
      </c>
      <c r="F92" s="67">
        <v>0.74996527777777777</v>
      </c>
      <c r="G92" s="138" t="s">
        <v>31</v>
      </c>
      <c r="H92" s="138" t="s">
        <v>31</v>
      </c>
      <c r="I92" s="138" t="s">
        <v>31</v>
      </c>
      <c r="J92" s="138" t="s">
        <v>31</v>
      </c>
      <c r="K92" s="139">
        <v>200000</v>
      </c>
      <c r="L92" s="138" t="s">
        <v>31</v>
      </c>
      <c r="M92" s="138" t="s">
        <v>31</v>
      </c>
      <c r="N92" s="138" t="s">
        <v>31</v>
      </c>
      <c r="O92" s="138" t="s">
        <v>31</v>
      </c>
      <c r="P92" s="117" t="s">
        <v>4889</v>
      </c>
      <c r="Q92" s="140" t="s">
        <v>100</v>
      </c>
      <c r="R92" s="141" t="s">
        <v>72</v>
      </c>
      <c r="S92" s="138" t="s">
        <v>4890</v>
      </c>
      <c r="T92" s="140" t="s">
        <v>74</v>
      </c>
      <c r="U92" s="117" t="s">
        <v>2314</v>
      </c>
      <c r="V92" s="117" t="s">
        <v>31</v>
      </c>
      <c r="W92" s="117" t="s">
        <v>31</v>
      </c>
      <c r="X92" s="42" t="s">
        <v>4624</v>
      </c>
      <c r="Y92" s="48" t="s">
        <v>4935</v>
      </c>
    </row>
    <row r="93" spans="1:25" x14ac:dyDescent="0.25">
      <c r="A93" s="14">
        <v>92</v>
      </c>
      <c r="B93" s="138" t="s">
        <v>4229</v>
      </c>
      <c r="C93" s="138" t="s">
        <v>10</v>
      </c>
      <c r="D93" s="138" t="s">
        <v>61</v>
      </c>
      <c r="E93" s="86">
        <v>43138</v>
      </c>
      <c r="F93" s="67">
        <v>0.93631944444444448</v>
      </c>
      <c r="G93" s="138" t="s">
        <v>31</v>
      </c>
      <c r="H93" s="138" t="s">
        <v>31</v>
      </c>
      <c r="I93" s="138" t="s">
        <v>31</v>
      </c>
      <c r="J93" s="138" t="s">
        <v>31</v>
      </c>
      <c r="K93" s="139">
        <v>100000</v>
      </c>
      <c r="L93" s="138" t="s">
        <v>31</v>
      </c>
      <c r="M93" s="138" t="s">
        <v>31</v>
      </c>
      <c r="N93" s="138" t="s">
        <v>31</v>
      </c>
      <c r="O93" s="138" t="s">
        <v>31</v>
      </c>
      <c r="P93" s="117" t="s">
        <v>4891</v>
      </c>
      <c r="Q93" s="140" t="s">
        <v>100</v>
      </c>
      <c r="R93" s="141" t="s">
        <v>72</v>
      </c>
      <c r="S93" s="138" t="s">
        <v>4890</v>
      </c>
      <c r="T93" s="140" t="s">
        <v>74</v>
      </c>
      <c r="U93" s="117" t="s">
        <v>2314</v>
      </c>
      <c r="V93" s="117" t="s">
        <v>31</v>
      </c>
      <c r="W93" s="117" t="s">
        <v>31</v>
      </c>
      <c r="X93" s="42" t="s">
        <v>4624</v>
      </c>
      <c r="Y93" s="48" t="s">
        <v>4935</v>
      </c>
    </row>
    <row r="94" spans="1:25" x14ac:dyDescent="0.25">
      <c r="A94" s="14">
        <v>93</v>
      </c>
      <c r="B94" s="138" t="s">
        <v>4310</v>
      </c>
      <c r="C94" s="138" t="s">
        <v>10</v>
      </c>
      <c r="D94" s="138" t="s">
        <v>61</v>
      </c>
      <c r="E94" s="65">
        <v>43138</v>
      </c>
      <c r="F94" s="176">
        <v>0.94246527777777767</v>
      </c>
      <c r="G94" s="138" t="s">
        <v>31</v>
      </c>
      <c r="H94" s="138" t="s">
        <v>31</v>
      </c>
      <c r="I94" s="138" t="s">
        <v>31</v>
      </c>
      <c r="J94" s="138" t="s">
        <v>31</v>
      </c>
      <c r="K94" s="139">
        <v>100000</v>
      </c>
      <c r="L94" s="138" t="s">
        <v>31</v>
      </c>
      <c r="M94" s="138" t="s">
        <v>31</v>
      </c>
      <c r="N94" s="138" t="s">
        <v>31</v>
      </c>
      <c r="O94" s="138" t="s">
        <v>31</v>
      </c>
      <c r="P94" s="117" t="s">
        <v>4892</v>
      </c>
      <c r="Q94" s="140" t="s">
        <v>100</v>
      </c>
      <c r="R94" s="141" t="s">
        <v>72</v>
      </c>
      <c r="S94" s="138" t="s">
        <v>4893</v>
      </c>
      <c r="T94" s="140" t="s">
        <v>629</v>
      </c>
      <c r="U94" s="117" t="s">
        <v>2314</v>
      </c>
      <c r="V94" s="117" t="s">
        <v>31</v>
      </c>
      <c r="W94" s="117" t="s">
        <v>31</v>
      </c>
      <c r="X94" s="42" t="s">
        <v>4624</v>
      </c>
      <c r="Y94" s="48" t="s">
        <v>4935</v>
      </c>
    </row>
    <row r="95" spans="1:25" x14ac:dyDescent="0.25">
      <c r="A95" s="14">
        <v>94</v>
      </c>
      <c r="B95" s="138" t="s">
        <v>4310</v>
      </c>
      <c r="C95" s="138" t="s">
        <v>10</v>
      </c>
      <c r="D95" s="138" t="s">
        <v>61</v>
      </c>
      <c r="E95" s="86">
        <v>43150</v>
      </c>
      <c r="F95" s="67">
        <v>0.93409722222222225</v>
      </c>
      <c r="G95" s="138" t="s">
        <v>31</v>
      </c>
      <c r="H95" s="138" t="s">
        <v>31</v>
      </c>
      <c r="I95" s="138" t="s">
        <v>31</v>
      </c>
      <c r="J95" s="138" t="s">
        <v>31</v>
      </c>
      <c r="K95" s="139">
        <v>50000</v>
      </c>
      <c r="L95" s="138" t="s">
        <v>31</v>
      </c>
      <c r="M95" s="138" t="s">
        <v>31</v>
      </c>
      <c r="N95" s="138" t="s">
        <v>31</v>
      </c>
      <c r="O95" s="138" t="s">
        <v>31</v>
      </c>
      <c r="P95" s="117" t="s">
        <v>4894</v>
      </c>
      <c r="Q95" s="140" t="s">
        <v>100</v>
      </c>
      <c r="R95" s="141" t="s">
        <v>72</v>
      </c>
      <c r="S95" s="138" t="s">
        <v>4895</v>
      </c>
      <c r="T95" s="140" t="s">
        <v>74</v>
      </c>
      <c r="U95" s="117" t="s">
        <v>2314</v>
      </c>
      <c r="V95" s="117" t="s">
        <v>31</v>
      </c>
      <c r="W95" s="117" t="s">
        <v>31</v>
      </c>
      <c r="X95" s="42" t="s">
        <v>4624</v>
      </c>
      <c r="Y95" s="48" t="s">
        <v>4935</v>
      </c>
    </row>
    <row r="96" spans="1:25" x14ac:dyDescent="0.25">
      <c r="A96" s="14">
        <v>95</v>
      </c>
      <c r="B96" s="138" t="s">
        <v>4310</v>
      </c>
      <c r="C96" s="138" t="s">
        <v>10</v>
      </c>
      <c r="D96" s="138" t="s">
        <v>61</v>
      </c>
      <c r="E96" s="70">
        <v>43116</v>
      </c>
      <c r="F96" s="111" t="s">
        <v>4896</v>
      </c>
      <c r="G96" s="138" t="s">
        <v>31</v>
      </c>
      <c r="H96" s="138" t="s">
        <v>31</v>
      </c>
      <c r="I96" s="138" t="s">
        <v>31</v>
      </c>
      <c r="J96" s="138" t="s">
        <v>31</v>
      </c>
      <c r="K96" s="139">
        <v>200000</v>
      </c>
      <c r="L96" s="138" t="s">
        <v>31</v>
      </c>
      <c r="M96" s="138" t="s">
        <v>31</v>
      </c>
      <c r="N96" s="138" t="s">
        <v>31</v>
      </c>
      <c r="O96" s="138" t="s">
        <v>31</v>
      </c>
      <c r="P96" s="117" t="s">
        <v>4897</v>
      </c>
      <c r="Q96" s="140" t="s">
        <v>100</v>
      </c>
      <c r="R96" s="141" t="s">
        <v>72</v>
      </c>
      <c r="S96" s="138" t="s">
        <v>4898</v>
      </c>
      <c r="T96" s="140" t="s">
        <v>1649</v>
      </c>
      <c r="U96" s="117" t="s">
        <v>102</v>
      </c>
      <c r="V96" s="117" t="s">
        <v>31</v>
      </c>
      <c r="W96" s="117" t="s">
        <v>31</v>
      </c>
      <c r="X96" s="42" t="s">
        <v>4624</v>
      </c>
      <c r="Y96" s="48" t="s">
        <v>4935</v>
      </c>
    </row>
    <row r="97" spans="1:16382" x14ac:dyDescent="0.25">
      <c r="A97" s="14">
        <v>96</v>
      </c>
      <c r="B97" s="138" t="s">
        <v>4310</v>
      </c>
      <c r="C97" s="138" t="s">
        <v>10</v>
      </c>
      <c r="D97" s="138" t="s">
        <v>61</v>
      </c>
      <c r="E97" s="86">
        <v>43147</v>
      </c>
      <c r="F97" s="67">
        <v>0.94093749999999998</v>
      </c>
      <c r="G97" s="138" t="s">
        <v>31</v>
      </c>
      <c r="H97" s="138" t="s">
        <v>31</v>
      </c>
      <c r="I97" s="138" t="s">
        <v>31</v>
      </c>
      <c r="J97" s="138" t="s">
        <v>31</v>
      </c>
      <c r="K97" s="139">
        <v>50000</v>
      </c>
      <c r="L97" s="138" t="s">
        <v>31</v>
      </c>
      <c r="M97" s="138" t="s">
        <v>31</v>
      </c>
      <c r="N97" s="138" t="s">
        <v>31</v>
      </c>
      <c r="O97" s="138" t="s">
        <v>31</v>
      </c>
      <c r="P97" s="117" t="s">
        <v>4899</v>
      </c>
      <c r="Q97" s="140" t="s">
        <v>100</v>
      </c>
      <c r="R97" s="141" t="s">
        <v>72</v>
      </c>
      <c r="S97" s="138" t="s">
        <v>4900</v>
      </c>
      <c r="T97" s="140" t="s">
        <v>790</v>
      </c>
      <c r="U97" s="117" t="s">
        <v>2314</v>
      </c>
      <c r="V97" s="117" t="s">
        <v>31</v>
      </c>
      <c r="W97" s="117" t="s">
        <v>31</v>
      </c>
      <c r="X97" s="42" t="s">
        <v>4624</v>
      </c>
      <c r="Y97" s="48" t="s">
        <v>4935</v>
      </c>
    </row>
    <row r="98" spans="1:16382" x14ac:dyDescent="0.25">
      <c r="A98" s="14">
        <v>97</v>
      </c>
      <c r="B98" s="43" t="s">
        <v>4360</v>
      </c>
      <c r="C98" s="43" t="s">
        <v>10</v>
      </c>
      <c r="D98" s="43" t="s">
        <v>61</v>
      </c>
      <c r="E98" s="52">
        <v>43119</v>
      </c>
      <c r="F98" s="44" t="s">
        <v>4901</v>
      </c>
      <c r="G98" s="43" t="s">
        <v>31</v>
      </c>
      <c r="H98" s="43" t="s">
        <v>31</v>
      </c>
      <c r="I98" s="43" t="s">
        <v>31</v>
      </c>
      <c r="J98" s="43" t="s">
        <v>31</v>
      </c>
      <c r="K98" s="149">
        <v>50000</v>
      </c>
      <c r="L98" s="43"/>
      <c r="M98" s="43" t="s">
        <v>31</v>
      </c>
      <c r="N98" s="43" t="s">
        <v>31</v>
      </c>
      <c r="O98" s="43" t="s">
        <v>31</v>
      </c>
      <c r="P98" s="43" t="s">
        <v>4902</v>
      </c>
      <c r="Q98" s="14" t="s">
        <v>100</v>
      </c>
      <c r="R98" s="43" t="s">
        <v>72</v>
      </c>
      <c r="S98" s="43" t="s">
        <v>4459</v>
      </c>
      <c r="T98" s="14" t="s">
        <v>4369</v>
      </c>
      <c r="U98" s="43" t="s">
        <v>2314</v>
      </c>
      <c r="V98" s="12" t="s">
        <v>31</v>
      </c>
      <c r="W98" s="12" t="s">
        <v>31</v>
      </c>
      <c r="X98" s="42" t="s">
        <v>4624</v>
      </c>
      <c r="Y98" s="48" t="s">
        <v>4935</v>
      </c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  <c r="KG98" s="13"/>
      <c r="KH98" s="13"/>
      <c r="KI98" s="13"/>
      <c r="KJ98" s="13"/>
      <c r="KK98" s="13"/>
      <c r="KL98" s="13"/>
      <c r="KM98" s="13"/>
      <c r="KN98" s="13"/>
      <c r="KO98" s="13"/>
      <c r="KP98" s="13"/>
      <c r="KQ98" s="13"/>
      <c r="KR98" s="13"/>
      <c r="KS98" s="13"/>
      <c r="KT98" s="13"/>
      <c r="KU98" s="13"/>
      <c r="KV98" s="13"/>
      <c r="KW98" s="13"/>
      <c r="KX98" s="13"/>
      <c r="KY98" s="13"/>
      <c r="KZ98" s="13"/>
      <c r="LA98" s="13"/>
      <c r="LB98" s="13"/>
      <c r="LC98" s="13"/>
      <c r="LD98" s="13"/>
      <c r="LE98" s="13"/>
      <c r="LF98" s="13"/>
      <c r="LG98" s="13"/>
      <c r="LH98" s="13"/>
      <c r="LI98" s="13"/>
      <c r="LJ98" s="13"/>
      <c r="LK98" s="13"/>
      <c r="LL98" s="13"/>
      <c r="LM98" s="13"/>
      <c r="LN98" s="13"/>
      <c r="LO98" s="13"/>
      <c r="LP98" s="13"/>
      <c r="LQ98" s="13"/>
      <c r="LR98" s="13"/>
      <c r="LS98" s="13"/>
      <c r="LT98" s="13"/>
      <c r="LU98" s="13"/>
      <c r="LV98" s="13"/>
      <c r="LW98" s="13"/>
      <c r="LX98" s="13"/>
      <c r="LY98" s="13"/>
      <c r="LZ98" s="13"/>
      <c r="MA98" s="13"/>
      <c r="MB98" s="13"/>
      <c r="MC98" s="13"/>
      <c r="MD98" s="13"/>
      <c r="ME98" s="13"/>
      <c r="MF98" s="13"/>
      <c r="MG98" s="13"/>
      <c r="MH98" s="13"/>
      <c r="MI98" s="13"/>
      <c r="MJ98" s="13"/>
      <c r="MK98" s="13"/>
      <c r="ML98" s="13"/>
      <c r="MM98" s="13"/>
      <c r="MN98" s="13"/>
      <c r="MO98" s="13"/>
      <c r="MP98" s="13"/>
      <c r="MQ98" s="13"/>
      <c r="MR98" s="13"/>
      <c r="MS98" s="13"/>
      <c r="MT98" s="13"/>
      <c r="MU98" s="13"/>
      <c r="MV98" s="13"/>
      <c r="MW98" s="13"/>
      <c r="MX98" s="13"/>
      <c r="MY98" s="13"/>
      <c r="MZ98" s="13"/>
      <c r="NA98" s="13"/>
      <c r="NB98" s="13"/>
      <c r="NC98" s="13"/>
      <c r="ND98" s="13"/>
      <c r="NE98" s="13"/>
      <c r="NF98" s="13"/>
      <c r="NG98" s="13"/>
      <c r="NH98" s="13"/>
      <c r="NI98" s="13"/>
      <c r="NJ98" s="13"/>
      <c r="NK98" s="13"/>
      <c r="NL98" s="13"/>
      <c r="NM98" s="13"/>
      <c r="NN98" s="13"/>
      <c r="NO98" s="13"/>
      <c r="NP98" s="13"/>
      <c r="NQ98" s="13"/>
      <c r="NR98" s="13"/>
      <c r="NS98" s="13"/>
      <c r="NT98" s="13"/>
      <c r="NU98" s="13"/>
      <c r="NV98" s="13"/>
      <c r="NW98" s="13"/>
      <c r="NX98" s="13"/>
      <c r="NY98" s="13"/>
      <c r="NZ98" s="13"/>
      <c r="OA98" s="13"/>
      <c r="OB98" s="13"/>
      <c r="OC98" s="13"/>
      <c r="OD98" s="13"/>
      <c r="OE98" s="13"/>
      <c r="OF98" s="13"/>
      <c r="OG98" s="13"/>
      <c r="OH98" s="13"/>
      <c r="OI98" s="13"/>
      <c r="OJ98" s="13"/>
      <c r="OK98" s="13"/>
      <c r="OL98" s="13"/>
      <c r="OM98" s="13"/>
      <c r="ON98" s="13"/>
      <c r="OO98" s="13"/>
      <c r="OP98" s="13"/>
      <c r="OQ98" s="13"/>
      <c r="OR98" s="13"/>
      <c r="OS98" s="13"/>
      <c r="OT98" s="13"/>
      <c r="OU98" s="13"/>
      <c r="OV98" s="13"/>
      <c r="OW98" s="13"/>
      <c r="OX98" s="13"/>
      <c r="OY98" s="13"/>
      <c r="OZ98" s="13"/>
      <c r="PA98" s="13"/>
      <c r="PB98" s="13"/>
      <c r="PC98" s="13"/>
      <c r="PD98" s="13"/>
      <c r="PE98" s="13"/>
      <c r="PF98" s="13"/>
      <c r="PG98" s="13"/>
      <c r="PH98" s="13"/>
      <c r="PI98" s="13"/>
      <c r="PJ98" s="13"/>
      <c r="PK98" s="13"/>
      <c r="PL98" s="13"/>
      <c r="PM98" s="13"/>
      <c r="PN98" s="13"/>
      <c r="PO98" s="13"/>
      <c r="PP98" s="13"/>
      <c r="PQ98" s="13"/>
      <c r="PR98" s="13"/>
      <c r="PS98" s="13"/>
      <c r="PT98" s="13"/>
      <c r="PU98" s="13"/>
      <c r="PV98" s="13"/>
      <c r="PW98" s="13"/>
      <c r="PX98" s="13"/>
      <c r="PY98" s="13"/>
      <c r="PZ98" s="13"/>
      <c r="QA98" s="13"/>
      <c r="QB98" s="13"/>
      <c r="QC98" s="13"/>
      <c r="QD98" s="13"/>
      <c r="QE98" s="13"/>
      <c r="QF98" s="13"/>
      <c r="QG98" s="13"/>
      <c r="QH98" s="13"/>
      <c r="QI98" s="13"/>
      <c r="QJ98" s="13"/>
      <c r="QK98" s="13"/>
      <c r="QL98" s="13"/>
      <c r="QM98" s="13"/>
      <c r="QN98" s="13"/>
      <c r="QO98" s="13"/>
      <c r="QP98" s="13"/>
      <c r="QQ98" s="13"/>
      <c r="QR98" s="13"/>
      <c r="QS98" s="13"/>
      <c r="QT98" s="13"/>
      <c r="QU98" s="13"/>
      <c r="QV98" s="13"/>
      <c r="QW98" s="13"/>
      <c r="QX98" s="13"/>
      <c r="QY98" s="13"/>
      <c r="QZ98" s="13"/>
      <c r="RA98" s="13"/>
      <c r="RB98" s="13"/>
      <c r="RC98" s="13"/>
      <c r="RD98" s="13"/>
      <c r="RE98" s="13"/>
      <c r="RF98" s="13"/>
      <c r="RG98" s="13"/>
      <c r="RH98" s="13"/>
      <c r="RI98" s="13"/>
      <c r="RJ98" s="13"/>
      <c r="RK98" s="13"/>
      <c r="RL98" s="13"/>
      <c r="RM98" s="13"/>
      <c r="RN98" s="13"/>
      <c r="RO98" s="13"/>
      <c r="RP98" s="13"/>
      <c r="RQ98" s="13"/>
      <c r="RR98" s="13"/>
      <c r="RS98" s="13"/>
      <c r="RT98" s="13"/>
      <c r="RU98" s="13"/>
      <c r="RV98" s="13"/>
      <c r="RW98" s="13"/>
      <c r="RX98" s="13"/>
      <c r="RY98" s="13"/>
      <c r="RZ98" s="13"/>
      <c r="SA98" s="13"/>
      <c r="SB98" s="13"/>
      <c r="SC98" s="13"/>
      <c r="SD98" s="13"/>
      <c r="SE98" s="13"/>
      <c r="SF98" s="13"/>
      <c r="SG98" s="13"/>
      <c r="SH98" s="13"/>
      <c r="SI98" s="13"/>
      <c r="SJ98" s="13"/>
      <c r="SK98" s="13"/>
      <c r="SL98" s="13"/>
      <c r="SM98" s="13"/>
      <c r="SN98" s="13"/>
      <c r="SO98" s="13"/>
      <c r="SP98" s="13"/>
      <c r="SQ98" s="13"/>
      <c r="SR98" s="13"/>
      <c r="SS98" s="13"/>
      <c r="ST98" s="13"/>
      <c r="SU98" s="13"/>
      <c r="SV98" s="13"/>
      <c r="SW98" s="13"/>
      <c r="SX98" s="13"/>
      <c r="SY98" s="13"/>
      <c r="SZ98" s="13"/>
      <c r="TA98" s="13"/>
      <c r="TB98" s="13"/>
      <c r="TC98" s="13"/>
      <c r="TD98" s="13"/>
      <c r="TE98" s="13"/>
      <c r="TF98" s="13"/>
      <c r="TG98" s="13"/>
      <c r="TH98" s="13"/>
      <c r="TI98" s="13"/>
      <c r="TJ98" s="13"/>
      <c r="TK98" s="13"/>
      <c r="TL98" s="13"/>
      <c r="TM98" s="13"/>
      <c r="TN98" s="13"/>
      <c r="TO98" s="13"/>
      <c r="TP98" s="13"/>
      <c r="TQ98" s="13"/>
      <c r="TR98" s="13"/>
      <c r="TS98" s="13"/>
      <c r="TT98" s="13"/>
      <c r="TU98" s="13"/>
      <c r="TV98" s="13"/>
      <c r="TW98" s="13"/>
      <c r="TX98" s="13"/>
      <c r="TY98" s="13"/>
      <c r="TZ98" s="13"/>
      <c r="UA98" s="13"/>
      <c r="UB98" s="13"/>
      <c r="UC98" s="13"/>
      <c r="UD98" s="13"/>
      <c r="UE98" s="13"/>
      <c r="UF98" s="13"/>
      <c r="UG98" s="13"/>
      <c r="UH98" s="13"/>
      <c r="UI98" s="13"/>
      <c r="UJ98" s="13"/>
      <c r="UK98" s="13"/>
      <c r="UL98" s="13"/>
      <c r="UM98" s="13"/>
      <c r="UN98" s="13"/>
      <c r="UO98" s="13"/>
      <c r="UP98" s="13"/>
      <c r="UQ98" s="13"/>
      <c r="UR98" s="13"/>
      <c r="US98" s="13"/>
      <c r="UT98" s="13"/>
      <c r="UU98" s="13"/>
      <c r="UV98" s="13"/>
      <c r="UW98" s="13"/>
      <c r="UX98" s="13"/>
      <c r="UY98" s="13"/>
      <c r="UZ98" s="13"/>
      <c r="VA98" s="13"/>
      <c r="VB98" s="13"/>
      <c r="VC98" s="13"/>
      <c r="VD98" s="13"/>
      <c r="VE98" s="13"/>
      <c r="VF98" s="13"/>
      <c r="VG98" s="13"/>
      <c r="VH98" s="13"/>
      <c r="VI98" s="13"/>
      <c r="VJ98" s="13"/>
      <c r="VK98" s="13"/>
      <c r="VL98" s="13"/>
      <c r="VM98" s="13"/>
      <c r="VN98" s="13"/>
      <c r="VO98" s="13"/>
      <c r="VP98" s="13"/>
      <c r="VQ98" s="13"/>
      <c r="VR98" s="13"/>
      <c r="VS98" s="13"/>
      <c r="VT98" s="13"/>
      <c r="VU98" s="13"/>
      <c r="VV98" s="13"/>
      <c r="VW98" s="13"/>
      <c r="VX98" s="13"/>
      <c r="VY98" s="13"/>
      <c r="VZ98" s="13"/>
      <c r="WA98" s="13"/>
      <c r="WB98" s="13"/>
      <c r="WC98" s="13"/>
      <c r="WD98" s="13"/>
      <c r="WE98" s="13"/>
      <c r="WF98" s="13"/>
      <c r="WG98" s="13"/>
      <c r="WH98" s="13"/>
      <c r="WI98" s="13"/>
      <c r="WJ98" s="13"/>
      <c r="WK98" s="13"/>
      <c r="WL98" s="13"/>
      <c r="WM98" s="13"/>
      <c r="WN98" s="13"/>
      <c r="WO98" s="13"/>
      <c r="WP98" s="13"/>
      <c r="WQ98" s="13"/>
      <c r="WR98" s="13"/>
      <c r="WS98" s="13"/>
      <c r="WT98" s="13"/>
      <c r="WU98" s="13"/>
      <c r="WV98" s="13"/>
      <c r="WW98" s="13"/>
      <c r="WX98" s="13"/>
      <c r="WY98" s="13"/>
      <c r="WZ98" s="13"/>
      <c r="XA98" s="13"/>
      <c r="XB98" s="13"/>
      <c r="XC98" s="13"/>
      <c r="XD98" s="13"/>
      <c r="XE98" s="13"/>
      <c r="XF98" s="13"/>
      <c r="XG98" s="13"/>
      <c r="XH98" s="13"/>
      <c r="XI98" s="13"/>
      <c r="XJ98" s="13"/>
      <c r="XK98" s="13"/>
      <c r="XL98" s="13"/>
      <c r="XM98" s="13"/>
      <c r="XN98" s="13"/>
      <c r="XO98" s="13"/>
      <c r="XP98" s="13"/>
      <c r="XQ98" s="13"/>
      <c r="XR98" s="13"/>
      <c r="XS98" s="13"/>
      <c r="XT98" s="13"/>
      <c r="XU98" s="13"/>
      <c r="XV98" s="13"/>
      <c r="XW98" s="13"/>
      <c r="XX98" s="13"/>
      <c r="XY98" s="13"/>
      <c r="XZ98" s="13"/>
      <c r="YA98" s="13"/>
      <c r="YB98" s="13"/>
      <c r="YC98" s="13"/>
      <c r="YD98" s="13"/>
      <c r="YE98" s="13"/>
      <c r="YF98" s="13"/>
      <c r="YG98" s="13"/>
      <c r="YH98" s="13"/>
      <c r="YI98" s="13"/>
      <c r="YJ98" s="13"/>
      <c r="YK98" s="13"/>
      <c r="YL98" s="13"/>
      <c r="YM98" s="13"/>
      <c r="YN98" s="13"/>
      <c r="YO98" s="13"/>
      <c r="YP98" s="13"/>
      <c r="YQ98" s="13"/>
      <c r="YR98" s="13"/>
      <c r="YS98" s="13"/>
      <c r="YT98" s="13"/>
      <c r="YU98" s="13"/>
      <c r="YV98" s="13"/>
      <c r="YW98" s="13"/>
      <c r="YX98" s="13"/>
      <c r="YY98" s="13"/>
      <c r="YZ98" s="13"/>
      <c r="ZA98" s="13"/>
      <c r="ZB98" s="13"/>
      <c r="ZC98" s="13"/>
      <c r="ZD98" s="13"/>
      <c r="ZE98" s="13"/>
      <c r="ZF98" s="13"/>
      <c r="ZG98" s="13"/>
      <c r="ZH98" s="13"/>
      <c r="ZI98" s="13"/>
      <c r="ZJ98" s="13"/>
      <c r="ZK98" s="13"/>
      <c r="ZL98" s="13"/>
      <c r="ZM98" s="13"/>
      <c r="ZN98" s="13"/>
      <c r="ZO98" s="13"/>
      <c r="ZP98" s="13"/>
      <c r="ZQ98" s="13"/>
      <c r="ZR98" s="13"/>
      <c r="ZS98" s="13"/>
      <c r="ZT98" s="13"/>
      <c r="ZU98" s="13"/>
      <c r="ZV98" s="13"/>
      <c r="ZW98" s="13"/>
      <c r="ZX98" s="13"/>
      <c r="ZY98" s="13"/>
      <c r="ZZ98" s="13"/>
      <c r="AAA98" s="13"/>
      <c r="AAB98" s="13"/>
      <c r="AAC98" s="13"/>
      <c r="AAD98" s="13"/>
      <c r="AAE98" s="13"/>
      <c r="AAF98" s="13"/>
      <c r="AAG98" s="13"/>
      <c r="AAH98" s="13"/>
      <c r="AAI98" s="13"/>
      <c r="AAJ98" s="13"/>
      <c r="AAK98" s="13"/>
      <c r="AAL98" s="13"/>
      <c r="AAM98" s="13"/>
      <c r="AAN98" s="13"/>
      <c r="AAO98" s="13"/>
      <c r="AAP98" s="13"/>
      <c r="AAQ98" s="13"/>
      <c r="AAR98" s="13"/>
      <c r="AAS98" s="13"/>
      <c r="AAT98" s="13"/>
      <c r="AAU98" s="13"/>
      <c r="AAV98" s="13"/>
      <c r="AAW98" s="13"/>
      <c r="AAX98" s="13"/>
      <c r="AAY98" s="13"/>
      <c r="AAZ98" s="13"/>
      <c r="ABA98" s="13"/>
      <c r="ABB98" s="13"/>
      <c r="ABC98" s="13"/>
      <c r="ABD98" s="13"/>
      <c r="ABE98" s="13"/>
      <c r="ABF98" s="13"/>
      <c r="ABG98" s="13"/>
      <c r="ABH98" s="13"/>
      <c r="ABI98" s="13"/>
      <c r="ABJ98" s="13"/>
      <c r="ABK98" s="13"/>
      <c r="ABL98" s="13"/>
      <c r="ABM98" s="13"/>
      <c r="ABN98" s="13"/>
      <c r="ABO98" s="13"/>
      <c r="ABP98" s="13"/>
      <c r="ABQ98" s="13"/>
      <c r="ABR98" s="13"/>
      <c r="ABS98" s="13"/>
      <c r="ABT98" s="13"/>
      <c r="ABU98" s="13"/>
      <c r="ABV98" s="13"/>
      <c r="ABW98" s="13"/>
      <c r="ABX98" s="13"/>
      <c r="ABY98" s="13"/>
      <c r="ABZ98" s="13"/>
      <c r="ACA98" s="13"/>
      <c r="ACB98" s="13"/>
      <c r="ACC98" s="13"/>
      <c r="ACD98" s="13"/>
      <c r="ACE98" s="13"/>
      <c r="ACF98" s="13"/>
      <c r="ACG98" s="13"/>
      <c r="ACH98" s="13"/>
      <c r="ACI98" s="13"/>
      <c r="ACJ98" s="13"/>
      <c r="ACK98" s="13"/>
      <c r="ACL98" s="13"/>
      <c r="ACM98" s="13"/>
      <c r="ACN98" s="13"/>
      <c r="ACO98" s="13"/>
      <c r="ACP98" s="13"/>
      <c r="ACQ98" s="13"/>
      <c r="ACR98" s="13"/>
      <c r="ACS98" s="13"/>
      <c r="ACT98" s="13"/>
      <c r="ACU98" s="13"/>
      <c r="ACV98" s="13"/>
      <c r="ACW98" s="13"/>
      <c r="ACX98" s="13"/>
      <c r="ACY98" s="13"/>
      <c r="ACZ98" s="13"/>
      <c r="ADA98" s="13"/>
      <c r="ADB98" s="13"/>
      <c r="ADC98" s="13"/>
      <c r="ADD98" s="13"/>
      <c r="ADE98" s="13"/>
      <c r="ADF98" s="13"/>
      <c r="ADG98" s="13"/>
      <c r="ADH98" s="13"/>
      <c r="ADI98" s="13"/>
      <c r="ADJ98" s="13"/>
      <c r="ADK98" s="13"/>
      <c r="ADL98" s="13"/>
      <c r="ADM98" s="13"/>
      <c r="ADN98" s="13"/>
      <c r="ADO98" s="13"/>
      <c r="ADP98" s="13"/>
      <c r="ADQ98" s="13"/>
      <c r="ADR98" s="13"/>
      <c r="ADS98" s="13"/>
      <c r="ADT98" s="13"/>
      <c r="ADU98" s="13"/>
      <c r="ADV98" s="13"/>
      <c r="ADW98" s="13"/>
      <c r="ADX98" s="13"/>
      <c r="ADY98" s="13"/>
      <c r="ADZ98" s="13"/>
      <c r="AEA98" s="13"/>
      <c r="AEB98" s="13"/>
      <c r="AEC98" s="13"/>
      <c r="AED98" s="13"/>
      <c r="AEE98" s="13"/>
      <c r="AEF98" s="13"/>
      <c r="AEG98" s="13"/>
      <c r="AEH98" s="13"/>
      <c r="AEI98" s="13"/>
      <c r="AEJ98" s="13"/>
      <c r="AEK98" s="13"/>
      <c r="AEL98" s="13"/>
      <c r="AEM98" s="13"/>
      <c r="AEN98" s="13"/>
      <c r="AEO98" s="13"/>
      <c r="AEP98" s="13"/>
      <c r="AEQ98" s="13"/>
      <c r="AER98" s="13"/>
      <c r="AES98" s="13"/>
      <c r="AET98" s="13"/>
      <c r="AEU98" s="13"/>
      <c r="AEV98" s="13"/>
      <c r="AEW98" s="13"/>
      <c r="AEX98" s="13"/>
      <c r="AEY98" s="13"/>
      <c r="AEZ98" s="13"/>
      <c r="AFA98" s="13"/>
      <c r="AFB98" s="13"/>
      <c r="AFC98" s="13"/>
      <c r="AFD98" s="13"/>
      <c r="AFE98" s="13"/>
      <c r="AFF98" s="13"/>
      <c r="AFG98" s="13"/>
      <c r="AFH98" s="13"/>
      <c r="AFI98" s="13"/>
      <c r="AFJ98" s="13"/>
      <c r="AFK98" s="13"/>
      <c r="AFL98" s="13"/>
      <c r="AFM98" s="13"/>
      <c r="AFN98" s="13"/>
      <c r="AFO98" s="13"/>
      <c r="AFP98" s="13"/>
      <c r="AFQ98" s="13"/>
      <c r="AFR98" s="13"/>
      <c r="AFS98" s="13"/>
      <c r="AFT98" s="13"/>
      <c r="AFU98" s="13"/>
      <c r="AFV98" s="13"/>
      <c r="AFW98" s="13"/>
      <c r="AFX98" s="13"/>
      <c r="AFY98" s="13"/>
      <c r="AFZ98" s="13"/>
      <c r="AGA98" s="13"/>
      <c r="AGB98" s="13"/>
      <c r="AGC98" s="13"/>
      <c r="AGD98" s="13"/>
      <c r="AGE98" s="13"/>
      <c r="AGF98" s="13"/>
      <c r="AGG98" s="13"/>
      <c r="AGH98" s="13"/>
      <c r="AGI98" s="13"/>
      <c r="AGJ98" s="13"/>
      <c r="AGK98" s="13"/>
      <c r="AGL98" s="13"/>
      <c r="AGM98" s="13"/>
      <c r="AGN98" s="13"/>
      <c r="AGO98" s="13"/>
      <c r="AGP98" s="13"/>
      <c r="AGQ98" s="13"/>
      <c r="AGR98" s="13"/>
      <c r="AGS98" s="13"/>
      <c r="AGT98" s="13"/>
      <c r="AGU98" s="13"/>
      <c r="AGV98" s="13"/>
      <c r="AGW98" s="13"/>
      <c r="AGX98" s="13"/>
      <c r="AGY98" s="13"/>
      <c r="AGZ98" s="13"/>
      <c r="AHA98" s="13"/>
      <c r="AHB98" s="13"/>
      <c r="AHC98" s="13"/>
      <c r="AHD98" s="13"/>
      <c r="AHE98" s="13"/>
      <c r="AHF98" s="13"/>
      <c r="AHG98" s="13"/>
      <c r="AHH98" s="13"/>
      <c r="AHI98" s="13"/>
      <c r="AHJ98" s="13"/>
      <c r="AHK98" s="13"/>
      <c r="AHL98" s="13"/>
      <c r="AHM98" s="13"/>
      <c r="AHN98" s="13"/>
      <c r="AHO98" s="13"/>
      <c r="AHP98" s="13"/>
      <c r="AHQ98" s="13"/>
      <c r="AHR98" s="13"/>
      <c r="AHS98" s="13"/>
      <c r="AHT98" s="13"/>
      <c r="AHU98" s="13"/>
      <c r="AHV98" s="13"/>
      <c r="AHW98" s="13"/>
      <c r="AHX98" s="13"/>
      <c r="AHY98" s="13"/>
      <c r="AHZ98" s="13"/>
      <c r="AIA98" s="13"/>
      <c r="AIB98" s="13"/>
      <c r="AIC98" s="13"/>
      <c r="AID98" s="13"/>
      <c r="AIE98" s="13"/>
      <c r="AIF98" s="13"/>
      <c r="AIG98" s="13"/>
      <c r="AIH98" s="13"/>
      <c r="AII98" s="13"/>
      <c r="AIJ98" s="13"/>
      <c r="AIK98" s="13"/>
      <c r="AIL98" s="13"/>
      <c r="AIM98" s="13"/>
      <c r="AIN98" s="13"/>
      <c r="AIO98" s="13"/>
      <c r="AIP98" s="13"/>
      <c r="AIQ98" s="13"/>
      <c r="AIR98" s="13"/>
      <c r="AIS98" s="13"/>
      <c r="AIT98" s="13"/>
      <c r="AIU98" s="13"/>
      <c r="AIV98" s="13"/>
      <c r="AIW98" s="13"/>
      <c r="AIX98" s="13"/>
      <c r="AIY98" s="13"/>
      <c r="AIZ98" s="13"/>
      <c r="AJA98" s="13"/>
      <c r="AJB98" s="13"/>
      <c r="AJC98" s="13"/>
      <c r="AJD98" s="13"/>
      <c r="AJE98" s="13"/>
      <c r="AJF98" s="13"/>
      <c r="AJG98" s="13"/>
      <c r="AJH98" s="13"/>
      <c r="AJI98" s="13"/>
      <c r="AJJ98" s="13"/>
      <c r="AJK98" s="13"/>
      <c r="AJL98" s="13"/>
      <c r="AJM98" s="13"/>
      <c r="AJN98" s="13"/>
      <c r="AJO98" s="13"/>
      <c r="AJP98" s="13"/>
      <c r="AJQ98" s="13"/>
      <c r="AJR98" s="13"/>
      <c r="AJS98" s="13"/>
      <c r="AJT98" s="13"/>
      <c r="AJU98" s="13"/>
      <c r="AJV98" s="13"/>
      <c r="AJW98" s="13"/>
      <c r="AJX98" s="13"/>
      <c r="AJY98" s="13"/>
      <c r="AJZ98" s="13"/>
      <c r="AKA98" s="13"/>
      <c r="AKB98" s="13"/>
      <c r="AKC98" s="13"/>
      <c r="AKD98" s="13"/>
      <c r="AKE98" s="13"/>
      <c r="AKF98" s="13"/>
      <c r="AKG98" s="13"/>
      <c r="AKH98" s="13"/>
      <c r="AKI98" s="13"/>
      <c r="AKJ98" s="13"/>
      <c r="AKK98" s="13"/>
      <c r="AKL98" s="13"/>
      <c r="AKM98" s="13"/>
      <c r="AKN98" s="13"/>
      <c r="AKO98" s="13"/>
      <c r="AKP98" s="13"/>
      <c r="AKQ98" s="13"/>
      <c r="AKR98" s="13"/>
      <c r="AKS98" s="13"/>
      <c r="AKT98" s="13"/>
      <c r="AKU98" s="13"/>
      <c r="AKV98" s="13"/>
      <c r="AKW98" s="13"/>
      <c r="AKX98" s="13"/>
      <c r="AKY98" s="13"/>
      <c r="AKZ98" s="13"/>
      <c r="ALA98" s="13"/>
      <c r="ALB98" s="13"/>
      <c r="ALC98" s="13"/>
      <c r="ALD98" s="13"/>
      <c r="ALE98" s="13"/>
      <c r="ALF98" s="13"/>
      <c r="ALG98" s="13"/>
      <c r="ALH98" s="13"/>
      <c r="ALI98" s="13"/>
      <c r="ALJ98" s="13"/>
      <c r="ALK98" s="13"/>
      <c r="ALL98" s="13"/>
      <c r="ALM98" s="13"/>
      <c r="ALN98" s="13"/>
      <c r="ALO98" s="13"/>
      <c r="ALP98" s="13"/>
      <c r="ALQ98" s="13"/>
      <c r="ALR98" s="13"/>
      <c r="ALS98" s="13"/>
      <c r="ALT98" s="13"/>
      <c r="ALU98" s="13"/>
      <c r="ALV98" s="13"/>
      <c r="ALW98" s="13"/>
      <c r="ALX98" s="13"/>
      <c r="ALY98" s="13"/>
      <c r="ALZ98" s="13"/>
      <c r="AMA98" s="13"/>
      <c r="AMB98" s="13"/>
      <c r="AMC98" s="13"/>
      <c r="AMD98" s="13"/>
      <c r="AME98" s="13"/>
      <c r="AMF98" s="13"/>
      <c r="AMG98" s="13"/>
      <c r="AMH98" s="13"/>
      <c r="AMI98" s="13"/>
      <c r="AMJ98" s="13"/>
      <c r="AMK98" s="13"/>
      <c r="AML98" s="13"/>
      <c r="AMM98" s="13"/>
      <c r="AMN98" s="13"/>
      <c r="AMO98" s="13"/>
      <c r="AMP98" s="13"/>
      <c r="AMQ98" s="13"/>
      <c r="AMR98" s="13"/>
      <c r="AMS98" s="13"/>
      <c r="AMT98" s="13"/>
      <c r="AMU98" s="13"/>
      <c r="AMV98" s="13"/>
      <c r="AMW98" s="13"/>
      <c r="AMX98" s="13"/>
      <c r="AMY98" s="13"/>
      <c r="AMZ98" s="13"/>
      <c r="ANA98" s="13"/>
      <c r="ANB98" s="13"/>
      <c r="ANC98" s="13"/>
      <c r="AND98" s="13"/>
      <c r="ANE98" s="13"/>
      <c r="ANF98" s="13"/>
      <c r="ANG98" s="13"/>
      <c r="ANH98" s="13"/>
      <c r="ANI98" s="13"/>
      <c r="ANJ98" s="13"/>
      <c r="ANK98" s="13"/>
      <c r="ANL98" s="13"/>
      <c r="ANM98" s="13"/>
      <c r="ANN98" s="13"/>
      <c r="ANO98" s="13"/>
      <c r="ANP98" s="13"/>
      <c r="ANQ98" s="13"/>
      <c r="ANR98" s="13"/>
      <c r="ANS98" s="13"/>
      <c r="ANT98" s="13"/>
      <c r="ANU98" s="13"/>
      <c r="ANV98" s="13"/>
      <c r="ANW98" s="13"/>
      <c r="ANX98" s="13"/>
      <c r="ANY98" s="13"/>
      <c r="ANZ98" s="13"/>
      <c r="AOA98" s="13"/>
      <c r="AOB98" s="13"/>
      <c r="AOC98" s="13"/>
      <c r="AOD98" s="13"/>
      <c r="AOE98" s="13"/>
      <c r="AOF98" s="13"/>
      <c r="AOG98" s="13"/>
      <c r="AOH98" s="13"/>
      <c r="AOI98" s="13"/>
      <c r="AOJ98" s="13"/>
      <c r="AOK98" s="13"/>
      <c r="AOL98" s="13"/>
      <c r="AOM98" s="13"/>
      <c r="AON98" s="13"/>
      <c r="AOO98" s="13"/>
      <c r="AOP98" s="13"/>
      <c r="AOQ98" s="13"/>
      <c r="AOR98" s="13"/>
      <c r="AOS98" s="13"/>
      <c r="AOT98" s="13"/>
      <c r="AOU98" s="13"/>
      <c r="AOV98" s="13"/>
      <c r="AOW98" s="13"/>
      <c r="AOX98" s="13"/>
      <c r="AOY98" s="13"/>
      <c r="AOZ98" s="13"/>
      <c r="APA98" s="13"/>
      <c r="APB98" s="13"/>
      <c r="APC98" s="13"/>
      <c r="APD98" s="13"/>
      <c r="APE98" s="13"/>
      <c r="APF98" s="13"/>
      <c r="APG98" s="13"/>
      <c r="APH98" s="13"/>
      <c r="API98" s="13"/>
      <c r="APJ98" s="13"/>
      <c r="APK98" s="13"/>
      <c r="APL98" s="13"/>
      <c r="APM98" s="13"/>
      <c r="APN98" s="13"/>
      <c r="APO98" s="13"/>
      <c r="APP98" s="13"/>
      <c r="APQ98" s="13"/>
      <c r="APR98" s="13"/>
      <c r="APS98" s="13"/>
      <c r="APT98" s="13"/>
      <c r="APU98" s="13"/>
      <c r="APV98" s="13"/>
      <c r="APW98" s="13"/>
      <c r="APX98" s="13"/>
      <c r="APY98" s="13"/>
      <c r="APZ98" s="13"/>
      <c r="AQA98" s="13"/>
      <c r="AQB98" s="13"/>
      <c r="AQC98" s="13"/>
      <c r="AQD98" s="13"/>
      <c r="AQE98" s="13"/>
      <c r="AQF98" s="13"/>
      <c r="AQG98" s="13"/>
      <c r="AQH98" s="13"/>
      <c r="AQI98" s="13"/>
      <c r="AQJ98" s="13"/>
      <c r="AQK98" s="13"/>
      <c r="AQL98" s="13"/>
      <c r="AQM98" s="13"/>
      <c r="AQN98" s="13"/>
      <c r="AQO98" s="13"/>
      <c r="AQP98" s="13"/>
      <c r="AQQ98" s="13"/>
      <c r="AQR98" s="13"/>
      <c r="AQS98" s="13"/>
      <c r="AQT98" s="13"/>
      <c r="AQU98" s="13"/>
      <c r="AQV98" s="13"/>
      <c r="AQW98" s="13"/>
      <c r="AQX98" s="13"/>
      <c r="AQY98" s="13"/>
      <c r="AQZ98" s="13"/>
      <c r="ARA98" s="13"/>
      <c r="ARB98" s="13"/>
      <c r="ARC98" s="13"/>
      <c r="ARD98" s="13"/>
      <c r="ARE98" s="13"/>
      <c r="ARF98" s="13"/>
      <c r="ARG98" s="13"/>
      <c r="ARH98" s="13"/>
      <c r="ARI98" s="13"/>
      <c r="ARJ98" s="13"/>
      <c r="ARK98" s="13"/>
      <c r="ARL98" s="13"/>
      <c r="ARM98" s="13"/>
      <c r="ARN98" s="13"/>
      <c r="ARO98" s="13"/>
      <c r="ARP98" s="13"/>
      <c r="ARQ98" s="13"/>
      <c r="ARR98" s="13"/>
      <c r="ARS98" s="13"/>
      <c r="ART98" s="13"/>
      <c r="ARU98" s="13"/>
      <c r="ARV98" s="13"/>
      <c r="ARW98" s="13"/>
      <c r="ARX98" s="13"/>
      <c r="ARY98" s="13"/>
      <c r="ARZ98" s="13"/>
      <c r="ASA98" s="13"/>
      <c r="ASB98" s="13"/>
      <c r="ASC98" s="13"/>
      <c r="ASD98" s="13"/>
      <c r="ASE98" s="13"/>
      <c r="ASF98" s="13"/>
      <c r="ASG98" s="13"/>
      <c r="ASH98" s="13"/>
      <c r="ASI98" s="13"/>
      <c r="ASJ98" s="13"/>
      <c r="ASK98" s="13"/>
      <c r="ASL98" s="13"/>
      <c r="ASM98" s="13"/>
      <c r="ASN98" s="13"/>
      <c r="ASO98" s="13"/>
      <c r="ASP98" s="13"/>
      <c r="ASQ98" s="13"/>
      <c r="ASR98" s="13"/>
      <c r="ASS98" s="13"/>
      <c r="AST98" s="13"/>
      <c r="ASU98" s="13"/>
      <c r="ASV98" s="13"/>
      <c r="ASW98" s="13"/>
      <c r="ASX98" s="13"/>
      <c r="ASY98" s="13"/>
      <c r="ASZ98" s="13"/>
      <c r="ATA98" s="13"/>
      <c r="ATB98" s="13"/>
      <c r="ATC98" s="13"/>
      <c r="ATD98" s="13"/>
      <c r="ATE98" s="13"/>
      <c r="ATF98" s="13"/>
      <c r="ATG98" s="13"/>
      <c r="ATH98" s="13"/>
      <c r="ATI98" s="13"/>
      <c r="ATJ98" s="13"/>
      <c r="ATK98" s="13"/>
      <c r="ATL98" s="13"/>
      <c r="ATM98" s="13"/>
      <c r="ATN98" s="13"/>
      <c r="ATO98" s="13"/>
      <c r="ATP98" s="13"/>
      <c r="ATQ98" s="13"/>
      <c r="ATR98" s="13"/>
      <c r="ATS98" s="13"/>
      <c r="ATT98" s="13"/>
      <c r="ATU98" s="13"/>
      <c r="ATV98" s="13"/>
      <c r="ATW98" s="13"/>
      <c r="ATX98" s="13"/>
      <c r="ATY98" s="13"/>
      <c r="ATZ98" s="13"/>
      <c r="AUA98" s="13"/>
      <c r="AUB98" s="13"/>
      <c r="AUC98" s="13"/>
      <c r="AUD98" s="13"/>
      <c r="AUE98" s="13"/>
      <c r="AUF98" s="13"/>
      <c r="AUG98" s="13"/>
      <c r="AUH98" s="13"/>
      <c r="AUI98" s="13"/>
      <c r="AUJ98" s="13"/>
      <c r="AUK98" s="13"/>
      <c r="AUL98" s="13"/>
      <c r="AUM98" s="13"/>
      <c r="AUN98" s="13"/>
      <c r="AUO98" s="13"/>
      <c r="AUP98" s="13"/>
      <c r="AUQ98" s="13"/>
      <c r="AUR98" s="13"/>
      <c r="AUS98" s="13"/>
      <c r="AUT98" s="13"/>
      <c r="AUU98" s="13"/>
      <c r="AUV98" s="13"/>
      <c r="AUW98" s="13"/>
      <c r="AUX98" s="13"/>
      <c r="AUY98" s="13"/>
      <c r="AUZ98" s="13"/>
      <c r="AVA98" s="13"/>
      <c r="AVB98" s="13"/>
      <c r="AVC98" s="13"/>
      <c r="AVD98" s="13"/>
      <c r="AVE98" s="13"/>
      <c r="AVF98" s="13"/>
      <c r="AVG98" s="13"/>
      <c r="AVH98" s="13"/>
      <c r="AVI98" s="13"/>
      <c r="AVJ98" s="13"/>
      <c r="AVK98" s="13"/>
      <c r="AVL98" s="13"/>
      <c r="AVM98" s="13"/>
      <c r="AVN98" s="13"/>
      <c r="AVO98" s="13"/>
      <c r="AVP98" s="13"/>
      <c r="AVQ98" s="13"/>
      <c r="AVR98" s="13"/>
      <c r="AVS98" s="13"/>
      <c r="AVT98" s="13"/>
      <c r="AVU98" s="13"/>
      <c r="AVV98" s="13"/>
      <c r="AVW98" s="13"/>
      <c r="AVX98" s="13"/>
      <c r="AVY98" s="13"/>
      <c r="AVZ98" s="13"/>
      <c r="AWA98" s="13"/>
      <c r="AWB98" s="13"/>
      <c r="AWC98" s="13"/>
      <c r="AWD98" s="13"/>
      <c r="AWE98" s="13"/>
      <c r="AWF98" s="13"/>
      <c r="AWG98" s="13"/>
      <c r="AWH98" s="13"/>
      <c r="AWI98" s="13"/>
      <c r="AWJ98" s="13"/>
      <c r="AWK98" s="13"/>
      <c r="AWL98" s="13"/>
      <c r="AWM98" s="13"/>
      <c r="AWN98" s="13"/>
      <c r="AWO98" s="13"/>
      <c r="AWP98" s="13"/>
      <c r="AWQ98" s="13"/>
      <c r="AWR98" s="13"/>
      <c r="AWS98" s="13"/>
      <c r="AWT98" s="13"/>
      <c r="AWU98" s="13"/>
      <c r="AWV98" s="13"/>
      <c r="AWW98" s="13"/>
      <c r="AWX98" s="13"/>
      <c r="AWY98" s="13"/>
      <c r="AWZ98" s="13"/>
      <c r="AXA98" s="13"/>
      <c r="AXB98" s="13"/>
      <c r="AXC98" s="13"/>
      <c r="AXD98" s="13"/>
      <c r="AXE98" s="13"/>
      <c r="AXF98" s="13"/>
      <c r="AXG98" s="13"/>
      <c r="AXH98" s="13"/>
      <c r="AXI98" s="13"/>
      <c r="AXJ98" s="13"/>
      <c r="AXK98" s="13"/>
      <c r="AXL98" s="13"/>
      <c r="AXM98" s="13"/>
      <c r="AXN98" s="13"/>
      <c r="AXO98" s="13"/>
      <c r="AXP98" s="13"/>
      <c r="AXQ98" s="13"/>
      <c r="AXR98" s="13"/>
      <c r="AXS98" s="13"/>
      <c r="AXT98" s="13"/>
      <c r="AXU98" s="13"/>
      <c r="AXV98" s="13"/>
      <c r="AXW98" s="13"/>
      <c r="AXX98" s="13"/>
      <c r="AXY98" s="13"/>
      <c r="AXZ98" s="13"/>
      <c r="AYA98" s="13"/>
      <c r="AYB98" s="13"/>
      <c r="AYC98" s="13"/>
      <c r="AYD98" s="13"/>
      <c r="AYE98" s="13"/>
      <c r="AYF98" s="13"/>
      <c r="AYG98" s="13"/>
      <c r="AYH98" s="13"/>
      <c r="AYI98" s="13"/>
      <c r="AYJ98" s="13"/>
      <c r="AYK98" s="13"/>
      <c r="AYL98" s="13"/>
      <c r="AYM98" s="13"/>
      <c r="AYN98" s="13"/>
      <c r="AYO98" s="13"/>
      <c r="AYP98" s="13"/>
      <c r="AYQ98" s="13"/>
      <c r="AYR98" s="13"/>
      <c r="AYS98" s="13"/>
      <c r="AYT98" s="13"/>
      <c r="AYU98" s="13"/>
      <c r="AYV98" s="13"/>
      <c r="AYW98" s="13"/>
      <c r="AYX98" s="13"/>
      <c r="AYY98" s="13"/>
      <c r="AYZ98" s="13"/>
      <c r="AZA98" s="13"/>
      <c r="AZB98" s="13"/>
      <c r="AZC98" s="13"/>
      <c r="AZD98" s="13"/>
      <c r="AZE98" s="13"/>
      <c r="AZF98" s="13"/>
      <c r="AZG98" s="13"/>
      <c r="AZH98" s="13"/>
      <c r="AZI98" s="13"/>
      <c r="AZJ98" s="13"/>
      <c r="AZK98" s="13"/>
      <c r="AZL98" s="13"/>
      <c r="AZM98" s="13"/>
      <c r="AZN98" s="13"/>
      <c r="AZO98" s="13"/>
      <c r="AZP98" s="13"/>
      <c r="AZQ98" s="13"/>
      <c r="AZR98" s="13"/>
      <c r="AZS98" s="13"/>
      <c r="AZT98" s="13"/>
      <c r="AZU98" s="13"/>
      <c r="AZV98" s="13"/>
      <c r="AZW98" s="13"/>
      <c r="AZX98" s="13"/>
      <c r="AZY98" s="13"/>
      <c r="AZZ98" s="13"/>
      <c r="BAA98" s="13"/>
      <c r="BAB98" s="13"/>
      <c r="BAC98" s="13"/>
      <c r="BAD98" s="13"/>
      <c r="BAE98" s="13"/>
      <c r="BAF98" s="13"/>
      <c r="BAG98" s="13"/>
      <c r="BAH98" s="13"/>
      <c r="BAI98" s="13"/>
      <c r="BAJ98" s="13"/>
      <c r="BAK98" s="13"/>
      <c r="BAL98" s="13"/>
      <c r="BAM98" s="13"/>
      <c r="BAN98" s="13"/>
      <c r="BAO98" s="13"/>
      <c r="BAP98" s="13"/>
      <c r="BAQ98" s="13"/>
      <c r="BAR98" s="13"/>
      <c r="BAS98" s="13"/>
      <c r="BAT98" s="13"/>
      <c r="BAU98" s="13"/>
      <c r="BAV98" s="13"/>
      <c r="BAW98" s="13"/>
      <c r="BAX98" s="13"/>
      <c r="BAY98" s="13"/>
      <c r="BAZ98" s="13"/>
      <c r="BBA98" s="13"/>
      <c r="BBB98" s="13"/>
      <c r="BBC98" s="13"/>
      <c r="BBD98" s="13"/>
      <c r="BBE98" s="13"/>
      <c r="BBF98" s="13"/>
      <c r="BBG98" s="13"/>
      <c r="BBH98" s="13"/>
      <c r="BBI98" s="13"/>
      <c r="BBJ98" s="13"/>
      <c r="BBK98" s="13"/>
      <c r="BBL98" s="13"/>
      <c r="BBM98" s="13"/>
      <c r="BBN98" s="13"/>
      <c r="BBO98" s="13"/>
      <c r="BBP98" s="13"/>
      <c r="BBQ98" s="13"/>
      <c r="BBR98" s="13"/>
      <c r="BBS98" s="13"/>
      <c r="BBT98" s="13"/>
      <c r="BBU98" s="13"/>
      <c r="BBV98" s="13"/>
      <c r="BBW98" s="13"/>
      <c r="BBX98" s="13"/>
      <c r="BBY98" s="13"/>
      <c r="BBZ98" s="13"/>
      <c r="BCA98" s="13"/>
      <c r="BCB98" s="13"/>
      <c r="BCC98" s="13"/>
      <c r="BCD98" s="13"/>
      <c r="BCE98" s="13"/>
      <c r="BCF98" s="13"/>
      <c r="BCG98" s="13"/>
      <c r="BCH98" s="13"/>
      <c r="BCI98" s="13"/>
      <c r="BCJ98" s="13"/>
      <c r="BCK98" s="13"/>
      <c r="BCL98" s="13"/>
      <c r="BCM98" s="13"/>
      <c r="BCN98" s="13"/>
      <c r="BCO98" s="13"/>
      <c r="BCP98" s="13"/>
      <c r="BCQ98" s="13"/>
      <c r="BCR98" s="13"/>
      <c r="BCS98" s="13"/>
      <c r="BCT98" s="13"/>
      <c r="BCU98" s="13"/>
      <c r="BCV98" s="13"/>
      <c r="BCW98" s="13"/>
      <c r="BCX98" s="13"/>
      <c r="BCY98" s="13"/>
      <c r="BCZ98" s="13"/>
      <c r="BDA98" s="13"/>
      <c r="BDB98" s="13"/>
      <c r="BDC98" s="13"/>
      <c r="BDD98" s="13"/>
      <c r="BDE98" s="13"/>
      <c r="BDF98" s="13"/>
      <c r="BDG98" s="13"/>
      <c r="BDH98" s="13"/>
      <c r="BDI98" s="13"/>
      <c r="BDJ98" s="13"/>
      <c r="BDK98" s="13"/>
      <c r="BDL98" s="13"/>
      <c r="BDM98" s="13"/>
      <c r="BDN98" s="13"/>
      <c r="BDO98" s="13"/>
      <c r="BDP98" s="13"/>
      <c r="BDQ98" s="13"/>
      <c r="BDR98" s="13"/>
      <c r="BDS98" s="13"/>
      <c r="BDT98" s="13"/>
      <c r="BDU98" s="13"/>
      <c r="BDV98" s="13"/>
      <c r="BDW98" s="13"/>
      <c r="BDX98" s="13"/>
      <c r="BDY98" s="13"/>
      <c r="BDZ98" s="13"/>
      <c r="BEA98" s="13"/>
      <c r="BEB98" s="13"/>
      <c r="BEC98" s="13"/>
      <c r="BED98" s="13"/>
      <c r="BEE98" s="13"/>
      <c r="BEF98" s="13"/>
      <c r="BEG98" s="13"/>
      <c r="BEH98" s="13"/>
      <c r="BEI98" s="13"/>
      <c r="BEJ98" s="13"/>
      <c r="BEK98" s="13"/>
      <c r="BEL98" s="13"/>
      <c r="BEM98" s="13"/>
      <c r="BEN98" s="13"/>
      <c r="BEO98" s="13"/>
      <c r="BEP98" s="13"/>
      <c r="BEQ98" s="13"/>
      <c r="BER98" s="13"/>
      <c r="BES98" s="13"/>
      <c r="BET98" s="13"/>
      <c r="BEU98" s="13"/>
      <c r="BEV98" s="13"/>
      <c r="BEW98" s="13"/>
      <c r="BEX98" s="13"/>
      <c r="BEY98" s="13"/>
      <c r="BEZ98" s="13"/>
      <c r="BFA98" s="13"/>
      <c r="BFB98" s="13"/>
      <c r="BFC98" s="13"/>
      <c r="BFD98" s="13"/>
      <c r="BFE98" s="13"/>
      <c r="BFF98" s="13"/>
      <c r="BFG98" s="13"/>
      <c r="BFH98" s="13"/>
      <c r="BFI98" s="13"/>
      <c r="BFJ98" s="13"/>
      <c r="BFK98" s="13"/>
      <c r="BFL98" s="13"/>
      <c r="BFM98" s="13"/>
      <c r="BFN98" s="13"/>
      <c r="BFO98" s="13"/>
      <c r="BFP98" s="13"/>
      <c r="BFQ98" s="13"/>
      <c r="BFR98" s="13"/>
      <c r="BFS98" s="13"/>
      <c r="BFT98" s="13"/>
      <c r="BFU98" s="13"/>
      <c r="BFV98" s="13"/>
      <c r="BFW98" s="13"/>
      <c r="BFX98" s="13"/>
      <c r="BFY98" s="13"/>
      <c r="BFZ98" s="13"/>
      <c r="BGA98" s="13"/>
      <c r="BGB98" s="13"/>
      <c r="BGC98" s="13"/>
      <c r="BGD98" s="13"/>
      <c r="BGE98" s="13"/>
      <c r="BGF98" s="13"/>
      <c r="BGG98" s="13"/>
      <c r="BGH98" s="13"/>
      <c r="BGI98" s="13"/>
      <c r="BGJ98" s="13"/>
      <c r="BGK98" s="13"/>
      <c r="BGL98" s="13"/>
      <c r="BGM98" s="13"/>
      <c r="BGN98" s="13"/>
      <c r="BGO98" s="13"/>
      <c r="BGP98" s="13"/>
      <c r="BGQ98" s="13"/>
      <c r="BGR98" s="13"/>
      <c r="BGS98" s="13"/>
      <c r="BGT98" s="13"/>
      <c r="BGU98" s="13"/>
      <c r="BGV98" s="13"/>
      <c r="BGW98" s="13"/>
      <c r="BGX98" s="13"/>
      <c r="BGY98" s="13"/>
      <c r="BGZ98" s="13"/>
      <c r="BHA98" s="13"/>
      <c r="BHB98" s="13"/>
      <c r="BHC98" s="13"/>
      <c r="BHD98" s="13"/>
      <c r="BHE98" s="13"/>
      <c r="BHF98" s="13"/>
      <c r="BHG98" s="13"/>
      <c r="BHH98" s="13"/>
      <c r="BHI98" s="13"/>
      <c r="BHJ98" s="13"/>
      <c r="BHK98" s="13"/>
      <c r="BHL98" s="13"/>
      <c r="BHM98" s="13"/>
      <c r="BHN98" s="13"/>
      <c r="BHO98" s="13"/>
      <c r="BHP98" s="13"/>
      <c r="BHQ98" s="13"/>
      <c r="BHR98" s="13"/>
      <c r="BHS98" s="13"/>
      <c r="BHT98" s="13"/>
      <c r="BHU98" s="13"/>
      <c r="BHV98" s="13"/>
      <c r="BHW98" s="13"/>
      <c r="BHX98" s="13"/>
      <c r="BHY98" s="13"/>
      <c r="BHZ98" s="13"/>
      <c r="BIA98" s="13"/>
      <c r="BIB98" s="13"/>
      <c r="BIC98" s="13"/>
      <c r="BID98" s="13"/>
      <c r="BIE98" s="13"/>
      <c r="BIF98" s="13"/>
      <c r="BIG98" s="13"/>
      <c r="BIH98" s="13"/>
      <c r="BII98" s="13"/>
      <c r="BIJ98" s="13"/>
      <c r="BIK98" s="13"/>
      <c r="BIL98" s="13"/>
      <c r="BIM98" s="13"/>
      <c r="BIN98" s="13"/>
      <c r="BIO98" s="13"/>
      <c r="BIP98" s="13"/>
      <c r="BIQ98" s="13"/>
      <c r="BIR98" s="13"/>
      <c r="BIS98" s="13"/>
      <c r="BIT98" s="13"/>
      <c r="BIU98" s="13"/>
      <c r="BIV98" s="13"/>
      <c r="BIW98" s="13"/>
      <c r="BIX98" s="13"/>
      <c r="BIY98" s="13"/>
      <c r="BIZ98" s="13"/>
      <c r="BJA98" s="13"/>
      <c r="BJB98" s="13"/>
      <c r="BJC98" s="13"/>
      <c r="BJD98" s="13"/>
      <c r="BJE98" s="13"/>
      <c r="BJF98" s="13"/>
      <c r="BJG98" s="13"/>
      <c r="BJH98" s="13"/>
      <c r="BJI98" s="13"/>
      <c r="BJJ98" s="13"/>
      <c r="BJK98" s="13"/>
      <c r="BJL98" s="13"/>
      <c r="BJM98" s="13"/>
      <c r="BJN98" s="13"/>
      <c r="BJO98" s="13"/>
      <c r="BJP98" s="13"/>
      <c r="BJQ98" s="13"/>
      <c r="BJR98" s="13"/>
      <c r="BJS98" s="13"/>
      <c r="BJT98" s="13"/>
      <c r="BJU98" s="13"/>
      <c r="BJV98" s="13"/>
      <c r="BJW98" s="13"/>
      <c r="BJX98" s="13"/>
      <c r="BJY98" s="13"/>
      <c r="BJZ98" s="13"/>
      <c r="BKA98" s="13"/>
      <c r="BKB98" s="13"/>
      <c r="BKC98" s="13"/>
      <c r="BKD98" s="13"/>
      <c r="BKE98" s="13"/>
      <c r="BKF98" s="13"/>
      <c r="BKG98" s="13"/>
      <c r="BKH98" s="13"/>
      <c r="BKI98" s="13"/>
      <c r="BKJ98" s="13"/>
      <c r="BKK98" s="13"/>
      <c r="BKL98" s="13"/>
      <c r="BKM98" s="13"/>
      <c r="BKN98" s="13"/>
      <c r="BKO98" s="13"/>
      <c r="BKP98" s="13"/>
      <c r="BKQ98" s="13"/>
      <c r="BKR98" s="13"/>
      <c r="BKS98" s="13"/>
      <c r="BKT98" s="13"/>
      <c r="BKU98" s="13"/>
      <c r="BKV98" s="13"/>
      <c r="BKW98" s="13"/>
      <c r="BKX98" s="13"/>
      <c r="BKY98" s="13"/>
      <c r="BKZ98" s="13"/>
      <c r="BLA98" s="13"/>
      <c r="BLB98" s="13"/>
      <c r="BLC98" s="13"/>
      <c r="BLD98" s="13"/>
      <c r="BLE98" s="13"/>
      <c r="BLF98" s="13"/>
      <c r="BLG98" s="13"/>
      <c r="BLH98" s="13"/>
      <c r="BLI98" s="13"/>
      <c r="BLJ98" s="13"/>
      <c r="BLK98" s="13"/>
      <c r="BLL98" s="13"/>
      <c r="BLM98" s="13"/>
      <c r="BLN98" s="13"/>
      <c r="BLO98" s="13"/>
      <c r="BLP98" s="13"/>
      <c r="BLQ98" s="13"/>
      <c r="BLR98" s="13"/>
      <c r="BLS98" s="13"/>
      <c r="BLT98" s="13"/>
      <c r="BLU98" s="13"/>
      <c r="BLV98" s="13"/>
      <c r="BLW98" s="13"/>
      <c r="BLX98" s="13"/>
      <c r="BLY98" s="13"/>
      <c r="BLZ98" s="13"/>
      <c r="BMA98" s="13"/>
      <c r="BMB98" s="13"/>
      <c r="BMC98" s="13"/>
      <c r="BMD98" s="13"/>
      <c r="BME98" s="13"/>
      <c r="BMF98" s="13"/>
      <c r="BMG98" s="13"/>
      <c r="BMH98" s="13"/>
      <c r="BMI98" s="13"/>
      <c r="BMJ98" s="13"/>
      <c r="BMK98" s="13"/>
      <c r="BML98" s="13"/>
      <c r="BMM98" s="13"/>
      <c r="BMN98" s="13"/>
      <c r="BMO98" s="13"/>
      <c r="BMP98" s="13"/>
      <c r="BMQ98" s="13"/>
      <c r="BMR98" s="13"/>
      <c r="BMS98" s="13"/>
      <c r="BMT98" s="13"/>
      <c r="BMU98" s="13"/>
      <c r="BMV98" s="13"/>
      <c r="BMW98" s="13"/>
      <c r="BMX98" s="13"/>
      <c r="BMY98" s="13"/>
      <c r="BMZ98" s="13"/>
      <c r="BNA98" s="13"/>
      <c r="BNB98" s="13"/>
      <c r="BNC98" s="13"/>
      <c r="BND98" s="13"/>
      <c r="BNE98" s="13"/>
      <c r="BNF98" s="13"/>
      <c r="BNG98" s="13"/>
      <c r="BNH98" s="13"/>
      <c r="BNI98" s="13"/>
      <c r="BNJ98" s="13"/>
      <c r="BNK98" s="13"/>
      <c r="BNL98" s="13"/>
      <c r="BNM98" s="13"/>
      <c r="BNN98" s="13"/>
      <c r="BNO98" s="13"/>
      <c r="BNP98" s="13"/>
      <c r="BNQ98" s="13"/>
      <c r="BNR98" s="13"/>
      <c r="BNS98" s="13"/>
      <c r="BNT98" s="13"/>
      <c r="BNU98" s="13"/>
      <c r="BNV98" s="13"/>
      <c r="BNW98" s="13"/>
      <c r="BNX98" s="13"/>
      <c r="BNY98" s="13"/>
      <c r="BNZ98" s="13"/>
      <c r="BOA98" s="13"/>
      <c r="BOB98" s="13"/>
      <c r="BOC98" s="13"/>
      <c r="BOD98" s="13"/>
      <c r="BOE98" s="13"/>
      <c r="BOF98" s="13"/>
      <c r="BOG98" s="13"/>
      <c r="BOH98" s="13"/>
      <c r="BOI98" s="13"/>
      <c r="BOJ98" s="13"/>
      <c r="BOK98" s="13"/>
      <c r="BOL98" s="13"/>
      <c r="BOM98" s="13"/>
      <c r="BON98" s="13"/>
      <c r="BOO98" s="13"/>
      <c r="BOP98" s="13"/>
      <c r="BOQ98" s="13"/>
      <c r="BOR98" s="13"/>
      <c r="BOS98" s="13"/>
      <c r="BOT98" s="13"/>
      <c r="BOU98" s="13"/>
      <c r="BOV98" s="13"/>
      <c r="BOW98" s="13"/>
      <c r="BOX98" s="13"/>
      <c r="BOY98" s="13"/>
      <c r="BOZ98" s="13"/>
      <c r="BPA98" s="13"/>
      <c r="BPB98" s="13"/>
      <c r="BPC98" s="13"/>
      <c r="BPD98" s="13"/>
      <c r="BPE98" s="13"/>
      <c r="BPF98" s="13"/>
      <c r="BPG98" s="13"/>
      <c r="BPH98" s="13"/>
      <c r="BPI98" s="13"/>
      <c r="BPJ98" s="13"/>
      <c r="BPK98" s="13"/>
      <c r="BPL98" s="13"/>
      <c r="BPM98" s="13"/>
      <c r="BPN98" s="13"/>
      <c r="BPO98" s="13"/>
      <c r="BPP98" s="13"/>
      <c r="BPQ98" s="13"/>
      <c r="BPR98" s="13"/>
      <c r="BPS98" s="13"/>
      <c r="BPT98" s="13"/>
      <c r="BPU98" s="13"/>
      <c r="BPV98" s="13"/>
      <c r="BPW98" s="13"/>
      <c r="BPX98" s="13"/>
      <c r="BPY98" s="13"/>
      <c r="BPZ98" s="13"/>
      <c r="BQA98" s="13"/>
      <c r="BQB98" s="13"/>
      <c r="BQC98" s="13"/>
      <c r="BQD98" s="13"/>
      <c r="BQE98" s="13"/>
      <c r="BQF98" s="13"/>
      <c r="BQG98" s="13"/>
      <c r="BQH98" s="13"/>
      <c r="BQI98" s="13"/>
      <c r="BQJ98" s="13"/>
      <c r="BQK98" s="13"/>
      <c r="BQL98" s="13"/>
      <c r="BQM98" s="13"/>
      <c r="BQN98" s="13"/>
      <c r="BQO98" s="13"/>
      <c r="BQP98" s="13"/>
      <c r="BQQ98" s="13"/>
      <c r="BQR98" s="13"/>
      <c r="BQS98" s="13"/>
      <c r="BQT98" s="13"/>
      <c r="BQU98" s="13"/>
      <c r="BQV98" s="13"/>
      <c r="BQW98" s="13"/>
      <c r="BQX98" s="13"/>
      <c r="BQY98" s="13"/>
      <c r="BQZ98" s="13"/>
      <c r="BRA98" s="13"/>
      <c r="BRB98" s="13"/>
      <c r="BRC98" s="13"/>
      <c r="BRD98" s="13"/>
      <c r="BRE98" s="13"/>
      <c r="BRF98" s="13"/>
      <c r="BRG98" s="13"/>
      <c r="BRH98" s="13"/>
      <c r="BRI98" s="13"/>
      <c r="BRJ98" s="13"/>
      <c r="BRK98" s="13"/>
      <c r="BRL98" s="13"/>
      <c r="BRM98" s="13"/>
      <c r="BRN98" s="13"/>
      <c r="BRO98" s="13"/>
      <c r="BRP98" s="13"/>
      <c r="BRQ98" s="13"/>
      <c r="BRR98" s="13"/>
      <c r="BRS98" s="13"/>
      <c r="BRT98" s="13"/>
      <c r="BRU98" s="13"/>
      <c r="BRV98" s="13"/>
      <c r="BRW98" s="13"/>
      <c r="BRX98" s="13"/>
      <c r="BRY98" s="13"/>
      <c r="BRZ98" s="13"/>
      <c r="BSA98" s="13"/>
      <c r="BSB98" s="13"/>
      <c r="BSC98" s="13"/>
      <c r="BSD98" s="13"/>
      <c r="BSE98" s="13"/>
      <c r="BSF98" s="13"/>
      <c r="BSG98" s="13"/>
      <c r="BSH98" s="13"/>
      <c r="BSI98" s="13"/>
      <c r="BSJ98" s="13"/>
      <c r="BSK98" s="13"/>
      <c r="BSL98" s="13"/>
      <c r="BSM98" s="13"/>
      <c r="BSN98" s="13"/>
      <c r="BSO98" s="13"/>
      <c r="BSP98" s="13"/>
      <c r="BSQ98" s="13"/>
      <c r="BSR98" s="13"/>
      <c r="BSS98" s="13"/>
      <c r="BST98" s="13"/>
      <c r="BSU98" s="13"/>
      <c r="BSV98" s="13"/>
      <c r="BSW98" s="13"/>
      <c r="BSX98" s="13"/>
      <c r="BSY98" s="13"/>
      <c r="BSZ98" s="13"/>
      <c r="BTA98" s="13"/>
      <c r="BTB98" s="13"/>
      <c r="BTC98" s="13"/>
      <c r="BTD98" s="13"/>
      <c r="BTE98" s="13"/>
      <c r="BTF98" s="13"/>
      <c r="BTG98" s="13"/>
      <c r="BTH98" s="13"/>
      <c r="BTI98" s="13"/>
      <c r="BTJ98" s="13"/>
      <c r="BTK98" s="13"/>
      <c r="BTL98" s="13"/>
      <c r="BTM98" s="13"/>
      <c r="BTN98" s="13"/>
      <c r="BTO98" s="13"/>
      <c r="BTP98" s="13"/>
      <c r="BTQ98" s="13"/>
      <c r="BTR98" s="13"/>
      <c r="BTS98" s="13"/>
      <c r="BTT98" s="13"/>
      <c r="BTU98" s="13"/>
      <c r="BTV98" s="13"/>
      <c r="BTW98" s="13"/>
      <c r="BTX98" s="13"/>
      <c r="BTY98" s="13"/>
      <c r="BTZ98" s="13"/>
      <c r="BUA98" s="13"/>
      <c r="BUB98" s="13"/>
      <c r="BUC98" s="13"/>
      <c r="BUD98" s="13"/>
      <c r="BUE98" s="13"/>
      <c r="BUF98" s="13"/>
      <c r="BUG98" s="13"/>
      <c r="BUH98" s="13"/>
      <c r="BUI98" s="13"/>
      <c r="BUJ98" s="13"/>
      <c r="BUK98" s="13"/>
      <c r="BUL98" s="13"/>
      <c r="BUM98" s="13"/>
      <c r="BUN98" s="13"/>
      <c r="BUO98" s="13"/>
      <c r="BUP98" s="13"/>
      <c r="BUQ98" s="13"/>
      <c r="BUR98" s="13"/>
      <c r="BUS98" s="13"/>
      <c r="BUT98" s="13"/>
      <c r="BUU98" s="13"/>
      <c r="BUV98" s="13"/>
      <c r="BUW98" s="13"/>
      <c r="BUX98" s="13"/>
      <c r="BUY98" s="13"/>
      <c r="BUZ98" s="13"/>
      <c r="BVA98" s="13"/>
      <c r="BVB98" s="13"/>
      <c r="BVC98" s="13"/>
      <c r="BVD98" s="13"/>
      <c r="BVE98" s="13"/>
      <c r="BVF98" s="13"/>
      <c r="BVG98" s="13"/>
      <c r="BVH98" s="13"/>
      <c r="BVI98" s="13"/>
      <c r="BVJ98" s="13"/>
      <c r="BVK98" s="13"/>
      <c r="BVL98" s="13"/>
      <c r="BVM98" s="13"/>
      <c r="BVN98" s="13"/>
      <c r="BVO98" s="13"/>
      <c r="BVP98" s="13"/>
      <c r="BVQ98" s="13"/>
      <c r="BVR98" s="13"/>
      <c r="BVS98" s="13"/>
      <c r="BVT98" s="13"/>
      <c r="BVU98" s="13"/>
      <c r="BVV98" s="13"/>
      <c r="BVW98" s="13"/>
      <c r="BVX98" s="13"/>
      <c r="BVY98" s="13"/>
      <c r="BVZ98" s="13"/>
      <c r="BWA98" s="13"/>
      <c r="BWB98" s="13"/>
      <c r="BWC98" s="13"/>
      <c r="BWD98" s="13"/>
      <c r="BWE98" s="13"/>
      <c r="BWF98" s="13"/>
      <c r="BWG98" s="13"/>
      <c r="BWH98" s="13"/>
      <c r="BWI98" s="13"/>
      <c r="BWJ98" s="13"/>
      <c r="BWK98" s="13"/>
      <c r="BWL98" s="13"/>
      <c r="BWM98" s="13"/>
      <c r="BWN98" s="13"/>
      <c r="BWO98" s="13"/>
      <c r="BWP98" s="13"/>
      <c r="BWQ98" s="13"/>
      <c r="BWR98" s="13"/>
      <c r="BWS98" s="13"/>
      <c r="BWT98" s="13"/>
      <c r="BWU98" s="13"/>
      <c r="BWV98" s="13"/>
      <c r="BWW98" s="13"/>
      <c r="BWX98" s="13"/>
      <c r="BWY98" s="13"/>
      <c r="BWZ98" s="13"/>
      <c r="BXA98" s="13"/>
      <c r="BXB98" s="13"/>
      <c r="BXC98" s="13"/>
      <c r="BXD98" s="13"/>
      <c r="BXE98" s="13"/>
      <c r="BXF98" s="13"/>
      <c r="BXG98" s="13"/>
      <c r="BXH98" s="13"/>
      <c r="BXI98" s="13"/>
      <c r="BXJ98" s="13"/>
      <c r="BXK98" s="13"/>
      <c r="BXL98" s="13"/>
      <c r="BXM98" s="13"/>
      <c r="BXN98" s="13"/>
      <c r="BXO98" s="13"/>
      <c r="BXP98" s="13"/>
      <c r="BXQ98" s="13"/>
      <c r="BXR98" s="13"/>
      <c r="BXS98" s="13"/>
      <c r="BXT98" s="13"/>
      <c r="BXU98" s="13"/>
      <c r="BXV98" s="13"/>
      <c r="BXW98" s="13"/>
      <c r="BXX98" s="13"/>
      <c r="BXY98" s="13"/>
      <c r="BXZ98" s="13"/>
      <c r="BYA98" s="13"/>
      <c r="BYB98" s="13"/>
      <c r="BYC98" s="13"/>
      <c r="BYD98" s="13"/>
      <c r="BYE98" s="13"/>
      <c r="BYF98" s="13"/>
      <c r="BYG98" s="13"/>
      <c r="BYH98" s="13"/>
      <c r="BYI98" s="13"/>
      <c r="BYJ98" s="13"/>
      <c r="BYK98" s="13"/>
      <c r="BYL98" s="13"/>
      <c r="BYM98" s="13"/>
      <c r="BYN98" s="13"/>
      <c r="BYO98" s="13"/>
      <c r="BYP98" s="13"/>
      <c r="BYQ98" s="13"/>
      <c r="BYR98" s="13"/>
      <c r="BYS98" s="13"/>
      <c r="BYT98" s="13"/>
      <c r="BYU98" s="13"/>
      <c r="BYV98" s="13"/>
      <c r="BYW98" s="13"/>
      <c r="BYX98" s="13"/>
      <c r="BYY98" s="13"/>
      <c r="BYZ98" s="13"/>
      <c r="BZA98" s="13"/>
      <c r="BZB98" s="13"/>
      <c r="BZC98" s="13"/>
      <c r="BZD98" s="13"/>
      <c r="BZE98" s="13"/>
      <c r="BZF98" s="13"/>
      <c r="BZG98" s="13"/>
      <c r="BZH98" s="13"/>
      <c r="BZI98" s="13"/>
      <c r="BZJ98" s="13"/>
      <c r="BZK98" s="13"/>
      <c r="BZL98" s="13"/>
      <c r="BZM98" s="13"/>
      <c r="BZN98" s="13"/>
      <c r="BZO98" s="13"/>
      <c r="BZP98" s="13"/>
      <c r="BZQ98" s="13"/>
      <c r="BZR98" s="13"/>
      <c r="BZS98" s="13"/>
      <c r="BZT98" s="13"/>
      <c r="BZU98" s="13"/>
      <c r="BZV98" s="13"/>
      <c r="BZW98" s="13"/>
      <c r="BZX98" s="13"/>
      <c r="BZY98" s="13"/>
      <c r="BZZ98" s="13"/>
      <c r="CAA98" s="13"/>
      <c r="CAB98" s="13"/>
      <c r="CAC98" s="13"/>
      <c r="CAD98" s="13"/>
      <c r="CAE98" s="13"/>
      <c r="CAF98" s="13"/>
      <c r="CAG98" s="13"/>
      <c r="CAH98" s="13"/>
      <c r="CAI98" s="13"/>
      <c r="CAJ98" s="13"/>
      <c r="CAK98" s="13"/>
      <c r="CAL98" s="13"/>
      <c r="CAM98" s="13"/>
      <c r="CAN98" s="13"/>
      <c r="CAO98" s="13"/>
      <c r="CAP98" s="13"/>
      <c r="CAQ98" s="13"/>
      <c r="CAR98" s="13"/>
      <c r="CAS98" s="13"/>
      <c r="CAT98" s="13"/>
      <c r="CAU98" s="13"/>
      <c r="CAV98" s="13"/>
      <c r="CAW98" s="13"/>
      <c r="CAX98" s="13"/>
      <c r="CAY98" s="13"/>
      <c r="CAZ98" s="13"/>
      <c r="CBA98" s="13"/>
      <c r="CBB98" s="13"/>
      <c r="CBC98" s="13"/>
      <c r="CBD98" s="13"/>
      <c r="CBE98" s="13"/>
      <c r="CBF98" s="13"/>
      <c r="CBG98" s="13"/>
      <c r="CBH98" s="13"/>
      <c r="CBI98" s="13"/>
      <c r="CBJ98" s="13"/>
      <c r="CBK98" s="13"/>
      <c r="CBL98" s="13"/>
      <c r="CBM98" s="13"/>
      <c r="CBN98" s="13"/>
      <c r="CBO98" s="13"/>
      <c r="CBP98" s="13"/>
      <c r="CBQ98" s="13"/>
      <c r="CBR98" s="13"/>
      <c r="CBS98" s="13"/>
      <c r="CBT98" s="13"/>
      <c r="CBU98" s="13"/>
      <c r="CBV98" s="13"/>
      <c r="CBW98" s="13"/>
      <c r="CBX98" s="13"/>
      <c r="CBY98" s="13"/>
      <c r="CBZ98" s="13"/>
      <c r="CCA98" s="13"/>
      <c r="CCB98" s="13"/>
      <c r="CCC98" s="13"/>
      <c r="CCD98" s="13"/>
      <c r="CCE98" s="13"/>
      <c r="CCF98" s="13"/>
      <c r="CCG98" s="13"/>
      <c r="CCH98" s="13"/>
      <c r="CCI98" s="13"/>
      <c r="CCJ98" s="13"/>
      <c r="CCK98" s="13"/>
      <c r="CCL98" s="13"/>
      <c r="CCM98" s="13"/>
      <c r="CCN98" s="13"/>
      <c r="CCO98" s="13"/>
      <c r="CCP98" s="13"/>
      <c r="CCQ98" s="13"/>
      <c r="CCR98" s="13"/>
      <c r="CCS98" s="13"/>
      <c r="CCT98" s="13"/>
      <c r="CCU98" s="13"/>
      <c r="CCV98" s="13"/>
      <c r="CCW98" s="13"/>
      <c r="CCX98" s="13"/>
      <c r="CCY98" s="13"/>
      <c r="CCZ98" s="13"/>
      <c r="CDA98" s="13"/>
      <c r="CDB98" s="13"/>
      <c r="CDC98" s="13"/>
      <c r="CDD98" s="13"/>
      <c r="CDE98" s="13"/>
      <c r="CDF98" s="13"/>
      <c r="CDG98" s="13"/>
      <c r="CDH98" s="13"/>
      <c r="CDI98" s="13"/>
      <c r="CDJ98" s="13"/>
      <c r="CDK98" s="13"/>
      <c r="CDL98" s="13"/>
      <c r="CDM98" s="13"/>
      <c r="CDN98" s="13"/>
      <c r="CDO98" s="13"/>
      <c r="CDP98" s="13"/>
      <c r="CDQ98" s="13"/>
      <c r="CDR98" s="13"/>
      <c r="CDS98" s="13"/>
      <c r="CDT98" s="13"/>
      <c r="CDU98" s="13"/>
      <c r="CDV98" s="13"/>
      <c r="CDW98" s="13"/>
      <c r="CDX98" s="13"/>
      <c r="CDY98" s="13"/>
      <c r="CDZ98" s="13"/>
      <c r="CEA98" s="13"/>
      <c r="CEB98" s="13"/>
      <c r="CEC98" s="13"/>
      <c r="CED98" s="13"/>
      <c r="CEE98" s="13"/>
      <c r="CEF98" s="13"/>
      <c r="CEG98" s="13"/>
      <c r="CEH98" s="13"/>
      <c r="CEI98" s="13"/>
      <c r="CEJ98" s="13"/>
      <c r="CEK98" s="13"/>
      <c r="CEL98" s="13"/>
      <c r="CEM98" s="13"/>
      <c r="CEN98" s="13"/>
      <c r="CEO98" s="13"/>
      <c r="CEP98" s="13"/>
      <c r="CEQ98" s="13"/>
      <c r="CER98" s="13"/>
      <c r="CES98" s="13"/>
      <c r="CET98" s="13"/>
      <c r="CEU98" s="13"/>
      <c r="CEV98" s="13"/>
      <c r="CEW98" s="13"/>
      <c r="CEX98" s="13"/>
      <c r="CEY98" s="13"/>
      <c r="CEZ98" s="13"/>
      <c r="CFA98" s="13"/>
      <c r="CFB98" s="13"/>
      <c r="CFC98" s="13"/>
      <c r="CFD98" s="13"/>
      <c r="CFE98" s="13"/>
      <c r="CFF98" s="13"/>
      <c r="CFG98" s="13"/>
      <c r="CFH98" s="13"/>
      <c r="CFI98" s="13"/>
      <c r="CFJ98" s="13"/>
      <c r="CFK98" s="13"/>
      <c r="CFL98" s="13"/>
      <c r="CFM98" s="13"/>
      <c r="CFN98" s="13"/>
      <c r="CFO98" s="13"/>
      <c r="CFP98" s="13"/>
      <c r="CFQ98" s="13"/>
      <c r="CFR98" s="13"/>
      <c r="CFS98" s="13"/>
      <c r="CFT98" s="13"/>
      <c r="CFU98" s="13"/>
      <c r="CFV98" s="13"/>
      <c r="CFW98" s="13"/>
      <c r="CFX98" s="13"/>
      <c r="CFY98" s="13"/>
      <c r="CFZ98" s="13"/>
      <c r="CGA98" s="13"/>
      <c r="CGB98" s="13"/>
      <c r="CGC98" s="13"/>
      <c r="CGD98" s="13"/>
      <c r="CGE98" s="13"/>
      <c r="CGF98" s="13"/>
      <c r="CGG98" s="13"/>
      <c r="CGH98" s="13"/>
      <c r="CGI98" s="13"/>
      <c r="CGJ98" s="13"/>
      <c r="CGK98" s="13"/>
      <c r="CGL98" s="13"/>
      <c r="CGM98" s="13"/>
      <c r="CGN98" s="13"/>
      <c r="CGO98" s="13"/>
      <c r="CGP98" s="13"/>
      <c r="CGQ98" s="13"/>
      <c r="CGR98" s="13"/>
      <c r="CGS98" s="13"/>
      <c r="CGT98" s="13"/>
      <c r="CGU98" s="13"/>
      <c r="CGV98" s="13"/>
      <c r="CGW98" s="13"/>
      <c r="CGX98" s="13"/>
      <c r="CGY98" s="13"/>
      <c r="CGZ98" s="13"/>
      <c r="CHA98" s="13"/>
      <c r="CHB98" s="13"/>
      <c r="CHC98" s="13"/>
      <c r="CHD98" s="13"/>
      <c r="CHE98" s="13"/>
      <c r="CHF98" s="13"/>
      <c r="CHG98" s="13"/>
      <c r="CHH98" s="13"/>
      <c r="CHI98" s="13"/>
      <c r="CHJ98" s="13"/>
      <c r="CHK98" s="13"/>
      <c r="CHL98" s="13"/>
      <c r="CHM98" s="13"/>
      <c r="CHN98" s="13"/>
      <c r="CHO98" s="13"/>
      <c r="CHP98" s="13"/>
      <c r="CHQ98" s="13"/>
      <c r="CHR98" s="13"/>
      <c r="CHS98" s="13"/>
      <c r="CHT98" s="13"/>
      <c r="CHU98" s="13"/>
      <c r="CHV98" s="13"/>
      <c r="CHW98" s="13"/>
      <c r="CHX98" s="13"/>
      <c r="CHY98" s="13"/>
      <c r="CHZ98" s="13"/>
      <c r="CIA98" s="13"/>
      <c r="CIB98" s="13"/>
      <c r="CIC98" s="13"/>
      <c r="CID98" s="13"/>
      <c r="CIE98" s="13"/>
      <c r="CIF98" s="13"/>
      <c r="CIG98" s="13"/>
      <c r="CIH98" s="13"/>
      <c r="CII98" s="13"/>
      <c r="CIJ98" s="13"/>
      <c r="CIK98" s="13"/>
      <c r="CIL98" s="13"/>
      <c r="CIM98" s="13"/>
      <c r="CIN98" s="13"/>
      <c r="CIO98" s="13"/>
      <c r="CIP98" s="13"/>
      <c r="CIQ98" s="13"/>
      <c r="CIR98" s="13"/>
      <c r="CIS98" s="13"/>
      <c r="CIT98" s="13"/>
      <c r="CIU98" s="13"/>
      <c r="CIV98" s="13"/>
      <c r="CIW98" s="13"/>
      <c r="CIX98" s="13"/>
      <c r="CIY98" s="13"/>
      <c r="CIZ98" s="13"/>
      <c r="CJA98" s="13"/>
      <c r="CJB98" s="13"/>
      <c r="CJC98" s="13"/>
      <c r="CJD98" s="13"/>
      <c r="CJE98" s="13"/>
      <c r="CJF98" s="13"/>
      <c r="CJG98" s="13"/>
      <c r="CJH98" s="13"/>
      <c r="CJI98" s="13"/>
      <c r="CJJ98" s="13"/>
      <c r="CJK98" s="13"/>
      <c r="CJL98" s="13"/>
      <c r="CJM98" s="13"/>
      <c r="CJN98" s="13"/>
      <c r="CJO98" s="13"/>
      <c r="CJP98" s="13"/>
      <c r="CJQ98" s="13"/>
      <c r="CJR98" s="13"/>
      <c r="CJS98" s="13"/>
      <c r="CJT98" s="13"/>
      <c r="CJU98" s="13"/>
      <c r="CJV98" s="13"/>
      <c r="CJW98" s="13"/>
      <c r="CJX98" s="13"/>
      <c r="CJY98" s="13"/>
      <c r="CJZ98" s="13"/>
      <c r="CKA98" s="13"/>
      <c r="CKB98" s="13"/>
      <c r="CKC98" s="13"/>
      <c r="CKD98" s="13"/>
      <c r="CKE98" s="13"/>
      <c r="CKF98" s="13"/>
      <c r="CKG98" s="13"/>
      <c r="CKH98" s="13"/>
      <c r="CKI98" s="13"/>
      <c r="CKJ98" s="13"/>
      <c r="CKK98" s="13"/>
      <c r="CKL98" s="13"/>
      <c r="CKM98" s="13"/>
      <c r="CKN98" s="13"/>
      <c r="CKO98" s="13"/>
      <c r="CKP98" s="13"/>
      <c r="CKQ98" s="13"/>
      <c r="CKR98" s="13"/>
      <c r="CKS98" s="13"/>
      <c r="CKT98" s="13"/>
      <c r="CKU98" s="13"/>
      <c r="CKV98" s="13"/>
      <c r="CKW98" s="13"/>
      <c r="CKX98" s="13"/>
      <c r="CKY98" s="13"/>
      <c r="CKZ98" s="13"/>
      <c r="CLA98" s="13"/>
      <c r="CLB98" s="13"/>
      <c r="CLC98" s="13"/>
      <c r="CLD98" s="13"/>
      <c r="CLE98" s="13"/>
      <c r="CLF98" s="13"/>
      <c r="CLG98" s="13"/>
      <c r="CLH98" s="13"/>
      <c r="CLI98" s="13"/>
      <c r="CLJ98" s="13"/>
      <c r="CLK98" s="13"/>
      <c r="CLL98" s="13"/>
      <c r="CLM98" s="13"/>
      <c r="CLN98" s="13"/>
      <c r="CLO98" s="13"/>
      <c r="CLP98" s="13"/>
      <c r="CLQ98" s="13"/>
      <c r="CLR98" s="13"/>
      <c r="CLS98" s="13"/>
      <c r="CLT98" s="13"/>
      <c r="CLU98" s="13"/>
      <c r="CLV98" s="13"/>
      <c r="CLW98" s="13"/>
      <c r="CLX98" s="13"/>
      <c r="CLY98" s="13"/>
      <c r="CLZ98" s="13"/>
      <c r="CMA98" s="13"/>
      <c r="CMB98" s="13"/>
      <c r="CMC98" s="13"/>
      <c r="CMD98" s="13"/>
      <c r="CME98" s="13"/>
      <c r="CMF98" s="13"/>
      <c r="CMG98" s="13"/>
      <c r="CMH98" s="13"/>
      <c r="CMI98" s="13"/>
      <c r="CMJ98" s="13"/>
      <c r="CMK98" s="13"/>
      <c r="CML98" s="13"/>
      <c r="CMM98" s="13"/>
      <c r="CMN98" s="13"/>
      <c r="CMO98" s="13"/>
      <c r="CMP98" s="13"/>
      <c r="CMQ98" s="13"/>
      <c r="CMR98" s="13"/>
      <c r="CMS98" s="13"/>
      <c r="CMT98" s="13"/>
      <c r="CMU98" s="13"/>
      <c r="CMV98" s="13"/>
      <c r="CMW98" s="13"/>
      <c r="CMX98" s="13"/>
      <c r="CMY98" s="13"/>
      <c r="CMZ98" s="13"/>
      <c r="CNA98" s="13"/>
      <c r="CNB98" s="13"/>
      <c r="CNC98" s="13"/>
      <c r="CND98" s="13"/>
      <c r="CNE98" s="13"/>
      <c r="CNF98" s="13"/>
      <c r="CNG98" s="13"/>
      <c r="CNH98" s="13"/>
      <c r="CNI98" s="13"/>
      <c r="CNJ98" s="13"/>
      <c r="CNK98" s="13"/>
      <c r="CNL98" s="13"/>
      <c r="CNM98" s="13"/>
      <c r="CNN98" s="13"/>
      <c r="CNO98" s="13"/>
      <c r="CNP98" s="13"/>
      <c r="CNQ98" s="13"/>
      <c r="CNR98" s="13"/>
      <c r="CNS98" s="13"/>
      <c r="CNT98" s="13"/>
      <c r="CNU98" s="13"/>
      <c r="CNV98" s="13"/>
      <c r="CNW98" s="13"/>
      <c r="CNX98" s="13"/>
      <c r="CNY98" s="13"/>
      <c r="CNZ98" s="13"/>
      <c r="COA98" s="13"/>
      <c r="COB98" s="13"/>
      <c r="COC98" s="13"/>
      <c r="COD98" s="13"/>
      <c r="COE98" s="13"/>
      <c r="COF98" s="13"/>
      <c r="COG98" s="13"/>
      <c r="COH98" s="13"/>
      <c r="COI98" s="13"/>
      <c r="COJ98" s="13"/>
      <c r="COK98" s="13"/>
      <c r="COL98" s="13"/>
      <c r="COM98" s="13"/>
      <c r="CON98" s="13"/>
      <c r="COO98" s="13"/>
      <c r="COP98" s="13"/>
      <c r="COQ98" s="13"/>
      <c r="COR98" s="13"/>
      <c r="COS98" s="13"/>
      <c r="COT98" s="13"/>
      <c r="COU98" s="13"/>
      <c r="COV98" s="13"/>
      <c r="COW98" s="13"/>
      <c r="COX98" s="13"/>
      <c r="COY98" s="13"/>
      <c r="COZ98" s="13"/>
      <c r="CPA98" s="13"/>
      <c r="CPB98" s="13"/>
      <c r="CPC98" s="13"/>
      <c r="CPD98" s="13"/>
      <c r="CPE98" s="13"/>
      <c r="CPF98" s="13"/>
      <c r="CPG98" s="13"/>
      <c r="CPH98" s="13"/>
      <c r="CPI98" s="13"/>
      <c r="CPJ98" s="13"/>
      <c r="CPK98" s="13"/>
      <c r="CPL98" s="13"/>
      <c r="CPM98" s="13"/>
      <c r="CPN98" s="13"/>
      <c r="CPO98" s="13"/>
      <c r="CPP98" s="13"/>
      <c r="CPQ98" s="13"/>
      <c r="CPR98" s="13"/>
      <c r="CPS98" s="13"/>
      <c r="CPT98" s="13"/>
      <c r="CPU98" s="13"/>
      <c r="CPV98" s="13"/>
      <c r="CPW98" s="13"/>
      <c r="CPX98" s="13"/>
      <c r="CPY98" s="13"/>
      <c r="CPZ98" s="13"/>
      <c r="CQA98" s="13"/>
      <c r="CQB98" s="13"/>
      <c r="CQC98" s="13"/>
      <c r="CQD98" s="13"/>
      <c r="CQE98" s="13"/>
      <c r="CQF98" s="13"/>
      <c r="CQG98" s="13"/>
      <c r="CQH98" s="13"/>
      <c r="CQI98" s="13"/>
      <c r="CQJ98" s="13"/>
      <c r="CQK98" s="13"/>
      <c r="CQL98" s="13"/>
      <c r="CQM98" s="13"/>
      <c r="CQN98" s="13"/>
      <c r="CQO98" s="13"/>
      <c r="CQP98" s="13"/>
      <c r="CQQ98" s="13"/>
      <c r="CQR98" s="13"/>
      <c r="CQS98" s="13"/>
      <c r="CQT98" s="13"/>
      <c r="CQU98" s="13"/>
      <c r="CQV98" s="13"/>
      <c r="CQW98" s="13"/>
      <c r="CQX98" s="13"/>
      <c r="CQY98" s="13"/>
      <c r="CQZ98" s="13"/>
      <c r="CRA98" s="13"/>
      <c r="CRB98" s="13"/>
      <c r="CRC98" s="13"/>
      <c r="CRD98" s="13"/>
      <c r="CRE98" s="13"/>
      <c r="CRF98" s="13"/>
      <c r="CRG98" s="13"/>
      <c r="CRH98" s="13"/>
      <c r="CRI98" s="13"/>
      <c r="CRJ98" s="13"/>
      <c r="CRK98" s="13"/>
      <c r="CRL98" s="13"/>
      <c r="CRM98" s="13"/>
      <c r="CRN98" s="13"/>
      <c r="CRO98" s="13"/>
      <c r="CRP98" s="13"/>
      <c r="CRQ98" s="13"/>
      <c r="CRR98" s="13"/>
      <c r="CRS98" s="13"/>
      <c r="CRT98" s="13"/>
      <c r="CRU98" s="13"/>
      <c r="CRV98" s="13"/>
      <c r="CRW98" s="13"/>
      <c r="CRX98" s="13"/>
      <c r="CRY98" s="13"/>
      <c r="CRZ98" s="13"/>
      <c r="CSA98" s="13"/>
      <c r="CSB98" s="13"/>
      <c r="CSC98" s="13"/>
      <c r="CSD98" s="13"/>
      <c r="CSE98" s="13"/>
      <c r="CSF98" s="13"/>
      <c r="CSG98" s="13"/>
      <c r="CSH98" s="13"/>
      <c r="CSI98" s="13"/>
      <c r="CSJ98" s="13"/>
      <c r="CSK98" s="13"/>
      <c r="CSL98" s="13"/>
      <c r="CSM98" s="13"/>
      <c r="CSN98" s="13"/>
      <c r="CSO98" s="13"/>
      <c r="CSP98" s="13"/>
      <c r="CSQ98" s="13"/>
      <c r="CSR98" s="13"/>
      <c r="CSS98" s="13"/>
      <c r="CST98" s="13"/>
      <c r="CSU98" s="13"/>
      <c r="CSV98" s="13"/>
      <c r="CSW98" s="13"/>
      <c r="CSX98" s="13"/>
      <c r="CSY98" s="13"/>
      <c r="CSZ98" s="13"/>
      <c r="CTA98" s="13"/>
      <c r="CTB98" s="13"/>
      <c r="CTC98" s="13"/>
      <c r="CTD98" s="13"/>
      <c r="CTE98" s="13"/>
      <c r="CTF98" s="13"/>
      <c r="CTG98" s="13"/>
      <c r="CTH98" s="13"/>
      <c r="CTI98" s="13"/>
      <c r="CTJ98" s="13"/>
      <c r="CTK98" s="13"/>
      <c r="CTL98" s="13"/>
      <c r="CTM98" s="13"/>
      <c r="CTN98" s="13"/>
      <c r="CTO98" s="13"/>
      <c r="CTP98" s="13"/>
      <c r="CTQ98" s="13"/>
      <c r="CTR98" s="13"/>
      <c r="CTS98" s="13"/>
      <c r="CTT98" s="13"/>
      <c r="CTU98" s="13"/>
      <c r="CTV98" s="13"/>
      <c r="CTW98" s="13"/>
      <c r="CTX98" s="13"/>
      <c r="CTY98" s="13"/>
      <c r="CTZ98" s="13"/>
      <c r="CUA98" s="13"/>
      <c r="CUB98" s="13"/>
      <c r="CUC98" s="13"/>
      <c r="CUD98" s="13"/>
      <c r="CUE98" s="13"/>
      <c r="CUF98" s="13"/>
      <c r="CUG98" s="13"/>
      <c r="CUH98" s="13"/>
      <c r="CUI98" s="13"/>
      <c r="CUJ98" s="13"/>
      <c r="CUK98" s="13"/>
      <c r="CUL98" s="13"/>
      <c r="CUM98" s="13"/>
      <c r="CUN98" s="13"/>
      <c r="CUO98" s="13"/>
      <c r="CUP98" s="13"/>
      <c r="CUQ98" s="13"/>
      <c r="CUR98" s="13"/>
      <c r="CUS98" s="13"/>
      <c r="CUT98" s="13"/>
      <c r="CUU98" s="13"/>
      <c r="CUV98" s="13"/>
      <c r="CUW98" s="13"/>
      <c r="CUX98" s="13"/>
      <c r="CUY98" s="13"/>
      <c r="CUZ98" s="13"/>
      <c r="CVA98" s="13"/>
      <c r="CVB98" s="13"/>
      <c r="CVC98" s="13"/>
      <c r="CVD98" s="13"/>
      <c r="CVE98" s="13"/>
      <c r="CVF98" s="13"/>
      <c r="CVG98" s="13"/>
      <c r="CVH98" s="13"/>
      <c r="CVI98" s="13"/>
      <c r="CVJ98" s="13"/>
      <c r="CVK98" s="13"/>
      <c r="CVL98" s="13"/>
      <c r="CVM98" s="13"/>
      <c r="CVN98" s="13"/>
      <c r="CVO98" s="13"/>
      <c r="CVP98" s="13"/>
      <c r="CVQ98" s="13"/>
      <c r="CVR98" s="13"/>
      <c r="CVS98" s="13"/>
      <c r="CVT98" s="13"/>
      <c r="CVU98" s="13"/>
      <c r="CVV98" s="13"/>
      <c r="CVW98" s="13"/>
      <c r="CVX98" s="13"/>
      <c r="CVY98" s="13"/>
      <c r="CVZ98" s="13"/>
      <c r="CWA98" s="13"/>
      <c r="CWB98" s="13"/>
      <c r="CWC98" s="13"/>
      <c r="CWD98" s="13"/>
      <c r="CWE98" s="13"/>
      <c r="CWF98" s="13"/>
      <c r="CWG98" s="13"/>
      <c r="CWH98" s="13"/>
      <c r="CWI98" s="13"/>
      <c r="CWJ98" s="13"/>
      <c r="CWK98" s="13"/>
      <c r="CWL98" s="13"/>
      <c r="CWM98" s="13"/>
      <c r="CWN98" s="13"/>
      <c r="CWO98" s="13"/>
      <c r="CWP98" s="13"/>
      <c r="CWQ98" s="13"/>
      <c r="CWR98" s="13"/>
      <c r="CWS98" s="13"/>
      <c r="CWT98" s="13"/>
      <c r="CWU98" s="13"/>
      <c r="CWV98" s="13"/>
      <c r="CWW98" s="13"/>
      <c r="CWX98" s="13"/>
      <c r="CWY98" s="13"/>
      <c r="CWZ98" s="13"/>
      <c r="CXA98" s="13"/>
      <c r="CXB98" s="13"/>
      <c r="CXC98" s="13"/>
      <c r="CXD98" s="13"/>
      <c r="CXE98" s="13"/>
      <c r="CXF98" s="13"/>
      <c r="CXG98" s="13"/>
      <c r="CXH98" s="13"/>
      <c r="CXI98" s="13"/>
      <c r="CXJ98" s="13"/>
      <c r="CXK98" s="13"/>
      <c r="CXL98" s="13"/>
      <c r="CXM98" s="13"/>
      <c r="CXN98" s="13"/>
      <c r="CXO98" s="13"/>
      <c r="CXP98" s="13"/>
      <c r="CXQ98" s="13"/>
      <c r="CXR98" s="13"/>
      <c r="CXS98" s="13"/>
      <c r="CXT98" s="13"/>
      <c r="CXU98" s="13"/>
      <c r="CXV98" s="13"/>
      <c r="CXW98" s="13"/>
      <c r="CXX98" s="13"/>
      <c r="CXY98" s="13"/>
      <c r="CXZ98" s="13"/>
      <c r="CYA98" s="13"/>
      <c r="CYB98" s="13"/>
      <c r="CYC98" s="13"/>
      <c r="CYD98" s="13"/>
      <c r="CYE98" s="13"/>
      <c r="CYF98" s="13"/>
      <c r="CYG98" s="13"/>
      <c r="CYH98" s="13"/>
      <c r="CYI98" s="13"/>
      <c r="CYJ98" s="13"/>
      <c r="CYK98" s="13"/>
      <c r="CYL98" s="13"/>
      <c r="CYM98" s="13"/>
      <c r="CYN98" s="13"/>
      <c r="CYO98" s="13"/>
      <c r="CYP98" s="13"/>
      <c r="CYQ98" s="13"/>
      <c r="CYR98" s="13"/>
      <c r="CYS98" s="13"/>
      <c r="CYT98" s="13"/>
      <c r="CYU98" s="13"/>
      <c r="CYV98" s="13"/>
      <c r="CYW98" s="13"/>
      <c r="CYX98" s="13"/>
      <c r="CYY98" s="13"/>
      <c r="CYZ98" s="13"/>
      <c r="CZA98" s="13"/>
      <c r="CZB98" s="13"/>
      <c r="CZC98" s="13"/>
      <c r="CZD98" s="13"/>
      <c r="CZE98" s="13"/>
      <c r="CZF98" s="13"/>
      <c r="CZG98" s="13"/>
      <c r="CZH98" s="13"/>
      <c r="CZI98" s="13"/>
      <c r="CZJ98" s="13"/>
      <c r="CZK98" s="13"/>
      <c r="CZL98" s="13"/>
      <c r="CZM98" s="13"/>
      <c r="CZN98" s="13"/>
      <c r="CZO98" s="13"/>
      <c r="CZP98" s="13"/>
      <c r="CZQ98" s="13"/>
      <c r="CZR98" s="13"/>
      <c r="CZS98" s="13"/>
      <c r="CZT98" s="13"/>
      <c r="CZU98" s="13"/>
      <c r="CZV98" s="13"/>
      <c r="CZW98" s="13"/>
      <c r="CZX98" s="13"/>
      <c r="CZY98" s="13"/>
      <c r="CZZ98" s="13"/>
      <c r="DAA98" s="13"/>
      <c r="DAB98" s="13"/>
      <c r="DAC98" s="13"/>
      <c r="DAD98" s="13"/>
      <c r="DAE98" s="13"/>
      <c r="DAF98" s="13"/>
      <c r="DAG98" s="13"/>
      <c r="DAH98" s="13"/>
      <c r="DAI98" s="13"/>
      <c r="DAJ98" s="13"/>
      <c r="DAK98" s="13"/>
      <c r="DAL98" s="13"/>
      <c r="DAM98" s="13"/>
      <c r="DAN98" s="13"/>
      <c r="DAO98" s="13"/>
      <c r="DAP98" s="13"/>
      <c r="DAQ98" s="13"/>
      <c r="DAR98" s="13"/>
      <c r="DAS98" s="13"/>
      <c r="DAT98" s="13"/>
      <c r="DAU98" s="13"/>
      <c r="DAV98" s="13"/>
      <c r="DAW98" s="13"/>
      <c r="DAX98" s="13"/>
      <c r="DAY98" s="13"/>
      <c r="DAZ98" s="13"/>
      <c r="DBA98" s="13"/>
      <c r="DBB98" s="13"/>
      <c r="DBC98" s="13"/>
      <c r="DBD98" s="13"/>
      <c r="DBE98" s="13"/>
      <c r="DBF98" s="13"/>
      <c r="DBG98" s="13"/>
      <c r="DBH98" s="13"/>
      <c r="DBI98" s="13"/>
      <c r="DBJ98" s="13"/>
      <c r="DBK98" s="13"/>
      <c r="DBL98" s="13"/>
      <c r="DBM98" s="13"/>
      <c r="DBN98" s="13"/>
      <c r="DBO98" s="13"/>
      <c r="DBP98" s="13"/>
      <c r="DBQ98" s="13"/>
      <c r="DBR98" s="13"/>
      <c r="DBS98" s="13"/>
      <c r="DBT98" s="13"/>
      <c r="DBU98" s="13"/>
      <c r="DBV98" s="13"/>
      <c r="DBW98" s="13"/>
      <c r="DBX98" s="13"/>
      <c r="DBY98" s="13"/>
      <c r="DBZ98" s="13"/>
      <c r="DCA98" s="13"/>
      <c r="DCB98" s="13"/>
      <c r="DCC98" s="13"/>
      <c r="DCD98" s="13"/>
      <c r="DCE98" s="13"/>
      <c r="DCF98" s="13"/>
      <c r="DCG98" s="13"/>
      <c r="DCH98" s="13"/>
      <c r="DCI98" s="13"/>
      <c r="DCJ98" s="13"/>
      <c r="DCK98" s="13"/>
      <c r="DCL98" s="13"/>
      <c r="DCM98" s="13"/>
      <c r="DCN98" s="13"/>
      <c r="DCO98" s="13"/>
      <c r="DCP98" s="13"/>
      <c r="DCQ98" s="13"/>
      <c r="DCR98" s="13"/>
      <c r="DCS98" s="13"/>
      <c r="DCT98" s="13"/>
      <c r="DCU98" s="13"/>
      <c r="DCV98" s="13"/>
      <c r="DCW98" s="13"/>
      <c r="DCX98" s="13"/>
      <c r="DCY98" s="13"/>
      <c r="DCZ98" s="13"/>
      <c r="DDA98" s="13"/>
      <c r="DDB98" s="13"/>
      <c r="DDC98" s="13"/>
      <c r="DDD98" s="13"/>
      <c r="DDE98" s="13"/>
      <c r="DDF98" s="13"/>
      <c r="DDG98" s="13"/>
      <c r="DDH98" s="13"/>
      <c r="DDI98" s="13"/>
      <c r="DDJ98" s="13"/>
      <c r="DDK98" s="13"/>
      <c r="DDL98" s="13"/>
      <c r="DDM98" s="13"/>
      <c r="DDN98" s="13"/>
      <c r="DDO98" s="13"/>
      <c r="DDP98" s="13"/>
      <c r="DDQ98" s="13"/>
      <c r="DDR98" s="13"/>
      <c r="DDS98" s="13"/>
      <c r="DDT98" s="13"/>
      <c r="DDU98" s="13"/>
      <c r="DDV98" s="13"/>
      <c r="DDW98" s="13"/>
      <c r="DDX98" s="13"/>
      <c r="DDY98" s="13"/>
      <c r="DDZ98" s="13"/>
      <c r="DEA98" s="13"/>
      <c r="DEB98" s="13"/>
      <c r="DEC98" s="13"/>
      <c r="DED98" s="13"/>
      <c r="DEE98" s="13"/>
      <c r="DEF98" s="13"/>
      <c r="DEG98" s="13"/>
      <c r="DEH98" s="13"/>
      <c r="DEI98" s="13"/>
      <c r="DEJ98" s="13"/>
      <c r="DEK98" s="13"/>
      <c r="DEL98" s="13"/>
      <c r="DEM98" s="13"/>
      <c r="DEN98" s="13"/>
      <c r="DEO98" s="13"/>
      <c r="DEP98" s="13"/>
      <c r="DEQ98" s="13"/>
      <c r="DER98" s="13"/>
      <c r="DES98" s="13"/>
      <c r="DET98" s="13"/>
      <c r="DEU98" s="13"/>
      <c r="DEV98" s="13"/>
      <c r="DEW98" s="13"/>
      <c r="DEX98" s="13"/>
      <c r="DEY98" s="13"/>
      <c r="DEZ98" s="13"/>
      <c r="DFA98" s="13"/>
      <c r="DFB98" s="13"/>
      <c r="DFC98" s="13"/>
      <c r="DFD98" s="13"/>
      <c r="DFE98" s="13"/>
      <c r="DFF98" s="13"/>
      <c r="DFG98" s="13"/>
      <c r="DFH98" s="13"/>
      <c r="DFI98" s="13"/>
      <c r="DFJ98" s="13"/>
      <c r="DFK98" s="13"/>
      <c r="DFL98" s="13"/>
      <c r="DFM98" s="13"/>
      <c r="DFN98" s="13"/>
      <c r="DFO98" s="13"/>
      <c r="DFP98" s="13"/>
      <c r="DFQ98" s="13"/>
      <c r="DFR98" s="13"/>
      <c r="DFS98" s="13"/>
      <c r="DFT98" s="13"/>
      <c r="DFU98" s="13"/>
      <c r="DFV98" s="13"/>
      <c r="DFW98" s="13"/>
      <c r="DFX98" s="13"/>
      <c r="DFY98" s="13"/>
      <c r="DFZ98" s="13"/>
      <c r="DGA98" s="13"/>
      <c r="DGB98" s="13"/>
      <c r="DGC98" s="13"/>
      <c r="DGD98" s="13"/>
      <c r="DGE98" s="13"/>
      <c r="DGF98" s="13"/>
      <c r="DGG98" s="13"/>
      <c r="DGH98" s="13"/>
      <c r="DGI98" s="13"/>
      <c r="DGJ98" s="13"/>
      <c r="DGK98" s="13"/>
      <c r="DGL98" s="13"/>
      <c r="DGM98" s="13"/>
      <c r="DGN98" s="13"/>
      <c r="DGO98" s="13"/>
      <c r="DGP98" s="13"/>
      <c r="DGQ98" s="13"/>
      <c r="DGR98" s="13"/>
      <c r="DGS98" s="13"/>
      <c r="DGT98" s="13"/>
      <c r="DGU98" s="13"/>
      <c r="DGV98" s="13"/>
      <c r="DGW98" s="13"/>
      <c r="DGX98" s="13"/>
      <c r="DGY98" s="13"/>
      <c r="DGZ98" s="13"/>
      <c r="DHA98" s="13"/>
      <c r="DHB98" s="13"/>
      <c r="DHC98" s="13"/>
      <c r="DHD98" s="13"/>
      <c r="DHE98" s="13"/>
      <c r="DHF98" s="13"/>
      <c r="DHG98" s="13"/>
      <c r="DHH98" s="13"/>
      <c r="DHI98" s="13"/>
      <c r="DHJ98" s="13"/>
      <c r="DHK98" s="13"/>
      <c r="DHL98" s="13"/>
      <c r="DHM98" s="13"/>
      <c r="DHN98" s="13"/>
      <c r="DHO98" s="13"/>
      <c r="DHP98" s="13"/>
      <c r="DHQ98" s="13"/>
      <c r="DHR98" s="13"/>
      <c r="DHS98" s="13"/>
      <c r="DHT98" s="13"/>
      <c r="DHU98" s="13"/>
      <c r="DHV98" s="13"/>
      <c r="DHW98" s="13"/>
      <c r="DHX98" s="13"/>
      <c r="DHY98" s="13"/>
      <c r="DHZ98" s="13"/>
      <c r="DIA98" s="13"/>
      <c r="DIB98" s="13"/>
      <c r="DIC98" s="13"/>
      <c r="DID98" s="13"/>
      <c r="DIE98" s="13"/>
      <c r="DIF98" s="13"/>
      <c r="DIG98" s="13"/>
      <c r="DIH98" s="13"/>
      <c r="DII98" s="13"/>
      <c r="DIJ98" s="13"/>
      <c r="DIK98" s="13"/>
      <c r="DIL98" s="13"/>
      <c r="DIM98" s="13"/>
      <c r="DIN98" s="13"/>
      <c r="DIO98" s="13"/>
      <c r="DIP98" s="13"/>
      <c r="DIQ98" s="13"/>
      <c r="DIR98" s="13"/>
      <c r="DIS98" s="13"/>
      <c r="DIT98" s="13"/>
      <c r="DIU98" s="13"/>
      <c r="DIV98" s="13"/>
      <c r="DIW98" s="13"/>
      <c r="DIX98" s="13"/>
      <c r="DIY98" s="13"/>
      <c r="DIZ98" s="13"/>
      <c r="DJA98" s="13"/>
      <c r="DJB98" s="13"/>
      <c r="DJC98" s="13"/>
      <c r="DJD98" s="13"/>
      <c r="DJE98" s="13"/>
      <c r="DJF98" s="13"/>
      <c r="DJG98" s="13"/>
      <c r="DJH98" s="13"/>
      <c r="DJI98" s="13"/>
      <c r="DJJ98" s="13"/>
      <c r="DJK98" s="13"/>
      <c r="DJL98" s="13"/>
      <c r="DJM98" s="13"/>
      <c r="DJN98" s="13"/>
      <c r="DJO98" s="13"/>
      <c r="DJP98" s="13"/>
      <c r="DJQ98" s="13"/>
      <c r="DJR98" s="13"/>
      <c r="DJS98" s="13"/>
      <c r="DJT98" s="13"/>
      <c r="DJU98" s="13"/>
      <c r="DJV98" s="13"/>
      <c r="DJW98" s="13"/>
      <c r="DJX98" s="13"/>
      <c r="DJY98" s="13"/>
      <c r="DJZ98" s="13"/>
      <c r="DKA98" s="13"/>
      <c r="DKB98" s="13"/>
      <c r="DKC98" s="13"/>
      <c r="DKD98" s="13"/>
      <c r="DKE98" s="13"/>
      <c r="DKF98" s="13"/>
      <c r="DKG98" s="13"/>
      <c r="DKH98" s="13"/>
      <c r="DKI98" s="13"/>
      <c r="DKJ98" s="13"/>
      <c r="DKK98" s="13"/>
      <c r="DKL98" s="13"/>
      <c r="DKM98" s="13"/>
      <c r="DKN98" s="13"/>
      <c r="DKO98" s="13"/>
      <c r="DKP98" s="13"/>
      <c r="DKQ98" s="13"/>
      <c r="DKR98" s="13"/>
      <c r="DKS98" s="13"/>
      <c r="DKT98" s="13"/>
      <c r="DKU98" s="13"/>
      <c r="DKV98" s="13"/>
      <c r="DKW98" s="13"/>
      <c r="DKX98" s="13"/>
      <c r="DKY98" s="13"/>
      <c r="DKZ98" s="13"/>
      <c r="DLA98" s="13"/>
      <c r="DLB98" s="13"/>
      <c r="DLC98" s="13"/>
      <c r="DLD98" s="13"/>
      <c r="DLE98" s="13"/>
      <c r="DLF98" s="13"/>
      <c r="DLG98" s="13"/>
      <c r="DLH98" s="13"/>
      <c r="DLI98" s="13"/>
      <c r="DLJ98" s="13"/>
      <c r="DLK98" s="13"/>
      <c r="DLL98" s="13"/>
      <c r="DLM98" s="13"/>
      <c r="DLN98" s="13"/>
      <c r="DLO98" s="13"/>
      <c r="DLP98" s="13"/>
      <c r="DLQ98" s="13"/>
      <c r="DLR98" s="13"/>
      <c r="DLS98" s="13"/>
      <c r="DLT98" s="13"/>
      <c r="DLU98" s="13"/>
      <c r="DLV98" s="13"/>
      <c r="DLW98" s="13"/>
      <c r="DLX98" s="13"/>
      <c r="DLY98" s="13"/>
      <c r="DLZ98" s="13"/>
      <c r="DMA98" s="13"/>
      <c r="DMB98" s="13"/>
      <c r="DMC98" s="13"/>
      <c r="DMD98" s="13"/>
      <c r="DME98" s="13"/>
      <c r="DMF98" s="13"/>
      <c r="DMG98" s="13"/>
      <c r="DMH98" s="13"/>
      <c r="DMI98" s="13"/>
      <c r="DMJ98" s="13"/>
      <c r="DMK98" s="13"/>
      <c r="DML98" s="13"/>
      <c r="DMM98" s="13"/>
      <c r="DMN98" s="13"/>
      <c r="DMO98" s="13"/>
      <c r="DMP98" s="13"/>
      <c r="DMQ98" s="13"/>
      <c r="DMR98" s="13"/>
      <c r="DMS98" s="13"/>
      <c r="DMT98" s="13"/>
      <c r="DMU98" s="13"/>
      <c r="DMV98" s="13"/>
      <c r="DMW98" s="13"/>
      <c r="DMX98" s="13"/>
      <c r="DMY98" s="13"/>
      <c r="DMZ98" s="13"/>
      <c r="DNA98" s="13"/>
      <c r="DNB98" s="13"/>
      <c r="DNC98" s="13"/>
      <c r="DND98" s="13"/>
      <c r="DNE98" s="13"/>
      <c r="DNF98" s="13"/>
      <c r="DNG98" s="13"/>
      <c r="DNH98" s="13"/>
      <c r="DNI98" s="13"/>
      <c r="DNJ98" s="13"/>
      <c r="DNK98" s="13"/>
      <c r="DNL98" s="13"/>
      <c r="DNM98" s="13"/>
      <c r="DNN98" s="13"/>
      <c r="DNO98" s="13"/>
      <c r="DNP98" s="13"/>
      <c r="DNQ98" s="13"/>
      <c r="DNR98" s="13"/>
      <c r="DNS98" s="13"/>
      <c r="DNT98" s="13"/>
      <c r="DNU98" s="13"/>
      <c r="DNV98" s="13"/>
      <c r="DNW98" s="13"/>
      <c r="DNX98" s="13"/>
      <c r="DNY98" s="13"/>
      <c r="DNZ98" s="13"/>
      <c r="DOA98" s="13"/>
      <c r="DOB98" s="13"/>
      <c r="DOC98" s="13"/>
      <c r="DOD98" s="13"/>
      <c r="DOE98" s="13"/>
      <c r="DOF98" s="13"/>
      <c r="DOG98" s="13"/>
      <c r="DOH98" s="13"/>
      <c r="DOI98" s="13"/>
      <c r="DOJ98" s="13"/>
      <c r="DOK98" s="13"/>
      <c r="DOL98" s="13"/>
      <c r="DOM98" s="13"/>
      <c r="DON98" s="13"/>
      <c r="DOO98" s="13"/>
      <c r="DOP98" s="13"/>
      <c r="DOQ98" s="13"/>
      <c r="DOR98" s="13"/>
      <c r="DOS98" s="13"/>
      <c r="DOT98" s="13"/>
      <c r="DOU98" s="13"/>
      <c r="DOV98" s="13"/>
      <c r="DOW98" s="13"/>
      <c r="DOX98" s="13"/>
      <c r="DOY98" s="13"/>
      <c r="DOZ98" s="13"/>
      <c r="DPA98" s="13"/>
      <c r="DPB98" s="13"/>
      <c r="DPC98" s="13"/>
      <c r="DPD98" s="13"/>
      <c r="DPE98" s="13"/>
      <c r="DPF98" s="13"/>
      <c r="DPG98" s="13"/>
      <c r="DPH98" s="13"/>
      <c r="DPI98" s="13"/>
      <c r="DPJ98" s="13"/>
      <c r="DPK98" s="13"/>
      <c r="DPL98" s="13"/>
      <c r="DPM98" s="13"/>
      <c r="DPN98" s="13"/>
      <c r="DPO98" s="13"/>
      <c r="DPP98" s="13"/>
      <c r="DPQ98" s="13"/>
      <c r="DPR98" s="13"/>
      <c r="DPS98" s="13"/>
      <c r="DPT98" s="13"/>
      <c r="DPU98" s="13"/>
      <c r="DPV98" s="13"/>
      <c r="DPW98" s="13"/>
      <c r="DPX98" s="13"/>
      <c r="DPY98" s="13"/>
      <c r="DPZ98" s="13"/>
      <c r="DQA98" s="13"/>
      <c r="DQB98" s="13"/>
      <c r="DQC98" s="13"/>
      <c r="DQD98" s="13"/>
      <c r="DQE98" s="13"/>
      <c r="DQF98" s="13"/>
      <c r="DQG98" s="13"/>
      <c r="DQH98" s="13"/>
      <c r="DQI98" s="13"/>
      <c r="DQJ98" s="13"/>
      <c r="DQK98" s="13"/>
      <c r="DQL98" s="13"/>
      <c r="DQM98" s="13"/>
      <c r="DQN98" s="13"/>
      <c r="DQO98" s="13"/>
      <c r="DQP98" s="13"/>
      <c r="DQQ98" s="13"/>
      <c r="DQR98" s="13"/>
      <c r="DQS98" s="13"/>
      <c r="DQT98" s="13"/>
      <c r="DQU98" s="13"/>
      <c r="DQV98" s="13"/>
      <c r="DQW98" s="13"/>
      <c r="DQX98" s="13"/>
      <c r="DQY98" s="13"/>
      <c r="DQZ98" s="13"/>
      <c r="DRA98" s="13"/>
      <c r="DRB98" s="13"/>
      <c r="DRC98" s="13"/>
      <c r="DRD98" s="13"/>
      <c r="DRE98" s="13"/>
      <c r="DRF98" s="13"/>
      <c r="DRG98" s="13"/>
      <c r="DRH98" s="13"/>
      <c r="DRI98" s="13"/>
      <c r="DRJ98" s="13"/>
      <c r="DRK98" s="13"/>
      <c r="DRL98" s="13"/>
      <c r="DRM98" s="13"/>
      <c r="DRN98" s="13"/>
      <c r="DRO98" s="13"/>
      <c r="DRP98" s="13"/>
      <c r="DRQ98" s="13"/>
      <c r="DRR98" s="13"/>
      <c r="DRS98" s="13"/>
      <c r="DRT98" s="13"/>
      <c r="DRU98" s="13"/>
      <c r="DRV98" s="13"/>
      <c r="DRW98" s="13"/>
      <c r="DRX98" s="13"/>
      <c r="DRY98" s="13"/>
      <c r="DRZ98" s="13"/>
      <c r="DSA98" s="13"/>
      <c r="DSB98" s="13"/>
      <c r="DSC98" s="13"/>
      <c r="DSD98" s="13"/>
      <c r="DSE98" s="13"/>
      <c r="DSF98" s="13"/>
      <c r="DSG98" s="13"/>
      <c r="DSH98" s="13"/>
      <c r="DSI98" s="13"/>
      <c r="DSJ98" s="13"/>
      <c r="DSK98" s="13"/>
      <c r="DSL98" s="13"/>
      <c r="DSM98" s="13"/>
      <c r="DSN98" s="13"/>
      <c r="DSO98" s="13"/>
      <c r="DSP98" s="13"/>
      <c r="DSQ98" s="13"/>
      <c r="DSR98" s="13"/>
      <c r="DSS98" s="13"/>
      <c r="DST98" s="13"/>
      <c r="DSU98" s="13"/>
      <c r="DSV98" s="13"/>
      <c r="DSW98" s="13"/>
      <c r="DSX98" s="13"/>
      <c r="DSY98" s="13"/>
      <c r="DSZ98" s="13"/>
      <c r="DTA98" s="13"/>
      <c r="DTB98" s="13"/>
      <c r="DTC98" s="13"/>
      <c r="DTD98" s="13"/>
      <c r="DTE98" s="13"/>
      <c r="DTF98" s="13"/>
      <c r="DTG98" s="13"/>
      <c r="DTH98" s="13"/>
      <c r="DTI98" s="13"/>
      <c r="DTJ98" s="13"/>
      <c r="DTK98" s="13"/>
      <c r="DTL98" s="13"/>
      <c r="DTM98" s="13"/>
      <c r="DTN98" s="13"/>
      <c r="DTO98" s="13"/>
      <c r="DTP98" s="13"/>
      <c r="DTQ98" s="13"/>
      <c r="DTR98" s="13"/>
      <c r="DTS98" s="13"/>
      <c r="DTT98" s="13"/>
      <c r="DTU98" s="13"/>
      <c r="DTV98" s="13"/>
      <c r="DTW98" s="13"/>
      <c r="DTX98" s="13"/>
      <c r="DTY98" s="13"/>
      <c r="DTZ98" s="13"/>
      <c r="DUA98" s="13"/>
      <c r="DUB98" s="13"/>
      <c r="DUC98" s="13"/>
      <c r="DUD98" s="13"/>
      <c r="DUE98" s="13"/>
      <c r="DUF98" s="13"/>
      <c r="DUG98" s="13"/>
      <c r="DUH98" s="13"/>
      <c r="DUI98" s="13"/>
      <c r="DUJ98" s="13"/>
      <c r="DUK98" s="13"/>
      <c r="DUL98" s="13"/>
      <c r="DUM98" s="13"/>
      <c r="DUN98" s="13"/>
      <c r="DUO98" s="13"/>
      <c r="DUP98" s="13"/>
      <c r="DUQ98" s="13"/>
      <c r="DUR98" s="13"/>
      <c r="DUS98" s="13"/>
      <c r="DUT98" s="13"/>
      <c r="DUU98" s="13"/>
      <c r="DUV98" s="13"/>
      <c r="DUW98" s="13"/>
      <c r="DUX98" s="13"/>
      <c r="DUY98" s="13"/>
      <c r="DUZ98" s="13"/>
      <c r="DVA98" s="13"/>
      <c r="DVB98" s="13"/>
      <c r="DVC98" s="13"/>
      <c r="DVD98" s="13"/>
      <c r="DVE98" s="13"/>
      <c r="DVF98" s="13"/>
      <c r="DVG98" s="13"/>
      <c r="DVH98" s="13"/>
      <c r="DVI98" s="13"/>
      <c r="DVJ98" s="13"/>
      <c r="DVK98" s="13"/>
      <c r="DVL98" s="13"/>
      <c r="DVM98" s="13"/>
      <c r="DVN98" s="13"/>
      <c r="DVO98" s="13"/>
      <c r="DVP98" s="13"/>
      <c r="DVQ98" s="13"/>
      <c r="DVR98" s="13"/>
      <c r="DVS98" s="13"/>
      <c r="DVT98" s="13"/>
      <c r="DVU98" s="13"/>
      <c r="DVV98" s="13"/>
      <c r="DVW98" s="13"/>
      <c r="DVX98" s="13"/>
      <c r="DVY98" s="13"/>
      <c r="DVZ98" s="13"/>
      <c r="DWA98" s="13"/>
      <c r="DWB98" s="13"/>
      <c r="DWC98" s="13"/>
      <c r="DWD98" s="13"/>
      <c r="DWE98" s="13"/>
      <c r="DWF98" s="13"/>
      <c r="DWG98" s="13"/>
      <c r="DWH98" s="13"/>
      <c r="DWI98" s="13"/>
      <c r="DWJ98" s="13"/>
      <c r="DWK98" s="13"/>
      <c r="DWL98" s="13"/>
      <c r="DWM98" s="13"/>
      <c r="DWN98" s="13"/>
      <c r="DWO98" s="13"/>
      <c r="DWP98" s="13"/>
      <c r="DWQ98" s="13"/>
      <c r="DWR98" s="13"/>
      <c r="DWS98" s="13"/>
      <c r="DWT98" s="13"/>
      <c r="DWU98" s="13"/>
      <c r="DWV98" s="13"/>
      <c r="DWW98" s="13"/>
      <c r="DWX98" s="13"/>
      <c r="DWY98" s="13"/>
      <c r="DWZ98" s="13"/>
      <c r="DXA98" s="13"/>
      <c r="DXB98" s="13"/>
      <c r="DXC98" s="13"/>
      <c r="DXD98" s="13"/>
      <c r="DXE98" s="13"/>
      <c r="DXF98" s="13"/>
      <c r="DXG98" s="13"/>
      <c r="DXH98" s="13"/>
      <c r="DXI98" s="13"/>
      <c r="DXJ98" s="13"/>
      <c r="DXK98" s="13"/>
      <c r="DXL98" s="13"/>
      <c r="DXM98" s="13"/>
      <c r="DXN98" s="13"/>
      <c r="DXO98" s="13"/>
      <c r="DXP98" s="13"/>
      <c r="DXQ98" s="13"/>
      <c r="DXR98" s="13"/>
      <c r="DXS98" s="13"/>
      <c r="DXT98" s="13"/>
      <c r="DXU98" s="13"/>
      <c r="DXV98" s="13"/>
      <c r="DXW98" s="13"/>
      <c r="DXX98" s="13"/>
      <c r="DXY98" s="13"/>
      <c r="DXZ98" s="13"/>
      <c r="DYA98" s="13"/>
      <c r="DYB98" s="13"/>
      <c r="DYC98" s="13"/>
      <c r="DYD98" s="13"/>
      <c r="DYE98" s="13"/>
      <c r="DYF98" s="13"/>
      <c r="DYG98" s="13"/>
      <c r="DYH98" s="13"/>
      <c r="DYI98" s="13"/>
      <c r="DYJ98" s="13"/>
      <c r="DYK98" s="13"/>
      <c r="DYL98" s="13"/>
      <c r="DYM98" s="13"/>
      <c r="DYN98" s="13"/>
      <c r="DYO98" s="13"/>
      <c r="DYP98" s="13"/>
      <c r="DYQ98" s="13"/>
      <c r="DYR98" s="13"/>
      <c r="DYS98" s="13"/>
      <c r="DYT98" s="13"/>
      <c r="DYU98" s="13"/>
      <c r="DYV98" s="13"/>
      <c r="DYW98" s="13"/>
      <c r="DYX98" s="13"/>
      <c r="DYY98" s="13"/>
      <c r="DYZ98" s="13"/>
      <c r="DZA98" s="13"/>
      <c r="DZB98" s="13"/>
      <c r="DZC98" s="13"/>
      <c r="DZD98" s="13"/>
      <c r="DZE98" s="13"/>
      <c r="DZF98" s="13"/>
      <c r="DZG98" s="13"/>
      <c r="DZH98" s="13"/>
      <c r="DZI98" s="13"/>
      <c r="DZJ98" s="13"/>
      <c r="DZK98" s="13"/>
      <c r="DZL98" s="13"/>
      <c r="DZM98" s="13"/>
      <c r="DZN98" s="13"/>
      <c r="DZO98" s="13"/>
      <c r="DZP98" s="13"/>
      <c r="DZQ98" s="13"/>
      <c r="DZR98" s="13"/>
      <c r="DZS98" s="13"/>
      <c r="DZT98" s="13"/>
      <c r="DZU98" s="13"/>
      <c r="DZV98" s="13"/>
      <c r="DZW98" s="13"/>
      <c r="DZX98" s="13"/>
      <c r="DZY98" s="13"/>
      <c r="DZZ98" s="13"/>
      <c r="EAA98" s="13"/>
      <c r="EAB98" s="13"/>
      <c r="EAC98" s="13"/>
      <c r="EAD98" s="13"/>
      <c r="EAE98" s="13"/>
      <c r="EAF98" s="13"/>
      <c r="EAG98" s="13"/>
      <c r="EAH98" s="13"/>
      <c r="EAI98" s="13"/>
      <c r="EAJ98" s="13"/>
      <c r="EAK98" s="13"/>
      <c r="EAL98" s="13"/>
      <c r="EAM98" s="13"/>
      <c r="EAN98" s="13"/>
      <c r="EAO98" s="13"/>
      <c r="EAP98" s="13"/>
      <c r="EAQ98" s="13"/>
      <c r="EAR98" s="13"/>
      <c r="EAS98" s="13"/>
      <c r="EAT98" s="13"/>
      <c r="EAU98" s="13"/>
      <c r="EAV98" s="13"/>
      <c r="EAW98" s="13"/>
      <c r="EAX98" s="13"/>
      <c r="EAY98" s="13"/>
      <c r="EAZ98" s="13"/>
      <c r="EBA98" s="13"/>
      <c r="EBB98" s="13"/>
      <c r="EBC98" s="13"/>
      <c r="EBD98" s="13"/>
      <c r="EBE98" s="13"/>
      <c r="EBF98" s="13"/>
      <c r="EBG98" s="13"/>
      <c r="EBH98" s="13"/>
      <c r="EBI98" s="13"/>
      <c r="EBJ98" s="13"/>
      <c r="EBK98" s="13"/>
      <c r="EBL98" s="13"/>
      <c r="EBM98" s="13"/>
      <c r="EBN98" s="13"/>
      <c r="EBO98" s="13"/>
      <c r="EBP98" s="13"/>
      <c r="EBQ98" s="13"/>
      <c r="EBR98" s="13"/>
      <c r="EBS98" s="13"/>
      <c r="EBT98" s="13"/>
      <c r="EBU98" s="13"/>
      <c r="EBV98" s="13"/>
      <c r="EBW98" s="13"/>
      <c r="EBX98" s="13"/>
      <c r="EBY98" s="13"/>
      <c r="EBZ98" s="13"/>
      <c r="ECA98" s="13"/>
      <c r="ECB98" s="13"/>
      <c r="ECC98" s="13"/>
      <c r="ECD98" s="13"/>
      <c r="ECE98" s="13"/>
      <c r="ECF98" s="13"/>
      <c r="ECG98" s="13"/>
      <c r="ECH98" s="13"/>
      <c r="ECI98" s="13"/>
      <c r="ECJ98" s="13"/>
      <c r="ECK98" s="13"/>
      <c r="ECL98" s="13"/>
      <c r="ECM98" s="13"/>
      <c r="ECN98" s="13"/>
      <c r="ECO98" s="13"/>
      <c r="ECP98" s="13"/>
      <c r="ECQ98" s="13"/>
      <c r="ECR98" s="13"/>
      <c r="ECS98" s="13"/>
      <c r="ECT98" s="13"/>
      <c r="ECU98" s="13"/>
      <c r="ECV98" s="13"/>
      <c r="ECW98" s="13"/>
      <c r="ECX98" s="13"/>
      <c r="ECY98" s="13"/>
      <c r="ECZ98" s="13"/>
      <c r="EDA98" s="13"/>
      <c r="EDB98" s="13"/>
      <c r="EDC98" s="13"/>
      <c r="EDD98" s="13"/>
      <c r="EDE98" s="13"/>
      <c r="EDF98" s="13"/>
      <c r="EDG98" s="13"/>
      <c r="EDH98" s="13"/>
      <c r="EDI98" s="13"/>
      <c r="EDJ98" s="13"/>
      <c r="EDK98" s="13"/>
      <c r="EDL98" s="13"/>
      <c r="EDM98" s="13"/>
      <c r="EDN98" s="13"/>
      <c r="EDO98" s="13"/>
      <c r="EDP98" s="13"/>
      <c r="EDQ98" s="13"/>
      <c r="EDR98" s="13"/>
      <c r="EDS98" s="13"/>
      <c r="EDT98" s="13"/>
      <c r="EDU98" s="13"/>
      <c r="EDV98" s="13"/>
      <c r="EDW98" s="13"/>
      <c r="EDX98" s="13"/>
      <c r="EDY98" s="13"/>
      <c r="EDZ98" s="13"/>
      <c r="EEA98" s="13"/>
      <c r="EEB98" s="13"/>
      <c r="EEC98" s="13"/>
      <c r="EED98" s="13"/>
      <c r="EEE98" s="13"/>
      <c r="EEF98" s="13"/>
      <c r="EEG98" s="13"/>
      <c r="EEH98" s="13"/>
      <c r="EEI98" s="13"/>
      <c r="EEJ98" s="13"/>
      <c r="EEK98" s="13"/>
      <c r="EEL98" s="13"/>
      <c r="EEM98" s="13"/>
      <c r="EEN98" s="13"/>
      <c r="EEO98" s="13"/>
      <c r="EEP98" s="13"/>
      <c r="EEQ98" s="13"/>
      <c r="EER98" s="13"/>
      <c r="EES98" s="13"/>
      <c r="EET98" s="13"/>
      <c r="EEU98" s="13"/>
      <c r="EEV98" s="13"/>
      <c r="EEW98" s="13"/>
      <c r="EEX98" s="13"/>
      <c r="EEY98" s="13"/>
      <c r="EEZ98" s="13"/>
      <c r="EFA98" s="13"/>
      <c r="EFB98" s="13"/>
      <c r="EFC98" s="13"/>
      <c r="EFD98" s="13"/>
      <c r="EFE98" s="13"/>
      <c r="EFF98" s="13"/>
      <c r="EFG98" s="13"/>
      <c r="EFH98" s="13"/>
      <c r="EFI98" s="13"/>
      <c r="EFJ98" s="13"/>
      <c r="EFK98" s="13"/>
      <c r="EFL98" s="13"/>
      <c r="EFM98" s="13"/>
      <c r="EFN98" s="13"/>
      <c r="EFO98" s="13"/>
      <c r="EFP98" s="13"/>
      <c r="EFQ98" s="13"/>
      <c r="EFR98" s="13"/>
      <c r="EFS98" s="13"/>
      <c r="EFT98" s="13"/>
      <c r="EFU98" s="13"/>
      <c r="EFV98" s="13"/>
      <c r="EFW98" s="13"/>
      <c r="EFX98" s="13"/>
      <c r="EFY98" s="13"/>
      <c r="EFZ98" s="13"/>
      <c r="EGA98" s="13"/>
      <c r="EGB98" s="13"/>
      <c r="EGC98" s="13"/>
      <c r="EGD98" s="13"/>
      <c r="EGE98" s="13"/>
      <c r="EGF98" s="13"/>
      <c r="EGG98" s="13"/>
      <c r="EGH98" s="13"/>
      <c r="EGI98" s="13"/>
      <c r="EGJ98" s="13"/>
      <c r="EGK98" s="13"/>
      <c r="EGL98" s="13"/>
      <c r="EGM98" s="13"/>
      <c r="EGN98" s="13"/>
      <c r="EGO98" s="13"/>
      <c r="EGP98" s="13"/>
      <c r="EGQ98" s="13"/>
      <c r="EGR98" s="13"/>
      <c r="EGS98" s="13"/>
      <c r="EGT98" s="13"/>
      <c r="EGU98" s="13"/>
      <c r="EGV98" s="13"/>
      <c r="EGW98" s="13"/>
      <c r="EGX98" s="13"/>
      <c r="EGY98" s="13"/>
      <c r="EGZ98" s="13"/>
      <c r="EHA98" s="13"/>
      <c r="EHB98" s="13"/>
      <c r="EHC98" s="13"/>
      <c r="EHD98" s="13"/>
      <c r="EHE98" s="13"/>
      <c r="EHF98" s="13"/>
      <c r="EHG98" s="13"/>
      <c r="EHH98" s="13"/>
      <c r="EHI98" s="13"/>
      <c r="EHJ98" s="13"/>
      <c r="EHK98" s="13"/>
      <c r="EHL98" s="13"/>
      <c r="EHM98" s="13"/>
      <c r="EHN98" s="13"/>
      <c r="EHO98" s="13"/>
      <c r="EHP98" s="13"/>
      <c r="EHQ98" s="13"/>
      <c r="EHR98" s="13"/>
      <c r="EHS98" s="13"/>
      <c r="EHT98" s="13"/>
      <c r="EHU98" s="13"/>
      <c r="EHV98" s="13"/>
      <c r="EHW98" s="13"/>
      <c r="EHX98" s="13"/>
      <c r="EHY98" s="13"/>
      <c r="EHZ98" s="13"/>
      <c r="EIA98" s="13"/>
      <c r="EIB98" s="13"/>
      <c r="EIC98" s="13"/>
      <c r="EID98" s="13"/>
      <c r="EIE98" s="13"/>
      <c r="EIF98" s="13"/>
      <c r="EIG98" s="13"/>
      <c r="EIH98" s="13"/>
      <c r="EII98" s="13"/>
      <c r="EIJ98" s="13"/>
      <c r="EIK98" s="13"/>
      <c r="EIL98" s="13"/>
      <c r="EIM98" s="13"/>
      <c r="EIN98" s="13"/>
      <c r="EIO98" s="13"/>
      <c r="EIP98" s="13"/>
      <c r="EIQ98" s="13"/>
      <c r="EIR98" s="13"/>
      <c r="EIS98" s="13"/>
      <c r="EIT98" s="13"/>
      <c r="EIU98" s="13"/>
      <c r="EIV98" s="13"/>
      <c r="EIW98" s="13"/>
      <c r="EIX98" s="13"/>
      <c r="EIY98" s="13"/>
      <c r="EIZ98" s="13"/>
      <c r="EJA98" s="13"/>
      <c r="EJB98" s="13"/>
      <c r="EJC98" s="13"/>
      <c r="EJD98" s="13"/>
      <c r="EJE98" s="13"/>
      <c r="EJF98" s="13"/>
      <c r="EJG98" s="13"/>
      <c r="EJH98" s="13"/>
      <c r="EJI98" s="13"/>
      <c r="EJJ98" s="13"/>
      <c r="EJK98" s="13"/>
      <c r="EJL98" s="13"/>
      <c r="EJM98" s="13"/>
      <c r="EJN98" s="13"/>
      <c r="EJO98" s="13"/>
      <c r="EJP98" s="13"/>
      <c r="EJQ98" s="13"/>
      <c r="EJR98" s="13"/>
      <c r="EJS98" s="13"/>
      <c r="EJT98" s="13"/>
      <c r="EJU98" s="13"/>
      <c r="EJV98" s="13"/>
      <c r="EJW98" s="13"/>
      <c r="EJX98" s="13"/>
      <c r="EJY98" s="13"/>
      <c r="EJZ98" s="13"/>
      <c r="EKA98" s="13"/>
      <c r="EKB98" s="13"/>
      <c r="EKC98" s="13"/>
      <c r="EKD98" s="13"/>
      <c r="EKE98" s="13"/>
      <c r="EKF98" s="13"/>
      <c r="EKG98" s="13"/>
      <c r="EKH98" s="13"/>
      <c r="EKI98" s="13"/>
      <c r="EKJ98" s="13"/>
      <c r="EKK98" s="13"/>
      <c r="EKL98" s="13"/>
      <c r="EKM98" s="13"/>
      <c r="EKN98" s="13"/>
      <c r="EKO98" s="13"/>
      <c r="EKP98" s="13"/>
      <c r="EKQ98" s="13"/>
      <c r="EKR98" s="13"/>
      <c r="EKS98" s="13"/>
      <c r="EKT98" s="13"/>
      <c r="EKU98" s="13"/>
      <c r="EKV98" s="13"/>
      <c r="EKW98" s="13"/>
      <c r="EKX98" s="13"/>
      <c r="EKY98" s="13"/>
      <c r="EKZ98" s="13"/>
      <c r="ELA98" s="13"/>
      <c r="ELB98" s="13"/>
      <c r="ELC98" s="13"/>
      <c r="ELD98" s="13"/>
      <c r="ELE98" s="13"/>
      <c r="ELF98" s="13"/>
      <c r="ELG98" s="13"/>
      <c r="ELH98" s="13"/>
      <c r="ELI98" s="13"/>
      <c r="ELJ98" s="13"/>
      <c r="ELK98" s="13"/>
      <c r="ELL98" s="13"/>
      <c r="ELM98" s="13"/>
      <c r="ELN98" s="13"/>
      <c r="ELO98" s="13"/>
      <c r="ELP98" s="13"/>
      <c r="ELQ98" s="13"/>
      <c r="ELR98" s="13"/>
      <c r="ELS98" s="13"/>
      <c r="ELT98" s="13"/>
      <c r="ELU98" s="13"/>
      <c r="ELV98" s="13"/>
      <c r="ELW98" s="13"/>
      <c r="ELX98" s="13"/>
      <c r="ELY98" s="13"/>
      <c r="ELZ98" s="13"/>
      <c r="EMA98" s="13"/>
      <c r="EMB98" s="13"/>
      <c r="EMC98" s="13"/>
      <c r="EMD98" s="13"/>
      <c r="EME98" s="13"/>
      <c r="EMF98" s="13"/>
      <c r="EMG98" s="13"/>
      <c r="EMH98" s="13"/>
      <c r="EMI98" s="13"/>
      <c r="EMJ98" s="13"/>
      <c r="EMK98" s="13"/>
      <c r="EML98" s="13"/>
      <c r="EMM98" s="13"/>
      <c r="EMN98" s="13"/>
      <c r="EMO98" s="13"/>
      <c r="EMP98" s="13"/>
      <c r="EMQ98" s="13"/>
      <c r="EMR98" s="13"/>
      <c r="EMS98" s="13"/>
      <c r="EMT98" s="13"/>
      <c r="EMU98" s="13"/>
      <c r="EMV98" s="13"/>
      <c r="EMW98" s="13"/>
      <c r="EMX98" s="13"/>
      <c r="EMY98" s="13"/>
      <c r="EMZ98" s="13"/>
      <c r="ENA98" s="13"/>
      <c r="ENB98" s="13"/>
      <c r="ENC98" s="13"/>
      <c r="END98" s="13"/>
      <c r="ENE98" s="13"/>
      <c r="ENF98" s="13"/>
      <c r="ENG98" s="13"/>
      <c r="ENH98" s="13"/>
      <c r="ENI98" s="13"/>
      <c r="ENJ98" s="13"/>
      <c r="ENK98" s="13"/>
      <c r="ENL98" s="13"/>
      <c r="ENM98" s="13"/>
      <c r="ENN98" s="13"/>
      <c r="ENO98" s="13"/>
      <c r="ENP98" s="13"/>
      <c r="ENQ98" s="13"/>
      <c r="ENR98" s="13"/>
      <c r="ENS98" s="13"/>
      <c r="ENT98" s="13"/>
      <c r="ENU98" s="13"/>
      <c r="ENV98" s="13"/>
      <c r="ENW98" s="13"/>
      <c r="ENX98" s="13"/>
      <c r="ENY98" s="13"/>
      <c r="ENZ98" s="13"/>
      <c r="EOA98" s="13"/>
      <c r="EOB98" s="13"/>
      <c r="EOC98" s="13"/>
      <c r="EOD98" s="13"/>
      <c r="EOE98" s="13"/>
      <c r="EOF98" s="13"/>
      <c r="EOG98" s="13"/>
      <c r="EOH98" s="13"/>
      <c r="EOI98" s="13"/>
      <c r="EOJ98" s="13"/>
      <c r="EOK98" s="13"/>
      <c r="EOL98" s="13"/>
      <c r="EOM98" s="13"/>
      <c r="EON98" s="13"/>
      <c r="EOO98" s="13"/>
      <c r="EOP98" s="13"/>
      <c r="EOQ98" s="13"/>
      <c r="EOR98" s="13"/>
      <c r="EOS98" s="13"/>
      <c r="EOT98" s="13"/>
      <c r="EOU98" s="13"/>
      <c r="EOV98" s="13"/>
      <c r="EOW98" s="13"/>
      <c r="EOX98" s="13"/>
      <c r="EOY98" s="13"/>
      <c r="EOZ98" s="13"/>
      <c r="EPA98" s="13"/>
      <c r="EPB98" s="13"/>
      <c r="EPC98" s="13"/>
      <c r="EPD98" s="13"/>
      <c r="EPE98" s="13"/>
      <c r="EPF98" s="13"/>
      <c r="EPG98" s="13"/>
      <c r="EPH98" s="13"/>
      <c r="EPI98" s="13"/>
      <c r="EPJ98" s="13"/>
      <c r="EPK98" s="13"/>
      <c r="EPL98" s="13"/>
      <c r="EPM98" s="13"/>
      <c r="EPN98" s="13"/>
      <c r="EPO98" s="13"/>
      <c r="EPP98" s="13"/>
      <c r="EPQ98" s="13"/>
      <c r="EPR98" s="13"/>
      <c r="EPS98" s="13"/>
      <c r="EPT98" s="13"/>
      <c r="EPU98" s="13"/>
      <c r="EPV98" s="13"/>
      <c r="EPW98" s="13"/>
      <c r="EPX98" s="13"/>
      <c r="EPY98" s="13"/>
      <c r="EPZ98" s="13"/>
      <c r="EQA98" s="13"/>
      <c r="EQB98" s="13"/>
      <c r="EQC98" s="13"/>
      <c r="EQD98" s="13"/>
      <c r="EQE98" s="13"/>
      <c r="EQF98" s="13"/>
      <c r="EQG98" s="13"/>
      <c r="EQH98" s="13"/>
      <c r="EQI98" s="13"/>
      <c r="EQJ98" s="13"/>
      <c r="EQK98" s="13"/>
      <c r="EQL98" s="13"/>
      <c r="EQM98" s="13"/>
      <c r="EQN98" s="13"/>
      <c r="EQO98" s="13"/>
      <c r="EQP98" s="13"/>
      <c r="EQQ98" s="13"/>
      <c r="EQR98" s="13"/>
      <c r="EQS98" s="13"/>
      <c r="EQT98" s="13"/>
      <c r="EQU98" s="13"/>
      <c r="EQV98" s="13"/>
      <c r="EQW98" s="13"/>
      <c r="EQX98" s="13"/>
      <c r="EQY98" s="13"/>
      <c r="EQZ98" s="13"/>
      <c r="ERA98" s="13"/>
      <c r="ERB98" s="13"/>
      <c r="ERC98" s="13"/>
      <c r="ERD98" s="13"/>
      <c r="ERE98" s="13"/>
      <c r="ERF98" s="13"/>
      <c r="ERG98" s="13"/>
      <c r="ERH98" s="13"/>
      <c r="ERI98" s="13"/>
      <c r="ERJ98" s="13"/>
      <c r="ERK98" s="13"/>
      <c r="ERL98" s="13"/>
      <c r="ERM98" s="13"/>
      <c r="ERN98" s="13"/>
      <c r="ERO98" s="13"/>
      <c r="ERP98" s="13"/>
      <c r="ERQ98" s="13"/>
      <c r="ERR98" s="13"/>
      <c r="ERS98" s="13"/>
      <c r="ERT98" s="13"/>
      <c r="ERU98" s="13"/>
      <c r="ERV98" s="13"/>
      <c r="ERW98" s="13"/>
      <c r="ERX98" s="13"/>
      <c r="ERY98" s="13"/>
      <c r="ERZ98" s="13"/>
      <c r="ESA98" s="13"/>
      <c r="ESB98" s="13"/>
      <c r="ESC98" s="13"/>
      <c r="ESD98" s="13"/>
      <c r="ESE98" s="13"/>
      <c r="ESF98" s="13"/>
      <c r="ESG98" s="13"/>
      <c r="ESH98" s="13"/>
      <c r="ESI98" s="13"/>
      <c r="ESJ98" s="13"/>
      <c r="ESK98" s="13"/>
      <c r="ESL98" s="13"/>
      <c r="ESM98" s="13"/>
      <c r="ESN98" s="13"/>
      <c r="ESO98" s="13"/>
      <c r="ESP98" s="13"/>
      <c r="ESQ98" s="13"/>
      <c r="ESR98" s="13"/>
      <c r="ESS98" s="13"/>
      <c r="EST98" s="13"/>
      <c r="ESU98" s="13"/>
      <c r="ESV98" s="13"/>
      <c r="ESW98" s="13"/>
      <c r="ESX98" s="13"/>
      <c r="ESY98" s="13"/>
      <c r="ESZ98" s="13"/>
      <c r="ETA98" s="13"/>
      <c r="ETB98" s="13"/>
      <c r="ETC98" s="13"/>
      <c r="ETD98" s="13"/>
      <c r="ETE98" s="13"/>
      <c r="ETF98" s="13"/>
      <c r="ETG98" s="13"/>
      <c r="ETH98" s="13"/>
      <c r="ETI98" s="13"/>
      <c r="ETJ98" s="13"/>
      <c r="ETK98" s="13"/>
      <c r="ETL98" s="13"/>
      <c r="ETM98" s="13"/>
      <c r="ETN98" s="13"/>
      <c r="ETO98" s="13"/>
      <c r="ETP98" s="13"/>
      <c r="ETQ98" s="13"/>
      <c r="ETR98" s="13"/>
      <c r="ETS98" s="13"/>
      <c r="ETT98" s="13"/>
      <c r="ETU98" s="13"/>
      <c r="ETV98" s="13"/>
      <c r="ETW98" s="13"/>
      <c r="ETX98" s="13"/>
      <c r="ETY98" s="13"/>
      <c r="ETZ98" s="13"/>
      <c r="EUA98" s="13"/>
      <c r="EUB98" s="13"/>
      <c r="EUC98" s="13"/>
      <c r="EUD98" s="13"/>
      <c r="EUE98" s="13"/>
      <c r="EUF98" s="13"/>
      <c r="EUG98" s="13"/>
      <c r="EUH98" s="13"/>
      <c r="EUI98" s="13"/>
      <c r="EUJ98" s="13"/>
      <c r="EUK98" s="13"/>
      <c r="EUL98" s="13"/>
      <c r="EUM98" s="13"/>
      <c r="EUN98" s="13"/>
      <c r="EUO98" s="13"/>
      <c r="EUP98" s="13"/>
      <c r="EUQ98" s="13"/>
      <c r="EUR98" s="13"/>
      <c r="EUS98" s="13"/>
      <c r="EUT98" s="13"/>
      <c r="EUU98" s="13"/>
      <c r="EUV98" s="13"/>
      <c r="EUW98" s="13"/>
      <c r="EUX98" s="13"/>
      <c r="EUY98" s="13"/>
      <c r="EUZ98" s="13"/>
      <c r="EVA98" s="13"/>
      <c r="EVB98" s="13"/>
      <c r="EVC98" s="13"/>
      <c r="EVD98" s="13"/>
      <c r="EVE98" s="13"/>
      <c r="EVF98" s="13"/>
      <c r="EVG98" s="13"/>
      <c r="EVH98" s="13"/>
      <c r="EVI98" s="13"/>
      <c r="EVJ98" s="13"/>
      <c r="EVK98" s="13"/>
      <c r="EVL98" s="13"/>
      <c r="EVM98" s="13"/>
      <c r="EVN98" s="13"/>
      <c r="EVO98" s="13"/>
      <c r="EVP98" s="13"/>
      <c r="EVQ98" s="13"/>
      <c r="EVR98" s="13"/>
      <c r="EVS98" s="13"/>
      <c r="EVT98" s="13"/>
      <c r="EVU98" s="13"/>
      <c r="EVV98" s="13"/>
      <c r="EVW98" s="13"/>
      <c r="EVX98" s="13"/>
      <c r="EVY98" s="13"/>
      <c r="EVZ98" s="13"/>
      <c r="EWA98" s="13"/>
      <c r="EWB98" s="13"/>
      <c r="EWC98" s="13"/>
      <c r="EWD98" s="13"/>
      <c r="EWE98" s="13"/>
      <c r="EWF98" s="13"/>
      <c r="EWG98" s="13"/>
      <c r="EWH98" s="13"/>
      <c r="EWI98" s="13"/>
      <c r="EWJ98" s="13"/>
      <c r="EWK98" s="13"/>
      <c r="EWL98" s="13"/>
      <c r="EWM98" s="13"/>
      <c r="EWN98" s="13"/>
      <c r="EWO98" s="13"/>
      <c r="EWP98" s="13"/>
      <c r="EWQ98" s="13"/>
      <c r="EWR98" s="13"/>
      <c r="EWS98" s="13"/>
      <c r="EWT98" s="13"/>
      <c r="EWU98" s="13"/>
      <c r="EWV98" s="13"/>
      <c r="EWW98" s="13"/>
      <c r="EWX98" s="13"/>
      <c r="EWY98" s="13"/>
      <c r="EWZ98" s="13"/>
      <c r="EXA98" s="13"/>
      <c r="EXB98" s="13"/>
      <c r="EXC98" s="13"/>
      <c r="EXD98" s="13"/>
      <c r="EXE98" s="13"/>
      <c r="EXF98" s="13"/>
      <c r="EXG98" s="13"/>
      <c r="EXH98" s="13"/>
      <c r="EXI98" s="13"/>
      <c r="EXJ98" s="13"/>
      <c r="EXK98" s="13"/>
      <c r="EXL98" s="13"/>
      <c r="EXM98" s="13"/>
      <c r="EXN98" s="13"/>
      <c r="EXO98" s="13"/>
      <c r="EXP98" s="13"/>
      <c r="EXQ98" s="13"/>
      <c r="EXR98" s="13"/>
      <c r="EXS98" s="13"/>
      <c r="EXT98" s="13"/>
      <c r="EXU98" s="13"/>
      <c r="EXV98" s="13"/>
      <c r="EXW98" s="13"/>
      <c r="EXX98" s="13"/>
      <c r="EXY98" s="13"/>
      <c r="EXZ98" s="13"/>
      <c r="EYA98" s="13"/>
      <c r="EYB98" s="13"/>
      <c r="EYC98" s="13"/>
      <c r="EYD98" s="13"/>
      <c r="EYE98" s="13"/>
      <c r="EYF98" s="13"/>
      <c r="EYG98" s="13"/>
      <c r="EYH98" s="13"/>
      <c r="EYI98" s="13"/>
      <c r="EYJ98" s="13"/>
      <c r="EYK98" s="13"/>
      <c r="EYL98" s="13"/>
      <c r="EYM98" s="13"/>
      <c r="EYN98" s="13"/>
      <c r="EYO98" s="13"/>
      <c r="EYP98" s="13"/>
      <c r="EYQ98" s="13"/>
      <c r="EYR98" s="13"/>
      <c r="EYS98" s="13"/>
      <c r="EYT98" s="13"/>
      <c r="EYU98" s="13"/>
      <c r="EYV98" s="13"/>
      <c r="EYW98" s="13"/>
      <c r="EYX98" s="13"/>
      <c r="EYY98" s="13"/>
      <c r="EYZ98" s="13"/>
      <c r="EZA98" s="13"/>
      <c r="EZB98" s="13"/>
      <c r="EZC98" s="13"/>
      <c r="EZD98" s="13"/>
      <c r="EZE98" s="13"/>
      <c r="EZF98" s="13"/>
      <c r="EZG98" s="13"/>
      <c r="EZH98" s="13"/>
      <c r="EZI98" s="13"/>
      <c r="EZJ98" s="13"/>
      <c r="EZK98" s="13"/>
      <c r="EZL98" s="13"/>
      <c r="EZM98" s="13"/>
      <c r="EZN98" s="13"/>
      <c r="EZO98" s="13"/>
      <c r="EZP98" s="13"/>
      <c r="EZQ98" s="13"/>
      <c r="EZR98" s="13"/>
      <c r="EZS98" s="13"/>
      <c r="EZT98" s="13"/>
      <c r="EZU98" s="13"/>
      <c r="EZV98" s="13"/>
      <c r="EZW98" s="13"/>
      <c r="EZX98" s="13"/>
      <c r="EZY98" s="13"/>
      <c r="EZZ98" s="13"/>
      <c r="FAA98" s="13"/>
      <c r="FAB98" s="13"/>
      <c r="FAC98" s="13"/>
      <c r="FAD98" s="13"/>
      <c r="FAE98" s="13"/>
      <c r="FAF98" s="13"/>
      <c r="FAG98" s="13"/>
      <c r="FAH98" s="13"/>
      <c r="FAI98" s="13"/>
      <c r="FAJ98" s="13"/>
      <c r="FAK98" s="13"/>
      <c r="FAL98" s="13"/>
      <c r="FAM98" s="13"/>
      <c r="FAN98" s="13"/>
      <c r="FAO98" s="13"/>
      <c r="FAP98" s="13"/>
      <c r="FAQ98" s="13"/>
      <c r="FAR98" s="13"/>
      <c r="FAS98" s="13"/>
      <c r="FAT98" s="13"/>
      <c r="FAU98" s="13"/>
      <c r="FAV98" s="13"/>
      <c r="FAW98" s="13"/>
      <c r="FAX98" s="13"/>
      <c r="FAY98" s="13"/>
      <c r="FAZ98" s="13"/>
      <c r="FBA98" s="13"/>
      <c r="FBB98" s="13"/>
      <c r="FBC98" s="13"/>
      <c r="FBD98" s="13"/>
      <c r="FBE98" s="13"/>
      <c r="FBF98" s="13"/>
      <c r="FBG98" s="13"/>
      <c r="FBH98" s="13"/>
      <c r="FBI98" s="13"/>
      <c r="FBJ98" s="13"/>
      <c r="FBK98" s="13"/>
      <c r="FBL98" s="13"/>
      <c r="FBM98" s="13"/>
      <c r="FBN98" s="13"/>
      <c r="FBO98" s="13"/>
      <c r="FBP98" s="13"/>
      <c r="FBQ98" s="13"/>
      <c r="FBR98" s="13"/>
      <c r="FBS98" s="13"/>
      <c r="FBT98" s="13"/>
      <c r="FBU98" s="13"/>
      <c r="FBV98" s="13"/>
      <c r="FBW98" s="13"/>
      <c r="FBX98" s="13"/>
      <c r="FBY98" s="13"/>
      <c r="FBZ98" s="13"/>
      <c r="FCA98" s="13"/>
      <c r="FCB98" s="13"/>
      <c r="FCC98" s="13"/>
      <c r="FCD98" s="13"/>
      <c r="FCE98" s="13"/>
      <c r="FCF98" s="13"/>
      <c r="FCG98" s="13"/>
      <c r="FCH98" s="13"/>
      <c r="FCI98" s="13"/>
      <c r="FCJ98" s="13"/>
      <c r="FCK98" s="13"/>
      <c r="FCL98" s="13"/>
      <c r="FCM98" s="13"/>
      <c r="FCN98" s="13"/>
      <c r="FCO98" s="13"/>
      <c r="FCP98" s="13"/>
      <c r="FCQ98" s="13"/>
      <c r="FCR98" s="13"/>
      <c r="FCS98" s="13"/>
      <c r="FCT98" s="13"/>
      <c r="FCU98" s="13"/>
      <c r="FCV98" s="13"/>
      <c r="FCW98" s="13"/>
      <c r="FCX98" s="13"/>
      <c r="FCY98" s="13"/>
      <c r="FCZ98" s="13"/>
      <c r="FDA98" s="13"/>
      <c r="FDB98" s="13"/>
      <c r="FDC98" s="13"/>
      <c r="FDD98" s="13"/>
      <c r="FDE98" s="13"/>
      <c r="FDF98" s="13"/>
      <c r="FDG98" s="13"/>
      <c r="FDH98" s="13"/>
      <c r="FDI98" s="13"/>
      <c r="FDJ98" s="13"/>
      <c r="FDK98" s="13"/>
      <c r="FDL98" s="13"/>
      <c r="FDM98" s="13"/>
      <c r="FDN98" s="13"/>
      <c r="FDO98" s="13"/>
      <c r="FDP98" s="13"/>
      <c r="FDQ98" s="13"/>
      <c r="FDR98" s="13"/>
      <c r="FDS98" s="13"/>
      <c r="FDT98" s="13"/>
      <c r="FDU98" s="13"/>
      <c r="FDV98" s="13"/>
      <c r="FDW98" s="13"/>
      <c r="FDX98" s="13"/>
      <c r="FDY98" s="13"/>
      <c r="FDZ98" s="13"/>
      <c r="FEA98" s="13"/>
      <c r="FEB98" s="13"/>
      <c r="FEC98" s="13"/>
      <c r="FED98" s="13"/>
      <c r="FEE98" s="13"/>
      <c r="FEF98" s="13"/>
      <c r="FEG98" s="13"/>
      <c r="FEH98" s="13"/>
      <c r="FEI98" s="13"/>
      <c r="FEJ98" s="13"/>
      <c r="FEK98" s="13"/>
      <c r="FEL98" s="13"/>
      <c r="FEM98" s="13"/>
      <c r="FEN98" s="13"/>
      <c r="FEO98" s="13"/>
      <c r="FEP98" s="13"/>
      <c r="FEQ98" s="13"/>
      <c r="FER98" s="13"/>
      <c r="FES98" s="13"/>
      <c r="FET98" s="13"/>
      <c r="FEU98" s="13"/>
      <c r="FEV98" s="13"/>
      <c r="FEW98" s="13"/>
      <c r="FEX98" s="13"/>
      <c r="FEY98" s="13"/>
      <c r="FEZ98" s="13"/>
      <c r="FFA98" s="13"/>
      <c r="FFB98" s="13"/>
      <c r="FFC98" s="13"/>
      <c r="FFD98" s="13"/>
      <c r="FFE98" s="13"/>
      <c r="FFF98" s="13"/>
      <c r="FFG98" s="13"/>
      <c r="FFH98" s="13"/>
      <c r="FFI98" s="13"/>
      <c r="FFJ98" s="13"/>
      <c r="FFK98" s="13"/>
      <c r="FFL98" s="13"/>
      <c r="FFM98" s="13"/>
      <c r="FFN98" s="13"/>
      <c r="FFO98" s="13"/>
      <c r="FFP98" s="13"/>
      <c r="FFQ98" s="13"/>
      <c r="FFR98" s="13"/>
      <c r="FFS98" s="13"/>
      <c r="FFT98" s="13"/>
      <c r="FFU98" s="13"/>
      <c r="FFV98" s="13"/>
      <c r="FFW98" s="13"/>
      <c r="FFX98" s="13"/>
      <c r="FFY98" s="13"/>
      <c r="FFZ98" s="13"/>
      <c r="FGA98" s="13"/>
      <c r="FGB98" s="13"/>
      <c r="FGC98" s="13"/>
      <c r="FGD98" s="13"/>
      <c r="FGE98" s="13"/>
      <c r="FGF98" s="13"/>
      <c r="FGG98" s="13"/>
      <c r="FGH98" s="13"/>
      <c r="FGI98" s="13"/>
      <c r="FGJ98" s="13"/>
      <c r="FGK98" s="13"/>
      <c r="FGL98" s="13"/>
      <c r="FGM98" s="13"/>
      <c r="FGN98" s="13"/>
      <c r="FGO98" s="13"/>
      <c r="FGP98" s="13"/>
      <c r="FGQ98" s="13"/>
      <c r="FGR98" s="13"/>
      <c r="FGS98" s="13"/>
      <c r="FGT98" s="13"/>
      <c r="FGU98" s="13"/>
      <c r="FGV98" s="13"/>
      <c r="FGW98" s="13"/>
      <c r="FGX98" s="13"/>
      <c r="FGY98" s="13"/>
      <c r="FGZ98" s="13"/>
      <c r="FHA98" s="13"/>
      <c r="FHB98" s="13"/>
      <c r="FHC98" s="13"/>
      <c r="FHD98" s="13"/>
      <c r="FHE98" s="13"/>
      <c r="FHF98" s="13"/>
      <c r="FHG98" s="13"/>
      <c r="FHH98" s="13"/>
      <c r="FHI98" s="13"/>
      <c r="FHJ98" s="13"/>
      <c r="FHK98" s="13"/>
      <c r="FHL98" s="13"/>
      <c r="FHM98" s="13"/>
      <c r="FHN98" s="13"/>
      <c r="FHO98" s="13"/>
      <c r="FHP98" s="13"/>
      <c r="FHQ98" s="13"/>
      <c r="FHR98" s="13"/>
      <c r="FHS98" s="13"/>
      <c r="FHT98" s="13"/>
      <c r="FHU98" s="13"/>
      <c r="FHV98" s="13"/>
      <c r="FHW98" s="13"/>
      <c r="FHX98" s="13"/>
      <c r="FHY98" s="13"/>
      <c r="FHZ98" s="13"/>
      <c r="FIA98" s="13"/>
      <c r="FIB98" s="13"/>
      <c r="FIC98" s="13"/>
      <c r="FID98" s="13"/>
      <c r="FIE98" s="13"/>
      <c r="FIF98" s="13"/>
      <c r="FIG98" s="13"/>
      <c r="FIH98" s="13"/>
      <c r="FII98" s="13"/>
      <c r="FIJ98" s="13"/>
      <c r="FIK98" s="13"/>
      <c r="FIL98" s="13"/>
      <c r="FIM98" s="13"/>
      <c r="FIN98" s="13"/>
      <c r="FIO98" s="13"/>
      <c r="FIP98" s="13"/>
      <c r="FIQ98" s="13"/>
      <c r="FIR98" s="13"/>
      <c r="FIS98" s="13"/>
      <c r="FIT98" s="13"/>
      <c r="FIU98" s="13"/>
      <c r="FIV98" s="13"/>
      <c r="FIW98" s="13"/>
      <c r="FIX98" s="13"/>
      <c r="FIY98" s="13"/>
      <c r="FIZ98" s="13"/>
      <c r="FJA98" s="13"/>
      <c r="FJB98" s="13"/>
      <c r="FJC98" s="13"/>
      <c r="FJD98" s="13"/>
      <c r="FJE98" s="13"/>
      <c r="FJF98" s="13"/>
      <c r="FJG98" s="13"/>
      <c r="FJH98" s="13"/>
      <c r="FJI98" s="13"/>
      <c r="FJJ98" s="13"/>
      <c r="FJK98" s="13"/>
      <c r="FJL98" s="13"/>
      <c r="FJM98" s="13"/>
      <c r="FJN98" s="13"/>
      <c r="FJO98" s="13"/>
      <c r="FJP98" s="13"/>
      <c r="FJQ98" s="13"/>
      <c r="FJR98" s="13"/>
      <c r="FJS98" s="13"/>
      <c r="FJT98" s="13"/>
      <c r="FJU98" s="13"/>
      <c r="FJV98" s="13"/>
      <c r="FJW98" s="13"/>
      <c r="FJX98" s="13"/>
      <c r="FJY98" s="13"/>
      <c r="FJZ98" s="13"/>
      <c r="FKA98" s="13"/>
      <c r="FKB98" s="13"/>
      <c r="FKC98" s="13"/>
      <c r="FKD98" s="13"/>
      <c r="FKE98" s="13"/>
      <c r="FKF98" s="13"/>
      <c r="FKG98" s="13"/>
      <c r="FKH98" s="13"/>
      <c r="FKI98" s="13"/>
      <c r="FKJ98" s="13"/>
      <c r="FKK98" s="13"/>
      <c r="FKL98" s="13"/>
      <c r="FKM98" s="13"/>
      <c r="FKN98" s="13"/>
      <c r="FKO98" s="13"/>
      <c r="FKP98" s="13"/>
      <c r="FKQ98" s="13"/>
      <c r="FKR98" s="13"/>
      <c r="FKS98" s="13"/>
      <c r="FKT98" s="13"/>
      <c r="FKU98" s="13"/>
      <c r="FKV98" s="13"/>
      <c r="FKW98" s="13"/>
      <c r="FKX98" s="13"/>
      <c r="FKY98" s="13"/>
      <c r="FKZ98" s="13"/>
      <c r="FLA98" s="13"/>
      <c r="FLB98" s="13"/>
      <c r="FLC98" s="13"/>
      <c r="FLD98" s="13"/>
      <c r="FLE98" s="13"/>
      <c r="FLF98" s="13"/>
      <c r="FLG98" s="13"/>
      <c r="FLH98" s="13"/>
      <c r="FLI98" s="13"/>
      <c r="FLJ98" s="13"/>
      <c r="FLK98" s="13"/>
      <c r="FLL98" s="13"/>
      <c r="FLM98" s="13"/>
      <c r="FLN98" s="13"/>
      <c r="FLO98" s="13"/>
      <c r="FLP98" s="13"/>
      <c r="FLQ98" s="13"/>
      <c r="FLR98" s="13"/>
      <c r="FLS98" s="13"/>
      <c r="FLT98" s="13"/>
      <c r="FLU98" s="13"/>
      <c r="FLV98" s="13"/>
      <c r="FLW98" s="13"/>
      <c r="FLX98" s="13"/>
      <c r="FLY98" s="13"/>
      <c r="FLZ98" s="13"/>
      <c r="FMA98" s="13"/>
      <c r="FMB98" s="13"/>
      <c r="FMC98" s="13"/>
      <c r="FMD98" s="13"/>
      <c r="FME98" s="13"/>
      <c r="FMF98" s="13"/>
      <c r="FMG98" s="13"/>
      <c r="FMH98" s="13"/>
      <c r="FMI98" s="13"/>
      <c r="FMJ98" s="13"/>
      <c r="FMK98" s="13"/>
      <c r="FML98" s="13"/>
      <c r="FMM98" s="13"/>
      <c r="FMN98" s="13"/>
      <c r="FMO98" s="13"/>
      <c r="FMP98" s="13"/>
      <c r="FMQ98" s="13"/>
      <c r="FMR98" s="13"/>
      <c r="FMS98" s="13"/>
      <c r="FMT98" s="13"/>
      <c r="FMU98" s="13"/>
      <c r="FMV98" s="13"/>
      <c r="FMW98" s="13"/>
      <c r="FMX98" s="13"/>
      <c r="FMY98" s="13"/>
      <c r="FMZ98" s="13"/>
      <c r="FNA98" s="13"/>
      <c r="FNB98" s="13"/>
      <c r="FNC98" s="13"/>
      <c r="FND98" s="13"/>
      <c r="FNE98" s="13"/>
      <c r="FNF98" s="13"/>
      <c r="FNG98" s="13"/>
      <c r="FNH98" s="13"/>
      <c r="FNI98" s="13"/>
      <c r="FNJ98" s="13"/>
      <c r="FNK98" s="13"/>
      <c r="FNL98" s="13"/>
      <c r="FNM98" s="13"/>
      <c r="FNN98" s="13"/>
      <c r="FNO98" s="13"/>
      <c r="FNP98" s="13"/>
      <c r="FNQ98" s="13"/>
      <c r="FNR98" s="13"/>
      <c r="FNS98" s="13"/>
      <c r="FNT98" s="13"/>
      <c r="FNU98" s="13"/>
      <c r="FNV98" s="13"/>
      <c r="FNW98" s="13"/>
      <c r="FNX98" s="13"/>
      <c r="FNY98" s="13"/>
      <c r="FNZ98" s="13"/>
      <c r="FOA98" s="13"/>
      <c r="FOB98" s="13"/>
      <c r="FOC98" s="13"/>
      <c r="FOD98" s="13"/>
      <c r="FOE98" s="13"/>
      <c r="FOF98" s="13"/>
      <c r="FOG98" s="13"/>
      <c r="FOH98" s="13"/>
      <c r="FOI98" s="13"/>
      <c r="FOJ98" s="13"/>
      <c r="FOK98" s="13"/>
      <c r="FOL98" s="13"/>
      <c r="FOM98" s="13"/>
      <c r="FON98" s="13"/>
      <c r="FOO98" s="13"/>
      <c r="FOP98" s="13"/>
      <c r="FOQ98" s="13"/>
      <c r="FOR98" s="13"/>
      <c r="FOS98" s="13"/>
      <c r="FOT98" s="13"/>
      <c r="FOU98" s="13"/>
      <c r="FOV98" s="13"/>
      <c r="FOW98" s="13"/>
      <c r="FOX98" s="13"/>
      <c r="FOY98" s="13"/>
      <c r="FOZ98" s="13"/>
      <c r="FPA98" s="13"/>
      <c r="FPB98" s="13"/>
      <c r="FPC98" s="13"/>
      <c r="FPD98" s="13"/>
      <c r="FPE98" s="13"/>
      <c r="FPF98" s="13"/>
      <c r="FPG98" s="13"/>
      <c r="FPH98" s="13"/>
      <c r="FPI98" s="13"/>
      <c r="FPJ98" s="13"/>
      <c r="FPK98" s="13"/>
      <c r="FPL98" s="13"/>
      <c r="FPM98" s="13"/>
      <c r="FPN98" s="13"/>
      <c r="FPO98" s="13"/>
      <c r="FPP98" s="13"/>
      <c r="FPQ98" s="13"/>
      <c r="FPR98" s="13"/>
      <c r="FPS98" s="13"/>
      <c r="FPT98" s="13"/>
      <c r="FPU98" s="13"/>
      <c r="FPV98" s="13"/>
      <c r="FPW98" s="13"/>
      <c r="FPX98" s="13"/>
      <c r="FPY98" s="13"/>
      <c r="FPZ98" s="13"/>
      <c r="FQA98" s="13"/>
      <c r="FQB98" s="13"/>
      <c r="FQC98" s="13"/>
      <c r="FQD98" s="13"/>
      <c r="FQE98" s="13"/>
      <c r="FQF98" s="13"/>
      <c r="FQG98" s="13"/>
      <c r="FQH98" s="13"/>
      <c r="FQI98" s="13"/>
      <c r="FQJ98" s="13"/>
      <c r="FQK98" s="13"/>
      <c r="FQL98" s="13"/>
      <c r="FQM98" s="13"/>
      <c r="FQN98" s="13"/>
      <c r="FQO98" s="13"/>
      <c r="FQP98" s="13"/>
      <c r="FQQ98" s="13"/>
      <c r="FQR98" s="13"/>
      <c r="FQS98" s="13"/>
      <c r="FQT98" s="13"/>
      <c r="FQU98" s="13"/>
      <c r="FQV98" s="13"/>
      <c r="FQW98" s="13"/>
      <c r="FQX98" s="13"/>
      <c r="FQY98" s="13"/>
      <c r="FQZ98" s="13"/>
      <c r="FRA98" s="13"/>
      <c r="FRB98" s="13"/>
      <c r="FRC98" s="13"/>
      <c r="FRD98" s="13"/>
      <c r="FRE98" s="13"/>
      <c r="FRF98" s="13"/>
      <c r="FRG98" s="13"/>
      <c r="FRH98" s="13"/>
      <c r="FRI98" s="13"/>
      <c r="FRJ98" s="13"/>
      <c r="FRK98" s="13"/>
      <c r="FRL98" s="13"/>
      <c r="FRM98" s="13"/>
      <c r="FRN98" s="13"/>
      <c r="FRO98" s="13"/>
      <c r="FRP98" s="13"/>
      <c r="FRQ98" s="13"/>
      <c r="FRR98" s="13"/>
      <c r="FRS98" s="13"/>
      <c r="FRT98" s="13"/>
      <c r="FRU98" s="13"/>
      <c r="FRV98" s="13"/>
      <c r="FRW98" s="13"/>
      <c r="FRX98" s="13"/>
      <c r="FRY98" s="13"/>
      <c r="FRZ98" s="13"/>
      <c r="FSA98" s="13"/>
      <c r="FSB98" s="13"/>
      <c r="FSC98" s="13"/>
      <c r="FSD98" s="13"/>
      <c r="FSE98" s="13"/>
      <c r="FSF98" s="13"/>
      <c r="FSG98" s="13"/>
      <c r="FSH98" s="13"/>
      <c r="FSI98" s="13"/>
      <c r="FSJ98" s="13"/>
      <c r="FSK98" s="13"/>
      <c r="FSL98" s="13"/>
      <c r="FSM98" s="13"/>
      <c r="FSN98" s="13"/>
      <c r="FSO98" s="13"/>
      <c r="FSP98" s="13"/>
      <c r="FSQ98" s="13"/>
      <c r="FSR98" s="13"/>
      <c r="FSS98" s="13"/>
      <c r="FST98" s="13"/>
      <c r="FSU98" s="13"/>
      <c r="FSV98" s="13"/>
      <c r="FSW98" s="13"/>
      <c r="FSX98" s="13"/>
      <c r="FSY98" s="13"/>
      <c r="FSZ98" s="13"/>
      <c r="FTA98" s="13"/>
      <c r="FTB98" s="13"/>
      <c r="FTC98" s="13"/>
      <c r="FTD98" s="13"/>
      <c r="FTE98" s="13"/>
      <c r="FTF98" s="13"/>
      <c r="FTG98" s="13"/>
      <c r="FTH98" s="13"/>
      <c r="FTI98" s="13"/>
      <c r="FTJ98" s="13"/>
      <c r="FTK98" s="13"/>
      <c r="FTL98" s="13"/>
      <c r="FTM98" s="13"/>
      <c r="FTN98" s="13"/>
      <c r="FTO98" s="13"/>
      <c r="FTP98" s="13"/>
      <c r="FTQ98" s="13"/>
      <c r="FTR98" s="13"/>
      <c r="FTS98" s="13"/>
      <c r="FTT98" s="13"/>
      <c r="FTU98" s="13"/>
      <c r="FTV98" s="13"/>
      <c r="FTW98" s="13"/>
      <c r="FTX98" s="13"/>
      <c r="FTY98" s="13"/>
      <c r="FTZ98" s="13"/>
      <c r="FUA98" s="13"/>
      <c r="FUB98" s="13"/>
      <c r="FUC98" s="13"/>
      <c r="FUD98" s="13"/>
      <c r="FUE98" s="13"/>
      <c r="FUF98" s="13"/>
      <c r="FUG98" s="13"/>
      <c r="FUH98" s="13"/>
      <c r="FUI98" s="13"/>
      <c r="FUJ98" s="13"/>
      <c r="FUK98" s="13"/>
      <c r="FUL98" s="13"/>
      <c r="FUM98" s="13"/>
      <c r="FUN98" s="13"/>
      <c r="FUO98" s="13"/>
      <c r="FUP98" s="13"/>
      <c r="FUQ98" s="13"/>
      <c r="FUR98" s="13"/>
      <c r="FUS98" s="13"/>
      <c r="FUT98" s="13"/>
      <c r="FUU98" s="13"/>
      <c r="FUV98" s="13"/>
      <c r="FUW98" s="13"/>
      <c r="FUX98" s="13"/>
      <c r="FUY98" s="13"/>
      <c r="FUZ98" s="13"/>
      <c r="FVA98" s="13"/>
      <c r="FVB98" s="13"/>
      <c r="FVC98" s="13"/>
      <c r="FVD98" s="13"/>
      <c r="FVE98" s="13"/>
      <c r="FVF98" s="13"/>
      <c r="FVG98" s="13"/>
      <c r="FVH98" s="13"/>
      <c r="FVI98" s="13"/>
      <c r="FVJ98" s="13"/>
      <c r="FVK98" s="13"/>
      <c r="FVL98" s="13"/>
      <c r="FVM98" s="13"/>
      <c r="FVN98" s="13"/>
      <c r="FVO98" s="13"/>
      <c r="FVP98" s="13"/>
      <c r="FVQ98" s="13"/>
      <c r="FVR98" s="13"/>
      <c r="FVS98" s="13"/>
      <c r="FVT98" s="13"/>
      <c r="FVU98" s="13"/>
      <c r="FVV98" s="13"/>
      <c r="FVW98" s="13"/>
      <c r="FVX98" s="13"/>
      <c r="FVY98" s="13"/>
      <c r="FVZ98" s="13"/>
      <c r="FWA98" s="13"/>
      <c r="FWB98" s="13"/>
      <c r="FWC98" s="13"/>
      <c r="FWD98" s="13"/>
      <c r="FWE98" s="13"/>
      <c r="FWF98" s="13"/>
      <c r="FWG98" s="13"/>
      <c r="FWH98" s="13"/>
      <c r="FWI98" s="13"/>
      <c r="FWJ98" s="13"/>
      <c r="FWK98" s="13"/>
      <c r="FWL98" s="13"/>
      <c r="FWM98" s="13"/>
      <c r="FWN98" s="13"/>
      <c r="FWO98" s="13"/>
      <c r="FWP98" s="13"/>
      <c r="FWQ98" s="13"/>
      <c r="FWR98" s="13"/>
      <c r="FWS98" s="13"/>
      <c r="FWT98" s="13"/>
      <c r="FWU98" s="13"/>
      <c r="FWV98" s="13"/>
      <c r="FWW98" s="13"/>
      <c r="FWX98" s="13"/>
      <c r="FWY98" s="13"/>
      <c r="FWZ98" s="13"/>
      <c r="FXA98" s="13"/>
      <c r="FXB98" s="13"/>
      <c r="FXC98" s="13"/>
      <c r="FXD98" s="13"/>
      <c r="FXE98" s="13"/>
      <c r="FXF98" s="13"/>
      <c r="FXG98" s="13"/>
      <c r="FXH98" s="13"/>
      <c r="FXI98" s="13"/>
      <c r="FXJ98" s="13"/>
      <c r="FXK98" s="13"/>
      <c r="FXL98" s="13"/>
      <c r="FXM98" s="13"/>
      <c r="FXN98" s="13"/>
      <c r="FXO98" s="13"/>
      <c r="FXP98" s="13"/>
      <c r="FXQ98" s="13"/>
      <c r="FXR98" s="13"/>
      <c r="FXS98" s="13"/>
      <c r="FXT98" s="13"/>
      <c r="FXU98" s="13"/>
      <c r="FXV98" s="13"/>
      <c r="FXW98" s="13"/>
      <c r="FXX98" s="13"/>
      <c r="FXY98" s="13"/>
      <c r="FXZ98" s="13"/>
      <c r="FYA98" s="13"/>
      <c r="FYB98" s="13"/>
      <c r="FYC98" s="13"/>
      <c r="FYD98" s="13"/>
      <c r="FYE98" s="13"/>
      <c r="FYF98" s="13"/>
      <c r="FYG98" s="13"/>
      <c r="FYH98" s="13"/>
      <c r="FYI98" s="13"/>
      <c r="FYJ98" s="13"/>
      <c r="FYK98" s="13"/>
      <c r="FYL98" s="13"/>
      <c r="FYM98" s="13"/>
      <c r="FYN98" s="13"/>
      <c r="FYO98" s="13"/>
      <c r="FYP98" s="13"/>
      <c r="FYQ98" s="13"/>
      <c r="FYR98" s="13"/>
      <c r="FYS98" s="13"/>
      <c r="FYT98" s="13"/>
      <c r="FYU98" s="13"/>
      <c r="FYV98" s="13"/>
      <c r="FYW98" s="13"/>
      <c r="FYX98" s="13"/>
      <c r="FYY98" s="13"/>
      <c r="FYZ98" s="13"/>
      <c r="FZA98" s="13"/>
      <c r="FZB98" s="13"/>
      <c r="FZC98" s="13"/>
      <c r="FZD98" s="13"/>
      <c r="FZE98" s="13"/>
      <c r="FZF98" s="13"/>
      <c r="FZG98" s="13"/>
      <c r="FZH98" s="13"/>
      <c r="FZI98" s="13"/>
      <c r="FZJ98" s="13"/>
      <c r="FZK98" s="13"/>
      <c r="FZL98" s="13"/>
      <c r="FZM98" s="13"/>
      <c r="FZN98" s="13"/>
      <c r="FZO98" s="13"/>
      <c r="FZP98" s="13"/>
      <c r="FZQ98" s="13"/>
      <c r="FZR98" s="13"/>
      <c r="FZS98" s="13"/>
      <c r="FZT98" s="13"/>
      <c r="FZU98" s="13"/>
      <c r="FZV98" s="13"/>
      <c r="FZW98" s="13"/>
      <c r="FZX98" s="13"/>
      <c r="FZY98" s="13"/>
      <c r="FZZ98" s="13"/>
      <c r="GAA98" s="13"/>
      <c r="GAB98" s="13"/>
      <c r="GAC98" s="13"/>
      <c r="GAD98" s="13"/>
      <c r="GAE98" s="13"/>
      <c r="GAF98" s="13"/>
      <c r="GAG98" s="13"/>
      <c r="GAH98" s="13"/>
      <c r="GAI98" s="13"/>
      <c r="GAJ98" s="13"/>
      <c r="GAK98" s="13"/>
      <c r="GAL98" s="13"/>
      <c r="GAM98" s="13"/>
      <c r="GAN98" s="13"/>
      <c r="GAO98" s="13"/>
      <c r="GAP98" s="13"/>
      <c r="GAQ98" s="13"/>
      <c r="GAR98" s="13"/>
      <c r="GAS98" s="13"/>
      <c r="GAT98" s="13"/>
      <c r="GAU98" s="13"/>
      <c r="GAV98" s="13"/>
      <c r="GAW98" s="13"/>
      <c r="GAX98" s="13"/>
      <c r="GAY98" s="13"/>
      <c r="GAZ98" s="13"/>
      <c r="GBA98" s="13"/>
      <c r="GBB98" s="13"/>
      <c r="GBC98" s="13"/>
      <c r="GBD98" s="13"/>
      <c r="GBE98" s="13"/>
      <c r="GBF98" s="13"/>
      <c r="GBG98" s="13"/>
      <c r="GBH98" s="13"/>
      <c r="GBI98" s="13"/>
      <c r="GBJ98" s="13"/>
      <c r="GBK98" s="13"/>
      <c r="GBL98" s="13"/>
      <c r="GBM98" s="13"/>
      <c r="GBN98" s="13"/>
      <c r="GBO98" s="13"/>
      <c r="GBP98" s="13"/>
      <c r="GBQ98" s="13"/>
      <c r="GBR98" s="13"/>
      <c r="GBS98" s="13"/>
      <c r="GBT98" s="13"/>
      <c r="GBU98" s="13"/>
      <c r="GBV98" s="13"/>
      <c r="GBW98" s="13"/>
      <c r="GBX98" s="13"/>
      <c r="GBY98" s="13"/>
      <c r="GBZ98" s="13"/>
      <c r="GCA98" s="13"/>
      <c r="GCB98" s="13"/>
      <c r="GCC98" s="13"/>
      <c r="GCD98" s="13"/>
      <c r="GCE98" s="13"/>
      <c r="GCF98" s="13"/>
      <c r="GCG98" s="13"/>
      <c r="GCH98" s="13"/>
      <c r="GCI98" s="13"/>
      <c r="GCJ98" s="13"/>
      <c r="GCK98" s="13"/>
      <c r="GCL98" s="13"/>
      <c r="GCM98" s="13"/>
      <c r="GCN98" s="13"/>
      <c r="GCO98" s="13"/>
      <c r="GCP98" s="13"/>
      <c r="GCQ98" s="13"/>
      <c r="GCR98" s="13"/>
      <c r="GCS98" s="13"/>
      <c r="GCT98" s="13"/>
      <c r="GCU98" s="13"/>
      <c r="GCV98" s="13"/>
      <c r="GCW98" s="13"/>
      <c r="GCX98" s="13"/>
      <c r="GCY98" s="13"/>
      <c r="GCZ98" s="13"/>
      <c r="GDA98" s="13"/>
      <c r="GDB98" s="13"/>
      <c r="GDC98" s="13"/>
      <c r="GDD98" s="13"/>
      <c r="GDE98" s="13"/>
      <c r="GDF98" s="13"/>
      <c r="GDG98" s="13"/>
      <c r="GDH98" s="13"/>
      <c r="GDI98" s="13"/>
      <c r="GDJ98" s="13"/>
      <c r="GDK98" s="13"/>
      <c r="GDL98" s="13"/>
      <c r="GDM98" s="13"/>
      <c r="GDN98" s="13"/>
      <c r="GDO98" s="13"/>
      <c r="GDP98" s="13"/>
      <c r="GDQ98" s="13"/>
      <c r="GDR98" s="13"/>
      <c r="GDS98" s="13"/>
      <c r="GDT98" s="13"/>
      <c r="GDU98" s="13"/>
      <c r="GDV98" s="13"/>
      <c r="GDW98" s="13"/>
      <c r="GDX98" s="13"/>
      <c r="GDY98" s="13"/>
      <c r="GDZ98" s="13"/>
      <c r="GEA98" s="13"/>
      <c r="GEB98" s="13"/>
      <c r="GEC98" s="13"/>
      <c r="GED98" s="13"/>
      <c r="GEE98" s="13"/>
      <c r="GEF98" s="13"/>
      <c r="GEG98" s="13"/>
      <c r="GEH98" s="13"/>
      <c r="GEI98" s="13"/>
      <c r="GEJ98" s="13"/>
      <c r="GEK98" s="13"/>
      <c r="GEL98" s="13"/>
      <c r="GEM98" s="13"/>
      <c r="GEN98" s="13"/>
      <c r="GEO98" s="13"/>
      <c r="GEP98" s="13"/>
      <c r="GEQ98" s="13"/>
      <c r="GER98" s="13"/>
      <c r="GES98" s="13"/>
      <c r="GET98" s="13"/>
      <c r="GEU98" s="13"/>
      <c r="GEV98" s="13"/>
      <c r="GEW98" s="13"/>
      <c r="GEX98" s="13"/>
      <c r="GEY98" s="13"/>
      <c r="GEZ98" s="13"/>
      <c r="GFA98" s="13"/>
      <c r="GFB98" s="13"/>
      <c r="GFC98" s="13"/>
      <c r="GFD98" s="13"/>
      <c r="GFE98" s="13"/>
      <c r="GFF98" s="13"/>
      <c r="GFG98" s="13"/>
      <c r="GFH98" s="13"/>
      <c r="GFI98" s="13"/>
      <c r="GFJ98" s="13"/>
      <c r="GFK98" s="13"/>
      <c r="GFL98" s="13"/>
      <c r="GFM98" s="13"/>
      <c r="GFN98" s="13"/>
      <c r="GFO98" s="13"/>
      <c r="GFP98" s="13"/>
      <c r="GFQ98" s="13"/>
      <c r="GFR98" s="13"/>
      <c r="GFS98" s="13"/>
      <c r="GFT98" s="13"/>
      <c r="GFU98" s="13"/>
      <c r="GFV98" s="13"/>
      <c r="GFW98" s="13"/>
      <c r="GFX98" s="13"/>
      <c r="GFY98" s="13"/>
      <c r="GFZ98" s="13"/>
      <c r="GGA98" s="13"/>
      <c r="GGB98" s="13"/>
      <c r="GGC98" s="13"/>
      <c r="GGD98" s="13"/>
      <c r="GGE98" s="13"/>
      <c r="GGF98" s="13"/>
      <c r="GGG98" s="13"/>
      <c r="GGH98" s="13"/>
      <c r="GGI98" s="13"/>
      <c r="GGJ98" s="13"/>
      <c r="GGK98" s="13"/>
      <c r="GGL98" s="13"/>
      <c r="GGM98" s="13"/>
      <c r="GGN98" s="13"/>
      <c r="GGO98" s="13"/>
      <c r="GGP98" s="13"/>
      <c r="GGQ98" s="13"/>
      <c r="GGR98" s="13"/>
      <c r="GGS98" s="13"/>
      <c r="GGT98" s="13"/>
      <c r="GGU98" s="13"/>
      <c r="GGV98" s="13"/>
      <c r="GGW98" s="13"/>
      <c r="GGX98" s="13"/>
      <c r="GGY98" s="13"/>
      <c r="GGZ98" s="13"/>
      <c r="GHA98" s="13"/>
      <c r="GHB98" s="13"/>
      <c r="GHC98" s="13"/>
      <c r="GHD98" s="13"/>
      <c r="GHE98" s="13"/>
      <c r="GHF98" s="13"/>
      <c r="GHG98" s="13"/>
      <c r="GHH98" s="13"/>
      <c r="GHI98" s="13"/>
      <c r="GHJ98" s="13"/>
      <c r="GHK98" s="13"/>
      <c r="GHL98" s="13"/>
      <c r="GHM98" s="13"/>
      <c r="GHN98" s="13"/>
      <c r="GHO98" s="13"/>
      <c r="GHP98" s="13"/>
      <c r="GHQ98" s="13"/>
      <c r="GHR98" s="13"/>
      <c r="GHS98" s="13"/>
      <c r="GHT98" s="13"/>
      <c r="GHU98" s="13"/>
      <c r="GHV98" s="13"/>
      <c r="GHW98" s="13"/>
      <c r="GHX98" s="13"/>
      <c r="GHY98" s="13"/>
      <c r="GHZ98" s="13"/>
      <c r="GIA98" s="13"/>
      <c r="GIB98" s="13"/>
      <c r="GIC98" s="13"/>
      <c r="GID98" s="13"/>
      <c r="GIE98" s="13"/>
      <c r="GIF98" s="13"/>
      <c r="GIG98" s="13"/>
      <c r="GIH98" s="13"/>
      <c r="GII98" s="13"/>
      <c r="GIJ98" s="13"/>
      <c r="GIK98" s="13"/>
      <c r="GIL98" s="13"/>
      <c r="GIM98" s="13"/>
      <c r="GIN98" s="13"/>
      <c r="GIO98" s="13"/>
      <c r="GIP98" s="13"/>
      <c r="GIQ98" s="13"/>
      <c r="GIR98" s="13"/>
      <c r="GIS98" s="13"/>
      <c r="GIT98" s="13"/>
      <c r="GIU98" s="13"/>
      <c r="GIV98" s="13"/>
      <c r="GIW98" s="13"/>
      <c r="GIX98" s="13"/>
      <c r="GIY98" s="13"/>
      <c r="GIZ98" s="13"/>
      <c r="GJA98" s="13"/>
      <c r="GJB98" s="13"/>
      <c r="GJC98" s="13"/>
      <c r="GJD98" s="13"/>
      <c r="GJE98" s="13"/>
      <c r="GJF98" s="13"/>
      <c r="GJG98" s="13"/>
      <c r="GJH98" s="13"/>
      <c r="GJI98" s="13"/>
      <c r="GJJ98" s="13"/>
      <c r="GJK98" s="13"/>
      <c r="GJL98" s="13"/>
      <c r="GJM98" s="13"/>
      <c r="GJN98" s="13"/>
      <c r="GJO98" s="13"/>
      <c r="GJP98" s="13"/>
      <c r="GJQ98" s="13"/>
      <c r="GJR98" s="13"/>
      <c r="GJS98" s="13"/>
      <c r="GJT98" s="13"/>
      <c r="GJU98" s="13"/>
      <c r="GJV98" s="13"/>
      <c r="GJW98" s="13"/>
      <c r="GJX98" s="13"/>
      <c r="GJY98" s="13"/>
      <c r="GJZ98" s="13"/>
      <c r="GKA98" s="13"/>
      <c r="GKB98" s="13"/>
      <c r="GKC98" s="13"/>
      <c r="GKD98" s="13"/>
      <c r="GKE98" s="13"/>
      <c r="GKF98" s="13"/>
      <c r="GKG98" s="13"/>
      <c r="GKH98" s="13"/>
      <c r="GKI98" s="13"/>
      <c r="GKJ98" s="13"/>
      <c r="GKK98" s="13"/>
      <c r="GKL98" s="13"/>
      <c r="GKM98" s="13"/>
      <c r="GKN98" s="13"/>
      <c r="GKO98" s="13"/>
      <c r="GKP98" s="13"/>
      <c r="GKQ98" s="13"/>
      <c r="GKR98" s="13"/>
      <c r="GKS98" s="13"/>
      <c r="GKT98" s="13"/>
      <c r="GKU98" s="13"/>
      <c r="GKV98" s="13"/>
      <c r="GKW98" s="13"/>
      <c r="GKX98" s="13"/>
      <c r="GKY98" s="13"/>
      <c r="GKZ98" s="13"/>
      <c r="GLA98" s="13"/>
      <c r="GLB98" s="13"/>
      <c r="GLC98" s="13"/>
      <c r="GLD98" s="13"/>
      <c r="GLE98" s="13"/>
      <c r="GLF98" s="13"/>
      <c r="GLG98" s="13"/>
      <c r="GLH98" s="13"/>
      <c r="GLI98" s="13"/>
      <c r="GLJ98" s="13"/>
      <c r="GLK98" s="13"/>
      <c r="GLL98" s="13"/>
      <c r="GLM98" s="13"/>
      <c r="GLN98" s="13"/>
      <c r="GLO98" s="13"/>
      <c r="GLP98" s="13"/>
      <c r="GLQ98" s="13"/>
      <c r="GLR98" s="13"/>
      <c r="GLS98" s="13"/>
      <c r="GLT98" s="13"/>
      <c r="GLU98" s="13"/>
      <c r="GLV98" s="13"/>
      <c r="GLW98" s="13"/>
      <c r="GLX98" s="13"/>
      <c r="GLY98" s="13"/>
      <c r="GLZ98" s="13"/>
      <c r="GMA98" s="13"/>
      <c r="GMB98" s="13"/>
      <c r="GMC98" s="13"/>
      <c r="GMD98" s="13"/>
      <c r="GME98" s="13"/>
      <c r="GMF98" s="13"/>
      <c r="GMG98" s="13"/>
      <c r="GMH98" s="13"/>
      <c r="GMI98" s="13"/>
      <c r="GMJ98" s="13"/>
      <c r="GMK98" s="13"/>
      <c r="GML98" s="13"/>
      <c r="GMM98" s="13"/>
      <c r="GMN98" s="13"/>
      <c r="GMO98" s="13"/>
      <c r="GMP98" s="13"/>
      <c r="GMQ98" s="13"/>
      <c r="GMR98" s="13"/>
      <c r="GMS98" s="13"/>
      <c r="GMT98" s="13"/>
      <c r="GMU98" s="13"/>
      <c r="GMV98" s="13"/>
      <c r="GMW98" s="13"/>
      <c r="GMX98" s="13"/>
      <c r="GMY98" s="13"/>
      <c r="GMZ98" s="13"/>
      <c r="GNA98" s="13"/>
      <c r="GNB98" s="13"/>
      <c r="GNC98" s="13"/>
      <c r="GND98" s="13"/>
      <c r="GNE98" s="13"/>
      <c r="GNF98" s="13"/>
      <c r="GNG98" s="13"/>
      <c r="GNH98" s="13"/>
      <c r="GNI98" s="13"/>
      <c r="GNJ98" s="13"/>
      <c r="GNK98" s="13"/>
      <c r="GNL98" s="13"/>
      <c r="GNM98" s="13"/>
      <c r="GNN98" s="13"/>
      <c r="GNO98" s="13"/>
      <c r="GNP98" s="13"/>
      <c r="GNQ98" s="13"/>
      <c r="GNR98" s="13"/>
      <c r="GNS98" s="13"/>
      <c r="GNT98" s="13"/>
      <c r="GNU98" s="13"/>
      <c r="GNV98" s="13"/>
      <c r="GNW98" s="13"/>
      <c r="GNX98" s="13"/>
      <c r="GNY98" s="13"/>
      <c r="GNZ98" s="13"/>
      <c r="GOA98" s="13"/>
      <c r="GOB98" s="13"/>
      <c r="GOC98" s="13"/>
      <c r="GOD98" s="13"/>
      <c r="GOE98" s="13"/>
      <c r="GOF98" s="13"/>
      <c r="GOG98" s="13"/>
      <c r="GOH98" s="13"/>
      <c r="GOI98" s="13"/>
      <c r="GOJ98" s="13"/>
      <c r="GOK98" s="13"/>
      <c r="GOL98" s="13"/>
      <c r="GOM98" s="13"/>
      <c r="GON98" s="13"/>
      <c r="GOO98" s="13"/>
      <c r="GOP98" s="13"/>
      <c r="GOQ98" s="13"/>
      <c r="GOR98" s="13"/>
      <c r="GOS98" s="13"/>
      <c r="GOT98" s="13"/>
      <c r="GOU98" s="13"/>
      <c r="GOV98" s="13"/>
      <c r="GOW98" s="13"/>
      <c r="GOX98" s="13"/>
      <c r="GOY98" s="13"/>
      <c r="GOZ98" s="13"/>
      <c r="GPA98" s="13"/>
      <c r="GPB98" s="13"/>
      <c r="GPC98" s="13"/>
      <c r="GPD98" s="13"/>
      <c r="GPE98" s="13"/>
      <c r="GPF98" s="13"/>
      <c r="GPG98" s="13"/>
      <c r="GPH98" s="13"/>
      <c r="GPI98" s="13"/>
      <c r="GPJ98" s="13"/>
      <c r="GPK98" s="13"/>
      <c r="GPL98" s="13"/>
      <c r="GPM98" s="13"/>
      <c r="GPN98" s="13"/>
      <c r="GPO98" s="13"/>
      <c r="GPP98" s="13"/>
      <c r="GPQ98" s="13"/>
      <c r="GPR98" s="13"/>
      <c r="GPS98" s="13"/>
      <c r="GPT98" s="13"/>
      <c r="GPU98" s="13"/>
      <c r="GPV98" s="13"/>
      <c r="GPW98" s="13"/>
      <c r="GPX98" s="13"/>
      <c r="GPY98" s="13"/>
      <c r="GPZ98" s="13"/>
      <c r="GQA98" s="13"/>
      <c r="GQB98" s="13"/>
      <c r="GQC98" s="13"/>
      <c r="GQD98" s="13"/>
      <c r="GQE98" s="13"/>
      <c r="GQF98" s="13"/>
      <c r="GQG98" s="13"/>
      <c r="GQH98" s="13"/>
      <c r="GQI98" s="13"/>
      <c r="GQJ98" s="13"/>
      <c r="GQK98" s="13"/>
      <c r="GQL98" s="13"/>
      <c r="GQM98" s="13"/>
      <c r="GQN98" s="13"/>
      <c r="GQO98" s="13"/>
      <c r="GQP98" s="13"/>
      <c r="GQQ98" s="13"/>
      <c r="GQR98" s="13"/>
      <c r="GQS98" s="13"/>
      <c r="GQT98" s="13"/>
      <c r="GQU98" s="13"/>
      <c r="GQV98" s="13"/>
      <c r="GQW98" s="13"/>
      <c r="GQX98" s="13"/>
      <c r="GQY98" s="13"/>
      <c r="GQZ98" s="13"/>
      <c r="GRA98" s="13"/>
      <c r="GRB98" s="13"/>
      <c r="GRC98" s="13"/>
      <c r="GRD98" s="13"/>
      <c r="GRE98" s="13"/>
      <c r="GRF98" s="13"/>
      <c r="GRG98" s="13"/>
      <c r="GRH98" s="13"/>
      <c r="GRI98" s="13"/>
      <c r="GRJ98" s="13"/>
      <c r="GRK98" s="13"/>
      <c r="GRL98" s="13"/>
      <c r="GRM98" s="13"/>
      <c r="GRN98" s="13"/>
      <c r="GRO98" s="13"/>
      <c r="GRP98" s="13"/>
      <c r="GRQ98" s="13"/>
      <c r="GRR98" s="13"/>
      <c r="GRS98" s="13"/>
      <c r="GRT98" s="13"/>
      <c r="GRU98" s="13"/>
      <c r="GRV98" s="13"/>
      <c r="GRW98" s="13"/>
      <c r="GRX98" s="13"/>
      <c r="GRY98" s="13"/>
      <c r="GRZ98" s="13"/>
      <c r="GSA98" s="13"/>
      <c r="GSB98" s="13"/>
      <c r="GSC98" s="13"/>
      <c r="GSD98" s="13"/>
      <c r="GSE98" s="13"/>
      <c r="GSF98" s="13"/>
      <c r="GSG98" s="13"/>
      <c r="GSH98" s="13"/>
      <c r="GSI98" s="13"/>
      <c r="GSJ98" s="13"/>
      <c r="GSK98" s="13"/>
      <c r="GSL98" s="13"/>
      <c r="GSM98" s="13"/>
      <c r="GSN98" s="13"/>
      <c r="GSO98" s="13"/>
      <c r="GSP98" s="13"/>
      <c r="GSQ98" s="13"/>
      <c r="GSR98" s="13"/>
      <c r="GSS98" s="13"/>
      <c r="GST98" s="13"/>
      <c r="GSU98" s="13"/>
      <c r="GSV98" s="13"/>
      <c r="GSW98" s="13"/>
      <c r="GSX98" s="13"/>
      <c r="GSY98" s="13"/>
      <c r="GSZ98" s="13"/>
      <c r="GTA98" s="13"/>
      <c r="GTB98" s="13"/>
      <c r="GTC98" s="13"/>
      <c r="GTD98" s="13"/>
      <c r="GTE98" s="13"/>
      <c r="GTF98" s="13"/>
      <c r="GTG98" s="13"/>
      <c r="GTH98" s="13"/>
      <c r="GTI98" s="13"/>
      <c r="GTJ98" s="13"/>
      <c r="GTK98" s="13"/>
      <c r="GTL98" s="13"/>
      <c r="GTM98" s="13"/>
      <c r="GTN98" s="13"/>
      <c r="GTO98" s="13"/>
      <c r="GTP98" s="13"/>
      <c r="GTQ98" s="13"/>
      <c r="GTR98" s="13"/>
      <c r="GTS98" s="13"/>
      <c r="GTT98" s="13"/>
      <c r="GTU98" s="13"/>
      <c r="GTV98" s="13"/>
      <c r="GTW98" s="13"/>
      <c r="GTX98" s="13"/>
      <c r="GTY98" s="13"/>
      <c r="GTZ98" s="13"/>
      <c r="GUA98" s="13"/>
      <c r="GUB98" s="13"/>
      <c r="GUC98" s="13"/>
      <c r="GUD98" s="13"/>
      <c r="GUE98" s="13"/>
      <c r="GUF98" s="13"/>
      <c r="GUG98" s="13"/>
      <c r="GUH98" s="13"/>
      <c r="GUI98" s="13"/>
      <c r="GUJ98" s="13"/>
      <c r="GUK98" s="13"/>
      <c r="GUL98" s="13"/>
      <c r="GUM98" s="13"/>
      <c r="GUN98" s="13"/>
      <c r="GUO98" s="13"/>
      <c r="GUP98" s="13"/>
      <c r="GUQ98" s="13"/>
      <c r="GUR98" s="13"/>
      <c r="GUS98" s="13"/>
      <c r="GUT98" s="13"/>
      <c r="GUU98" s="13"/>
      <c r="GUV98" s="13"/>
      <c r="GUW98" s="13"/>
      <c r="GUX98" s="13"/>
      <c r="GUY98" s="13"/>
      <c r="GUZ98" s="13"/>
      <c r="GVA98" s="13"/>
      <c r="GVB98" s="13"/>
      <c r="GVC98" s="13"/>
      <c r="GVD98" s="13"/>
      <c r="GVE98" s="13"/>
      <c r="GVF98" s="13"/>
      <c r="GVG98" s="13"/>
      <c r="GVH98" s="13"/>
      <c r="GVI98" s="13"/>
      <c r="GVJ98" s="13"/>
      <c r="GVK98" s="13"/>
      <c r="GVL98" s="13"/>
      <c r="GVM98" s="13"/>
      <c r="GVN98" s="13"/>
      <c r="GVO98" s="13"/>
      <c r="GVP98" s="13"/>
      <c r="GVQ98" s="13"/>
      <c r="GVR98" s="13"/>
      <c r="GVS98" s="13"/>
      <c r="GVT98" s="13"/>
      <c r="GVU98" s="13"/>
      <c r="GVV98" s="13"/>
      <c r="GVW98" s="13"/>
      <c r="GVX98" s="13"/>
      <c r="GVY98" s="13"/>
      <c r="GVZ98" s="13"/>
      <c r="GWA98" s="13"/>
      <c r="GWB98" s="13"/>
      <c r="GWC98" s="13"/>
      <c r="GWD98" s="13"/>
      <c r="GWE98" s="13"/>
      <c r="GWF98" s="13"/>
      <c r="GWG98" s="13"/>
      <c r="GWH98" s="13"/>
      <c r="GWI98" s="13"/>
      <c r="GWJ98" s="13"/>
      <c r="GWK98" s="13"/>
      <c r="GWL98" s="13"/>
      <c r="GWM98" s="13"/>
      <c r="GWN98" s="13"/>
      <c r="GWO98" s="13"/>
      <c r="GWP98" s="13"/>
      <c r="GWQ98" s="13"/>
      <c r="GWR98" s="13"/>
      <c r="GWS98" s="13"/>
      <c r="GWT98" s="13"/>
      <c r="GWU98" s="13"/>
      <c r="GWV98" s="13"/>
      <c r="GWW98" s="13"/>
      <c r="GWX98" s="13"/>
      <c r="GWY98" s="13"/>
      <c r="GWZ98" s="13"/>
      <c r="GXA98" s="13"/>
      <c r="GXB98" s="13"/>
      <c r="GXC98" s="13"/>
      <c r="GXD98" s="13"/>
      <c r="GXE98" s="13"/>
      <c r="GXF98" s="13"/>
      <c r="GXG98" s="13"/>
      <c r="GXH98" s="13"/>
      <c r="GXI98" s="13"/>
      <c r="GXJ98" s="13"/>
      <c r="GXK98" s="13"/>
      <c r="GXL98" s="13"/>
      <c r="GXM98" s="13"/>
      <c r="GXN98" s="13"/>
      <c r="GXO98" s="13"/>
      <c r="GXP98" s="13"/>
      <c r="GXQ98" s="13"/>
      <c r="GXR98" s="13"/>
      <c r="GXS98" s="13"/>
      <c r="GXT98" s="13"/>
      <c r="GXU98" s="13"/>
      <c r="GXV98" s="13"/>
      <c r="GXW98" s="13"/>
      <c r="GXX98" s="13"/>
      <c r="GXY98" s="13"/>
      <c r="GXZ98" s="13"/>
      <c r="GYA98" s="13"/>
      <c r="GYB98" s="13"/>
      <c r="GYC98" s="13"/>
      <c r="GYD98" s="13"/>
      <c r="GYE98" s="13"/>
      <c r="GYF98" s="13"/>
      <c r="GYG98" s="13"/>
      <c r="GYH98" s="13"/>
      <c r="GYI98" s="13"/>
      <c r="GYJ98" s="13"/>
      <c r="GYK98" s="13"/>
      <c r="GYL98" s="13"/>
      <c r="GYM98" s="13"/>
      <c r="GYN98" s="13"/>
      <c r="GYO98" s="13"/>
      <c r="GYP98" s="13"/>
      <c r="GYQ98" s="13"/>
      <c r="GYR98" s="13"/>
      <c r="GYS98" s="13"/>
      <c r="GYT98" s="13"/>
      <c r="GYU98" s="13"/>
      <c r="GYV98" s="13"/>
      <c r="GYW98" s="13"/>
      <c r="GYX98" s="13"/>
      <c r="GYY98" s="13"/>
      <c r="GYZ98" s="13"/>
      <c r="GZA98" s="13"/>
      <c r="GZB98" s="13"/>
      <c r="GZC98" s="13"/>
      <c r="GZD98" s="13"/>
      <c r="GZE98" s="13"/>
      <c r="GZF98" s="13"/>
      <c r="GZG98" s="13"/>
      <c r="GZH98" s="13"/>
      <c r="GZI98" s="13"/>
      <c r="GZJ98" s="13"/>
      <c r="GZK98" s="13"/>
      <c r="GZL98" s="13"/>
      <c r="GZM98" s="13"/>
      <c r="GZN98" s="13"/>
      <c r="GZO98" s="13"/>
      <c r="GZP98" s="13"/>
      <c r="GZQ98" s="13"/>
      <c r="GZR98" s="13"/>
      <c r="GZS98" s="13"/>
      <c r="GZT98" s="13"/>
      <c r="GZU98" s="13"/>
      <c r="GZV98" s="13"/>
      <c r="GZW98" s="13"/>
      <c r="GZX98" s="13"/>
      <c r="GZY98" s="13"/>
      <c r="GZZ98" s="13"/>
      <c r="HAA98" s="13"/>
      <c r="HAB98" s="13"/>
      <c r="HAC98" s="13"/>
      <c r="HAD98" s="13"/>
      <c r="HAE98" s="13"/>
      <c r="HAF98" s="13"/>
      <c r="HAG98" s="13"/>
      <c r="HAH98" s="13"/>
      <c r="HAI98" s="13"/>
      <c r="HAJ98" s="13"/>
      <c r="HAK98" s="13"/>
      <c r="HAL98" s="13"/>
      <c r="HAM98" s="13"/>
      <c r="HAN98" s="13"/>
      <c r="HAO98" s="13"/>
      <c r="HAP98" s="13"/>
      <c r="HAQ98" s="13"/>
      <c r="HAR98" s="13"/>
      <c r="HAS98" s="13"/>
      <c r="HAT98" s="13"/>
      <c r="HAU98" s="13"/>
      <c r="HAV98" s="13"/>
      <c r="HAW98" s="13"/>
      <c r="HAX98" s="13"/>
      <c r="HAY98" s="13"/>
      <c r="HAZ98" s="13"/>
      <c r="HBA98" s="13"/>
      <c r="HBB98" s="13"/>
      <c r="HBC98" s="13"/>
      <c r="HBD98" s="13"/>
      <c r="HBE98" s="13"/>
      <c r="HBF98" s="13"/>
      <c r="HBG98" s="13"/>
      <c r="HBH98" s="13"/>
      <c r="HBI98" s="13"/>
      <c r="HBJ98" s="13"/>
      <c r="HBK98" s="13"/>
      <c r="HBL98" s="13"/>
      <c r="HBM98" s="13"/>
      <c r="HBN98" s="13"/>
      <c r="HBO98" s="13"/>
      <c r="HBP98" s="13"/>
      <c r="HBQ98" s="13"/>
      <c r="HBR98" s="13"/>
      <c r="HBS98" s="13"/>
      <c r="HBT98" s="13"/>
      <c r="HBU98" s="13"/>
      <c r="HBV98" s="13"/>
      <c r="HBW98" s="13"/>
      <c r="HBX98" s="13"/>
      <c r="HBY98" s="13"/>
      <c r="HBZ98" s="13"/>
      <c r="HCA98" s="13"/>
      <c r="HCB98" s="13"/>
      <c r="HCC98" s="13"/>
      <c r="HCD98" s="13"/>
      <c r="HCE98" s="13"/>
      <c r="HCF98" s="13"/>
      <c r="HCG98" s="13"/>
      <c r="HCH98" s="13"/>
      <c r="HCI98" s="13"/>
      <c r="HCJ98" s="13"/>
      <c r="HCK98" s="13"/>
      <c r="HCL98" s="13"/>
      <c r="HCM98" s="13"/>
      <c r="HCN98" s="13"/>
      <c r="HCO98" s="13"/>
      <c r="HCP98" s="13"/>
      <c r="HCQ98" s="13"/>
      <c r="HCR98" s="13"/>
      <c r="HCS98" s="13"/>
      <c r="HCT98" s="13"/>
      <c r="HCU98" s="13"/>
      <c r="HCV98" s="13"/>
      <c r="HCW98" s="13"/>
      <c r="HCX98" s="13"/>
      <c r="HCY98" s="13"/>
      <c r="HCZ98" s="13"/>
      <c r="HDA98" s="13"/>
      <c r="HDB98" s="13"/>
      <c r="HDC98" s="13"/>
      <c r="HDD98" s="13"/>
      <c r="HDE98" s="13"/>
      <c r="HDF98" s="13"/>
      <c r="HDG98" s="13"/>
      <c r="HDH98" s="13"/>
      <c r="HDI98" s="13"/>
      <c r="HDJ98" s="13"/>
      <c r="HDK98" s="13"/>
      <c r="HDL98" s="13"/>
      <c r="HDM98" s="13"/>
      <c r="HDN98" s="13"/>
      <c r="HDO98" s="13"/>
      <c r="HDP98" s="13"/>
      <c r="HDQ98" s="13"/>
      <c r="HDR98" s="13"/>
      <c r="HDS98" s="13"/>
      <c r="HDT98" s="13"/>
      <c r="HDU98" s="13"/>
      <c r="HDV98" s="13"/>
      <c r="HDW98" s="13"/>
      <c r="HDX98" s="13"/>
      <c r="HDY98" s="13"/>
      <c r="HDZ98" s="13"/>
      <c r="HEA98" s="13"/>
      <c r="HEB98" s="13"/>
      <c r="HEC98" s="13"/>
      <c r="HED98" s="13"/>
      <c r="HEE98" s="13"/>
      <c r="HEF98" s="13"/>
      <c r="HEG98" s="13"/>
      <c r="HEH98" s="13"/>
      <c r="HEI98" s="13"/>
      <c r="HEJ98" s="13"/>
      <c r="HEK98" s="13"/>
      <c r="HEL98" s="13"/>
      <c r="HEM98" s="13"/>
      <c r="HEN98" s="13"/>
      <c r="HEO98" s="13"/>
      <c r="HEP98" s="13"/>
      <c r="HEQ98" s="13"/>
      <c r="HER98" s="13"/>
      <c r="HES98" s="13"/>
      <c r="HET98" s="13"/>
      <c r="HEU98" s="13"/>
      <c r="HEV98" s="13"/>
      <c r="HEW98" s="13"/>
      <c r="HEX98" s="13"/>
      <c r="HEY98" s="13"/>
      <c r="HEZ98" s="13"/>
      <c r="HFA98" s="13"/>
      <c r="HFB98" s="13"/>
      <c r="HFC98" s="13"/>
      <c r="HFD98" s="13"/>
      <c r="HFE98" s="13"/>
      <c r="HFF98" s="13"/>
      <c r="HFG98" s="13"/>
      <c r="HFH98" s="13"/>
      <c r="HFI98" s="13"/>
      <c r="HFJ98" s="13"/>
      <c r="HFK98" s="13"/>
      <c r="HFL98" s="13"/>
      <c r="HFM98" s="13"/>
      <c r="HFN98" s="13"/>
      <c r="HFO98" s="13"/>
      <c r="HFP98" s="13"/>
      <c r="HFQ98" s="13"/>
      <c r="HFR98" s="13"/>
      <c r="HFS98" s="13"/>
      <c r="HFT98" s="13"/>
      <c r="HFU98" s="13"/>
      <c r="HFV98" s="13"/>
      <c r="HFW98" s="13"/>
      <c r="HFX98" s="13"/>
      <c r="HFY98" s="13"/>
      <c r="HFZ98" s="13"/>
      <c r="HGA98" s="13"/>
      <c r="HGB98" s="13"/>
      <c r="HGC98" s="13"/>
      <c r="HGD98" s="13"/>
      <c r="HGE98" s="13"/>
      <c r="HGF98" s="13"/>
      <c r="HGG98" s="13"/>
      <c r="HGH98" s="13"/>
      <c r="HGI98" s="13"/>
      <c r="HGJ98" s="13"/>
      <c r="HGK98" s="13"/>
      <c r="HGL98" s="13"/>
      <c r="HGM98" s="13"/>
      <c r="HGN98" s="13"/>
      <c r="HGO98" s="13"/>
      <c r="HGP98" s="13"/>
      <c r="HGQ98" s="13"/>
      <c r="HGR98" s="13"/>
      <c r="HGS98" s="13"/>
      <c r="HGT98" s="13"/>
      <c r="HGU98" s="13"/>
      <c r="HGV98" s="13"/>
      <c r="HGW98" s="13"/>
      <c r="HGX98" s="13"/>
      <c r="HGY98" s="13"/>
      <c r="HGZ98" s="13"/>
      <c r="HHA98" s="13"/>
      <c r="HHB98" s="13"/>
      <c r="HHC98" s="13"/>
      <c r="HHD98" s="13"/>
      <c r="HHE98" s="13"/>
      <c r="HHF98" s="13"/>
      <c r="HHG98" s="13"/>
      <c r="HHH98" s="13"/>
      <c r="HHI98" s="13"/>
      <c r="HHJ98" s="13"/>
      <c r="HHK98" s="13"/>
      <c r="HHL98" s="13"/>
      <c r="HHM98" s="13"/>
      <c r="HHN98" s="13"/>
      <c r="HHO98" s="13"/>
      <c r="HHP98" s="13"/>
      <c r="HHQ98" s="13"/>
      <c r="HHR98" s="13"/>
      <c r="HHS98" s="13"/>
      <c r="HHT98" s="13"/>
      <c r="HHU98" s="13"/>
      <c r="HHV98" s="13"/>
      <c r="HHW98" s="13"/>
      <c r="HHX98" s="13"/>
      <c r="HHY98" s="13"/>
      <c r="HHZ98" s="13"/>
      <c r="HIA98" s="13"/>
      <c r="HIB98" s="13"/>
      <c r="HIC98" s="13"/>
      <c r="HID98" s="13"/>
      <c r="HIE98" s="13"/>
      <c r="HIF98" s="13"/>
      <c r="HIG98" s="13"/>
      <c r="HIH98" s="13"/>
      <c r="HII98" s="13"/>
      <c r="HIJ98" s="13"/>
      <c r="HIK98" s="13"/>
      <c r="HIL98" s="13"/>
      <c r="HIM98" s="13"/>
      <c r="HIN98" s="13"/>
      <c r="HIO98" s="13"/>
      <c r="HIP98" s="13"/>
      <c r="HIQ98" s="13"/>
      <c r="HIR98" s="13"/>
      <c r="HIS98" s="13"/>
      <c r="HIT98" s="13"/>
      <c r="HIU98" s="13"/>
      <c r="HIV98" s="13"/>
      <c r="HIW98" s="13"/>
      <c r="HIX98" s="13"/>
      <c r="HIY98" s="13"/>
      <c r="HIZ98" s="13"/>
      <c r="HJA98" s="13"/>
      <c r="HJB98" s="13"/>
      <c r="HJC98" s="13"/>
      <c r="HJD98" s="13"/>
      <c r="HJE98" s="13"/>
      <c r="HJF98" s="13"/>
      <c r="HJG98" s="13"/>
      <c r="HJH98" s="13"/>
      <c r="HJI98" s="13"/>
      <c r="HJJ98" s="13"/>
      <c r="HJK98" s="13"/>
      <c r="HJL98" s="13"/>
      <c r="HJM98" s="13"/>
      <c r="HJN98" s="13"/>
      <c r="HJO98" s="13"/>
      <c r="HJP98" s="13"/>
      <c r="HJQ98" s="13"/>
      <c r="HJR98" s="13"/>
      <c r="HJS98" s="13"/>
      <c r="HJT98" s="13"/>
      <c r="HJU98" s="13"/>
      <c r="HJV98" s="13"/>
      <c r="HJW98" s="13"/>
      <c r="HJX98" s="13"/>
      <c r="HJY98" s="13"/>
      <c r="HJZ98" s="13"/>
      <c r="HKA98" s="13"/>
      <c r="HKB98" s="13"/>
      <c r="HKC98" s="13"/>
      <c r="HKD98" s="13"/>
      <c r="HKE98" s="13"/>
      <c r="HKF98" s="13"/>
      <c r="HKG98" s="13"/>
      <c r="HKH98" s="13"/>
      <c r="HKI98" s="13"/>
      <c r="HKJ98" s="13"/>
      <c r="HKK98" s="13"/>
      <c r="HKL98" s="13"/>
      <c r="HKM98" s="13"/>
      <c r="HKN98" s="13"/>
      <c r="HKO98" s="13"/>
      <c r="HKP98" s="13"/>
      <c r="HKQ98" s="13"/>
      <c r="HKR98" s="13"/>
      <c r="HKS98" s="13"/>
      <c r="HKT98" s="13"/>
      <c r="HKU98" s="13"/>
      <c r="HKV98" s="13"/>
      <c r="HKW98" s="13"/>
      <c r="HKX98" s="13"/>
      <c r="HKY98" s="13"/>
      <c r="HKZ98" s="13"/>
      <c r="HLA98" s="13"/>
      <c r="HLB98" s="13"/>
      <c r="HLC98" s="13"/>
      <c r="HLD98" s="13"/>
      <c r="HLE98" s="13"/>
      <c r="HLF98" s="13"/>
      <c r="HLG98" s="13"/>
      <c r="HLH98" s="13"/>
      <c r="HLI98" s="13"/>
      <c r="HLJ98" s="13"/>
      <c r="HLK98" s="13"/>
      <c r="HLL98" s="13"/>
      <c r="HLM98" s="13"/>
      <c r="HLN98" s="13"/>
      <c r="HLO98" s="13"/>
      <c r="HLP98" s="13"/>
      <c r="HLQ98" s="13"/>
      <c r="HLR98" s="13"/>
      <c r="HLS98" s="13"/>
      <c r="HLT98" s="13"/>
      <c r="HLU98" s="13"/>
      <c r="HLV98" s="13"/>
      <c r="HLW98" s="13"/>
      <c r="HLX98" s="13"/>
      <c r="HLY98" s="13"/>
      <c r="HLZ98" s="13"/>
      <c r="HMA98" s="13"/>
      <c r="HMB98" s="13"/>
      <c r="HMC98" s="13"/>
      <c r="HMD98" s="13"/>
      <c r="HME98" s="13"/>
      <c r="HMF98" s="13"/>
      <c r="HMG98" s="13"/>
      <c r="HMH98" s="13"/>
      <c r="HMI98" s="13"/>
      <c r="HMJ98" s="13"/>
      <c r="HMK98" s="13"/>
      <c r="HML98" s="13"/>
      <c r="HMM98" s="13"/>
      <c r="HMN98" s="13"/>
      <c r="HMO98" s="13"/>
      <c r="HMP98" s="13"/>
      <c r="HMQ98" s="13"/>
      <c r="HMR98" s="13"/>
      <c r="HMS98" s="13"/>
      <c r="HMT98" s="13"/>
      <c r="HMU98" s="13"/>
      <c r="HMV98" s="13"/>
      <c r="HMW98" s="13"/>
      <c r="HMX98" s="13"/>
      <c r="HMY98" s="13"/>
      <c r="HMZ98" s="13"/>
      <c r="HNA98" s="13"/>
      <c r="HNB98" s="13"/>
      <c r="HNC98" s="13"/>
      <c r="HND98" s="13"/>
      <c r="HNE98" s="13"/>
      <c r="HNF98" s="13"/>
      <c r="HNG98" s="13"/>
      <c r="HNH98" s="13"/>
      <c r="HNI98" s="13"/>
      <c r="HNJ98" s="13"/>
      <c r="HNK98" s="13"/>
      <c r="HNL98" s="13"/>
      <c r="HNM98" s="13"/>
      <c r="HNN98" s="13"/>
      <c r="HNO98" s="13"/>
      <c r="HNP98" s="13"/>
      <c r="HNQ98" s="13"/>
      <c r="HNR98" s="13"/>
      <c r="HNS98" s="13"/>
      <c r="HNT98" s="13"/>
      <c r="HNU98" s="13"/>
      <c r="HNV98" s="13"/>
      <c r="HNW98" s="13"/>
      <c r="HNX98" s="13"/>
      <c r="HNY98" s="13"/>
      <c r="HNZ98" s="13"/>
      <c r="HOA98" s="13"/>
      <c r="HOB98" s="13"/>
      <c r="HOC98" s="13"/>
      <c r="HOD98" s="13"/>
      <c r="HOE98" s="13"/>
      <c r="HOF98" s="13"/>
      <c r="HOG98" s="13"/>
      <c r="HOH98" s="13"/>
      <c r="HOI98" s="13"/>
      <c r="HOJ98" s="13"/>
      <c r="HOK98" s="13"/>
      <c r="HOL98" s="13"/>
      <c r="HOM98" s="13"/>
      <c r="HON98" s="13"/>
      <c r="HOO98" s="13"/>
      <c r="HOP98" s="13"/>
      <c r="HOQ98" s="13"/>
      <c r="HOR98" s="13"/>
      <c r="HOS98" s="13"/>
      <c r="HOT98" s="13"/>
      <c r="HOU98" s="13"/>
      <c r="HOV98" s="13"/>
      <c r="HOW98" s="13"/>
      <c r="HOX98" s="13"/>
      <c r="HOY98" s="13"/>
      <c r="HOZ98" s="13"/>
      <c r="HPA98" s="13"/>
      <c r="HPB98" s="13"/>
      <c r="HPC98" s="13"/>
      <c r="HPD98" s="13"/>
      <c r="HPE98" s="13"/>
      <c r="HPF98" s="13"/>
      <c r="HPG98" s="13"/>
      <c r="HPH98" s="13"/>
      <c r="HPI98" s="13"/>
      <c r="HPJ98" s="13"/>
      <c r="HPK98" s="13"/>
      <c r="HPL98" s="13"/>
      <c r="HPM98" s="13"/>
      <c r="HPN98" s="13"/>
      <c r="HPO98" s="13"/>
      <c r="HPP98" s="13"/>
      <c r="HPQ98" s="13"/>
      <c r="HPR98" s="13"/>
      <c r="HPS98" s="13"/>
      <c r="HPT98" s="13"/>
      <c r="HPU98" s="13"/>
      <c r="HPV98" s="13"/>
      <c r="HPW98" s="13"/>
      <c r="HPX98" s="13"/>
      <c r="HPY98" s="13"/>
      <c r="HPZ98" s="13"/>
      <c r="HQA98" s="13"/>
      <c r="HQB98" s="13"/>
      <c r="HQC98" s="13"/>
      <c r="HQD98" s="13"/>
      <c r="HQE98" s="13"/>
      <c r="HQF98" s="13"/>
      <c r="HQG98" s="13"/>
      <c r="HQH98" s="13"/>
      <c r="HQI98" s="13"/>
      <c r="HQJ98" s="13"/>
      <c r="HQK98" s="13"/>
      <c r="HQL98" s="13"/>
      <c r="HQM98" s="13"/>
      <c r="HQN98" s="13"/>
      <c r="HQO98" s="13"/>
      <c r="HQP98" s="13"/>
      <c r="HQQ98" s="13"/>
      <c r="HQR98" s="13"/>
      <c r="HQS98" s="13"/>
      <c r="HQT98" s="13"/>
      <c r="HQU98" s="13"/>
      <c r="HQV98" s="13"/>
      <c r="HQW98" s="13"/>
      <c r="HQX98" s="13"/>
      <c r="HQY98" s="13"/>
      <c r="HQZ98" s="13"/>
      <c r="HRA98" s="13"/>
      <c r="HRB98" s="13"/>
      <c r="HRC98" s="13"/>
      <c r="HRD98" s="13"/>
      <c r="HRE98" s="13"/>
      <c r="HRF98" s="13"/>
      <c r="HRG98" s="13"/>
      <c r="HRH98" s="13"/>
      <c r="HRI98" s="13"/>
      <c r="HRJ98" s="13"/>
      <c r="HRK98" s="13"/>
      <c r="HRL98" s="13"/>
      <c r="HRM98" s="13"/>
      <c r="HRN98" s="13"/>
      <c r="HRO98" s="13"/>
      <c r="HRP98" s="13"/>
      <c r="HRQ98" s="13"/>
      <c r="HRR98" s="13"/>
      <c r="HRS98" s="13"/>
      <c r="HRT98" s="13"/>
      <c r="HRU98" s="13"/>
      <c r="HRV98" s="13"/>
      <c r="HRW98" s="13"/>
      <c r="HRX98" s="13"/>
      <c r="HRY98" s="13"/>
      <c r="HRZ98" s="13"/>
      <c r="HSA98" s="13"/>
      <c r="HSB98" s="13"/>
      <c r="HSC98" s="13"/>
      <c r="HSD98" s="13"/>
      <c r="HSE98" s="13"/>
      <c r="HSF98" s="13"/>
      <c r="HSG98" s="13"/>
      <c r="HSH98" s="13"/>
      <c r="HSI98" s="13"/>
      <c r="HSJ98" s="13"/>
      <c r="HSK98" s="13"/>
      <c r="HSL98" s="13"/>
      <c r="HSM98" s="13"/>
      <c r="HSN98" s="13"/>
      <c r="HSO98" s="13"/>
      <c r="HSP98" s="13"/>
      <c r="HSQ98" s="13"/>
      <c r="HSR98" s="13"/>
      <c r="HSS98" s="13"/>
      <c r="HST98" s="13"/>
      <c r="HSU98" s="13"/>
      <c r="HSV98" s="13"/>
      <c r="HSW98" s="13"/>
      <c r="HSX98" s="13"/>
      <c r="HSY98" s="13"/>
      <c r="HSZ98" s="13"/>
      <c r="HTA98" s="13"/>
      <c r="HTB98" s="13"/>
      <c r="HTC98" s="13"/>
      <c r="HTD98" s="13"/>
      <c r="HTE98" s="13"/>
      <c r="HTF98" s="13"/>
      <c r="HTG98" s="13"/>
      <c r="HTH98" s="13"/>
      <c r="HTI98" s="13"/>
      <c r="HTJ98" s="13"/>
      <c r="HTK98" s="13"/>
      <c r="HTL98" s="13"/>
      <c r="HTM98" s="13"/>
      <c r="HTN98" s="13"/>
      <c r="HTO98" s="13"/>
      <c r="HTP98" s="13"/>
      <c r="HTQ98" s="13"/>
      <c r="HTR98" s="13"/>
      <c r="HTS98" s="13"/>
      <c r="HTT98" s="13"/>
      <c r="HTU98" s="13"/>
      <c r="HTV98" s="13"/>
      <c r="HTW98" s="13"/>
      <c r="HTX98" s="13"/>
      <c r="HTY98" s="13"/>
      <c r="HTZ98" s="13"/>
      <c r="HUA98" s="13"/>
      <c r="HUB98" s="13"/>
      <c r="HUC98" s="13"/>
      <c r="HUD98" s="13"/>
      <c r="HUE98" s="13"/>
      <c r="HUF98" s="13"/>
      <c r="HUG98" s="13"/>
      <c r="HUH98" s="13"/>
      <c r="HUI98" s="13"/>
      <c r="HUJ98" s="13"/>
      <c r="HUK98" s="13"/>
      <c r="HUL98" s="13"/>
      <c r="HUM98" s="13"/>
      <c r="HUN98" s="13"/>
      <c r="HUO98" s="13"/>
      <c r="HUP98" s="13"/>
      <c r="HUQ98" s="13"/>
      <c r="HUR98" s="13"/>
      <c r="HUS98" s="13"/>
      <c r="HUT98" s="13"/>
      <c r="HUU98" s="13"/>
      <c r="HUV98" s="13"/>
      <c r="HUW98" s="13"/>
      <c r="HUX98" s="13"/>
      <c r="HUY98" s="13"/>
      <c r="HUZ98" s="13"/>
      <c r="HVA98" s="13"/>
      <c r="HVB98" s="13"/>
      <c r="HVC98" s="13"/>
      <c r="HVD98" s="13"/>
      <c r="HVE98" s="13"/>
      <c r="HVF98" s="13"/>
      <c r="HVG98" s="13"/>
      <c r="HVH98" s="13"/>
      <c r="HVI98" s="13"/>
      <c r="HVJ98" s="13"/>
      <c r="HVK98" s="13"/>
      <c r="HVL98" s="13"/>
      <c r="HVM98" s="13"/>
      <c r="HVN98" s="13"/>
      <c r="HVO98" s="13"/>
      <c r="HVP98" s="13"/>
      <c r="HVQ98" s="13"/>
      <c r="HVR98" s="13"/>
      <c r="HVS98" s="13"/>
      <c r="HVT98" s="13"/>
      <c r="HVU98" s="13"/>
      <c r="HVV98" s="13"/>
      <c r="HVW98" s="13"/>
      <c r="HVX98" s="13"/>
      <c r="HVY98" s="13"/>
      <c r="HVZ98" s="13"/>
      <c r="HWA98" s="13"/>
      <c r="HWB98" s="13"/>
      <c r="HWC98" s="13"/>
      <c r="HWD98" s="13"/>
      <c r="HWE98" s="13"/>
      <c r="HWF98" s="13"/>
      <c r="HWG98" s="13"/>
      <c r="HWH98" s="13"/>
      <c r="HWI98" s="13"/>
      <c r="HWJ98" s="13"/>
      <c r="HWK98" s="13"/>
      <c r="HWL98" s="13"/>
      <c r="HWM98" s="13"/>
      <c r="HWN98" s="13"/>
      <c r="HWO98" s="13"/>
      <c r="HWP98" s="13"/>
      <c r="HWQ98" s="13"/>
      <c r="HWR98" s="13"/>
      <c r="HWS98" s="13"/>
      <c r="HWT98" s="13"/>
      <c r="HWU98" s="13"/>
      <c r="HWV98" s="13"/>
      <c r="HWW98" s="13"/>
      <c r="HWX98" s="13"/>
      <c r="HWY98" s="13"/>
      <c r="HWZ98" s="13"/>
      <c r="HXA98" s="13"/>
      <c r="HXB98" s="13"/>
      <c r="HXC98" s="13"/>
      <c r="HXD98" s="13"/>
      <c r="HXE98" s="13"/>
      <c r="HXF98" s="13"/>
      <c r="HXG98" s="13"/>
      <c r="HXH98" s="13"/>
      <c r="HXI98" s="13"/>
      <c r="HXJ98" s="13"/>
      <c r="HXK98" s="13"/>
      <c r="HXL98" s="13"/>
      <c r="HXM98" s="13"/>
      <c r="HXN98" s="13"/>
      <c r="HXO98" s="13"/>
      <c r="HXP98" s="13"/>
      <c r="HXQ98" s="13"/>
      <c r="HXR98" s="13"/>
      <c r="HXS98" s="13"/>
      <c r="HXT98" s="13"/>
      <c r="HXU98" s="13"/>
      <c r="HXV98" s="13"/>
      <c r="HXW98" s="13"/>
      <c r="HXX98" s="13"/>
      <c r="HXY98" s="13"/>
      <c r="HXZ98" s="13"/>
      <c r="HYA98" s="13"/>
      <c r="HYB98" s="13"/>
      <c r="HYC98" s="13"/>
      <c r="HYD98" s="13"/>
      <c r="HYE98" s="13"/>
      <c r="HYF98" s="13"/>
      <c r="HYG98" s="13"/>
      <c r="HYH98" s="13"/>
      <c r="HYI98" s="13"/>
      <c r="HYJ98" s="13"/>
      <c r="HYK98" s="13"/>
      <c r="HYL98" s="13"/>
      <c r="HYM98" s="13"/>
      <c r="HYN98" s="13"/>
      <c r="HYO98" s="13"/>
      <c r="HYP98" s="13"/>
      <c r="HYQ98" s="13"/>
      <c r="HYR98" s="13"/>
      <c r="HYS98" s="13"/>
      <c r="HYT98" s="13"/>
      <c r="HYU98" s="13"/>
      <c r="HYV98" s="13"/>
      <c r="HYW98" s="13"/>
      <c r="HYX98" s="13"/>
      <c r="HYY98" s="13"/>
      <c r="HYZ98" s="13"/>
      <c r="HZA98" s="13"/>
      <c r="HZB98" s="13"/>
      <c r="HZC98" s="13"/>
      <c r="HZD98" s="13"/>
      <c r="HZE98" s="13"/>
      <c r="HZF98" s="13"/>
      <c r="HZG98" s="13"/>
      <c r="HZH98" s="13"/>
      <c r="HZI98" s="13"/>
      <c r="HZJ98" s="13"/>
      <c r="HZK98" s="13"/>
      <c r="HZL98" s="13"/>
      <c r="HZM98" s="13"/>
      <c r="HZN98" s="13"/>
      <c r="HZO98" s="13"/>
      <c r="HZP98" s="13"/>
      <c r="HZQ98" s="13"/>
      <c r="HZR98" s="13"/>
      <c r="HZS98" s="13"/>
      <c r="HZT98" s="13"/>
      <c r="HZU98" s="13"/>
      <c r="HZV98" s="13"/>
      <c r="HZW98" s="13"/>
      <c r="HZX98" s="13"/>
      <c r="HZY98" s="13"/>
      <c r="HZZ98" s="13"/>
      <c r="IAA98" s="13"/>
      <c r="IAB98" s="13"/>
      <c r="IAC98" s="13"/>
      <c r="IAD98" s="13"/>
      <c r="IAE98" s="13"/>
      <c r="IAF98" s="13"/>
      <c r="IAG98" s="13"/>
      <c r="IAH98" s="13"/>
      <c r="IAI98" s="13"/>
      <c r="IAJ98" s="13"/>
      <c r="IAK98" s="13"/>
      <c r="IAL98" s="13"/>
      <c r="IAM98" s="13"/>
      <c r="IAN98" s="13"/>
      <c r="IAO98" s="13"/>
      <c r="IAP98" s="13"/>
      <c r="IAQ98" s="13"/>
      <c r="IAR98" s="13"/>
      <c r="IAS98" s="13"/>
      <c r="IAT98" s="13"/>
      <c r="IAU98" s="13"/>
      <c r="IAV98" s="13"/>
      <c r="IAW98" s="13"/>
      <c r="IAX98" s="13"/>
      <c r="IAY98" s="13"/>
      <c r="IAZ98" s="13"/>
      <c r="IBA98" s="13"/>
      <c r="IBB98" s="13"/>
      <c r="IBC98" s="13"/>
      <c r="IBD98" s="13"/>
      <c r="IBE98" s="13"/>
      <c r="IBF98" s="13"/>
      <c r="IBG98" s="13"/>
      <c r="IBH98" s="13"/>
      <c r="IBI98" s="13"/>
      <c r="IBJ98" s="13"/>
      <c r="IBK98" s="13"/>
      <c r="IBL98" s="13"/>
      <c r="IBM98" s="13"/>
      <c r="IBN98" s="13"/>
      <c r="IBO98" s="13"/>
      <c r="IBP98" s="13"/>
      <c r="IBQ98" s="13"/>
      <c r="IBR98" s="13"/>
      <c r="IBS98" s="13"/>
      <c r="IBT98" s="13"/>
      <c r="IBU98" s="13"/>
      <c r="IBV98" s="13"/>
      <c r="IBW98" s="13"/>
      <c r="IBX98" s="13"/>
      <c r="IBY98" s="13"/>
      <c r="IBZ98" s="13"/>
      <c r="ICA98" s="13"/>
      <c r="ICB98" s="13"/>
      <c r="ICC98" s="13"/>
      <c r="ICD98" s="13"/>
      <c r="ICE98" s="13"/>
      <c r="ICF98" s="13"/>
      <c r="ICG98" s="13"/>
      <c r="ICH98" s="13"/>
      <c r="ICI98" s="13"/>
      <c r="ICJ98" s="13"/>
      <c r="ICK98" s="13"/>
      <c r="ICL98" s="13"/>
      <c r="ICM98" s="13"/>
      <c r="ICN98" s="13"/>
      <c r="ICO98" s="13"/>
      <c r="ICP98" s="13"/>
      <c r="ICQ98" s="13"/>
      <c r="ICR98" s="13"/>
      <c r="ICS98" s="13"/>
      <c r="ICT98" s="13"/>
      <c r="ICU98" s="13"/>
      <c r="ICV98" s="13"/>
      <c r="ICW98" s="13"/>
      <c r="ICX98" s="13"/>
      <c r="ICY98" s="13"/>
      <c r="ICZ98" s="13"/>
      <c r="IDA98" s="13"/>
      <c r="IDB98" s="13"/>
      <c r="IDC98" s="13"/>
      <c r="IDD98" s="13"/>
      <c r="IDE98" s="13"/>
      <c r="IDF98" s="13"/>
      <c r="IDG98" s="13"/>
      <c r="IDH98" s="13"/>
      <c r="IDI98" s="13"/>
      <c r="IDJ98" s="13"/>
      <c r="IDK98" s="13"/>
      <c r="IDL98" s="13"/>
      <c r="IDM98" s="13"/>
      <c r="IDN98" s="13"/>
      <c r="IDO98" s="13"/>
      <c r="IDP98" s="13"/>
      <c r="IDQ98" s="13"/>
      <c r="IDR98" s="13"/>
      <c r="IDS98" s="13"/>
      <c r="IDT98" s="13"/>
      <c r="IDU98" s="13"/>
      <c r="IDV98" s="13"/>
      <c r="IDW98" s="13"/>
      <c r="IDX98" s="13"/>
      <c r="IDY98" s="13"/>
      <c r="IDZ98" s="13"/>
      <c r="IEA98" s="13"/>
      <c r="IEB98" s="13"/>
      <c r="IEC98" s="13"/>
      <c r="IED98" s="13"/>
      <c r="IEE98" s="13"/>
      <c r="IEF98" s="13"/>
      <c r="IEG98" s="13"/>
      <c r="IEH98" s="13"/>
      <c r="IEI98" s="13"/>
      <c r="IEJ98" s="13"/>
      <c r="IEK98" s="13"/>
      <c r="IEL98" s="13"/>
      <c r="IEM98" s="13"/>
      <c r="IEN98" s="13"/>
      <c r="IEO98" s="13"/>
      <c r="IEP98" s="13"/>
      <c r="IEQ98" s="13"/>
      <c r="IER98" s="13"/>
      <c r="IES98" s="13"/>
      <c r="IET98" s="13"/>
      <c r="IEU98" s="13"/>
      <c r="IEV98" s="13"/>
      <c r="IEW98" s="13"/>
      <c r="IEX98" s="13"/>
      <c r="IEY98" s="13"/>
      <c r="IEZ98" s="13"/>
      <c r="IFA98" s="13"/>
      <c r="IFB98" s="13"/>
      <c r="IFC98" s="13"/>
      <c r="IFD98" s="13"/>
      <c r="IFE98" s="13"/>
      <c r="IFF98" s="13"/>
      <c r="IFG98" s="13"/>
      <c r="IFH98" s="13"/>
      <c r="IFI98" s="13"/>
      <c r="IFJ98" s="13"/>
      <c r="IFK98" s="13"/>
      <c r="IFL98" s="13"/>
      <c r="IFM98" s="13"/>
      <c r="IFN98" s="13"/>
      <c r="IFO98" s="13"/>
      <c r="IFP98" s="13"/>
      <c r="IFQ98" s="13"/>
      <c r="IFR98" s="13"/>
      <c r="IFS98" s="13"/>
      <c r="IFT98" s="13"/>
      <c r="IFU98" s="13"/>
      <c r="IFV98" s="13"/>
      <c r="IFW98" s="13"/>
      <c r="IFX98" s="13"/>
      <c r="IFY98" s="13"/>
      <c r="IFZ98" s="13"/>
      <c r="IGA98" s="13"/>
      <c r="IGB98" s="13"/>
      <c r="IGC98" s="13"/>
      <c r="IGD98" s="13"/>
      <c r="IGE98" s="13"/>
      <c r="IGF98" s="13"/>
      <c r="IGG98" s="13"/>
      <c r="IGH98" s="13"/>
      <c r="IGI98" s="13"/>
      <c r="IGJ98" s="13"/>
      <c r="IGK98" s="13"/>
      <c r="IGL98" s="13"/>
      <c r="IGM98" s="13"/>
      <c r="IGN98" s="13"/>
      <c r="IGO98" s="13"/>
      <c r="IGP98" s="13"/>
      <c r="IGQ98" s="13"/>
      <c r="IGR98" s="13"/>
      <c r="IGS98" s="13"/>
      <c r="IGT98" s="13"/>
      <c r="IGU98" s="13"/>
      <c r="IGV98" s="13"/>
      <c r="IGW98" s="13"/>
      <c r="IGX98" s="13"/>
      <c r="IGY98" s="13"/>
      <c r="IGZ98" s="13"/>
      <c r="IHA98" s="13"/>
      <c r="IHB98" s="13"/>
      <c r="IHC98" s="13"/>
      <c r="IHD98" s="13"/>
      <c r="IHE98" s="13"/>
      <c r="IHF98" s="13"/>
      <c r="IHG98" s="13"/>
      <c r="IHH98" s="13"/>
      <c r="IHI98" s="13"/>
      <c r="IHJ98" s="13"/>
      <c r="IHK98" s="13"/>
      <c r="IHL98" s="13"/>
      <c r="IHM98" s="13"/>
      <c r="IHN98" s="13"/>
      <c r="IHO98" s="13"/>
      <c r="IHP98" s="13"/>
      <c r="IHQ98" s="13"/>
      <c r="IHR98" s="13"/>
      <c r="IHS98" s="13"/>
      <c r="IHT98" s="13"/>
      <c r="IHU98" s="13"/>
      <c r="IHV98" s="13"/>
      <c r="IHW98" s="13"/>
      <c r="IHX98" s="13"/>
      <c r="IHY98" s="13"/>
      <c r="IHZ98" s="13"/>
      <c r="IIA98" s="13"/>
      <c r="IIB98" s="13"/>
      <c r="IIC98" s="13"/>
      <c r="IID98" s="13"/>
      <c r="IIE98" s="13"/>
      <c r="IIF98" s="13"/>
      <c r="IIG98" s="13"/>
      <c r="IIH98" s="13"/>
      <c r="III98" s="13"/>
      <c r="IIJ98" s="13"/>
      <c r="IIK98" s="13"/>
      <c r="IIL98" s="13"/>
      <c r="IIM98" s="13"/>
      <c r="IIN98" s="13"/>
      <c r="IIO98" s="13"/>
      <c r="IIP98" s="13"/>
      <c r="IIQ98" s="13"/>
      <c r="IIR98" s="13"/>
      <c r="IIS98" s="13"/>
      <c r="IIT98" s="13"/>
      <c r="IIU98" s="13"/>
      <c r="IIV98" s="13"/>
      <c r="IIW98" s="13"/>
      <c r="IIX98" s="13"/>
      <c r="IIY98" s="13"/>
      <c r="IIZ98" s="13"/>
      <c r="IJA98" s="13"/>
      <c r="IJB98" s="13"/>
      <c r="IJC98" s="13"/>
      <c r="IJD98" s="13"/>
      <c r="IJE98" s="13"/>
      <c r="IJF98" s="13"/>
      <c r="IJG98" s="13"/>
      <c r="IJH98" s="13"/>
      <c r="IJI98" s="13"/>
      <c r="IJJ98" s="13"/>
      <c r="IJK98" s="13"/>
      <c r="IJL98" s="13"/>
      <c r="IJM98" s="13"/>
      <c r="IJN98" s="13"/>
      <c r="IJO98" s="13"/>
      <c r="IJP98" s="13"/>
      <c r="IJQ98" s="13"/>
      <c r="IJR98" s="13"/>
      <c r="IJS98" s="13"/>
      <c r="IJT98" s="13"/>
      <c r="IJU98" s="13"/>
      <c r="IJV98" s="13"/>
      <c r="IJW98" s="13"/>
      <c r="IJX98" s="13"/>
      <c r="IJY98" s="13"/>
      <c r="IJZ98" s="13"/>
      <c r="IKA98" s="13"/>
      <c r="IKB98" s="13"/>
      <c r="IKC98" s="13"/>
      <c r="IKD98" s="13"/>
      <c r="IKE98" s="13"/>
      <c r="IKF98" s="13"/>
      <c r="IKG98" s="13"/>
      <c r="IKH98" s="13"/>
      <c r="IKI98" s="13"/>
      <c r="IKJ98" s="13"/>
      <c r="IKK98" s="13"/>
      <c r="IKL98" s="13"/>
      <c r="IKM98" s="13"/>
      <c r="IKN98" s="13"/>
      <c r="IKO98" s="13"/>
      <c r="IKP98" s="13"/>
      <c r="IKQ98" s="13"/>
      <c r="IKR98" s="13"/>
      <c r="IKS98" s="13"/>
      <c r="IKT98" s="13"/>
      <c r="IKU98" s="13"/>
      <c r="IKV98" s="13"/>
      <c r="IKW98" s="13"/>
      <c r="IKX98" s="13"/>
      <c r="IKY98" s="13"/>
      <c r="IKZ98" s="13"/>
      <c r="ILA98" s="13"/>
      <c r="ILB98" s="13"/>
      <c r="ILC98" s="13"/>
      <c r="ILD98" s="13"/>
      <c r="ILE98" s="13"/>
      <c r="ILF98" s="13"/>
      <c r="ILG98" s="13"/>
      <c r="ILH98" s="13"/>
      <c r="ILI98" s="13"/>
      <c r="ILJ98" s="13"/>
      <c r="ILK98" s="13"/>
      <c r="ILL98" s="13"/>
      <c r="ILM98" s="13"/>
      <c r="ILN98" s="13"/>
      <c r="ILO98" s="13"/>
      <c r="ILP98" s="13"/>
      <c r="ILQ98" s="13"/>
      <c r="ILR98" s="13"/>
      <c r="ILS98" s="13"/>
      <c r="ILT98" s="13"/>
      <c r="ILU98" s="13"/>
      <c r="ILV98" s="13"/>
      <c r="ILW98" s="13"/>
      <c r="ILX98" s="13"/>
      <c r="ILY98" s="13"/>
      <c r="ILZ98" s="13"/>
      <c r="IMA98" s="13"/>
      <c r="IMB98" s="13"/>
      <c r="IMC98" s="13"/>
      <c r="IMD98" s="13"/>
      <c r="IME98" s="13"/>
      <c r="IMF98" s="13"/>
      <c r="IMG98" s="13"/>
      <c r="IMH98" s="13"/>
      <c r="IMI98" s="13"/>
      <c r="IMJ98" s="13"/>
      <c r="IMK98" s="13"/>
      <c r="IML98" s="13"/>
      <c r="IMM98" s="13"/>
      <c r="IMN98" s="13"/>
      <c r="IMO98" s="13"/>
      <c r="IMP98" s="13"/>
      <c r="IMQ98" s="13"/>
      <c r="IMR98" s="13"/>
      <c r="IMS98" s="13"/>
      <c r="IMT98" s="13"/>
      <c r="IMU98" s="13"/>
      <c r="IMV98" s="13"/>
      <c r="IMW98" s="13"/>
      <c r="IMX98" s="13"/>
      <c r="IMY98" s="13"/>
      <c r="IMZ98" s="13"/>
      <c r="INA98" s="13"/>
      <c r="INB98" s="13"/>
      <c r="INC98" s="13"/>
      <c r="IND98" s="13"/>
      <c r="INE98" s="13"/>
      <c r="INF98" s="13"/>
      <c r="ING98" s="13"/>
      <c r="INH98" s="13"/>
      <c r="INI98" s="13"/>
      <c r="INJ98" s="13"/>
      <c r="INK98" s="13"/>
      <c r="INL98" s="13"/>
      <c r="INM98" s="13"/>
      <c r="INN98" s="13"/>
      <c r="INO98" s="13"/>
      <c r="INP98" s="13"/>
      <c r="INQ98" s="13"/>
      <c r="INR98" s="13"/>
      <c r="INS98" s="13"/>
      <c r="INT98" s="13"/>
      <c r="INU98" s="13"/>
      <c r="INV98" s="13"/>
      <c r="INW98" s="13"/>
      <c r="INX98" s="13"/>
      <c r="INY98" s="13"/>
      <c r="INZ98" s="13"/>
      <c r="IOA98" s="13"/>
      <c r="IOB98" s="13"/>
      <c r="IOC98" s="13"/>
      <c r="IOD98" s="13"/>
      <c r="IOE98" s="13"/>
      <c r="IOF98" s="13"/>
      <c r="IOG98" s="13"/>
      <c r="IOH98" s="13"/>
      <c r="IOI98" s="13"/>
      <c r="IOJ98" s="13"/>
      <c r="IOK98" s="13"/>
      <c r="IOL98" s="13"/>
      <c r="IOM98" s="13"/>
      <c r="ION98" s="13"/>
      <c r="IOO98" s="13"/>
      <c r="IOP98" s="13"/>
      <c r="IOQ98" s="13"/>
      <c r="IOR98" s="13"/>
      <c r="IOS98" s="13"/>
      <c r="IOT98" s="13"/>
      <c r="IOU98" s="13"/>
      <c r="IOV98" s="13"/>
      <c r="IOW98" s="13"/>
      <c r="IOX98" s="13"/>
      <c r="IOY98" s="13"/>
      <c r="IOZ98" s="13"/>
      <c r="IPA98" s="13"/>
      <c r="IPB98" s="13"/>
      <c r="IPC98" s="13"/>
      <c r="IPD98" s="13"/>
      <c r="IPE98" s="13"/>
      <c r="IPF98" s="13"/>
      <c r="IPG98" s="13"/>
      <c r="IPH98" s="13"/>
      <c r="IPI98" s="13"/>
      <c r="IPJ98" s="13"/>
      <c r="IPK98" s="13"/>
      <c r="IPL98" s="13"/>
      <c r="IPM98" s="13"/>
      <c r="IPN98" s="13"/>
      <c r="IPO98" s="13"/>
      <c r="IPP98" s="13"/>
      <c r="IPQ98" s="13"/>
      <c r="IPR98" s="13"/>
      <c r="IPS98" s="13"/>
      <c r="IPT98" s="13"/>
      <c r="IPU98" s="13"/>
      <c r="IPV98" s="13"/>
      <c r="IPW98" s="13"/>
      <c r="IPX98" s="13"/>
      <c r="IPY98" s="13"/>
      <c r="IPZ98" s="13"/>
      <c r="IQA98" s="13"/>
      <c r="IQB98" s="13"/>
      <c r="IQC98" s="13"/>
      <c r="IQD98" s="13"/>
      <c r="IQE98" s="13"/>
      <c r="IQF98" s="13"/>
      <c r="IQG98" s="13"/>
      <c r="IQH98" s="13"/>
      <c r="IQI98" s="13"/>
      <c r="IQJ98" s="13"/>
      <c r="IQK98" s="13"/>
      <c r="IQL98" s="13"/>
      <c r="IQM98" s="13"/>
      <c r="IQN98" s="13"/>
      <c r="IQO98" s="13"/>
      <c r="IQP98" s="13"/>
      <c r="IQQ98" s="13"/>
      <c r="IQR98" s="13"/>
      <c r="IQS98" s="13"/>
      <c r="IQT98" s="13"/>
      <c r="IQU98" s="13"/>
      <c r="IQV98" s="13"/>
      <c r="IQW98" s="13"/>
      <c r="IQX98" s="13"/>
      <c r="IQY98" s="13"/>
      <c r="IQZ98" s="13"/>
      <c r="IRA98" s="13"/>
      <c r="IRB98" s="13"/>
      <c r="IRC98" s="13"/>
      <c r="IRD98" s="13"/>
      <c r="IRE98" s="13"/>
      <c r="IRF98" s="13"/>
      <c r="IRG98" s="13"/>
      <c r="IRH98" s="13"/>
      <c r="IRI98" s="13"/>
      <c r="IRJ98" s="13"/>
      <c r="IRK98" s="13"/>
      <c r="IRL98" s="13"/>
      <c r="IRM98" s="13"/>
      <c r="IRN98" s="13"/>
      <c r="IRO98" s="13"/>
      <c r="IRP98" s="13"/>
      <c r="IRQ98" s="13"/>
      <c r="IRR98" s="13"/>
      <c r="IRS98" s="13"/>
      <c r="IRT98" s="13"/>
      <c r="IRU98" s="13"/>
      <c r="IRV98" s="13"/>
      <c r="IRW98" s="13"/>
      <c r="IRX98" s="13"/>
      <c r="IRY98" s="13"/>
      <c r="IRZ98" s="13"/>
      <c r="ISA98" s="13"/>
      <c r="ISB98" s="13"/>
      <c r="ISC98" s="13"/>
      <c r="ISD98" s="13"/>
      <c r="ISE98" s="13"/>
      <c r="ISF98" s="13"/>
      <c r="ISG98" s="13"/>
      <c r="ISH98" s="13"/>
      <c r="ISI98" s="13"/>
      <c r="ISJ98" s="13"/>
      <c r="ISK98" s="13"/>
      <c r="ISL98" s="13"/>
      <c r="ISM98" s="13"/>
      <c r="ISN98" s="13"/>
      <c r="ISO98" s="13"/>
      <c r="ISP98" s="13"/>
      <c r="ISQ98" s="13"/>
      <c r="ISR98" s="13"/>
      <c r="ISS98" s="13"/>
      <c r="IST98" s="13"/>
      <c r="ISU98" s="13"/>
      <c r="ISV98" s="13"/>
      <c r="ISW98" s="13"/>
      <c r="ISX98" s="13"/>
      <c r="ISY98" s="13"/>
      <c r="ISZ98" s="13"/>
      <c r="ITA98" s="13"/>
      <c r="ITB98" s="13"/>
      <c r="ITC98" s="13"/>
      <c r="ITD98" s="13"/>
      <c r="ITE98" s="13"/>
      <c r="ITF98" s="13"/>
      <c r="ITG98" s="13"/>
      <c r="ITH98" s="13"/>
      <c r="ITI98" s="13"/>
      <c r="ITJ98" s="13"/>
      <c r="ITK98" s="13"/>
      <c r="ITL98" s="13"/>
      <c r="ITM98" s="13"/>
      <c r="ITN98" s="13"/>
      <c r="ITO98" s="13"/>
      <c r="ITP98" s="13"/>
      <c r="ITQ98" s="13"/>
      <c r="ITR98" s="13"/>
      <c r="ITS98" s="13"/>
      <c r="ITT98" s="13"/>
      <c r="ITU98" s="13"/>
      <c r="ITV98" s="13"/>
      <c r="ITW98" s="13"/>
      <c r="ITX98" s="13"/>
      <c r="ITY98" s="13"/>
      <c r="ITZ98" s="13"/>
      <c r="IUA98" s="13"/>
      <c r="IUB98" s="13"/>
      <c r="IUC98" s="13"/>
      <c r="IUD98" s="13"/>
      <c r="IUE98" s="13"/>
      <c r="IUF98" s="13"/>
      <c r="IUG98" s="13"/>
      <c r="IUH98" s="13"/>
      <c r="IUI98" s="13"/>
      <c r="IUJ98" s="13"/>
      <c r="IUK98" s="13"/>
      <c r="IUL98" s="13"/>
      <c r="IUM98" s="13"/>
      <c r="IUN98" s="13"/>
      <c r="IUO98" s="13"/>
      <c r="IUP98" s="13"/>
      <c r="IUQ98" s="13"/>
      <c r="IUR98" s="13"/>
      <c r="IUS98" s="13"/>
      <c r="IUT98" s="13"/>
      <c r="IUU98" s="13"/>
      <c r="IUV98" s="13"/>
      <c r="IUW98" s="13"/>
      <c r="IUX98" s="13"/>
      <c r="IUY98" s="13"/>
      <c r="IUZ98" s="13"/>
      <c r="IVA98" s="13"/>
      <c r="IVB98" s="13"/>
      <c r="IVC98" s="13"/>
      <c r="IVD98" s="13"/>
      <c r="IVE98" s="13"/>
      <c r="IVF98" s="13"/>
      <c r="IVG98" s="13"/>
      <c r="IVH98" s="13"/>
      <c r="IVI98" s="13"/>
      <c r="IVJ98" s="13"/>
      <c r="IVK98" s="13"/>
      <c r="IVL98" s="13"/>
      <c r="IVM98" s="13"/>
      <c r="IVN98" s="13"/>
      <c r="IVO98" s="13"/>
      <c r="IVP98" s="13"/>
      <c r="IVQ98" s="13"/>
      <c r="IVR98" s="13"/>
      <c r="IVS98" s="13"/>
      <c r="IVT98" s="13"/>
      <c r="IVU98" s="13"/>
      <c r="IVV98" s="13"/>
      <c r="IVW98" s="13"/>
      <c r="IVX98" s="13"/>
      <c r="IVY98" s="13"/>
      <c r="IVZ98" s="13"/>
      <c r="IWA98" s="13"/>
      <c r="IWB98" s="13"/>
      <c r="IWC98" s="13"/>
      <c r="IWD98" s="13"/>
      <c r="IWE98" s="13"/>
      <c r="IWF98" s="13"/>
      <c r="IWG98" s="13"/>
      <c r="IWH98" s="13"/>
      <c r="IWI98" s="13"/>
      <c r="IWJ98" s="13"/>
      <c r="IWK98" s="13"/>
      <c r="IWL98" s="13"/>
      <c r="IWM98" s="13"/>
      <c r="IWN98" s="13"/>
      <c r="IWO98" s="13"/>
      <c r="IWP98" s="13"/>
      <c r="IWQ98" s="13"/>
      <c r="IWR98" s="13"/>
      <c r="IWS98" s="13"/>
      <c r="IWT98" s="13"/>
      <c r="IWU98" s="13"/>
      <c r="IWV98" s="13"/>
      <c r="IWW98" s="13"/>
      <c r="IWX98" s="13"/>
      <c r="IWY98" s="13"/>
      <c r="IWZ98" s="13"/>
      <c r="IXA98" s="13"/>
      <c r="IXB98" s="13"/>
      <c r="IXC98" s="13"/>
      <c r="IXD98" s="13"/>
      <c r="IXE98" s="13"/>
      <c r="IXF98" s="13"/>
      <c r="IXG98" s="13"/>
      <c r="IXH98" s="13"/>
      <c r="IXI98" s="13"/>
      <c r="IXJ98" s="13"/>
      <c r="IXK98" s="13"/>
      <c r="IXL98" s="13"/>
      <c r="IXM98" s="13"/>
      <c r="IXN98" s="13"/>
      <c r="IXO98" s="13"/>
      <c r="IXP98" s="13"/>
      <c r="IXQ98" s="13"/>
      <c r="IXR98" s="13"/>
      <c r="IXS98" s="13"/>
      <c r="IXT98" s="13"/>
      <c r="IXU98" s="13"/>
      <c r="IXV98" s="13"/>
      <c r="IXW98" s="13"/>
      <c r="IXX98" s="13"/>
      <c r="IXY98" s="13"/>
      <c r="IXZ98" s="13"/>
      <c r="IYA98" s="13"/>
      <c r="IYB98" s="13"/>
      <c r="IYC98" s="13"/>
      <c r="IYD98" s="13"/>
      <c r="IYE98" s="13"/>
      <c r="IYF98" s="13"/>
      <c r="IYG98" s="13"/>
      <c r="IYH98" s="13"/>
      <c r="IYI98" s="13"/>
      <c r="IYJ98" s="13"/>
      <c r="IYK98" s="13"/>
      <c r="IYL98" s="13"/>
      <c r="IYM98" s="13"/>
      <c r="IYN98" s="13"/>
      <c r="IYO98" s="13"/>
      <c r="IYP98" s="13"/>
      <c r="IYQ98" s="13"/>
      <c r="IYR98" s="13"/>
      <c r="IYS98" s="13"/>
      <c r="IYT98" s="13"/>
      <c r="IYU98" s="13"/>
      <c r="IYV98" s="13"/>
      <c r="IYW98" s="13"/>
      <c r="IYX98" s="13"/>
      <c r="IYY98" s="13"/>
      <c r="IYZ98" s="13"/>
      <c r="IZA98" s="13"/>
      <c r="IZB98" s="13"/>
      <c r="IZC98" s="13"/>
      <c r="IZD98" s="13"/>
      <c r="IZE98" s="13"/>
      <c r="IZF98" s="13"/>
      <c r="IZG98" s="13"/>
      <c r="IZH98" s="13"/>
      <c r="IZI98" s="13"/>
      <c r="IZJ98" s="13"/>
      <c r="IZK98" s="13"/>
      <c r="IZL98" s="13"/>
      <c r="IZM98" s="13"/>
      <c r="IZN98" s="13"/>
      <c r="IZO98" s="13"/>
      <c r="IZP98" s="13"/>
      <c r="IZQ98" s="13"/>
      <c r="IZR98" s="13"/>
      <c r="IZS98" s="13"/>
      <c r="IZT98" s="13"/>
      <c r="IZU98" s="13"/>
      <c r="IZV98" s="13"/>
      <c r="IZW98" s="13"/>
      <c r="IZX98" s="13"/>
      <c r="IZY98" s="13"/>
      <c r="IZZ98" s="13"/>
      <c r="JAA98" s="13"/>
      <c r="JAB98" s="13"/>
      <c r="JAC98" s="13"/>
      <c r="JAD98" s="13"/>
      <c r="JAE98" s="13"/>
      <c r="JAF98" s="13"/>
      <c r="JAG98" s="13"/>
      <c r="JAH98" s="13"/>
      <c r="JAI98" s="13"/>
      <c r="JAJ98" s="13"/>
      <c r="JAK98" s="13"/>
      <c r="JAL98" s="13"/>
      <c r="JAM98" s="13"/>
      <c r="JAN98" s="13"/>
      <c r="JAO98" s="13"/>
      <c r="JAP98" s="13"/>
      <c r="JAQ98" s="13"/>
      <c r="JAR98" s="13"/>
      <c r="JAS98" s="13"/>
      <c r="JAT98" s="13"/>
      <c r="JAU98" s="13"/>
      <c r="JAV98" s="13"/>
      <c r="JAW98" s="13"/>
      <c r="JAX98" s="13"/>
      <c r="JAY98" s="13"/>
      <c r="JAZ98" s="13"/>
      <c r="JBA98" s="13"/>
      <c r="JBB98" s="13"/>
      <c r="JBC98" s="13"/>
      <c r="JBD98" s="13"/>
      <c r="JBE98" s="13"/>
      <c r="JBF98" s="13"/>
      <c r="JBG98" s="13"/>
      <c r="JBH98" s="13"/>
      <c r="JBI98" s="13"/>
      <c r="JBJ98" s="13"/>
      <c r="JBK98" s="13"/>
      <c r="JBL98" s="13"/>
      <c r="JBM98" s="13"/>
      <c r="JBN98" s="13"/>
      <c r="JBO98" s="13"/>
      <c r="JBP98" s="13"/>
      <c r="JBQ98" s="13"/>
      <c r="JBR98" s="13"/>
      <c r="JBS98" s="13"/>
      <c r="JBT98" s="13"/>
      <c r="JBU98" s="13"/>
      <c r="JBV98" s="13"/>
      <c r="JBW98" s="13"/>
      <c r="JBX98" s="13"/>
      <c r="JBY98" s="13"/>
      <c r="JBZ98" s="13"/>
      <c r="JCA98" s="13"/>
      <c r="JCB98" s="13"/>
      <c r="JCC98" s="13"/>
      <c r="JCD98" s="13"/>
      <c r="JCE98" s="13"/>
      <c r="JCF98" s="13"/>
      <c r="JCG98" s="13"/>
      <c r="JCH98" s="13"/>
      <c r="JCI98" s="13"/>
      <c r="JCJ98" s="13"/>
      <c r="JCK98" s="13"/>
      <c r="JCL98" s="13"/>
      <c r="JCM98" s="13"/>
      <c r="JCN98" s="13"/>
      <c r="JCO98" s="13"/>
      <c r="JCP98" s="13"/>
      <c r="JCQ98" s="13"/>
      <c r="JCR98" s="13"/>
      <c r="JCS98" s="13"/>
      <c r="JCT98" s="13"/>
      <c r="JCU98" s="13"/>
      <c r="JCV98" s="13"/>
      <c r="JCW98" s="13"/>
      <c r="JCX98" s="13"/>
      <c r="JCY98" s="13"/>
      <c r="JCZ98" s="13"/>
      <c r="JDA98" s="13"/>
      <c r="JDB98" s="13"/>
      <c r="JDC98" s="13"/>
      <c r="JDD98" s="13"/>
      <c r="JDE98" s="13"/>
      <c r="JDF98" s="13"/>
      <c r="JDG98" s="13"/>
      <c r="JDH98" s="13"/>
      <c r="JDI98" s="13"/>
      <c r="JDJ98" s="13"/>
      <c r="JDK98" s="13"/>
      <c r="JDL98" s="13"/>
      <c r="JDM98" s="13"/>
      <c r="JDN98" s="13"/>
      <c r="JDO98" s="13"/>
      <c r="JDP98" s="13"/>
      <c r="JDQ98" s="13"/>
      <c r="JDR98" s="13"/>
      <c r="JDS98" s="13"/>
      <c r="JDT98" s="13"/>
      <c r="JDU98" s="13"/>
      <c r="JDV98" s="13"/>
      <c r="JDW98" s="13"/>
      <c r="JDX98" s="13"/>
      <c r="JDY98" s="13"/>
      <c r="JDZ98" s="13"/>
      <c r="JEA98" s="13"/>
      <c r="JEB98" s="13"/>
      <c r="JEC98" s="13"/>
      <c r="JED98" s="13"/>
      <c r="JEE98" s="13"/>
      <c r="JEF98" s="13"/>
      <c r="JEG98" s="13"/>
      <c r="JEH98" s="13"/>
      <c r="JEI98" s="13"/>
      <c r="JEJ98" s="13"/>
      <c r="JEK98" s="13"/>
      <c r="JEL98" s="13"/>
      <c r="JEM98" s="13"/>
      <c r="JEN98" s="13"/>
      <c r="JEO98" s="13"/>
      <c r="JEP98" s="13"/>
      <c r="JEQ98" s="13"/>
      <c r="JER98" s="13"/>
      <c r="JES98" s="13"/>
      <c r="JET98" s="13"/>
      <c r="JEU98" s="13"/>
      <c r="JEV98" s="13"/>
      <c r="JEW98" s="13"/>
      <c r="JEX98" s="13"/>
      <c r="JEY98" s="13"/>
      <c r="JEZ98" s="13"/>
      <c r="JFA98" s="13"/>
      <c r="JFB98" s="13"/>
      <c r="JFC98" s="13"/>
      <c r="JFD98" s="13"/>
      <c r="JFE98" s="13"/>
      <c r="JFF98" s="13"/>
      <c r="JFG98" s="13"/>
      <c r="JFH98" s="13"/>
      <c r="JFI98" s="13"/>
      <c r="JFJ98" s="13"/>
      <c r="JFK98" s="13"/>
      <c r="JFL98" s="13"/>
      <c r="JFM98" s="13"/>
      <c r="JFN98" s="13"/>
      <c r="JFO98" s="13"/>
      <c r="JFP98" s="13"/>
      <c r="JFQ98" s="13"/>
      <c r="JFR98" s="13"/>
      <c r="JFS98" s="13"/>
      <c r="JFT98" s="13"/>
      <c r="JFU98" s="13"/>
      <c r="JFV98" s="13"/>
      <c r="JFW98" s="13"/>
      <c r="JFX98" s="13"/>
      <c r="JFY98" s="13"/>
      <c r="JFZ98" s="13"/>
      <c r="JGA98" s="13"/>
      <c r="JGB98" s="13"/>
      <c r="JGC98" s="13"/>
      <c r="JGD98" s="13"/>
      <c r="JGE98" s="13"/>
      <c r="JGF98" s="13"/>
      <c r="JGG98" s="13"/>
      <c r="JGH98" s="13"/>
      <c r="JGI98" s="13"/>
      <c r="JGJ98" s="13"/>
      <c r="JGK98" s="13"/>
      <c r="JGL98" s="13"/>
      <c r="JGM98" s="13"/>
      <c r="JGN98" s="13"/>
      <c r="JGO98" s="13"/>
      <c r="JGP98" s="13"/>
      <c r="JGQ98" s="13"/>
      <c r="JGR98" s="13"/>
      <c r="JGS98" s="13"/>
      <c r="JGT98" s="13"/>
      <c r="JGU98" s="13"/>
      <c r="JGV98" s="13"/>
      <c r="JGW98" s="13"/>
      <c r="JGX98" s="13"/>
      <c r="JGY98" s="13"/>
      <c r="JGZ98" s="13"/>
      <c r="JHA98" s="13"/>
      <c r="JHB98" s="13"/>
      <c r="JHC98" s="13"/>
      <c r="JHD98" s="13"/>
      <c r="JHE98" s="13"/>
      <c r="JHF98" s="13"/>
      <c r="JHG98" s="13"/>
      <c r="JHH98" s="13"/>
      <c r="JHI98" s="13"/>
      <c r="JHJ98" s="13"/>
      <c r="JHK98" s="13"/>
      <c r="JHL98" s="13"/>
      <c r="JHM98" s="13"/>
      <c r="JHN98" s="13"/>
      <c r="JHO98" s="13"/>
      <c r="JHP98" s="13"/>
      <c r="JHQ98" s="13"/>
      <c r="JHR98" s="13"/>
      <c r="JHS98" s="13"/>
      <c r="JHT98" s="13"/>
      <c r="JHU98" s="13"/>
      <c r="JHV98" s="13"/>
      <c r="JHW98" s="13"/>
      <c r="JHX98" s="13"/>
      <c r="JHY98" s="13"/>
      <c r="JHZ98" s="13"/>
      <c r="JIA98" s="13"/>
      <c r="JIB98" s="13"/>
      <c r="JIC98" s="13"/>
      <c r="JID98" s="13"/>
      <c r="JIE98" s="13"/>
      <c r="JIF98" s="13"/>
      <c r="JIG98" s="13"/>
      <c r="JIH98" s="13"/>
      <c r="JII98" s="13"/>
      <c r="JIJ98" s="13"/>
      <c r="JIK98" s="13"/>
      <c r="JIL98" s="13"/>
      <c r="JIM98" s="13"/>
      <c r="JIN98" s="13"/>
      <c r="JIO98" s="13"/>
      <c r="JIP98" s="13"/>
      <c r="JIQ98" s="13"/>
      <c r="JIR98" s="13"/>
      <c r="JIS98" s="13"/>
      <c r="JIT98" s="13"/>
      <c r="JIU98" s="13"/>
      <c r="JIV98" s="13"/>
      <c r="JIW98" s="13"/>
      <c r="JIX98" s="13"/>
      <c r="JIY98" s="13"/>
      <c r="JIZ98" s="13"/>
      <c r="JJA98" s="13"/>
      <c r="JJB98" s="13"/>
      <c r="JJC98" s="13"/>
      <c r="JJD98" s="13"/>
      <c r="JJE98" s="13"/>
      <c r="JJF98" s="13"/>
      <c r="JJG98" s="13"/>
      <c r="JJH98" s="13"/>
      <c r="JJI98" s="13"/>
      <c r="JJJ98" s="13"/>
      <c r="JJK98" s="13"/>
      <c r="JJL98" s="13"/>
      <c r="JJM98" s="13"/>
      <c r="JJN98" s="13"/>
      <c r="JJO98" s="13"/>
      <c r="JJP98" s="13"/>
      <c r="JJQ98" s="13"/>
      <c r="JJR98" s="13"/>
      <c r="JJS98" s="13"/>
      <c r="JJT98" s="13"/>
      <c r="JJU98" s="13"/>
      <c r="JJV98" s="13"/>
      <c r="JJW98" s="13"/>
      <c r="JJX98" s="13"/>
      <c r="JJY98" s="13"/>
      <c r="JJZ98" s="13"/>
      <c r="JKA98" s="13"/>
      <c r="JKB98" s="13"/>
      <c r="JKC98" s="13"/>
      <c r="JKD98" s="13"/>
      <c r="JKE98" s="13"/>
      <c r="JKF98" s="13"/>
      <c r="JKG98" s="13"/>
      <c r="JKH98" s="13"/>
      <c r="JKI98" s="13"/>
      <c r="JKJ98" s="13"/>
      <c r="JKK98" s="13"/>
      <c r="JKL98" s="13"/>
      <c r="JKM98" s="13"/>
      <c r="JKN98" s="13"/>
      <c r="JKO98" s="13"/>
      <c r="JKP98" s="13"/>
      <c r="JKQ98" s="13"/>
      <c r="JKR98" s="13"/>
      <c r="JKS98" s="13"/>
      <c r="JKT98" s="13"/>
      <c r="JKU98" s="13"/>
      <c r="JKV98" s="13"/>
      <c r="JKW98" s="13"/>
      <c r="JKX98" s="13"/>
      <c r="JKY98" s="13"/>
      <c r="JKZ98" s="13"/>
      <c r="JLA98" s="13"/>
      <c r="JLB98" s="13"/>
      <c r="JLC98" s="13"/>
      <c r="JLD98" s="13"/>
      <c r="JLE98" s="13"/>
      <c r="JLF98" s="13"/>
      <c r="JLG98" s="13"/>
      <c r="JLH98" s="13"/>
      <c r="JLI98" s="13"/>
      <c r="JLJ98" s="13"/>
      <c r="JLK98" s="13"/>
      <c r="JLL98" s="13"/>
      <c r="JLM98" s="13"/>
      <c r="JLN98" s="13"/>
      <c r="JLO98" s="13"/>
      <c r="JLP98" s="13"/>
      <c r="JLQ98" s="13"/>
      <c r="JLR98" s="13"/>
      <c r="JLS98" s="13"/>
      <c r="JLT98" s="13"/>
      <c r="JLU98" s="13"/>
      <c r="JLV98" s="13"/>
      <c r="JLW98" s="13"/>
      <c r="JLX98" s="13"/>
      <c r="JLY98" s="13"/>
      <c r="JLZ98" s="13"/>
      <c r="JMA98" s="13"/>
      <c r="JMB98" s="13"/>
      <c r="JMC98" s="13"/>
      <c r="JMD98" s="13"/>
      <c r="JME98" s="13"/>
      <c r="JMF98" s="13"/>
      <c r="JMG98" s="13"/>
      <c r="JMH98" s="13"/>
      <c r="JMI98" s="13"/>
      <c r="JMJ98" s="13"/>
      <c r="JMK98" s="13"/>
      <c r="JML98" s="13"/>
      <c r="JMM98" s="13"/>
      <c r="JMN98" s="13"/>
      <c r="JMO98" s="13"/>
      <c r="JMP98" s="13"/>
      <c r="JMQ98" s="13"/>
      <c r="JMR98" s="13"/>
      <c r="JMS98" s="13"/>
      <c r="JMT98" s="13"/>
      <c r="JMU98" s="13"/>
      <c r="JMV98" s="13"/>
      <c r="JMW98" s="13"/>
      <c r="JMX98" s="13"/>
      <c r="JMY98" s="13"/>
      <c r="JMZ98" s="13"/>
      <c r="JNA98" s="13"/>
      <c r="JNB98" s="13"/>
      <c r="JNC98" s="13"/>
      <c r="JND98" s="13"/>
      <c r="JNE98" s="13"/>
      <c r="JNF98" s="13"/>
      <c r="JNG98" s="13"/>
      <c r="JNH98" s="13"/>
      <c r="JNI98" s="13"/>
      <c r="JNJ98" s="13"/>
      <c r="JNK98" s="13"/>
      <c r="JNL98" s="13"/>
      <c r="JNM98" s="13"/>
      <c r="JNN98" s="13"/>
      <c r="JNO98" s="13"/>
      <c r="JNP98" s="13"/>
      <c r="JNQ98" s="13"/>
      <c r="JNR98" s="13"/>
      <c r="JNS98" s="13"/>
      <c r="JNT98" s="13"/>
      <c r="JNU98" s="13"/>
      <c r="JNV98" s="13"/>
      <c r="JNW98" s="13"/>
      <c r="JNX98" s="13"/>
      <c r="JNY98" s="13"/>
      <c r="JNZ98" s="13"/>
      <c r="JOA98" s="13"/>
      <c r="JOB98" s="13"/>
      <c r="JOC98" s="13"/>
      <c r="JOD98" s="13"/>
      <c r="JOE98" s="13"/>
      <c r="JOF98" s="13"/>
      <c r="JOG98" s="13"/>
      <c r="JOH98" s="13"/>
      <c r="JOI98" s="13"/>
      <c r="JOJ98" s="13"/>
      <c r="JOK98" s="13"/>
      <c r="JOL98" s="13"/>
      <c r="JOM98" s="13"/>
      <c r="JON98" s="13"/>
      <c r="JOO98" s="13"/>
      <c r="JOP98" s="13"/>
      <c r="JOQ98" s="13"/>
      <c r="JOR98" s="13"/>
      <c r="JOS98" s="13"/>
      <c r="JOT98" s="13"/>
      <c r="JOU98" s="13"/>
      <c r="JOV98" s="13"/>
      <c r="JOW98" s="13"/>
      <c r="JOX98" s="13"/>
      <c r="JOY98" s="13"/>
      <c r="JOZ98" s="13"/>
      <c r="JPA98" s="13"/>
      <c r="JPB98" s="13"/>
      <c r="JPC98" s="13"/>
      <c r="JPD98" s="13"/>
      <c r="JPE98" s="13"/>
      <c r="JPF98" s="13"/>
      <c r="JPG98" s="13"/>
      <c r="JPH98" s="13"/>
      <c r="JPI98" s="13"/>
      <c r="JPJ98" s="13"/>
      <c r="JPK98" s="13"/>
      <c r="JPL98" s="13"/>
      <c r="JPM98" s="13"/>
      <c r="JPN98" s="13"/>
      <c r="JPO98" s="13"/>
      <c r="JPP98" s="13"/>
      <c r="JPQ98" s="13"/>
      <c r="JPR98" s="13"/>
      <c r="JPS98" s="13"/>
      <c r="JPT98" s="13"/>
      <c r="JPU98" s="13"/>
      <c r="JPV98" s="13"/>
      <c r="JPW98" s="13"/>
      <c r="JPX98" s="13"/>
      <c r="JPY98" s="13"/>
      <c r="JPZ98" s="13"/>
      <c r="JQA98" s="13"/>
      <c r="JQB98" s="13"/>
      <c r="JQC98" s="13"/>
      <c r="JQD98" s="13"/>
      <c r="JQE98" s="13"/>
      <c r="JQF98" s="13"/>
      <c r="JQG98" s="13"/>
      <c r="JQH98" s="13"/>
      <c r="JQI98" s="13"/>
      <c r="JQJ98" s="13"/>
      <c r="JQK98" s="13"/>
      <c r="JQL98" s="13"/>
      <c r="JQM98" s="13"/>
      <c r="JQN98" s="13"/>
      <c r="JQO98" s="13"/>
      <c r="JQP98" s="13"/>
      <c r="JQQ98" s="13"/>
      <c r="JQR98" s="13"/>
      <c r="JQS98" s="13"/>
      <c r="JQT98" s="13"/>
      <c r="JQU98" s="13"/>
      <c r="JQV98" s="13"/>
      <c r="JQW98" s="13"/>
      <c r="JQX98" s="13"/>
      <c r="JQY98" s="13"/>
      <c r="JQZ98" s="13"/>
      <c r="JRA98" s="13"/>
      <c r="JRB98" s="13"/>
      <c r="JRC98" s="13"/>
      <c r="JRD98" s="13"/>
      <c r="JRE98" s="13"/>
      <c r="JRF98" s="13"/>
      <c r="JRG98" s="13"/>
      <c r="JRH98" s="13"/>
      <c r="JRI98" s="13"/>
      <c r="JRJ98" s="13"/>
      <c r="JRK98" s="13"/>
      <c r="JRL98" s="13"/>
      <c r="JRM98" s="13"/>
      <c r="JRN98" s="13"/>
      <c r="JRO98" s="13"/>
      <c r="JRP98" s="13"/>
      <c r="JRQ98" s="13"/>
      <c r="JRR98" s="13"/>
      <c r="JRS98" s="13"/>
      <c r="JRT98" s="13"/>
      <c r="JRU98" s="13"/>
      <c r="JRV98" s="13"/>
      <c r="JRW98" s="13"/>
      <c r="JRX98" s="13"/>
      <c r="JRY98" s="13"/>
      <c r="JRZ98" s="13"/>
      <c r="JSA98" s="13"/>
      <c r="JSB98" s="13"/>
      <c r="JSC98" s="13"/>
      <c r="JSD98" s="13"/>
      <c r="JSE98" s="13"/>
      <c r="JSF98" s="13"/>
      <c r="JSG98" s="13"/>
      <c r="JSH98" s="13"/>
      <c r="JSI98" s="13"/>
      <c r="JSJ98" s="13"/>
      <c r="JSK98" s="13"/>
      <c r="JSL98" s="13"/>
      <c r="JSM98" s="13"/>
      <c r="JSN98" s="13"/>
      <c r="JSO98" s="13"/>
      <c r="JSP98" s="13"/>
      <c r="JSQ98" s="13"/>
      <c r="JSR98" s="13"/>
      <c r="JSS98" s="13"/>
      <c r="JST98" s="13"/>
      <c r="JSU98" s="13"/>
      <c r="JSV98" s="13"/>
      <c r="JSW98" s="13"/>
      <c r="JSX98" s="13"/>
      <c r="JSY98" s="13"/>
      <c r="JSZ98" s="13"/>
      <c r="JTA98" s="13"/>
      <c r="JTB98" s="13"/>
      <c r="JTC98" s="13"/>
      <c r="JTD98" s="13"/>
      <c r="JTE98" s="13"/>
      <c r="JTF98" s="13"/>
      <c r="JTG98" s="13"/>
      <c r="JTH98" s="13"/>
      <c r="JTI98" s="13"/>
      <c r="JTJ98" s="13"/>
      <c r="JTK98" s="13"/>
      <c r="JTL98" s="13"/>
      <c r="JTM98" s="13"/>
      <c r="JTN98" s="13"/>
      <c r="JTO98" s="13"/>
      <c r="JTP98" s="13"/>
      <c r="JTQ98" s="13"/>
      <c r="JTR98" s="13"/>
      <c r="JTS98" s="13"/>
      <c r="JTT98" s="13"/>
      <c r="JTU98" s="13"/>
      <c r="JTV98" s="13"/>
      <c r="JTW98" s="13"/>
      <c r="JTX98" s="13"/>
      <c r="JTY98" s="13"/>
      <c r="JTZ98" s="13"/>
      <c r="JUA98" s="13"/>
      <c r="JUB98" s="13"/>
      <c r="JUC98" s="13"/>
      <c r="JUD98" s="13"/>
      <c r="JUE98" s="13"/>
      <c r="JUF98" s="13"/>
      <c r="JUG98" s="13"/>
      <c r="JUH98" s="13"/>
      <c r="JUI98" s="13"/>
      <c r="JUJ98" s="13"/>
      <c r="JUK98" s="13"/>
      <c r="JUL98" s="13"/>
      <c r="JUM98" s="13"/>
      <c r="JUN98" s="13"/>
      <c r="JUO98" s="13"/>
      <c r="JUP98" s="13"/>
      <c r="JUQ98" s="13"/>
      <c r="JUR98" s="13"/>
      <c r="JUS98" s="13"/>
      <c r="JUT98" s="13"/>
      <c r="JUU98" s="13"/>
      <c r="JUV98" s="13"/>
      <c r="JUW98" s="13"/>
      <c r="JUX98" s="13"/>
      <c r="JUY98" s="13"/>
      <c r="JUZ98" s="13"/>
      <c r="JVA98" s="13"/>
      <c r="JVB98" s="13"/>
      <c r="JVC98" s="13"/>
      <c r="JVD98" s="13"/>
      <c r="JVE98" s="13"/>
      <c r="JVF98" s="13"/>
      <c r="JVG98" s="13"/>
      <c r="JVH98" s="13"/>
      <c r="JVI98" s="13"/>
      <c r="JVJ98" s="13"/>
      <c r="JVK98" s="13"/>
      <c r="JVL98" s="13"/>
      <c r="JVM98" s="13"/>
      <c r="JVN98" s="13"/>
      <c r="JVO98" s="13"/>
      <c r="JVP98" s="13"/>
      <c r="JVQ98" s="13"/>
      <c r="JVR98" s="13"/>
      <c r="JVS98" s="13"/>
      <c r="JVT98" s="13"/>
      <c r="JVU98" s="13"/>
      <c r="JVV98" s="13"/>
      <c r="JVW98" s="13"/>
      <c r="JVX98" s="13"/>
      <c r="JVY98" s="13"/>
      <c r="JVZ98" s="13"/>
      <c r="JWA98" s="13"/>
      <c r="JWB98" s="13"/>
      <c r="JWC98" s="13"/>
      <c r="JWD98" s="13"/>
      <c r="JWE98" s="13"/>
      <c r="JWF98" s="13"/>
      <c r="JWG98" s="13"/>
      <c r="JWH98" s="13"/>
      <c r="JWI98" s="13"/>
      <c r="JWJ98" s="13"/>
      <c r="JWK98" s="13"/>
      <c r="JWL98" s="13"/>
      <c r="JWM98" s="13"/>
      <c r="JWN98" s="13"/>
      <c r="JWO98" s="13"/>
      <c r="JWP98" s="13"/>
      <c r="JWQ98" s="13"/>
      <c r="JWR98" s="13"/>
      <c r="JWS98" s="13"/>
      <c r="JWT98" s="13"/>
      <c r="JWU98" s="13"/>
      <c r="JWV98" s="13"/>
      <c r="JWW98" s="13"/>
      <c r="JWX98" s="13"/>
      <c r="JWY98" s="13"/>
      <c r="JWZ98" s="13"/>
      <c r="JXA98" s="13"/>
      <c r="JXB98" s="13"/>
      <c r="JXC98" s="13"/>
      <c r="JXD98" s="13"/>
      <c r="JXE98" s="13"/>
      <c r="JXF98" s="13"/>
      <c r="JXG98" s="13"/>
      <c r="JXH98" s="13"/>
      <c r="JXI98" s="13"/>
      <c r="JXJ98" s="13"/>
      <c r="JXK98" s="13"/>
      <c r="JXL98" s="13"/>
      <c r="JXM98" s="13"/>
      <c r="JXN98" s="13"/>
      <c r="JXO98" s="13"/>
      <c r="JXP98" s="13"/>
      <c r="JXQ98" s="13"/>
      <c r="JXR98" s="13"/>
      <c r="JXS98" s="13"/>
      <c r="JXT98" s="13"/>
      <c r="JXU98" s="13"/>
      <c r="JXV98" s="13"/>
      <c r="JXW98" s="13"/>
      <c r="JXX98" s="13"/>
      <c r="JXY98" s="13"/>
      <c r="JXZ98" s="13"/>
      <c r="JYA98" s="13"/>
      <c r="JYB98" s="13"/>
      <c r="JYC98" s="13"/>
      <c r="JYD98" s="13"/>
      <c r="JYE98" s="13"/>
      <c r="JYF98" s="13"/>
      <c r="JYG98" s="13"/>
      <c r="JYH98" s="13"/>
      <c r="JYI98" s="13"/>
      <c r="JYJ98" s="13"/>
      <c r="JYK98" s="13"/>
      <c r="JYL98" s="13"/>
      <c r="JYM98" s="13"/>
      <c r="JYN98" s="13"/>
      <c r="JYO98" s="13"/>
      <c r="JYP98" s="13"/>
      <c r="JYQ98" s="13"/>
      <c r="JYR98" s="13"/>
      <c r="JYS98" s="13"/>
      <c r="JYT98" s="13"/>
      <c r="JYU98" s="13"/>
      <c r="JYV98" s="13"/>
      <c r="JYW98" s="13"/>
      <c r="JYX98" s="13"/>
      <c r="JYY98" s="13"/>
      <c r="JYZ98" s="13"/>
      <c r="JZA98" s="13"/>
      <c r="JZB98" s="13"/>
      <c r="JZC98" s="13"/>
      <c r="JZD98" s="13"/>
      <c r="JZE98" s="13"/>
      <c r="JZF98" s="13"/>
      <c r="JZG98" s="13"/>
      <c r="JZH98" s="13"/>
      <c r="JZI98" s="13"/>
      <c r="JZJ98" s="13"/>
      <c r="JZK98" s="13"/>
      <c r="JZL98" s="13"/>
      <c r="JZM98" s="13"/>
      <c r="JZN98" s="13"/>
      <c r="JZO98" s="13"/>
      <c r="JZP98" s="13"/>
      <c r="JZQ98" s="13"/>
      <c r="JZR98" s="13"/>
      <c r="JZS98" s="13"/>
      <c r="JZT98" s="13"/>
      <c r="JZU98" s="13"/>
      <c r="JZV98" s="13"/>
      <c r="JZW98" s="13"/>
      <c r="JZX98" s="13"/>
      <c r="JZY98" s="13"/>
      <c r="JZZ98" s="13"/>
      <c r="KAA98" s="13"/>
      <c r="KAB98" s="13"/>
      <c r="KAC98" s="13"/>
      <c r="KAD98" s="13"/>
      <c r="KAE98" s="13"/>
      <c r="KAF98" s="13"/>
      <c r="KAG98" s="13"/>
      <c r="KAH98" s="13"/>
      <c r="KAI98" s="13"/>
      <c r="KAJ98" s="13"/>
      <c r="KAK98" s="13"/>
      <c r="KAL98" s="13"/>
      <c r="KAM98" s="13"/>
      <c r="KAN98" s="13"/>
      <c r="KAO98" s="13"/>
      <c r="KAP98" s="13"/>
      <c r="KAQ98" s="13"/>
      <c r="KAR98" s="13"/>
      <c r="KAS98" s="13"/>
      <c r="KAT98" s="13"/>
      <c r="KAU98" s="13"/>
      <c r="KAV98" s="13"/>
      <c r="KAW98" s="13"/>
      <c r="KAX98" s="13"/>
      <c r="KAY98" s="13"/>
      <c r="KAZ98" s="13"/>
      <c r="KBA98" s="13"/>
      <c r="KBB98" s="13"/>
      <c r="KBC98" s="13"/>
      <c r="KBD98" s="13"/>
      <c r="KBE98" s="13"/>
      <c r="KBF98" s="13"/>
      <c r="KBG98" s="13"/>
      <c r="KBH98" s="13"/>
      <c r="KBI98" s="13"/>
      <c r="KBJ98" s="13"/>
      <c r="KBK98" s="13"/>
      <c r="KBL98" s="13"/>
      <c r="KBM98" s="13"/>
      <c r="KBN98" s="13"/>
      <c r="KBO98" s="13"/>
      <c r="KBP98" s="13"/>
      <c r="KBQ98" s="13"/>
      <c r="KBR98" s="13"/>
      <c r="KBS98" s="13"/>
      <c r="KBT98" s="13"/>
      <c r="KBU98" s="13"/>
      <c r="KBV98" s="13"/>
      <c r="KBW98" s="13"/>
      <c r="KBX98" s="13"/>
      <c r="KBY98" s="13"/>
      <c r="KBZ98" s="13"/>
      <c r="KCA98" s="13"/>
      <c r="KCB98" s="13"/>
      <c r="KCC98" s="13"/>
      <c r="KCD98" s="13"/>
      <c r="KCE98" s="13"/>
      <c r="KCF98" s="13"/>
      <c r="KCG98" s="13"/>
      <c r="KCH98" s="13"/>
      <c r="KCI98" s="13"/>
      <c r="KCJ98" s="13"/>
      <c r="KCK98" s="13"/>
      <c r="KCL98" s="13"/>
      <c r="KCM98" s="13"/>
      <c r="KCN98" s="13"/>
      <c r="KCO98" s="13"/>
      <c r="KCP98" s="13"/>
      <c r="KCQ98" s="13"/>
      <c r="KCR98" s="13"/>
      <c r="KCS98" s="13"/>
      <c r="KCT98" s="13"/>
      <c r="KCU98" s="13"/>
      <c r="KCV98" s="13"/>
      <c r="KCW98" s="13"/>
      <c r="KCX98" s="13"/>
      <c r="KCY98" s="13"/>
      <c r="KCZ98" s="13"/>
      <c r="KDA98" s="13"/>
      <c r="KDB98" s="13"/>
      <c r="KDC98" s="13"/>
      <c r="KDD98" s="13"/>
      <c r="KDE98" s="13"/>
      <c r="KDF98" s="13"/>
      <c r="KDG98" s="13"/>
      <c r="KDH98" s="13"/>
      <c r="KDI98" s="13"/>
      <c r="KDJ98" s="13"/>
      <c r="KDK98" s="13"/>
      <c r="KDL98" s="13"/>
      <c r="KDM98" s="13"/>
      <c r="KDN98" s="13"/>
      <c r="KDO98" s="13"/>
      <c r="KDP98" s="13"/>
      <c r="KDQ98" s="13"/>
      <c r="KDR98" s="13"/>
      <c r="KDS98" s="13"/>
      <c r="KDT98" s="13"/>
      <c r="KDU98" s="13"/>
      <c r="KDV98" s="13"/>
      <c r="KDW98" s="13"/>
      <c r="KDX98" s="13"/>
      <c r="KDY98" s="13"/>
      <c r="KDZ98" s="13"/>
      <c r="KEA98" s="13"/>
      <c r="KEB98" s="13"/>
      <c r="KEC98" s="13"/>
      <c r="KED98" s="13"/>
      <c r="KEE98" s="13"/>
      <c r="KEF98" s="13"/>
      <c r="KEG98" s="13"/>
      <c r="KEH98" s="13"/>
      <c r="KEI98" s="13"/>
      <c r="KEJ98" s="13"/>
      <c r="KEK98" s="13"/>
      <c r="KEL98" s="13"/>
      <c r="KEM98" s="13"/>
      <c r="KEN98" s="13"/>
      <c r="KEO98" s="13"/>
      <c r="KEP98" s="13"/>
      <c r="KEQ98" s="13"/>
      <c r="KER98" s="13"/>
      <c r="KES98" s="13"/>
      <c r="KET98" s="13"/>
      <c r="KEU98" s="13"/>
      <c r="KEV98" s="13"/>
      <c r="KEW98" s="13"/>
      <c r="KEX98" s="13"/>
      <c r="KEY98" s="13"/>
      <c r="KEZ98" s="13"/>
      <c r="KFA98" s="13"/>
      <c r="KFB98" s="13"/>
      <c r="KFC98" s="13"/>
      <c r="KFD98" s="13"/>
      <c r="KFE98" s="13"/>
      <c r="KFF98" s="13"/>
      <c r="KFG98" s="13"/>
      <c r="KFH98" s="13"/>
      <c r="KFI98" s="13"/>
      <c r="KFJ98" s="13"/>
      <c r="KFK98" s="13"/>
      <c r="KFL98" s="13"/>
      <c r="KFM98" s="13"/>
      <c r="KFN98" s="13"/>
      <c r="KFO98" s="13"/>
      <c r="KFP98" s="13"/>
      <c r="KFQ98" s="13"/>
      <c r="KFR98" s="13"/>
      <c r="KFS98" s="13"/>
      <c r="KFT98" s="13"/>
      <c r="KFU98" s="13"/>
      <c r="KFV98" s="13"/>
      <c r="KFW98" s="13"/>
      <c r="KFX98" s="13"/>
      <c r="KFY98" s="13"/>
      <c r="KFZ98" s="13"/>
      <c r="KGA98" s="13"/>
      <c r="KGB98" s="13"/>
      <c r="KGC98" s="13"/>
      <c r="KGD98" s="13"/>
      <c r="KGE98" s="13"/>
      <c r="KGF98" s="13"/>
      <c r="KGG98" s="13"/>
      <c r="KGH98" s="13"/>
      <c r="KGI98" s="13"/>
      <c r="KGJ98" s="13"/>
      <c r="KGK98" s="13"/>
      <c r="KGL98" s="13"/>
      <c r="KGM98" s="13"/>
      <c r="KGN98" s="13"/>
      <c r="KGO98" s="13"/>
      <c r="KGP98" s="13"/>
      <c r="KGQ98" s="13"/>
      <c r="KGR98" s="13"/>
      <c r="KGS98" s="13"/>
      <c r="KGT98" s="13"/>
      <c r="KGU98" s="13"/>
      <c r="KGV98" s="13"/>
      <c r="KGW98" s="13"/>
      <c r="KGX98" s="13"/>
      <c r="KGY98" s="13"/>
      <c r="KGZ98" s="13"/>
      <c r="KHA98" s="13"/>
      <c r="KHB98" s="13"/>
      <c r="KHC98" s="13"/>
      <c r="KHD98" s="13"/>
      <c r="KHE98" s="13"/>
      <c r="KHF98" s="13"/>
      <c r="KHG98" s="13"/>
      <c r="KHH98" s="13"/>
      <c r="KHI98" s="13"/>
      <c r="KHJ98" s="13"/>
      <c r="KHK98" s="13"/>
      <c r="KHL98" s="13"/>
      <c r="KHM98" s="13"/>
      <c r="KHN98" s="13"/>
      <c r="KHO98" s="13"/>
      <c r="KHP98" s="13"/>
      <c r="KHQ98" s="13"/>
      <c r="KHR98" s="13"/>
      <c r="KHS98" s="13"/>
      <c r="KHT98" s="13"/>
      <c r="KHU98" s="13"/>
      <c r="KHV98" s="13"/>
      <c r="KHW98" s="13"/>
      <c r="KHX98" s="13"/>
      <c r="KHY98" s="13"/>
      <c r="KHZ98" s="13"/>
      <c r="KIA98" s="13"/>
      <c r="KIB98" s="13"/>
      <c r="KIC98" s="13"/>
      <c r="KID98" s="13"/>
      <c r="KIE98" s="13"/>
      <c r="KIF98" s="13"/>
      <c r="KIG98" s="13"/>
      <c r="KIH98" s="13"/>
      <c r="KII98" s="13"/>
      <c r="KIJ98" s="13"/>
      <c r="KIK98" s="13"/>
      <c r="KIL98" s="13"/>
      <c r="KIM98" s="13"/>
      <c r="KIN98" s="13"/>
      <c r="KIO98" s="13"/>
      <c r="KIP98" s="13"/>
      <c r="KIQ98" s="13"/>
      <c r="KIR98" s="13"/>
      <c r="KIS98" s="13"/>
      <c r="KIT98" s="13"/>
      <c r="KIU98" s="13"/>
      <c r="KIV98" s="13"/>
      <c r="KIW98" s="13"/>
      <c r="KIX98" s="13"/>
      <c r="KIY98" s="13"/>
      <c r="KIZ98" s="13"/>
      <c r="KJA98" s="13"/>
      <c r="KJB98" s="13"/>
      <c r="KJC98" s="13"/>
      <c r="KJD98" s="13"/>
      <c r="KJE98" s="13"/>
      <c r="KJF98" s="13"/>
      <c r="KJG98" s="13"/>
      <c r="KJH98" s="13"/>
      <c r="KJI98" s="13"/>
      <c r="KJJ98" s="13"/>
      <c r="KJK98" s="13"/>
      <c r="KJL98" s="13"/>
      <c r="KJM98" s="13"/>
      <c r="KJN98" s="13"/>
      <c r="KJO98" s="13"/>
      <c r="KJP98" s="13"/>
      <c r="KJQ98" s="13"/>
      <c r="KJR98" s="13"/>
      <c r="KJS98" s="13"/>
      <c r="KJT98" s="13"/>
      <c r="KJU98" s="13"/>
      <c r="KJV98" s="13"/>
      <c r="KJW98" s="13"/>
      <c r="KJX98" s="13"/>
      <c r="KJY98" s="13"/>
      <c r="KJZ98" s="13"/>
      <c r="KKA98" s="13"/>
      <c r="KKB98" s="13"/>
      <c r="KKC98" s="13"/>
      <c r="KKD98" s="13"/>
      <c r="KKE98" s="13"/>
      <c r="KKF98" s="13"/>
      <c r="KKG98" s="13"/>
      <c r="KKH98" s="13"/>
      <c r="KKI98" s="13"/>
      <c r="KKJ98" s="13"/>
      <c r="KKK98" s="13"/>
      <c r="KKL98" s="13"/>
      <c r="KKM98" s="13"/>
      <c r="KKN98" s="13"/>
      <c r="KKO98" s="13"/>
      <c r="KKP98" s="13"/>
      <c r="KKQ98" s="13"/>
      <c r="KKR98" s="13"/>
      <c r="KKS98" s="13"/>
      <c r="KKT98" s="13"/>
      <c r="KKU98" s="13"/>
      <c r="KKV98" s="13"/>
      <c r="KKW98" s="13"/>
      <c r="KKX98" s="13"/>
      <c r="KKY98" s="13"/>
      <c r="KKZ98" s="13"/>
      <c r="KLA98" s="13"/>
      <c r="KLB98" s="13"/>
      <c r="KLC98" s="13"/>
      <c r="KLD98" s="13"/>
      <c r="KLE98" s="13"/>
      <c r="KLF98" s="13"/>
      <c r="KLG98" s="13"/>
      <c r="KLH98" s="13"/>
      <c r="KLI98" s="13"/>
      <c r="KLJ98" s="13"/>
      <c r="KLK98" s="13"/>
      <c r="KLL98" s="13"/>
      <c r="KLM98" s="13"/>
      <c r="KLN98" s="13"/>
      <c r="KLO98" s="13"/>
      <c r="KLP98" s="13"/>
      <c r="KLQ98" s="13"/>
      <c r="KLR98" s="13"/>
      <c r="KLS98" s="13"/>
      <c r="KLT98" s="13"/>
      <c r="KLU98" s="13"/>
      <c r="KLV98" s="13"/>
      <c r="KLW98" s="13"/>
      <c r="KLX98" s="13"/>
      <c r="KLY98" s="13"/>
      <c r="KLZ98" s="13"/>
      <c r="KMA98" s="13"/>
      <c r="KMB98" s="13"/>
      <c r="KMC98" s="13"/>
      <c r="KMD98" s="13"/>
      <c r="KME98" s="13"/>
      <c r="KMF98" s="13"/>
      <c r="KMG98" s="13"/>
      <c r="KMH98" s="13"/>
      <c r="KMI98" s="13"/>
      <c r="KMJ98" s="13"/>
      <c r="KMK98" s="13"/>
      <c r="KML98" s="13"/>
      <c r="KMM98" s="13"/>
      <c r="KMN98" s="13"/>
      <c r="KMO98" s="13"/>
      <c r="KMP98" s="13"/>
      <c r="KMQ98" s="13"/>
      <c r="KMR98" s="13"/>
      <c r="KMS98" s="13"/>
      <c r="KMT98" s="13"/>
      <c r="KMU98" s="13"/>
      <c r="KMV98" s="13"/>
      <c r="KMW98" s="13"/>
      <c r="KMX98" s="13"/>
      <c r="KMY98" s="13"/>
      <c r="KMZ98" s="13"/>
      <c r="KNA98" s="13"/>
      <c r="KNB98" s="13"/>
      <c r="KNC98" s="13"/>
      <c r="KND98" s="13"/>
      <c r="KNE98" s="13"/>
      <c r="KNF98" s="13"/>
      <c r="KNG98" s="13"/>
      <c r="KNH98" s="13"/>
      <c r="KNI98" s="13"/>
      <c r="KNJ98" s="13"/>
      <c r="KNK98" s="13"/>
      <c r="KNL98" s="13"/>
      <c r="KNM98" s="13"/>
      <c r="KNN98" s="13"/>
      <c r="KNO98" s="13"/>
      <c r="KNP98" s="13"/>
      <c r="KNQ98" s="13"/>
      <c r="KNR98" s="13"/>
      <c r="KNS98" s="13"/>
      <c r="KNT98" s="13"/>
      <c r="KNU98" s="13"/>
      <c r="KNV98" s="13"/>
      <c r="KNW98" s="13"/>
      <c r="KNX98" s="13"/>
      <c r="KNY98" s="13"/>
      <c r="KNZ98" s="13"/>
      <c r="KOA98" s="13"/>
      <c r="KOB98" s="13"/>
      <c r="KOC98" s="13"/>
      <c r="KOD98" s="13"/>
      <c r="KOE98" s="13"/>
      <c r="KOF98" s="13"/>
      <c r="KOG98" s="13"/>
      <c r="KOH98" s="13"/>
      <c r="KOI98" s="13"/>
      <c r="KOJ98" s="13"/>
      <c r="KOK98" s="13"/>
      <c r="KOL98" s="13"/>
      <c r="KOM98" s="13"/>
      <c r="KON98" s="13"/>
      <c r="KOO98" s="13"/>
      <c r="KOP98" s="13"/>
      <c r="KOQ98" s="13"/>
      <c r="KOR98" s="13"/>
      <c r="KOS98" s="13"/>
      <c r="KOT98" s="13"/>
      <c r="KOU98" s="13"/>
      <c r="KOV98" s="13"/>
      <c r="KOW98" s="13"/>
      <c r="KOX98" s="13"/>
      <c r="KOY98" s="13"/>
      <c r="KOZ98" s="13"/>
      <c r="KPA98" s="13"/>
      <c r="KPB98" s="13"/>
      <c r="KPC98" s="13"/>
      <c r="KPD98" s="13"/>
      <c r="KPE98" s="13"/>
      <c r="KPF98" s="13"/>
      <c r="KPG98" s="13"/>
      <c r="KPH98" s="13"/>
      <c r="KPI98" s="13"/>
      <c r="KPJ98" s="13"/>
      <c r="KPK98" s="13"/>
      <c r="KPL98" s="13"/>
      <c r="KPM98" s="13"/>
      <c r="KPN98" s="13"/>
      <c r="KPO98" s="13"/>
      <c r="KPP98" s="13"/>
      <c r="KPQ98" s="13"/>
      <c r="KPR98" s="13"/>
      <c r="KPS98" s="13"/>
      <c r="KPT98" s="13"/>
      <c r="KPU98" s="13"/>
      <c r="KPV98" s="13"/>
      <c r="KPW98" s="13"/>
      <c r="KPX98" s="13"/>
      <c r="KPY98" s="13"/>
      <c r="KPZ98" s="13"/>
      <c r="KQA98" s="13"/>
      <c r="KQB98" s="13"/>
      <c r="KQC98" s="13"/>
      <c r="KQD98" s="13"/>
      <c r="KQE98" s="13"/>
      <c r="KQF98" s="13"/>
      <c r="KQG98" s="13"/>
      <c r="KQH98" s="13"/>
      <c r="KQI98" s="13"/>
      <c r="KQJ98" s="13"/>
      <c r="KQK98" s="13"/>
      <c r="KQL98" s="13"/>
      <c r="KQM98" s="13"/>
      <c r="KQN98" s="13"/>
      <c r="KQO98" s="13"/>
      <c r="KQP98" s="13"/>
      <c r="KQQ98" s="13"/>
      <c r="KQR98" s="13"/>
      <c r="KQS98" s="13"/>
      <c r="KQT98" s="13"/>
      <c r="KQU98" s="13"/>
      <c r="KQV98" s="13"/>
      <c r="KQW98" s="13"/>
      <c r="KQX98" s="13"/>
      <c r="KQY98" s="13"/>
      <c r="KQZ98" s="13"/>
      <c r="KRA98" s="13"/>
      <c r="KRB98" s="13"/>
      <c r="KRC98" s="13"/>
      <c r="KRD98" s="13"/>
      <c r="KRE98" s="13"/>
      <c r="KRF98" s="13"/>
      <c r="KRG98" s="13"/>
      <c r="KRH98" s="13"/>
      <c r="KRI98" s="13"/>
      <c r="KRJ98" s="13"/>
      <c r="KRK98" s="13"/>
      <c r="KRL98" s="13"/>
      <c r="KRM98" s="13"/>
      <c r="KRN98" s="13"/>
      <c r="KRO98" s="13"/>
      <c r="KRP98" s="13"/>
      <c r="KRQ98" s="13"/>
      <c r="KRR98" s="13"/>
      <c r="KRS98" s="13"/>
      <c r="KRT98" s="13"/>
      <c r="KRU98" s="13"/>
      <c r="KRV98" s="13"/>
      <c r="KRW98" s="13"/>
      <c r="KRX98" s="13"/>
      <c r="KRY98" s="13"/>
      <c r="KRZ98" s="13"/>
      <c r="KSA98" s="13"/>
      <c r="KSB98" s="13"/>
      <c r="KSC98" s="13"/>
      <c r="KSD98" s="13"/>
      <c r="KSE98" s="13"/>
      <c r="KSF98" s="13"/>
      <c r="KSG98" s="13"/>
      <c r="KSH98" s="13"/>
      <c r="KSI98" s="13"/>
      <c r="KSJ98" s="13"/>
      <c r="KSK98" s="13"/>
      <c r="KSL98" s="13"/>
      <c r="KSM98" s="13"/>
      <c r="KSN98" s="13"/>
      <c r="KSO98" s="13"/>
      <c r="KSP98" s="13"/>
      <c r="KSQ98" s="13"/>
      <c r="KSR98" s="13"/>
      <c r="KSS98" s="13"/>
      <c r="KST98" s="13"/>
      <c r="KSU98" s="13"/>
      <c r="KSV98" s="13"/>
      <c r="KSW98" s="13"/>
      <c r="KSX98" s="13"/>
      <c r="KSY98" s="13"/>
      <c r="KSZ98" s="13"/>
      <c r="KTA98" s="13"/>
      <c r="KTB98" s="13"/>
      <c r="KTC98" s="13"/>
      <c r="KTD98" s="13"/>
      <c r="KTE98" s="13"/>
      <c r="KTF98" s="13"/>
      <c r="KTG98" s="13"/>
      <c r="KTH98" s="13"/>
      <c r="KTI98" s="13"/>
      <c r="KTJ98" s="13"/>
      <c r="KTK98" s="13"/>
      <c r="KTL98" s="13"/>
      <c r="KTM98" s="13"/>
      <c r="KTN98" s="13"/>
      <c r="KTO98" s="13"/>
      <c r="KTP98" s="13"/>
      <c r="KTQ98" s="13"/>
      <c r="KTR98" s="13"/>
      <c r="KTS98" s="13"/>
      <c r="KTT98" s="13"/>
      <c r="KTU98" s="13"/>
      <c r="KTV98" s="13"/>
      <c r="KTW98" s="13"/>
      <c r="KTX98" s="13"/>
      <c r="KTY98" s="13"/>
      <c r="KTZ98" s="13"/>
      <c r="KUA98" s="13"/>
      <c r="KUB98" s="13"/>
      <c r="KUC98" s="13"/>
      <c r="KUD98" s="13"/>
      <c r="KUE98" s="13"/>
      <c r="KUF98" s="13"/>
      <c r="KUG98" s="13"/>
      <c r="KUH98" s="13"/>
      <c r="KUI98" s="13"/>
      <c r="KUJ98" s="13"/>
      <c r="KUK98" s="13"/>
      <c r="KUL98" s="13"/>
      <c r="KUM98" s="13"/>
      <c r="KUN98" s="13"/>
      <c r="KUO98" s="13"/>
      <c r="KUP98" s="13"/>
      <c r="KUQ98" s="13"/>
      <c r="KUR98" s="13"/>
      <c r="KUS98" s="13"/>
      <c r="KUT98" s="13"/>
      <c r="KUU98" s="13"/>
      <c r="KUV98" s="13"/>
      <c r="KUW98" s="13"/>
      <c r="KUX98" s="13"/>
      <c r="KUY98" s="13"/>
      <c r="KUZ98" s="13"/>
      <c r="KVA98" s="13"/>
      <c r="KVB98" s="13"/>
      <c r="KVC98" s="13"/>
      <c r="KVD98" s="13"/>
      <c r="KVE98" s="13"/>
      <c r="KVF98" s="13"/>
      <c r="KVG98" s="13"/>
      <c r="KVH98" s="13"/>
      <c r="KVI98" s="13"/>
      <c r="KVJ98" s="13"/>
      <c r="KVK98" s="13"/>
      <c r="KVL98" s="13"/>
      <c r="KVM98" s="13"/>
      <c r="KVN98" s="13"/>
      <c r="KVO98" s="13"/>
      <c r="KVP98" s="13"/>
      <c r="KVQ98" s="13"/>
      <c r="KVR98" s="13"/>
      <c r="KVS98" s="13"/>
      <c r="KVT98" s="13"/>
      <c r="KVU98" s="13"/>
      <c r="KVV98" s="13"/>
      <c r="KVW98" s="13"/>
      <c r="KVX98" s="13"/>
      <c r="KVY98" s="13"/>
      <c r="KVZ98" s="13"/>
      <c r="KWA98" s="13"/>
      <c r="KWB98" s="13"/>
      <c r="KWC98" s="13"/>
      <c r="KWD98" s="13"/>
      <c r="KWE98" s="13"/>
      <c r="KWF98" s="13"/>
      <c r="KWG98" s="13"/>
      <c r="KWH98" s="13"/>
      <c r="KWI98" s="13"/>
      <c r="KWJ98" s="13"/>
      <c r="KWK98" s="13"/>
      <c r="KWL98" s="13"/>
      <c r="KWM98" s="13"/>
      <c r="KWN98" s="13"/>
      <c r="KWO98" s="13"/>
      <c r="KWP98" s="13"/>
      <c r="KWQ98" s="13"/>
      <c r="KWR98" s="13"/>
      <c r="KWS98" s="13"/>
      <c r="KWT98" s="13"/>
      <c r="KWU98" s="13"/>
      <c r="KWV98" s="13"/>
      <c r="KWW98" s="13"/>
      <c r="KWX98" s="13"/>
      <c r="KWY98" s="13"/>
      <c r="KWZ98" s="13"/>
      <c r="KXA98" s="13"/>
      <c r="KXB98" s="13"/>
      <c r="KXC98" s="13"/>
      <c r="KXD98" s="13"/>
      <c r="KXE98" s="13"/>
      <c r="KXF98" s="13"/>
      <c r="KXG98" s="13"/>
      <c r="KXH98" s="13"/>
      <c r="KXI98" s="13"/>
      <c r="KXJ98" s="13"/>
      <c r="KXK98" s="13"/>
      <c r="KXL98" s="13"/>
      <c r="KXM98" s="13"/>
      <c r="KXN98" s="13"/>
      <c r="KXO98" s="13"/>
      <c r="KXP98" s="13"/>
      <c r="KXQ98" s="13"/>
      <c r="KXR98" s="13"/>
      <c r="KXS98" s="13"/>
      <c r="KXT98" s="13"/>
      <c r="KXU98" s="13"/>
      <c r="KXV98" s="13"/>
      <c r="KXW98" s="13"/>
      <c r="KXX98" s="13"/>
      <c r="KXY98" s="13"/>
      <c r="KXZ98" s="13"/>
      <c r="KYA98" s="13"/>
      <c r="KYB98" s="13"/>
      <c r="KYC98" s="13"/>
      <c r="KYD98" s="13"/>
      <c r="KYE98" s="13"/>
      <c r="KYF98" s="13"/>
      <c r="KYG98" s="13"/>
      <c r="KYH98" s="13"/>
      <c r="KYI98" s="13"/>
      <c r="KYJ98" s="13"/>
      <c r="KYK98" s="13"/>
      <c r="KYL98" s="13"/>
      <c r="KYM98" s="13"/>
      <c r="KYN98" s="13"/>
      <c r="KYO98" s="13"/>
      <c r="KYP98" s="13"/>
      <c r="KYQ98" s="13"/>
      <c r="KYR98" s="13"/>
      <c r="KYS98" s="13"/>
      <c r="KYT98" s="13"/>
      <c r="KYU98" s="13"/>
      <c r="KYV98" s="13"/>
      <c r="KYW98" s="13"/>
      <c r="KYX98" s="13"/>
      <c r="KYY98" s="13"/>
      <c r="KYZ98" s="13"/>
      <c r="KZA98" s="13"/>
      <c r="KZB98" s="13"/>
      <c r="KZC98" s="13"/>
      <c r="KZD98" s="13"/>
      <c r="KZE98" s="13"/>
      <c r="KZF98" s="13"/>
      <c r="KZG98" s="13"/>
      <c r="KZH98" s="13"/>
      <c r="KZI98" s="13"/>
      <c r="KZJ98" s="13"/>
      <c r="KZK98" s="13"/>
      <c r="KZL98" s="13"/>
      <c r="KZM98" s="13"/>
      <c r="KZN98" s="13"/>
      <c r="KZO98" s="13"/>
      <c r="KZP98" s="13"/>
      <c r="KZQ98" s="13"/>
      <c r="KZR98" s="13"/>
      <c r="KZS98" s="13"/>
      <c r="KZT98" s="13"/>
      <c r="KZU98" s="13"/>
      <c r="KZV98" s="13"/>
      <c r="KZW98" s="13"/>
      <c r="KZX98" s="13"/>
      <c r="KZY98" s="13"/>
      <c r="KZZ98" s="13"/>
      <c r="LAA98" s="13"/>
      <c r="LAB98" s="13"/>
      <c r="LAC98" s="13"/>
      <c r="LAD98" s="13"/>
      <c r="LAE98" s="13"/>
      <c r="LAF98" s="13"/>
      <c r="LAG98" s="13"/>
      <c r="LAH98" s="13"/>
      <c r="LAI98" s="13"/>
      <c r="LAJ98" s="13"/>
      <c r="LAK98" s="13"/>
      <c r="LAL98" s="13"/>
      <c r="LAM98" s="13"/>
      <c r="LAN98" s="13"/>
      <c r="LAO98" s="13"/>
      <c r="LAP98" s="13"/>
      <c r="LAQ98" s="13"/>
      <c r="LAR98" s="13"/>
      <c r="LAS98" s="13"/>
      <c r="LAT98" s="13"/>
      <c r="LAU98" s="13"/>
      <c r="LAV98" s="13"/>
      <c r="LAW98" s="13"/>
      <c r="LAX98" s="13"/>
      <c r="LAY98" s="13"/>
      <c r="LAZ98" s="13"/>
      <c r="LBA98" s="13"/>
      <c r="LBB98" s="13"/>
      <c r="LBC98" s="13"/>
      <c r="LBD98" s="13"/>
      <c r="LBE98" s="13"/>
      <c r="LBF98" s="13"/>
      <c r="LBG98" s="13"/>
      <c r="LBH98" s="13"/>
      <c r="LBI98" s="13"/>
      <c r="LBJ98" s="13"/>
      <c r="LBK98" s="13"/>
      <c r="LBL98" s="13"/>
      <c r="LBM98" s="13"/>
      <c r="LBN98" s="13"/>
      <c r="LBO98" s="13"/>
      <c r="LBP98" s="13"/>
      <c r="LBQ98" s="13"/>
      <c r="LBR98" s="13"/>
      <c r="LBS98" s="13"/>
      <c r="LBT98" s="13"/>
      <c r="LBU98" s="13"/>
      <c r="LBV98" s="13"/>
      <c r="LBW98" s="13"/>
      <c r="LBX98" s="13"/>
      <c r="LBY98" s="13"/>
      <c r="LBZ98" s="13"/>
      <c r="LCA98" s="13"/>
      <c r="LCB98" s="13"/>
      <c r="LCC98" s="13"/>
      <c r="LCD98" s="13"/>
      <c r="LCE98" s="13"/>
      <c r="LCF98" s="13"/>
      <c r="LCG98" s="13"/>
      <c r="LCH98" s="13"/>
      <c r="LCI98" s="13"/>
      <c r="LCJ98" s="13"/>
      <c r="LCK98" s="13"/>
      <c r="LCL98" s="13"/>
      <c r="LCM98" s="13"/>
      <c r="LCN98" s="13"/>
      <c r="LCO98" s="13"/>
      <c r="LCP98" s="13"/>
      <c r="LCQ98" s="13"/>
      <c r="LCR98" s="13"/>
      <c r="LCS98" s="13"/>
      <c r="LCT98" s="13"/>
      <c r="LCU98" s="13"/>
      <c r="LCV98" s="13"/>
      <c r="LCW98" s="13"/>
      <c r="LCX98" s="13"/>
      <c r="LCY98" s="13"/>
      <c r="LCZ98" s="13"/>
      <c r="LDA98" s="13"/>
      <c r="LDB98" s="13"/>
      <c r="LDC98" s="13"/>
      <c r="LDD98" s="13"/>
      <c r="LDE98" s="13"/>
      <c r="LDF98" s="13"/>
      <c r="LDG98" s="13"/>
      <c r="LDH98" s="13"/>
      <c r="LDI98" s="13"/>
      <c r="LDJ98" s="13"/>
      <c r="LDK98" s="13"/>
      <c r="LDL98" s="13"/>
      <c r="LDM98" s="13"/>
      <c r="LDN98" s="13"/>
      <c r="LDO98" s="13"/>
      <c r="LDP98" s="13"/>
      <c r="LDQ98" s="13"/>
      <c r="LDR98" s="13"/>
      <c r="LDS98" s="13"/>
      <c r="LDT98" s="13"/>
      <c r="LDU98" s="13"/>
      <c r="LDV98" s="13"/>
      <c r="LDW98" s="13"/>
      <c r="LDX98" s="13"/>
      <c r="LDY98" s="13"/>
      <c r="LDZ98" s="13"/>
      <c r="LEA98" s="13"/>
      <c r="LEB98" s="13"/>
      <c r="LEC98" s="13"/>
      <c r="LED98" s="13"/>
      <c r="LEE98" s="13"/>
      <c r="LEF98" s="13"/>
      <c r="LEG98" s="13"/>
      <c r="LEH98" s="13"/>
      <c r="LEI98" s="13"/>
      <c r="LEJ98" s="13"/>
      <c r="LEK98" s="13"/>
      <c r="LEL98" s="13"/>
      <c r="LEM98" s="13"/>
      <c r="LEN98" s="13"/>
      <c r="LEO98" s="13"/>
      <c r="LEP98" s="13"/>
      <c r="LEQ98" s="13"/>
      <c r="LER98" s="13"/>
      <c r="LES98" s="13"/>
      <c r="LET98" s="13"/>
      <c r="LEU98" s="13"/>
      <c r="LEV98" s="13"/>
      <c r="LEW98" s="13"/>
      <c r="LEX98" s="13"/>
      <c r="LEY98" s="13"/>
      <c r="LEZ98" s="13"/>
      <c r="LFA98" s="13"/>
      <c r="LFB98" s="13"/>
      <c r="LFC98" s="13"/>
      <c r="LFD98" s="13"/>
      <c r="LFE98" s="13"/>
      <c r="LFF98" s="13"/>
      <c r="LFG98" s="13"/>
      <c r="LFH98" s="13"/>
      <c r="LFI98" s="13"/>
      <c r="LFJ98" s="13"/>
      <c r="LFK98" s="13"/>
      <c r="LFL98" s="13"/>
      <c r="LFM98" s="13"/>
      <c r="LFN98" s="13"/>
      <c r="LFO98" s="13"/>
      <c r="LFP98" s="13"/>
      <c r="LFQ98" s="13"/>
      <c r="LFR98" s="13"/>
      <c r="LFS98" s="13"/>
      <c r="LFT98" s="13"/>
      <c r="LFU98" s="13"/>
      <c r="LFV98" s="13"/>
      <c r="LFW98" s="13"/>
      <c r="LFX98" s="13"/>
      <c r="LFY98" s="13"/>
      <c r="LFZ98" s="13"/>
      <c r="LGA98" s="13"/>
      <c r="LGB98" s="13"/>
      <c r="LGC98" s="13"/>
      <c r="LGD98" s="13"/>
      <c r="LGE98" s="13"/>
      <c r="LGF98" s="13"/>
      <c r="LGG98" s="13"/>
      <c r="LGH98" s="13"/>
      <c r="LGI98" s="13"/>
      <c r="LGJ98" s="13"/>
      <c r="LGK98" s="13"/>
      <c r="LGL98" s="13"/>
      <c r="LGM98" s="13"/>
      <c r="LGN98" s="13"/>
      <c r="LGO98" s="13"/>
      <c r="LGP98" s="13"/>
      <c r="LGQ98" s="13"/>
      <c r="LGR98" s="13"/>
      <c r="LGS98" s="13"/>
      <c r="LGT98" s="13"/>
      <c r="LGU98" s="13"/>
      <c r="LGV98" s="13"/>
      <c r="LGW98" s="13"/>
      <c r="LGX98" s="13"/>
      <c r="LGY98" s="13"/>
      <c r="LGZ98" s="13"/>
      <c r="LHA98" s="13"/>
      <c r="LHB98" s="13"/>
      <c r="LHC98" s="13"/>
      <c r="LHD98" s="13"/>
      <c r="LHE98" s="13"/>
      <c r="LHF98" s="13"/>
      <c r="LHG98" s="13"/>
      <c r="LHH98" s="13"/>
      <c r="LHI98" s="13"/>
      <c r="LHJ98" s="13"/>
      <c r="LHK98" s="13"/>
      <c r="LHL98" s="13"/>
      <c r="LHM98" s="13"/>
      <c r="LHN98" s="13"/>
      <c r="LHO98" s="13"/>
      <c r="LHP98" s="13"/>
      <c r="LHQ98" s="13"/>
      <c r="LHR98" s="13"/>
      <c r="LHS98" s="13"/>
      <c r="LHT98" s="13"/>
      <c r="LHU98" s="13"/>
      <c r="LHV98" s="13"/>
      <c r="LHW98" s="13"/>
      <c r="LHX98" s="13"/>
      <c r="LHY98" s="13"/>
      <c r="LHZ98" s="13"/>
      <c r="LIA98" s="13"/>
      <c r="LIB98" s="13"/>
      <c r="LIC98" s="13"/>
      <c r="LID98" s="13"/>
      <c r="LIE98" s="13"/>
      <c r="LIF98" s="13"/>
      <c r="LIG98" s="13"/>
      <c r="LIH98" s="13"/>
      <c r="LII98" s="13"/>
      <c r="LIJ98" s="13"/>
      <c r="LIK98" s="13"/>
      <c r="LIL98" s="13"/>
      <c r="LIM98" s="13"/>
      <c r="LIN98" s="13"/>
      <c r="LIO98" s="13"/>
      <c r="LIP98" s="13"/>
      <c r="LIQ98" s="13"/>
      <c r="LIR98" s="13"/>
      <c r="LIS98" s="13"/>
      <c r="LIT98" s="13"/>
      <c r="LIU98" s="13"/>
      <c r="LIV98" s="13"/>
      <c r="LIW98" s="13"/>
      <c r="LIX98" s="13"/>
      <c r="LIY98" s="13"/>
      <c r="LIZ98" s="13"/>
      <c r="LJA98" s="13"/>
      <c r="LJB98" s="13"/>
      <c r="LJC98" s="13"/>
      <c r="LJD98" s="13"/>
      <c r="LJE98" s="13"/>
      <c r="LJF98" s="13"/>
      <c r="LJG98" s="13"/>
      <c r="LJH98" s="13"/>
      <c r="LJI98" s="13"/>
      <c r="LJJ98" s="13"/>
      <c r="LJK98" s="13"/>
      <c r="LJL98" s="13"/>
      <c r="LJM98" s="13"/>
      <c r="LJN98" s="13"/>
      <c r="LJO98" s="13"/>
      <c r="LJP98" s="13"/>
      <c r="LJQ98" s="13"/>
      <c r="LJR98" s="13"/>
      <c r="LJS98" s="13"/>
      <c r="LJT98" s="13"/>
      <c r="LJU98" s="13"/>
      <c r="LJV98" s="13"/>
      <c r="LJW98" s="13"/>
      <c r="LJX98" s="13"/>
      <c r="LJY98" s="13"/>
      <c r="LJZ98" s="13"/>
      <c r="LKA98" s="13"/>
      <c r="LKB98" s="13"/>
      <c r="LKC98" s="13"/>
      <c r="LKD98" s="13"/>
      <c r="LKE98" s="13"/>
      <c r="LKF98" s="13"/>
      <c r="LKG98" s="13"/>
      <c r="LKH98" s="13"/>
      <c r="LKI98" s="13"/>
      <c r="LKJ98" s="13"/>
      <c r="LKK98" s="13"/>
      <c r="LKL98" s="13"/>
      <c r="LKM98" s="13"/>
      <c r="LKN98" s="13"/>
      <c r="LKO98" s="13"/>
      <c r="LKP98" s="13"/>
      <c r="LKQ98" s="13"/>
      <c r="LKR98" s="13"/>
      <c r="LKS98" s="13"/>
      <c r="LKT98" s="13"/>
      <c r="LKU98" s="13"/>
      <c r="LKV98" s="13"/>
      <c r="LKW98" s="13"/>
      <c r="LKX98" s="13"/>
      <c r="LKY98" s="13"/>
      <c r="LKZ98" s="13"/>
      <c r="LLA98" s="13"/>
      <c r="LLB98" s="13"/>
      <c r="LLC98" s="13"/>
      <c r="LLD98" s="13"/>
      <c r="LLE98" s="13"/>
      <c r="LLF98" s="13"/>
      <c r="LLG98" s="13"/>
      <c r="LLH98" s="13"/>
      <c r="LLI98" s="13"/>
      <c r="LLJ98" s="13"/>
      <c r="LLK98" s="13"/>
      <c r="LLL98" s="13"/>
      <c r="LLM98" s="13"/>
      <c r="LLN98" s="13"/>
      <c r="LLO98" s="13"/>
      <c r="LLP98" s="13"/>
      <c r="LLQ98" s="13"/>
      <c r="LLR98" s="13"/>
      <c r="LLS98" s="13"/>
      <c r="LLT98" s="13"/>
      <c r="LLU98" s="13"/>
      <c r="LLV98" s="13"/>
      <c r="LLW98" s="13"/>
      <c r="LLX98" s="13"/>
      <c r="LLY98" s="13"/>
      <c r="LLZ98" s="13"/>
      <c r="LMA98" s="13"/>
      <c r="LMB98" s="13"/>
      <c r="LMC98" s="13"/>
      <c r="LMD98" s="13"/>
      <c r="LME98" s="13"/>
      <c r="LMF98" s="13"/>
      <c r="LMG98" s="13"/>
      <c r="LMH98" s="13"/>
      <c r="LMI98" s="13"/>
      <c r="LMJ98" s="13"/>
      <c r="LMK98" s="13"/>
      <c r="LML98" s="13"/>
      <c r="LMM98" s="13"/>
      <c r="LMN98" s="13"/>
      <c r="LMO98" s="13"/>
      <c r="LMP98" s="13"/>
      <c r="LMQ98" s="13"/>
      <c r="LMR98" s="13"/>
      <c r="LMS98" s="13"/>
      <c r="LMT98" s="13"/>
      <c r="LMU98" s="13"/>
      <c r="LMV98" s="13"/>
      <c r="LMW98" s="13"/>
      <c r="LMX98" s="13"/>
      <c r="LMY98" s="13"/>
      <c r="LMZ98" s="13"/>
      <c r="LNA98" s="13"/>
      <c r="LNB98" s="13"/>
      <c r="LNC98" s="13"/>
      <c r="LND98" s="13"/>
      <c r="LNE98" s="13"/>
      <c r="LNF98" s="13"/>
      <c r="LNG98" s="13"/>
      <c r="LNH98" s="13"/>
      <c r="LNI98" s="13"/>
      <c r="LNJ98" s="13"/>
      <c r="LNK98" s="13"/>
      <c r="LNL98" s="13"/>
      <c r="LNM98" s="13"/>
      <c r="LNN98" s="13"/>
      <c r="LNO98" s="13"/>
      <c r="LNP98" s="13"/>
      <c r="LNQ98" s="13"/>
      <c r="LNR98" s="13"/>
      <c r="LNS98" s="13"/>
      <c r="LNT98" s="13"/>
      <c r="LNU98" s="13"/>
      <c r="LNV98" s="13"/>
      <c r="LNW98" s="13"/>
      <c r="LNX98" s="13"/>
      <c r="LNY98" s="13"/>
      <c r="LNZ98" s="13"/>
      <c r="LOA98" s="13"/>
      <c r="LOB98" s="13"/>
      <c r="LOC98" s="13"/>
      <c r="LOD98" s="13"/>
      <c r="LOE98" s="13"/>
      <c r="LOF98" s="13"/>
      <c r="LOG98" s="13"/>
      <c r="LOH98" s="13"/>
      <c r="LOI98" s="13"/>
      <c r="LOJ98" s="13"/>
      <c r="LOK98" s="13"/>
      <c r="LOL98" s="13"/>
      <c r="LOM98" s="13"/>
      <c r="LON98" s="13"/>
      <c r="LOO98" s="13"/>
      <c r="LOP98" s="13"/>
      <c r="LOQ98" s="13"/>
      <c r="LOR98" s="13"/>
      <c r="LOS98" s="13"/>
      <c r="LOT98" s="13"/>
      <c r="LOU98" s="13"/>
      <c r="LOV98" s="13"/>
      <c r="LOW98" s="13"/>
      <c r="LOX98" s="13"/>
      <c r="LOY98" s="13"/>
      <c r="LOZ98" s="13"/>
      <c r="LPA98" s="13"/>
      <c r="LPB98" s="13"/>
      <c r="LPC98" s="13"/>
      <c r="LPD98" s="13"/>
      <c r="LPE98" s="13"/>
      <c r="LPF98" s="13"/>
      <c r="LPG98" s="13"/>
      <c r="LPH98" s="13"/>
      <c r="LPI98" s="13"/>
      <c r="LPJ98" s="13"/>
      <c r="LPK98" s="13"/>
      <c r="LPL98" s="13"/>
      <c r="LPM98" s="13"/>
      <c r="LPN98" s="13"/>
      <c r="LPO98" s="13"/>
      <c r="LPP98" s="13"/>
      <c r="LPQ98" s="13"/>
      <c r="LPR98" s="13"/>
      <c r="LPS98" s="13"/>
      <c r="LPT98" s="13"/>
      <c r="LPU98" s="13"/>
      <c r="LPV98" s="13"/>
      <c r="LPW98" s="13"/>
      <c r="LPX98" s="13"/>
      <c r="LPY98" s="13"/>
      <c r="LPZ98" s="13"/>
      <c r="LQA98" s="13"/>
      <c r="LQB98" s="13"/>
      <c r="LQC98" s="13"/>
      <c r="LQD98" s="13"/>
      <c r="LQE98" s="13"/>
      <c r="LQF98" s="13"/>
      <c r="LQG98" s="13"/>
      <c r="LQH98" s="13"/>
      <c r="LQI98" s="13"/>
      <c r="LQJ98" s="13"/>
      <c r="LQK98" s="13"/>
      <c r="LQL98" s="13"/>
      <c r="LQM98" s="13"/>
      <c r="LQN98" s="13"/>
      <c r="LQO98" s="13"/>
      <c r="LQP98" s="13"/>
      <c r="LQQ98" s="13"/>
      <c r="LQR98" s="13"/>
      <c r="LQS98" s="13"/>
      <c r="LQT98" s="13"/>
      <c r="LQU98" s="13"/>
      <c r="LQV98" s="13"/>
      <c r="LQW98" s="13"/>
      <c r="LQX98" s="13"/>
      <c r="LQY98" s="13"/>
      <c r="LQZ98" s="13"/>
      <c r="LRA98" s="13"/>
      <c r="LRB98" s="13"/>
      <c r="LRC98" s="13"/>
      <c r="LRD98" s="13"/>
      <c r="LRE98" s="13"/>
      <c r="LRF98" s="13"/>
      <c r="LRG98" s="13"/>
      <c r="LRH98" s="13"/>
      <c r="LRI98" s="13"/>
      <c r="LRJ98" s="13"/>
      <c r="LRK98" s="13"/>
      <c r="LRL98" s="13"/>
      <c r="LRM98" s="13"/>
      <c r="LRN98" s="13"/>
      <c r="LRO98" s="13"/>
      <c r="LRP98" s="13"/>
      <c r="LRQ98" s="13"/>
      <c r="LRR98" s="13"/>
      <c r="LRS98" s="13"/>
      <c r="LRT98" s="13"/>
      <c r="LRU98" s="13"/>
      <c r="LRV98" s="13"/>
      <c r="LRW98" s="13"/>
      <c r="LRX98" s="13"/>
      <c r="LRY98" s="13"/>
      <c r="LRZ98" s="13"/>
      <c r="LSA98" s="13"/>
      <c r="LSB98" s="13"/>
      <c r="LSC98" s="13"/>
      <c r="LSD98" s="13"/>
      <c r="LSE98" s="13"/>
      <c r="LSF98" s="13"/>
      <c r="LSG98" s="13"/>
      <c r="LSH98" s="13"/>
      <c r="LSI98" s="13"/>
      <c r="LSJ98" s="13"/>
      <c r="LSK98" s="13"/>
      <c r="LSL98" s="13"/>
      <c r="LSM98" s="13"/>
      <c r="LSN98" s="13"/>
      <c r="LSO98" s="13"/>
      <c r="LSP98" s="13"/>
      <c r="LSQ98" s="13"/>
      <c r="LSR98" s="13"/>
      <c r="LSS98" s="13"/>
      <c r="LST98" s="13"/>
      <c r="LSU98" s="13"/>
      <c r="LSV98" s="13"/>
      <c r="LSW98" s="13"/>
      <c r="LSX98" s="13"/>
      <c r="LSY98" s="13"/>
      <c r="LSZ98" s="13"/>
      <c r="LTA98" s="13"/>
      <c r="LTB98" s="13"/>
      <c r="LTC98" s="13"/>
      <c r="LTD98" s="13"/>
      <c r="LTE98" s="13"/>
      <c r="LTF98" s="13"/>
      <c r="LTG98" s="13"/>
      <c r="LTH98" s="13"/>
      <c r="LTI98" s="13"/>
      <c r="LTJ98" s="13"/>
      <c r="LTK98" s="13"/>
      <c r="LTL98" s="13"/>
      <c r="LTM98" s="13"/>
      <c r="LTN98" s="13"/>
      <c r="LTO98" s="13"/>
      <c r="LTP98" s="13"/>
      <c r="LTQ98" s="13"/>
      <c r="LTR98" s="13"/>
      <c r="LTS98" s="13"/>
      <c r="LTT98" s="13"/>
      <c r="LTU98" s="13"/>
      <c r="LTV98" s="13"/>
      <c r="LTW98" s="13"/>
      <c r="LTX98" s="13"/>
      <c r="LTY98" s="13"/>
      <c r="LTZ98" s="13"/>
      <c r="LUA98" s="13"/>
      <c r="LUB98" s="13"/>
      <c r="LUC98" s="13"/>
      <c r="LUD98" s="13"/>
      <c r="LUE98" s="13"/>
      <c r="LUF98" s="13"/>
      <c r="LUG98" s="13"/>
      <c r="LUH98" s="13"/>
      <c r="LUI98" s="13"/>
      <c r="LUJ98" s="13"/>
      <c r="LUK98" s="13"/>
      <c r="LUL98" s="13"/>
      <c r="LUM98" s="13"/>
      <c r="LUN98" s="13"/>
      <c r="LUO98" s="13"/>
      <c r="LUP98" s="13"/>
      <c r="LUQ98" s="13"/>
      <c r="LUR98" s="13"/>
      <c r="LUS98" s="13"/>
      <c r="LUT98" s="13"/>
      <c r="LUU98" s="13"/>
      <c r="LUV98" s="13"/>
      <c r="LUW98" s="13"/>
      <c r="LUX98" s="13"/>
      <c r="LUY98" s="13"/>
      <c r="LUZ98" s="13"/>
      <c r="LVA98" s="13"/>
      <c r="LVB98" s="13"/>
      <c r="LVC98" s="13"/>
      <c r="LVD98" s="13"/>
      <c r="LVE98" s="13"/>
      <c r="LVF98" s="13"/>
      <c r="LVG98" s="13"/>
      <c r="LVH98" s="13"/>
      <c r="LVI98" s="13"/>
      <c r="LVJ98" s="13"/>
      <c r="LVK98" s="13"/>
      <c r="LVL98" s="13"/>
      <c r="LVM98" s="13"/>
      <c r="LVN98" s="13"/>
      <c r="LVO98" s="13"/>
      <c r="LVP98" s="13"/>
      <c r="LVQ98" s="13"/>
      <c r="LVR98" s="13"/>
      <c r="LVS98" s="13"/>
      <c r="LVT98" s="13"/>
      <c r="LVU98" s="13"/>
      <c r="LVV98" s="13"/>
      <c r="LVW98" s="13"/>
      <c r="LVX98" s="13"/>
      <c r="LVY98" s="13"/>
      <c r="LVZ98" s="13"/>
      <c r="LWA98" s="13"/>
      <c r="LWB98" s="13"/>
      <c r="LWC98" s="13"/>
      <c r="LWD98" s="13"/>
      <c r="LWE98" s="13"/>
      <c r="LWF98" s="13"/>
      <c r="LWG98" s="13"/>
      <c r="LWH98" s="13"/>
      <c r="LWI98" s="13"/>
      <c r="LWJ98" s="13"/>
      <c r="LWK98" s="13"/>
      <c r="LWL98" s="13"/>
      <c r="LWM98" s="13"/>
      <c r="LWN98" s="13"/>
      <c r="LWO98" s="13"/>
      <c r="LWP98" s="13"/>
      <c r="LWQ98" s="13"/>
      <c r="LWR98" s="13"/>
      <c r="LWS98" s="13"/>
      <c r="LWT98" s="13"/>
      <c r="LWU98" s="13"/>
      <c r="LWV98" s="13"/>
      <c r="LWW98" s="13"/>
      <c r="LWX98" s="13"/>
      <c r="LWY98" s="13"/>
      <c r="LWZ98" s="13"/>
      <c r="LXA98" s="13"/>
      <c r="LXB98" s="13"/>
      <c r="LXC98" s="13"/>
      <c r="LXD98" s="13"/>
      <c r="LXE98" s="13"/>
      <c r="LXF98" s="13"/>
      <c r="LXG98" s="13"/>
      <c r="LXH98" s="13"/>
      <c r="LXI98" s="13"/>
      <c r="LXJ98" s="13"/>
      <c r="LXK98" s="13"/>
      <c r="LXL98" s="13"/>
      <c r="LXM98" s="13"/>
      <c r="LXN98" s="13"/>
      <c r="LXO98" s="13"/>
      <c r="LXP98" s="13"/>
      <c r="LXQ98" s="13"/>
      <c r="LXR98" s="13"/>
      <c r="LXS98" s="13"/>
      <c r="LXT98" s="13"/>
      <c r="LXU98" s="13"/>
      <c r="LXV98" s="13"/>
      <c r="LXW98" s="13"/>
      <c r="LXX98" s="13"/>
      <c r="LXY98" s="13"/>
      <c r="LXZ98" s="13"/>
      <c r="LYA98" s="13"/>
      <c r="LYB98" s="13"/>
      <c r="LYC98" s="13"/>
      <c r="LYD98" s="13"/>
      <c r="LYE98" s="13"/>
      <c r="LYF98" s="13"/>
      <c r="LYG98" s="13"/>
      <c r="LYH98" s="13"/>
      <c r="LYI98" s="13"/>
      <c r="LYJ98" s="13"/>
      <c r="LYK98" s="13"/>
      <c r="LYL98" s="13"/>
      <c r="LYM98" s="13"/>
      <c r="LYN98" s="13"/>
      <c r="LYO98" s="13"/>
      <c r="LYP98" s="13"/>
      <c r="LYQ98" s="13"/>
      <c r="LYR98" s="13"/>
      <c r="LYS98" s="13"/>
      <c r="LYT98" s="13"/>
      <c r="LYU98" s="13"/>
      <c r="LYV98" s="13"/>
      <c r="LYW98" s="13"/>
      <c r="LYX98" s="13"/>
      <c r="LYY98" s="13"/>
      <c r="LYZ98" s="13"/>
      <c r="LZA98" s="13"/>
      <c r="LZB98" s="13"/>
      <c r="LZC98" s="13"/>
      <c r="LZD98" s="13"/>
      <c r="LZE98" s="13"/>
      <c r="LZF98" s="13"/>
      <c r="LZG98" s="13"/>
      <c r="LZH98" s="13"/>
      <c r="LZI98" s="13"/>
      <c r="LZJ98" s="13"/>
      <c r="LZK98" s="13"/>
      <c r="LZL98" s="13"/>
      <c r="LZM98" s="13"/>
      <c r="LZN98" s="13"/>
      <c r="LZO98" s="13"/>
      <c r="LZP98" s="13"/>
      <c r="LZQ98" s="13"/>
      <c r="LZR98" s="13"/>
      <c r="LZS98" s="13"/>
      <c r="LZT98" s="13"/>
      <c r="LZU98" s="13"/>
      <c r="LZV98" s="13"/>
      <c r="LZW98" s="13"/>
      <c r="LZX98" s="13"/>
      <c r="LZY98" s="13"/>
      <c r="LZZ98" s="13"/>
      <c r="MAA98" s="13"/>
      <c r="MAB98" s="13"/>
      <c r="MAC98" s="13"/>
      <c r="MAD98" s="13"/>
      <c r="MAE98" s="13"/>
      <c r="MAF98" s="13"/>
      <c r="MAG98" s="13"/>
      <c r="MAH98" s="13"/>
      <c r="MAI98" s="13"/>
      <c r="MAJ98" s="13"/>
      <c r="MAK98" s="13"/>
      <c r="MAL98" s="13"/>
      <c r="MAM98" s="13"/>
      <c r="MAN98" s="13"/>
      <c r="MAO98" s="13"/>
      <c r="MAP98" s="13"/>
      <c r="MAQ98" s="13"/>
      <c r="MAR98" s="13"/>
      <c r="MAS98" s="13"/>
      <c r="MAT98" s="13"/>
      <c r="MAU98" s="13"/>
      <c r="MAV98" s="13"/>
      <c r="MAW98" s="13"/>
      <c r="MAX98" s="13"/>
      <c r="MAY98" s="13"/>
      <c r="MAZ98" s="13"/>
      <c r="MBA98" s="13"/>
      <c r="MBB98" s="13"/>
      <c r="MBC98" s="13"/>
      <c r="MBD98" s="13"/>
      <c r="MBE98" s="13"/>
      <c r="MBF98" s="13"/>
      <c r="MBG98" s="13"/>
      <c r="MBH98" s="13"/>
      <c r="MBI98" s="13"/>
      <c r="MBJ98" s="13"/>
      <c r="MBK98" s="13"/>
      <c r="MBL98" s="13"/>
      <c r="MBM98" s="13"/>
      <c r="MBN98" s="13"/>
      <c r="MBO98" s="13"/>
      <c r="MBP98" s="13"/>
      <c r="MBQ98" s="13"/>
      <c r="MBR98" s="13"/>
      <c r="MBS98" s="13"/>
      <c r="MBT98" s="13"/>
      <c r="MBU98" s="13"/>
      <c r="MBV98" s="13"/>
      <c r="MBW98" s="13"/>
      <c r="MBX98" s="13"/>
      <c r="MBY98" s="13"/>
      <c r="MBZ98" s="13"/>
      <c r="MCA98" s="13"/>
      <c r="MCB98" s="13"/>
      <c r="MCC98" s="13"/>
      <c r="MCD98" s="13"/>
      <c r="MCE98" s="13"/>
      <c r="MCF98" s="13"/>
      <c r="MCG98" s="13"/>
      <c r="MCH98" s="13"/>
      <c r="MCI98" s="13"/>
      <c r="MCJ98" s="13"/>
      <c r="MCK98" s="13"/>
      <c r="MCL98" s="13"/>
      <c r="MCM98" s="13"/>
      <c r="MCN98" s="13"/>
      <c r="MCO98" s="13"/>
      <c r="MCP98" s="13"/>
      <c r="MCQ98" s="13"/>
      <c r="MCR98" s="13"/>
      <c r="MCS98" s="13"/>
      <c r="MCT98" s="13"/>
      <c r="MCU98" s="13"/>
      <c r="MCV98" s="13"/>
      <c r="MCW98" s="13"/>
      <c r="MCX98" s="13"/>
      <c r="MCY98" s="13"/>
      <c r="MCZ98" s="13"/>
      <c r="MDA98" s="13"/>
      <c r="MDB98" s="13"/>
      <c r="MDC98" s="13"/>
      <c r="MDD98" s="13"/>
      <c r="MDE98" s="13"/>
      <c r="MDF98" s="13"/>
      <c r="MDG98" s="13"/>
      <c r="MDH98" s="13"/>
      <c r="MDI98" s="13"/>
      <c r="MDJ98" s="13"/>
      <c r="MDK98" s="13"/>
      <c r="MDL98" s="13"/>
      <c r="MDM98" s="13"/>
      <c r="MDN98" s="13"/>
      <c r="MDO98" s="13"/>
      <c r="MDP98" s="13"/>
      <c r="MDQ98" s="13"/>
      <c r="MDR98" s="13"/>
      <c r="MDS98" s="13"/>
      <c r="MDT98" s="13"/>
      <c r="MDU98" s="13"/>
      <c r="MDV98" s="13"/>
      <c r="MDW98" s="13"/>
      <c r="MDX98" s="13"/>
      <c r="MDY98" s="13"/>
      <c r="MDZ98" s="13"/>
      <c r="MEA98" s="13"/>
      <c r="MEB98" s="13"/>
      <c r="MEC98" s="13"/>
      <c r="MED98" s="13"/>
      <c r="MEE98" s="13"/>
      <c r="MEF98" s="13"/>
      <c r="MEG98" s="13"/>
      <c r="MEH98" s="13"/>
      <c r="MEI98" s="13"/>
      <c r="MEJ98" s="13"/>
      <c r="MEK98" s="13"/>
      <c r="MEL98" s="13"/>
      <c r="MEM98" s="13"/>
      <c r="MEN98" s="13"/>
      <c r="MEO98" s="13"/>
      <c r="MEP98" s="13"/>
      <c r="MEQ98" s="13"/>
      <c r="MER98" s="13"/>
      <c r="MES98" s="13"/>
      <c r="MET98" s="13"/>
      <c r="MEU98" s="13"/>
      <c r="MEV98" s="13"/>
      <c r="MEW98" s="13"/>
      <c r="MEX98" s="13"/>
      <c r="MEY98" s="13"/>
      <c r="MEZ98" s="13"/>
      <c r="MFA98" s="13"/>
      <c r="MFB98" s="13"/>
      <c r="MFC98" s="13"/>
      <c r="MFD98" s="13"/>
      <c r="MFE98" s="13"/>
      <c r="MFF98" s="13"/>
      <c r="MFG98" s="13"/>
      <c r="MFH98" s="13"/>
      <c r="MFI98" s="13"/>
      <c r="MFJ98" s="13"/>
      <c r="MFK98" s="13"/>
      <c r="MFL98" s="13"/>
      <c r="MFM98" s="13"/>
      <c r="MFN98" s="13"/>
      <c r="MFO98" s="13"/>
      <c r="MFP98" s="13"/>
      <c r="MFQ98" s="13"/>
      <c r="MFR98" s="13"/>
      <c r="MFS98" s="13"/>
      <c r="MFT98" s="13"/>
      <c r="MFU98" s="13"/>
      <c r="MFV98" s="13"/>
      <c r="MFW98" s="13"/>
      <c r="MFX98" s="13"/>
      <c r="MFY98" s="13"/>
      <c r="MFZ98" s="13"/>
      <c r="MGA98" s="13"/>
      <c r="MGB98" s="13"/>
      <c r="MGC98" s="13"/>
      <c r="MGD98" s="13"/>
      <c r="MGE98" s="13"/>
      <c r="MGF98" s="13"/>
      <c r="MGG98" s="13"/>
      <c r="MGH98" s="13"/>
      <c r="MGI98" s="13"/>
      <c r="MGJ98" s="13"/>
      <c r="MGK98" s="13"/>
      <c r="MGL98" s="13"/>
      <c r="MGM98" s="13"/>
      <c r="MGN98" s="13"/>
      <c r="MGO98" s="13"/>
      <c r="MGP98" s="13"/>
      <c r="MGQ98" s="13"/>
      <c r="MGR98" s="13"/>
      <c r="MGS98" s="13"/>
      <c r="MGT98" s="13"/>
      <c r="MGU98" s="13"/>
      <c r="MGV98" s="13"/>
      <c r="MGW98" s="13"/>
      <c r="MGX98" s="13"/>
      <c r="MGY98" s="13"/>
      <c r="MGZ98" s="13"/>
      <c r="MHA98" s="13"/>
      <c r="MHB98" s="13"/>
      <c r="MHC98" s="13"/>
      <c r="MHD98" s="13"/>
      <c r="MHE98" s="13"/>
      <c r="MHF98" s="13"/>
      <c r="MHG98" s="13"/>
      <c r="MHH98" s="13"/>
      <c r="MHI98" s="13"/>
      <c r="MHJ98" s="13"/>
      <c r="MHK98" s="13"/>
      <c r="MHL98" s="13"/>
      <c r="MHM98" s="13"/>
      <c r="MHN98" s="13"/>
      <c r="MHO98" s="13"/>
      <c r="MHP98" s="13"/>
      <c r="MHQ98" s="13"/>
      <c r="MHR98" s="13"/>
      <c r="MHS98" s="13"/>
      <c r="MHT98" s="13"/>
      <c r="MHU98" s="13"/>
      <c r="MHV98" s="13"/>
      <c r="MHW98" s="13"/>
      <c r="MHX98" s="13"/>
      <c r="MHY98" s="13"/>
      <c r="MHZ98" s="13"/>
      <c r="MIA98" s="13"/>
      <c r="MIB98" s="13"/>
      <c r="MIC98" s="13"/>
      <c r="MID98" s="13"/>
      <c r="MIE98" s="13"/>
      <c r="MIF98" s="13"/>
      <c r="MIG98" s="13"/>
      <c r="MIH98" s="13"/>
      <c r="MII98" s="13"/>
      <c r="MIJ98" s="13"/>
      <c r="MIK98" s="13"/>
      <c r="MIL98" s="13"/>
      <c r="MIM98" s="13"/>
      <c r="MIN98" s="13"/>
      <c r="MIO98" s="13"/>
      <c r="MIP98" s="13"/>
      <c r="MIQ98" s="13"/>
      <c r="MIR98" s="13"/>
      <c r="MIS98" s="13"/>
      <c r="MIT98" s="13"/>
      <c r="MIU98" s="13"/>
      <c r="MIV98" s="13"/>
      <c r="MIW98" s="13"/>
      <c r="MIX98" s="13"/>
      <c r="MIY98" s="13"/>
      <c r="MIZ98" s="13"/>
      <c r="MJA98" s="13"/>
      <c r="MJB98" s="13"/>
      <c r="MJC98" s="13"/>
      <c r="MJD98" s="13"/>
      <c r="MJE98" s="13"/>
      <c r="MJF98" s="13"/>
      <c r="MJG98" s="13"/>
      <c r="MJH98" s="13"/>
      <c r="MJI98" s="13"/>
      <c r="MJJ98" s="13"/>
      <c r="MJK98" s="13"/>
      <c r="MJL98" s="13"/>
      <c r="MJM98" s="13"/>
      <c r="MJN98" s="13"/>
      <c r="MJO98" s="13"/>
      <c r="MJP98" s="13"/>
      <c r="MJQ98" s="13"/>
      <c r="MJR98" s="13"/>
      <c r="MJS98" s="13"/>
      <c r="MJT98" s="13"/>
      <c r="MJU98" s="13"/>
      <c r="MJV98" s="13"/>
      <c r="MJW98" s="13"/>
      <c r="MJX98" s="13"/>
      <c r="MJY98" s="13"/>
      <c r="MJZ98" s="13"/>
      <c r="MKA98" s="13"/>
      <c r="MKB98" s="13"/>
      <c r="MKC98" s="13"/>
      <c r="MKD98" s="13"/>
      <c r="MKE98" s="13"/>
      <c r="MKF98" s="13"/>
      <c r="MKG98" s="13"/>
      <c r="MKH98" s="13"/>
      <c r="MKI98" s="13"/>
      <c r="MKJ98" s="13"/>
      <c r="MKK98" s="13"/>
      <c r="MKL98" s="13"/>
      <c r="MKM98" s="13"/>
      <c r="MKN98" s="13"/>
      <c r="MKO98" s="13"/>
      <c r="MKP98" s="13"/>
      <c r="MKQ98" s="13"/>
      <c r="MKR98" s="13"/>
      <c r="MKS98" s="13"/>
      <c r="MKT98" s="13"/>
      <c r="MKU98" s="13"/>
      <c r="MKV98" s="13"/>
      <c r="MKW98" s="13"/>
      <c r="MKX98" s="13"/>
      <c r="MKY98" s="13"/>
      <c r="MKZ98" s="13"/>
      <c r="MLA98" s="13"/>
      <c r="MLB98" s="13"/>
      <c r="MLC98" s="13"/>
      <c r="MLD98" s="13"/>
      <c r="MLE98" s="13"/>
      <c r="MLF98" s="13"/>
      <c r="MLG98" s="13"/>
      <c r="MLH98" s="13"/>
      <c r="MLI98" s="13"/>
      <c r="MLJ98" s="13"/>
      <c r="MLK98" s="13"/>
      <c r="MLL98" s="13"/>
      <c r="MLM98" s="13"/>
      <c r="MLN98" s="13"/>
      <c r="MLO98" s="13"/>
      <c r="MLP98" s="13"/>
      <c r="MLQ98" s="13"/>
      <c r="MLR98" s="13"/>
      <c r="MLS98" s="13"/>
      <c r="MLT98" s="13"/>
      <c r="MLU98" s="13"/>
      <c r="MLV98" s="13"/>
      <c r="MLW98" s="13"/>
      <c r="MLX98" s="13"/>
      <c r="MLY98" s="13"/>
      <c r="MLZ98" s="13"/>
      <c r="MMA98" s="13"/>
      <c r="MMB98" s="13"/>
      <c r="MMC98" s="13"/>
      <c r="MMD98" s="13"/>
      <c r="MME98" s="13"/>
      <c r="MMF98" s="13"/>
      <c r="MMG98" s="13"/>
      <c r="MMH98" s="13"/>
      <c r="MMI98" s="13"/>
      <c r="MMJ98" s="13"/>
      <c r="MMK98" s="13"/>
      <c r="MML98" s="13"/>
      <c r="MMM98" s="13"/>
      <c r="MMN98" s="13"/>
      <c r="MMO98" s="13"/>
      <c r="MMP98" s="13"/>
      <c r="MMQ98" s="13"/>
      <c r="MMR98" s="13"/>
      <c r="MMS98" s="13"/>
      <c r="MMT98" s="13"/>
      <c r="MMU98" s="13"/>
      <c r="MMV98" s="13"/>
      <c r="MMW98" s="13"/>
      <c r="MMX98" s="13"/>
      <c r="MMY98" s="13"/>
      <c r="MMZ98" s="13"/>
      <c r="MNA98" s="13"/>
      <c r="MNB98" s="13"/>
      <c r="MNC98" s="13"/>
      <c r="MND98" s="13"/>
      <c r="MNE98" s="13"/>
      <c r="MNF98" s="13"/>
      <c r="MNG98" s="13"/>
      <c r="MNH98" s="13"/>
      <c r="MNI98" s="13"/>
      <c r="MNJ98" s="13"/>
      <c r="MNK98" s="13"/>
      <c r="MNL98" s="13"/>
      <c r="MNM98" s="13"/>
      <c r="MNN98" s="13"/>
      <c r="MNO98" s="13"/>
      <c r="MNP98" s="13"/>
      <c r="MNQ98" s="13"/>
      <c r="MNR98" s="13"/>
      <c r="MNS98" s="13"/>
      <c r="MNT98" s="13"/>
      <c r="MNU98" s="13"/>
      <c r="MNV98" s="13"/>
      <c r="MNW98" s="13"/>
      <c r="MNX98" s="13"/>
      <c r="MNY98" s="13"/>
      <c r="MNZ98" s="13"/>
      <c r="MOA98" s="13"/>
      <c r="MOB98" s="13"/>
      <c r="MOC98" s="13"/>
      <c r="MOD98" s="13"/>
      <c r="MOE98" s="13"/>
      <c r="MOF98" s="13"/>
      <c r="MOG98" s="13"/>
      <c r="MOH98" s="13"/>
      <c r="MOI98" s="13"/>
      <c r="MOJ98" s="13"/>
      <c r="MOK98" s="13"/>
      <c r="MOL98" s="13"/>
      <c r="MOM98" s="13"/>
      <c r="MON98" s="13"/>
      <c r="MOO98" s="13"/>
      <c r="MOP98" s="13"/>
      <c r="MOQ98" s="13"/>
      <c r="MOR98" s="13"/>
      <c r="MOS98" s="13"/>
      <c r="MOT98" s="13"/>
      <c r="MOU98" s="13"/>
      <c r="MOV98" s="13"/>
      <c r="MOW98" s="13"/>
      <c r="MOX98" s="13"/>
      <c r="MOY98" s="13"/>
      <c r="MOZ98" s="13"/>
      <c r="MPA98" s="13"/>
      <c r="MPB98" s="13"/>
      <c r="MPC98" s="13"/>
      <c r="MPD98" s="13"/>
      <c r="MPE98" s="13"/>
      <c r="MPF98" s="13"/>
      <c r="MPG98" s="13"/>
      <c r="MPH98" s="13"/>
      <c r="MPI98" s="13"/>
      <c r="MPJ98" s="13"/>
      <c r="MPK98" s="13"/>
      <c r="MPL98" s="13"/>
      <c r="MPM98" s="13"/>
      <c r="MPN98" s="13"/>
      <c r="MPO98" s="13"/>
      <c r="MPP98" s="13"/>
      <c r="MPQ98" s="13"/>
      <c r="MPR98" s="13"/>
      <c r="MPS98" s="13"/>
      <c r="MPT98" s="13"/>
      <c r="MPU98" s="13"/>
      <c r="MPV98" s="13"/>
      <c r="MPW98" s="13"/>
      <c r="MPX98" s="13"/>
      <c r="MPY98" s="13"/>
      <c r="MPZ98" s="13"/>
      <c r="MQA98" s="13"/>
      <c r="MQB98" s="13"/>
      <c r="MQC98" s="13"/>
      <c r="MQD98" s="13"/>
      <c r="MQE98" s="13"/>
      <c r="MQF98" s="13"/>
      <c r="MQG98" s="13"/>
      <c r="MQH98" s="13"/>
      <c r="MQI98" s="13"/>
      <c r="MQJ98" s="13"/>
      <c r="MQK98" s="13"/>
      <c r="MQL98" s="13"/>
      <c r="MQM98" s="13"/>
      <c r="MQN98" s="13"/>
      <c r="MQO98" s="13"/>
      <c r="MQP98" s="13"/>
      <c r="MQQ98" s="13"/>
      <c r="MQR98" s="13"/>
      <c r="MQS98" s="13"/>
      <c r="MQT98" s="13"/>
      <c r="MQU98" s="13"/>
      <c r="MQV98" s="13"/>
      <c r="MQW98" s="13"/>
      <c r="MQX98" s="13"/>
      <c r="MQY98" s="13"/>
      <c r="MQZ98" s="13"/>
      <c r="MRA98" s="13"/>
      <c r="MRB98" s="13"/>
      <c r="MRC98" s="13"/>
      <c r="MRD98" s="13"/>
      <c r="MRE98" s="13"/>
      <c r="MRF98" s="13"/>
      <c r="MRG98" s="13"/>
      <c r="MRH98" s="13"/>
      <c r="MRI98" s="13"/>
      <c r="MRJ98" s="13"/>
      <c r="MRK98" s="13"/>
      <c r="MRL98" s="13"/>
      <c r="MRM98" s="13"/>
      <c r="MRN98" s="13"/>
      <c r="MRO98" s="13"/>
      <c r="MRP98" s="13"/>
      <c r="MRQ98" s="13"/>
      <c r="MRR98" s="13"/>
      <c r="MRS98" s="13"/>
      <c r="MRT98" s="13"/>
      <c r="MRU98" s="13"/>
      <c r="MRV98" s="13"/>
      <c r="MRW98" s="13"/>
      <c r="MRX98" s="13"/>
      <c r="MRY98" s="13"/>
      <c r="MRZ98" s="13"/>
      <c r="MSA98" s="13"/>
      <c r="MSB98" s="13"/>
      <c r="MSC98" s="13"/>
      <c r="MSD98" s="13"/>
      <c r="MSE98" s="13"/>
      <c r="MSF98" s="13"/>
      <c r="MSG98" s="13"/>
      <c r="MSH98" s="13"/>
      <c r="MSI98" s="13"/>
      <c r="MSJ98" s="13"/>
      <c r="MSK98" s="13"/>
      <c r="MSL98" s="13"/>
      <c r="MSM98" s="13"/>
      <c r="MSN98" s="13"/>
      <c r="MSO98" s="13"/>
      <c r="MSP98" s="13"/>
      <c r="MSQ98" s="13"/>
      <c r="MSR98" s="13"/>
      <c r="MSS98" s="13"/>
      <c r="MST98" s="13"/>
      <c r="MSU98" s="13"/>
      <c r="MSV98" s="13"/>
      <c r="MSW98" s="13"/>
      <c r="MSX98" s="13"/>
      <c r="MSY98" s="13"/>
      <c r="MSZ98" s="13"/>
      <c r="MTA98" s="13"/>
      <c r="MTB98" s="13"/>
      <c r="MTC98" s="13"/>
      <c r="MTD98" s="13"/>
      <c r="MTE98" s="13"/>
      <c r="MTF98" s="13"/>
      <c r="MTG98" s="13"/>
      <c r="MTH98" s="13"/>
      <c r="MTI98" s="13"/>
      <c r="MTJ98" s="13"/>
      <c r="MTK98" s="13"/>
      <c r="MTL98" s="13"/>
      <c r="MTM98" s="13"/>
      <c r="MTN98" s="13"/>
      <c r="MTO98" s="13"/>
      <c r="MTP98" s="13"/>
      <c r="MTQ98" s="13"/>
      <c r="MTR98" s="13"/>
      <c r="MTS98" s="13"/>
      <c r="MTT98" s="13"/>
      <c r="MTU98" s="13"/>
      <c r="MTV98" s="13"/>
      <c r="MTW98" s="13"/>
      <c r="MTX98" s="13"/>
      <c r="MTY98" s="13"/>
      <c r="MTZ98" s="13"/>
      <c r="MUA98" s="13"/>
      <c r="MUB98" s="13"/>
      <c r="MUC98" s="13"/>
      <c r="MUD98" s="13"/>
      <c r="MUE98" s="13"/>
      <c r="MUF98" s="13"/>
      <c r="MUG98" s="13"/>
      <c r="MUH98" s="13"/>
      <c r="MUI98" s="13"/>
      <c r="MUJ98" s="13"/>
      <c r="MUK98" s="13"/>
      <c r="MUL98" s="13"/>
      <c r="MUM98" s="13"/>
      <c r="MUN98" s="13"/>
      <c r="MUO98" s="13"/>
      <c r="MUP98" s="13"/>
      <c r="MUQ98" s="13"/>
      <c r="MUR98" s="13"/>
      <c r="MUS98" s="13"/>
      <c r="MUT98" s="13"/>
      <c r="MUU98" s="13"/>
      <c r="MUV98" s="13"/>
      <c r="MUW98" s="13"/>
      <c r="MUX98" s="13"/>
      <c r="MUY98" s="13"/>
      <c r="MUZ98" s="13"/>
      <c r="MVA98" s="13"/>
      <c r="MVB98" s="13"/>
      <c r="MVC98" s="13"/>
      <c r="MVD98" s="13"/>
      <c r="MVE98" s="13"/>
      <c r="MVF98" s="13"/>
      <c r="MVG98" s="13"/>
      <c r="MVH98" s="13"/>
      <c r="MVI98" s="13"/>
      <c r="MVJ98" s="13"/>
      <c r="MVK98" s="13"/>
      <c r="MVL98" s="13"/>
      <c r="MVM98" s="13"/>
      <c r="MVN98" s="13"/>
      <c r="MVO98" s="13"/>
      <c r="MVP98" s="13"/>
      <c r="MVQ98" s="13"/>
      <c r="MVR98" s="13"/>
      <c r="MVS98" s="13"/>
      <c r="MVT98" s="13"/>
      <c r="MVU98" s="13"/>
      <c r="MVV98" s="13"/>
      <c r="MVW98" s="13"/>
      <c r="MVX98" s="13"/>
      <c r="MVY98" s="13"/>
      <c r="MVZ98" s="13"/>
      <c r="MWA98" s="13"/>
      <c r="MWB98" s="13"/>
      <c r="MWC98" s="13"/>
      <c r="MWD98" s="13"/>
      <c r="MWE98" s="13"/>
      <c r="MWF98" s="13"/>
      <c r="MWG98" s="13"/>
      <c r="MWH98" s="13"/>
      <c r="MWI98" s="13"/>
      <c r="MWJ98" s="13"/>
      <c r="MWK98" s="13"/>
      <c r="MWL98" s="13"/>
      <c r="MWM98" s="13"/>
      <c r="MWN98" s="13"/>
      <c r="MWO98" s="13"/>
      <c r="MWP98" s="13"/>
      <c r="MWQ98" s="13"/>
      <c r="MWR98" s="13"/>
      <c r="MWS98" s="13"/>
      <c r="MWT98" s="13"/>
      <c r="MWU98" s="13"/>
      <c r="MWV98" s="13"/>
      <c r="MWW98" s="13"/>
      <c r="MWX98" s="13"/>
      <c r="MWY98" s="13"/>
      <c r="MWZ98" s="13"/>
      <c r="MXA98" s="13"/>
      <c r="MXB98" s="13"/>
      <c r="MXC98" s="13"/>
      <c r="MXD98" s="13"/>
      <c r="MXE98" s="13"/>
      <c r="MXF98" s="13"/>
      <c r="MXG98" s="13"/>
      <c r="MXH98" s="13"/>
      <c r="MXI98" s="13"/>
      <c r="MXJ98" s="13"/>
      <c r="MXK98" s="13"/>
      <c r="MXL98" s="13"/>
      <c r="MXM98" s="13"/>
      <c r="MXN98" s="13"/>
      <c r="MXO98" s="13"/>
      <c r="MXP98" s="13"/>
      <c r="MXQ98" s="13"/>
      <c r="MXR98" s="13"/>
      <c r="MXS98" s="13"/>
      <c r="MXT98" s="13"/>
      <c r="MXU98" s="13"/>
      <c r="MXV98" s="13"/>
      <c r="MXW98" s="13"/>
      <c r="MXX98" s="13"/>
      <c r="MXY98" s="13"/>
      <c r="MXZ98" s="13"/>
      <c r="MYA98" s="13"/>
      <c r="MYB98" s="13"/>
      <c r="MYC98" s="13"/>
      <c r="MYD98" s="13"/>
      <c r="MYE98" s="13"/>
      <c r="MYF98" s="13"/>
      <c r="MYG98" s="13"/>
      <c r="MYH98" s="13"/>
      <c r="MYI98" s="13"/>
      <c r="MYJ98" s="13"/>
      <c r="MYK98" s="13"/>
      <c r="MYL98" s="13"/>
      <c r="MYM98" s="13"/>
      <c r="MYN98" s="13"/>
      <c r="MYO98" s="13"/>
      <c r="MYP98" s="13"/>
      <c r="MYQ98" s="13"/>
      <c r="MYR98" s="13"/>
      <c r="MYS98" s="13"/>
      <c r="MYT98" s="13"/>
      <c r="MYU98" s="13"/>
      <c r="MYV98" s="13"/>
      <c r="MYW98" s="13"/>
      <c r="MYX98" s="13"/>
      <c r="MYY98" s="13"/>
      <c r="MYZ98" s="13"/>
      <c r="MZA98" s="13"/>
      <c r="MZB98" s="13"/>
      <c r="MZC98" s="13"/>
      <c r="MZD98" s="13"/>
      <c r="MZE98" s="13"/>
      <c r="MZF98" s="13"/>
      <c r="MZG98" s="13"/>
      <c r="MZH98" s="13"/>
      <c r="MZI98" s="13"/>
      <c r="MZJ98" s="13"/>
      <c r="MZK98" s="13"/>
      <c r="MZL98" s="13"/>
      <c r="MZM98" s="13"/>
      <c r="MZN98" s="13"/>
      <c r="MZO98" s="13"/>
      <c r="MZP98" s="13"/>
      <c r="MZQ98" s="13"/>
      <c r="MZR98" s="13"/>
      <c r="MZS98" s="13"/>
      <c r="MZT98" s="13"/>
      <c r="MZU98" s="13"/>
      <c r="MZV98" s="13"/>
      <c r="MZW98" s="13"/>
      <c r="MZX98" s="13"/>
      <c r="MZY98" s="13"/>
      <c r="MZZ98" s="13"/>
      <c r="NAA98" s="13"/>
      <c r="NAB98" s="13"/>
      <c r="NAC98" s="13"/>
      <c r="NAD98" s="13"/>
      <c r="NAE98" s="13"/>
      <c r="NAF98" s="13"/>
      <c r="NAG98" s="13"/>
      <c r="NAH98" s="13"/>
      <c r="NAI98" s="13"/>
      <c r="NAJ98" s="13"/>
      <c r="NAK98" s="13"/>
      <c r="NAL98" s="13"/>
      <c r="NAM98" s="13"/>
      <c r="NAN98" s="13"/>
      <c r="NAO98" s="13"/>
      <c r="NAP98" s="13"/>
      <c r="NAQ98" s="13"/>
      <c r="NAR98" s="13"/>
      <c r="NAS98" s="13"/>
      <c r="NAT98" s="13"/>
      <c r="NAU98" s="13"/>
      <c r="NAV98" s="13"/>
      <c r="NAW98" s="13"/>
      <c r="NAX98" s="13"/>
      <c r="NAY98" s="13"/>
      <c r="NAZ98" s="13"/>
      <c r="NBA98" s="13"/>
      <c r="NBB98" s="13"/>
      <c r="NBC98" s="13"/>
      <c r="NBD98" s="13"/>
      <c r="NBE98" s="13"/>
      <c r="NBF98" s="13"/>
      <c r="NBG98" s="13"/>
      <c r="NBH98" s="13"/>
      <c r="NBI98" s="13"/>
      <c r="NBJ98" s="13"/>
      <c r="NBK98" s="13"/>
      <c r="NBL98" s="13"/>
      <c r="NBM98" s="13"/>
      <c r="NBN98" s="13"/>
      <c r="NBO98" s="13"/>
      <c r="NBP98" s="13"/>
      <c r="NBQ98" s="13"/>
      <c r="NBR98" s="13"/>
      <c r="NBS98" s="13"/>
      <c r="NBT98" s="13"/>
      <c r="NBU98" s="13"/>
      <c r="NBV98" s="13"/>
      <c r="NBW98" s="13"/>
      <c r="NBX98" s="13"/>
      <c r="NBY98" s="13"/>
      <c r="NBZ98" s="13"/>
      <c r="NCA98" s="13"/>
      <c r="NCB98" s="13"/>
      <c r="NCC98" s="13"/>
      <c r="NCD98" s="13"/>
      <c r="NCE98" s="13"/>
      <c r="NCF98" s="13"/>
      <c r="NCG98" s="13"/>
      <c r="NCH98" s="13"/>
      <c r="NCI98" s="13"/>
      <c r="NCJ98" s="13"/>
      <c r="NCK98" s="13"/>
      <c r="NCL98" s="13"/>
      <c r="NCM98" s="13"/>
      <c r="NCN98" s="13"/>
      <c r="NCO98" s="13"/>
      <c r="NCP98" s="13"/>
      <c r="NCQ98" s="13"/>
      <c r="NCR98" s="13"/>
      <c r="NCS98" s="13"/>
      <c r="NCT98" s="13"/>
      <c r="NCU98" s="13"/>
      <c r="NCV98" s="13"/>
      <c r="NCW98" s="13"/>
      <c r="NCX98" s="13"/>
      <c r="NCY98" s="13"/>
      <c r="NCZ98" s="13"/>
      <c r="NDA98" s="13"/>
      <c r="NDB98" s="13"/>
      <c r="NDC98" s="13"/>
      <c r="NDD98" s="13"/>
      <c r="NDE98" s="13"/>
      <c r="NDF98" s="13"/>
      <c r="NDG98" s="13"/>
      <c r="NDH98" s="13"/>
      <c r="NDI98" s="13"/>
      <c r="NDJ98" s="13"/>
      <c r="NDK98" s="13"/>
      <c r="NDL98" s="13"/>
      <c r="NDM98" s="13"/>
      <c r="NDN98" s="13"/>
      <c r="NDO98" s="13"/>
      <c r="NDP98" s="13"/>
      <c r="NDQ98" s="13"/>
      <c r="NDR98" s="13"/>
      <c r="NDS98" s="13"/>
      <c r="NDT98" s="13"/>
      <c r="NDU98" s="13"/>
      <c r="NDV98" s="13"/>
      <c r="NDW98" s="13"/>
      <c r="NDX98" s="13"/>
      <c r="NDY98" s="13"/>
      <c r="NDZ98" s="13"/>
      <c r="NEA98" s="13"/>
      <c r="NEB98" s="13"/>
      <c r="NEC98" s="13"/>
      <c r="NED98" s="13"/>
      <c r="NEE98" s="13"/>
      <c r="NEF98" s="13"/>
      <c r="NEG98" s="13"/>
      <c r="NEH98" s="13"/>
      <c r="NEI98" s="13"/>
      <c r="NEJ98" s="13"/>
      <c r="NEK98" s="13"/>
      <c r="NEL98" s="13"/>
      <c r="NEM98" s="13"/>
      <c r="NEN98" s="13"/>
      <c r="NEO98" s="13"/>
      <c r="NEP98" s="13"/>
      <c r="NEQ98" s="13"/>
      <c r="NER98" s="13"/>
      <c r="NES98" s="13"/>
      <c r="NET98" s="13"/>
      <c r="NEU98" s="13"/>
      <c r="NEV98" s="13"/>
      <c r="NEW98" s="13"/>
      <c r="NEX98" s="13"/>
      <c r="NEY98" s="13"/>
      <c r="NEZ98" s="13"/>
      <c r="NFA98" s="13"/>
      <c r="NFB98" s="13"/>
      <c r="NFC98" s="13"/>
      <c r="NFD98" s="13"/>
      <c r="NFE98" s="13"/>
      <c r="NFF98" s="13"/>
      <c r="NFG98" s="13"/>
      <c r="NFH98" s="13"/>
      <c r="NFI98" s="13"/>
      <c r="NFJ98" s="13"/>
      <c r="NFK98" s="13"/>
      <c r="NFL98" s="13"/>
      <c r="NFM98" s="13"/>
      <c r="NFN98" s="13"/>
      <c r="NFO98" s="13"/>
      <c r="NFP98" s="13"/>
      <c r="NFQ98" s="13"/>
      <c r="NFR98" s="13"/>
      <c r="NFS98" s="13"/>
      <c r="NFT98" s="13"/>
      <c r="NFU98" s="13"/>
      <c r="NFV98" s="13"/>
      <c r="NFW98" s="13"/>
      <c r="NFX98" s="13"/>
      <c r="NFY98" s="13"/>
      <c r="NFZ98" s="13"/>
      <c r="NGA98" s="13"/>
      <c r="NGB98" s="13"/>
      <c r="NGC98" s="13"/>
      <c r="NGD98" s="13"/>
      <c r="NGE98" s="13"/>
      <c r="NGF98" s="13"/>
      <c r="NGG98" s="13"/>
      <c r="NGH98" s="13"/>
      <c r="NGI98" s="13"/>
      <c r="NGJ98" s="13"/>
      <c r="NGK98" s="13"/>
      <c r="NGL98" s="13"/>
      <c r="NGM98" s="13"/>
      <c r="NGN98" s="13"/>
      <c r="NGO98" s="13"/>
      <c r="NGP98" s="13"/>
      <c r="NGQ98" s="13"/>
      <c r="NGR98" s="13"/>
      <c r="NGS98" s="13"/>
      <c r="NGT98" s="13"/>
      <c r="NGU98" s="13"/>
      <c r="NGV98" s="13"/>
      <c r="NGW98" s="13"/>
      <c r="NGX98" s="13"/>
      <c r="NGY98" s="13"/>
      <c r="NGZ98" s="13"/>
      <c r="NHA98" s="13"/>
      <c r="NHB98" s="13"/>
      <c r="NHC98" s="13"/>
      <c r="NHD98" s="13"/>
      <c r="NHE98" s="13"/>
      <c r="NHF98" s="13"/>
      <c r="NHG98" s="13"/>
      <c r="NHH98" s="13"/>
      <c r="NHI98" s="13"/>
      <c r="NHJ98" s="13"/>
      <c r="NHK98" s="13"/>
      <c r="NHL98" s="13"/>
      <c r="NHM98" s="13"/>
      <c r="NHN98" s="13"/>
      <c r="NHO98" s="13"/>
      <c r="NHP98" s="13"/>
      <c r="NHQ98" s="13"/>
      <c r="NHR98" s="13"/>
      <c r="NHS98" s="13"/>
      <c r="NHT98" s="13"/>
      <c r="NHU98" s="13"/>
      <c r="NHV98" s="13"/>
      <c r="NHW98" s="13"/>
      <c r="NHX98" s="13"/>
      <c r="NHY98" s="13"/>
      <c r="NHZ98" s="13"/>
      <c r="NIA98" s="13"/>
      <c r="NIB98" s="13"/>
      <c r="NIC98" s="13"/>
      <c r="NID98" s="13"/>
      <c r="NIE98" s="13"/>
      <c r="NIF98" s="13"/>
      <c r="NIG98" s="13"/>
      <c r="NIH98" s="13"/>
      <c r="NII98" s="13"/>
      <c r="NIJ98" s="13"/>
      <c r="NIK98" s="13"/>
      <c r="NIL98" s="13"/>
      <c r="NIM98" s="13"/>
      <c r="NIN98" s="13"/>
      <c r="NIO98" s="13"/>
      <c r="NIP98" s="13"/>
      <c r="NIQ98" s="13"/>
      <c r="NIR98" s="13"/>
      <c r="NIS98" s="13"/>
      <c r="NIT98" s="13"/>
      <c r="NIU98" s="13"/>
      <c r="NIV98" s="13"/>
      <c r="NIW98" s="13"/>
      <c r="NIX98" s="13"/>
      <c r="NIY98" s="13"/>
      <c r="NIZ98" s="13"/>
      <c r="NJA98" s="13"/>
      <c r="NJB98" s="13"/>
      <c r="NJC98" s="13"/>
      <c r="NJD98" s="13"/>
      <c r="NJE98" s="13"/>
      <c r="NJF98" s="13"/>
      <c r="NJG98" s="13"/>
      <c r="NJH98" s="13"/>
      <c r="NJI98" s="13"/>
      <c r="NJJ98" s="13"/>
      <c r="NJK98" s="13"/>
      <c r="NJL98" s="13"/>
      <c r="NJM98" s="13"/>
      <c r="NJN98" s="13"/>
      <c r="NJO98" s="13"/>
      <c r="NJP98" s="13"/>
      <c r="NJQ98" s="13"/>
      <c r="NJR98" s="13"/>
      <c r="NJS98" s="13"/>
      <c r="NJT98" s="13"/>
      <c r="NJU98" s="13"/>
      <c r="NJV98" s="13"/>
      <c r="NJW98" s="13"/>
      <c r="NJX98" s="13"/>
      <c r="NJY98" s="13"/>
      <c r="NJZ98" s="13"/>
      <c r="NKA98" s="13"/>
      <c r="NKB98" s="13"/>
      <c r="NKC98" s="13"/>
      <c r="NKD98" s="13"/>
      <c r="NKE98" s="13"/>
      <c r="NKF98" s="13"/>
      <c r="NKG98" s="13"/>
      <c r="NKH98" s="13"/>
      <c r="NKI98" s="13"/>
      <c r="NKJ98" s="13"/>
      <c r="NKK98" s="13"/>
      <c r="NKL98" s="13"/>
      <c r="NKM98" s="13"/>
      <c r="NKN98" s="13"/>
      <c r="NKO98" s="13"/>
      <c r="NKP98" s="13"/>
      <c r="NKQ98" s="13"/>
      <c r="NKR98" s="13"/>
      <c r="NKS98" s="13"/>
      <c r="NKT98" s="13"/>
      <c r="NKU98" s="13"/>
      <c r="NKV98" s="13"/>
      <c r="NKW98" s="13"/>
      <c r="NKX98" s="13"/>
      <c r="NKY98" s="13"/>
      <c r="NKZ98" s="13"/>
      <c r="NLA98" s="13"/>
      <c r="NLB98" s="13"/>
      <c r="NLC98" s="13"/>
      <c r="NLD98" s="13"/>
      <c r="NLE98" s="13"/>
      <c r="NLF98" s="13"/>
      <c r="NLG98" s="13"/>
      <c r="NLH98" s="13"/>
      <c r="NLI98" s="13"/>
      <c r="NLJ98" s="13"/>
      <c r="NLK98" s="13"/>
      <c r="NLL98" s="13"/>
      <c r="NLM98" s="13"/>
      <c r="NLN98" s="13"/>
      <c r="NLO98" s="13"/>
      <c r="NLP98" s="13"/>
      <c r="NLQ98" s="13"/>
      <c r="NLR98" s="13"/>
      <c r="NLS98" s="13"/>
      <c r="NLT98" s="13"/>
      <c r="NLU98" s="13"/>
      <c r="NLV98" s="13"/>
      <c r="NLW98" s="13"/>
      <c r="NLX98" s="13"/>
      <c r="NLY98" s="13"/>
      <c r="NLZ98" s="13"/>
      <c r="NMA98" s="13"/>
      <c r="NMB98" s="13"/>
      <c r="NMC98" s="13"/>
      <c r="NMD98" s="13"/>
      <c r="NME98" s="13"/>
      <c r="NMF98" s="13"/>
      <c r="NMG98" s="13"/>
      <c r="NMH98" s="13"/>
      <c r="NMI98" s="13"/>
      <c r="NMJ98" s="13"/>
      <c r="NMK98" s="13"/>
      <c r="NML98" s="13"/>
      <c r="NMM98" s="13"/>
      <c r="NMN98" s="13"/>
      <c r="NMO98" s="13"/>
      <c r="NMP98" s="13"/>
      <c r="NMQ98" s="13"/>
      <c r="NMR98" s="13"/>
      <c r="NMS98" s="13"/>
      <c r="NMT98" s="13"/>
      <c r="NMU98" s="13"/>
      <c r="NMV98" s="13"/>
      <c r="NMW98" s="13"/>
      <c r="NMX98" s="13"/>
      <c r="NMY98" s="13"/>
      <c r="NMZ98" s="13"/>
      <c r="NNA98" s="13"/>
      <c r="NNB98" s="13"/>
      <c r="NNC98" s="13"/>
      <c r="NND98" s="13"/>
      <c r="NNE98" s="13"/>
      <c r="NNF98" s="13"/>
      <c r="NNG98" s="13"/>
      <c r="NNH98" s="13"/>
      <c r="NNI98" s="13"/>
      <c r="NNJ98" s="13"/>
      <c r="NNK98" s="13"/>
      <c r="NNL98" s="13"/>
      <c r="NNM98" s="13"/>
      <c r="NNN98" s="13"/>
      <c r="NNO98" s="13"/>
      <c r="NNP98" s="13"/>
      <c r="NNQ98" s="13"/>
      <c r="NNR98" s="13"/>
      <c r="NNS98" s="13"/>
      <c r="NNT98" s="13"/>
      <c r="NNU98" s="13"/>
      <c r="NNV98" s="13"/>
      <c r="NNW98" s="13"/>
      <c r="NNX98" s="13"/>
      <c r="NNY98" s="13"/>
      <c r="NNZ98" s="13"/>
      <c r="NOA98" s="13"/>
      <c r="NOB98" s="13"/>
      <c r="NOC98" s="13"/>
      <c r="NOD98" s="13"/>
      <c r="NOE98" s="13"/>
      <c r="NOF98" s="13"/>
      <c r="NOG98" s="13"/>
      <c r="NOH98" s="13"/>
      <c r="NOI98" s="13"/>
      <c r="NOJ98" s="13"/>
      <c r="NOK98" s="13"/>
      <c r="NOL98" s="13"/>
      <c r="NOM98" s="13"/>
      <c r="NON98" s="13"/>
      <c r="NOO98" s="13"/>
      <c r="NOP98" s="13"/>
      <c r="NOQ98" s="13"/>
      <c r="NOR98" s="13"/>
      <c r="NOS98" s="13"/>
      <c r="NOT98" s="13"/>
      <c r="NOU98" s="13"/>
      <c r="NOV98" s="13"/>
      <c r="NOW98" s="13"/>
      <c r="NOX98" s="13"/>
      <c r="NOY98" s="13"/>
      <c r="NOZ98" s="13"/>
      <c r="NPA98" s="13"/>
      <c r="NPB98" s="13"/>
      <c r="NPC98" s="13"/>
      <c r="NPD98" s="13"/>
      <c r="NPE98" s="13"/>
      <c r="NPF98" s="13"/>
      <c r="NPG98" s="13"/>
      <c r="NPH98" s="13"/>
      <c r="NPI98" s="13"/>
      <c r="NPJ98" s="13"/>
      <c r="NPK98" s="13"/>
      <c r="NPL98" s="13"/>
      <c r="NPM98" s="13"/>
      <c r="NPN98" s="13"/>
      <c r="NPO98" s="13"/>
      <c r="NPP98" s="13"/>
      <c r="NPQ98" s="13"/>
      <c r="NPR98" s="13"/>
      <c r="NPS98" s="13"/>
      <c r="NPT98" s="13"/>
      <c r="NPU98" s="13"/>
      <c r="NPV98" s="13"/>
      <c r="NPW98" s="13"/>
      <c r="NPX98" s="13"/>
      <c r="NPY98" s="13"/>
      <c r="NPZ98" s="13"/>
      <c r="NQA98" s="13"/>
      <c r="NQB98" s="13"/>
      <c r="NQC98" s="13"/>
      <c r="NQD98" s="13"/>
      <c r="NQE98" s="13"/>
      <c r="NQF98" s="13"/>
      <c r="NQG98" s="13"/>
      <c r="NQH98" s="13"/>
      <c r="NQI98" s="13"/>
      <c r="NQJ98" s="13"/>
      <c r="NQK98" s="13"/>
      <c r="NQL98" s="13"/>
      <c r="NQM98" s="13"/>
      <c r="NQN98" s="13"/>
      <c r="NQO98" s="13"/>
      <c r="NQP98" s="13"/>
      <c r="NQQ98" s="13"/>
      <c r="NQR98" s="13"/>
      <c r="NQS98" s="13"/>
      <c r="NQT98" s="13"/>
      <c r="NQU98" s="13"/>
      <c r="NQV98" s="13"/>
      <c r="NQW98" s="13"/>
      <c r="NQX98" s="13"/>
      <c r="NQY98" s="13"/>
      <c r="NQZ98" s="13"/>
      <c r="NRA98" s="13"/>
      <c r="NRB98" s="13"/>
      <c r="NRC98" s="13"/>
      <c r="NRD98" s="13"/>
      <c r="NRE98" s="13"/>
      <c r="NRF98" s="13"/>
      <c r="NRG98" s="13"/>
      <c r="NRH98" s="13"/>
      <c r="NRI98" s="13"/>
      <c r="NRJ98" s="13"/>
      <c r="NRK98" s="13"/>
      <c r="NRL98" s="13"/>
      <c r="NRM98" s="13"/>
      <c r="NRN98" s="13"/>
      <c r="NRO98" s="13"/>
      <c r="NRP98" s="13"/>
      <c r="NRQ98" s="13"/>
      <c r="NRR98" s="13"/>
      <c r="NRS98" s="13"/>
      <c r="NRT98" s="13"/>
      <c r="NRU98" s="13"/>
      <c r="NRV98" s="13"/>
      <c r="NRW98" s="13"/>
      <c r="NRX98" s="13"/>
      <c r="NRY98" s="13"/>
      <c r="NRZ98" s="13"/>
      <c r="NSA98" s="13"/>
      <c r="NSB98" s="13"/>
      <c r="NSC98" s="13"/>
      <c r="NSD98" s="13"/>
      <c r="NSE98" s="13"/>
      <c r="NSF98" s="13"/>
      <c r="NSG98" s="13"/>
      <c r="NSH98" s="13"/>
      <c r="NSI98" s="13"/>
      <c r="NSJ98" s="13"/>
      <c r="NSK98" s="13"/>
      <c r="NSL98" s="13"/>
      <c r="NSM98" s="13"/>
      <c r="NSN98" s="13"/>
      <c r="NSO98" s="13"/>
      <c r="NSP98" s="13"/>
      <c r="NSQ98" s="13"/>
      <c r="NSR98" s="13"/>
      <c r="NSS98" s="13"/>
      <c r="NST98" s="13"/>
      <c r="NSU98" s="13"/>
      <c r="NSV98" s="13"/>
      <c r="NSW98" s="13"/>
      <c r="NSX98" s="13"/>
      <c r="NSY98" s="13"/>
      <c r="NSZ98" s="13"/>
      <c r="NTA98" s="13"/>
      <c r="NTB98" s="13"/>
      <c r="NTC98" s="13"/>
      <c r="NTD98" s="13"/>
      <c r="NTE98" s="13"/>
      <c r="NTF98" s="13"/>
      <c r="NTG98" s="13"/>
      <c r="NTH98" s="13"/>
      <c r="NTI98" s="13"/>
      <c r="NTJ98" s="13"/>
      <c r="NTK98" s="13"/>
      <c r="NTL98" s="13"/>
      <c r="NTM98" s="13"/>
      <c r="NTN98" s="13"/>
      <c r="NTO98" s="13"/>
      <c r="NTP98" s="13"/>
      <c r="NTQ98" s="13"/>
      <c r="NTR98" s="13"/>
      <c r="NTS98" s="13"/>
      <c r="NTT98" s="13"/>
      <c r="NTU98" s="13"/>
      <c r="NTV98" s="13"/>
      <c r="NTW98" s="13"/>
      <c r="NTX98" s="13"/>
      <c r="NTY98" s="13"/>
      <c r="NTZ98" s="13"/>
      <c r="NUA98" s="13"/>
      <c r="NUB98" s="13"/>
      <c r="NUC98" s="13"/>
      <c r="NUD98" s="13"/>
      <c r="NUE98" s="13"/>
      <c r="NUF98" s="13"/>
      <c r="NUG98" s="13"/>
      <c r="NUH98" s="13"/>
      <c r="NUI98" s="13"/>
      <c r="NUJ98" s="13"/>
      <c r="NUK98" s="13"/>
      <c r="NUL98" s="13"/>
      <c r="NUM98" s="13"/>
      <c r="NUN98" s="13"/>
      <c r="NUO98" s="13"/>
      <c r="NUP98" s="13"/>
      <c r="NUQ98" s="13"/>
      <c r="NUR98" s="13"/>
      <c r="NUS98" s="13"/>
      <c r="NUT98" s="13"/>
      <c r="NUU98" s="13"/>
      <c r="NUV98" s="13"/>
      <c r="NUW98" s="13"/>
      <c r="NUX98" s="13"/>
      <c r="NUY98" s="13"/>
      <c r="NUZ98" s="13"/>
      <c r="NVA98" s="13"/>
      <c r="NVB98" s="13"/>
      <c r="NVC98" s="13"/>
      <c r="NVD98" s="13"/>
      <c r="NVE98" s="13"/>
      <c r="NVF98" s="13"/>
      <c r="NVG98" s="13"/>
      <c r="NVH98" s="13"/>
      <c r="NVI98" s="13"/>
      <c r="NVJ98" s="13"/>
      <c r="NVK98" s="13"/>
      <c r="NVL98" s="13"/>
      <c r="NVM98" s="13"/>
      <c r="NVN98" s="13"/>
      <c r="NVO98" s="13"/>
      <c r="NVP98" s="13"/>
      <c r="NVQ98" s="13"/>
      <c r="NVR98" s="13"/>
      <c r="NVS98" s="13"/>
      <c r="NVT98" s="13"/>
      <c r="NVU98" s="13"/>
      <c r="NVV98" s="13"/>
      <c r="NVW98" s="13"/>
      <c r="NVX98" s="13"/>
      <c r="NVY98" s="13"/>
      <c r="NVZ98" s="13"/>
      <c r="NWA98" s="13"/>
      <c r="NWB98" s="13"/>
      <c r="NWC98" s="13"/>
      <c r="NWD98" s="13"/>
      <c r="NWE98" s="13"/>
      <c r="NWF98" s="13"/>
      <c r="NWG98" s="13"/>
      <c r="NWH98" s="13"/>
      <c r="NWI98" s="13"/>
      <c r="NWJ98" s="13"/>
      <c r="NWK98" s="13"/>
      <c r="NWL98" s="13"/>
      <c r="NWM98" s="13"/>
      <c r="NWN98" s="13"/>
      <c r="NWO98" s="13"/>
      <c r="NWP98" s="13"/>
      <c r="NWQ98" s="13"/>
      <c r="NWR98" s="13"/>
      <c r="NWS98" s="13"/>
      <c r="NWT98" s="13"/>
      <c r="NWU98" s="13"/>
      <c r="NWV98" s="13"/>
      <c r="NWW98" s="13"/>
      <c r="NWX98" s="13"/>
      <c r="NWY98" s="13"/>
      <c r="NWZ98" s="13"/>
      <c r="NXA98" s="13"/>
      <c r="NXB98" s="13"/>
      <c r="NXC98" s="13"/>
      <c r="NXD98" s="13"/>
      <c r="NXE98" s="13"/>
      <c r="NXF98" s="13"/>
      <c r="NXG98" s="13"/>
      <c r="NXH98" s="13"/>
      <c r="NXI98" s="13"/>
      <c r="NXJ98" s="13"/>
      <c r="NXK98" s="13"/>
      <c r="NXL98" s="13"/>
      <c r="NXM98" s="13"/>
      <c r="NXN98" s="13"/>
      <c r="NXO98" s="13"/>
      <c r="NXP98" s="13"/>
      <c r="NXQ98" s="13"/>
      <c r="NXR98" s="13"/>
      <c r="NXS98" s="13"/>
      <c r="NXT98" s="13"/>
      <c r="NXU98" s="13"/>
      <c r="NXV98" s="13"/>
      <c r="NXW98" s="13"/>
      <c r="NXX98" s="13"/>
      <c r="NXY98" s="13"/>
      <c r="NXZ98" s="13"/>
      <c r="NYA98" s="13"/>
      <c r="NYB98" s="13"/>
      <c r="NYC98" s="13"/>
      <c r="NYD98" s="13"/>
      <c r="NYE98" s="13"/>
      <c r="NYF98" s="13"/>
      <c r="NYG98" s="13"/>
      <c r="NYH98" s="13"/>
      <c r="NYI98" s="13"/>
      <c r="NYJ98" s="13"/>
      <c r="NYK98" s="13"/>
      <c r="NYL98" s="13"/>
      <c r="NYM98" s="13"/>
      <c r="NYN98" s="13"/>
      <c r="NYO98" s="13"/>
      <c r="NYP98" s="13"/>
      <c r="NYQ98" s="13"/>
      <c r="NYR98" s="13"/>
      <c r="NYS98" s="13"/>
      <c r="NYT98" s="13"/>
      <c r="NYU98" s="13"/>
      <c r="NYV98" s="13"/>
      <c r="NYW98" s="13"/>
      <c r="NYX98" s="13"/>
      <c r="NYY98" s="13"/>
      <c r="NYZ98" s="13"/>
      <c r="NZA98" s="13"/>
      <c r="NZB98" s="13"/>
      <c r="NZC98" s="13"/>
      <c r="NZD98" s="13"/>
      <c r="NZE98" s="13"/>
      <c r="NZF98" s="13"/>
      <c r="NZG98" s="13"/>
      <c r="NZH98" s="13"/>
      <c r="NZI98" s="13"/>
      <c r="NZJ98" s="13"/>
      <c r="NZK98" s="13"/>
      <c r="NZL98" s="13"/>
      <c r="NZM98" s="13"/>
      <c r="NZN98" s="13"/>
      <c r="NZO98" s="13"/>
      <c r="NZP98" s="13"/>
      <c r="NZQ98" s="13"/>
      <c r="NZR98" s="13"/>
      <c r="NZS98" s="13"/>
      <c r="NZT98" s="13"/>
      <c r="NZU98" s="13"/>
      <c r="NZV98" s="13"/>
      <c r="NZW98" s="13"/>
      <c r="NZX98" s="13"/>
      <c r="NZY98" s="13"/>
      <c r="NZZ98" s="13"/>
      <c r="OAA98" s="13"/>
      <c r="OAB98" s="13"/>
      <c r="OAC98" s="13"/>
      <c r="OAD98" s="13"/>
      <c r="OAE98" s="13"/>
      <c r="OAF98" s="13"/>
      <c r="OAG98" s="13"/>
      <c r="OAH98" s="13"/>
      <c r="OAI98" s="13"/>
      <c r="OAJ98" s="13"/>
      <c r="OAK98" s="13"/>
      <c r="OAL98" s="13"/>
      <c r="OAM98" s="13"/>
      <c r="OAN98" s="13"/>
      <c r="OAO98" s="13"/>
      <c r="OAP98" s="13"/>
      <c r="OAQ98" s="13"/>
      <c r="OAR98" s="13"/>
      <c r="OAS98" s="13"/>
      <c r="OAT98" s="13"/>
      <c r="OAU98" s="13"/>
      <c r="OAV98" s="13"/>
      <c r="OAW98" s="13"/>
      <c r="OAX98" s="13"/>
      <c r="OAY98" s="13"/>
      <c r="OAZ98" s="13"/>
      <c r="OBA98" s="13"/>
      <c r="OBB98" s="13"/>
      <c r="OBC98" s="13"/>
      <c r="OBD98" s="13"/>
      <c r="OBE98" s="13"/>
      <c r="OBF98" s="13"/>
      <c r="OBG98" s="13"/>
      <c r="OBH98" s="13"/>
      <c r="OBI98" s="13"/>
      <c r="OBJ98" s="13"/>
      <c r="OBK98" s="13"/>
      <c r="OBL98" s="13"/>
      <c r="OBM98" s="13"/>
      <c r="OBN98" s="13"/>
      <c r="OBO98" s="13"/>
      <c r="OBP98" s="13"/>
      <c r="OBQ98" s="13"/>
      <c r="OBR98" s="13"/>
      <c r="OBS98" s="13"/>
      <c r="OBT98" s="13"/>
      <c r="OBU98" s="13"/>
      <c r="OBV98" s="13"/>
      <c r="OBW98" s="13"/>
      <c r="OBX98" s="13"/>
      <c r="OBY98" s="13"/>
      <c r="OBZ98" s="13"/>
      <c r="OCA98" s="13"/>
      <c r="OCB98" s="13"/>
      <c r="OCC98" s="13"/>
      <c r="OCD98" s="13"/>
      <c r="OCE98" s="13"/>
      <c r="OCF98" s="13"/>
      <c r="OCG98" s="13"/>
      <c r="OCH98" s="13"/>
      <c r="OCI98" s="13"/>
      <c r="OCJ98" s="13"/>
      <c r="OCK98" s="13"/>
      <c r="OCL98" s="13"/>
      <c r="OCM98" s="13"/>
      <c r="OCN98" s="13"/>
      <c r="OCO98" s="13"/>
      <c r="OCP98" s="13"/>
      <c r="OCQ98" s="13"/>
      <c r="OCR98" s="13"/>
      <c r="OCS98" s="13"/>
      <c r="OCT98" s="13"/>
      <c r="OCU98" s="13"/>
      <c r="OCV98" s="13"/>
      <c r="OCW98" s="13"/>
      <c r="OCX98" s="13"/>
      <c r="OCY98" s="13"/>
      <c r="OCZ98" s="13"/>
      <c r="ODA98" s="13"/>
      <c r="ODB98" s="13"/>
      <c r="ODC98" s="13"/>
      <c r="ODD98" s="13"/>
      <c r="ODE98" s="13"/>
      <c r="ODF98" s="13"/>
      <c r="ODG98" s="13"/>
      <c r="ODH98" s="13"/>
      <c r="ODI98" s="13"/>
      <c r="ODJ98" s="13"/>
      <c r="ODK98" s="13"/>
      <c r="ODL98" s="13"/>
      <c r="ODM98" s="13"/>
      <c r="ODN98" s="13"/>
      <c r="ODO98" s="13"/>
      <c r="ODP98" s="13"/>
      <c r="ODQ98" s="13"/>
      <c r="ODR98" s="13"/>
      <c r="ODS98" s="13"/>
      <c r="ODT98" s="13"/>
      <c r="ODU98" s="13"/>
      <c r="ODV98" s="13"/>
      <c r="ODW98" s="13"/>
      <c r="ODX98" s="13"/>
      <c r="ODY98" s="13"/>
      <c r="ODZ98" s="13"/>
      <c r="OEA98" s="13"/>
      <c r="OEB98" s="13"/>
      <c r="OEC98" s="13"/>
      <c r="OED98" s="13"/>
      <c r="OEE98" s="13"/>
      <c r="OEF98" s="13"/>
      <c r="OEG98" s="13"/>
      <c r="OEH98" s="13"/>
      <c r="OEI98" s="13"/>
      <c r="OEJ98" s="13"/>
      <c r="OEK98" s="13"/>
      <c r="OEL98" s="13"/>
      <c r="OEM98" s="13"/>
      <c r="OEN98" s="13"/>
      <c r="OEO98" s="13"/>
      <c r="OEP98" s="13"/>
      <c r="OEQ98" s="13"/>
      <c r="OER98" s="13"/>
      <c r="OES98" s="13"/>
      <c r="OET98" s="13"/>
      <c r="OEU98" s="13"/>
      <c r="OEV98" s="13"/>
      <c r="OEW98" s="13"/>
      <c r="OEX98" s="13"/>
      <c r="OEY98" s="13"/>
      <c r="OEZ98" s="13"/>
      <c r="OFA98" s="13"/>
      <c r="OFB98" s="13"/>
      <c r="OFC98" s="13"/>
      <c r="OFD98" s="13"/>
      <c r="OFE98" s="13"/>
      <c r="OFF98" s="13"/>
      <c r="OFG98" s="13"/>
      <c r="OFH98" s="13"/>
      <c r="OFI98" s="13"/>
      <c r="OFJ98" s="13"/>
      <c r="OFK98" s="13"/>
      <c r="OFL98" s="13"/>
      <c r="OFM98" s="13"/>
      <c r="OFN98" s="13"/>
      <c r="OFO98" s="13"/>
      <c r="OFP98" s="13"/>
      <c r="OFQ98" s="13"/>
      <c r="OFR98" s="13"/>
      <c r="OFS98" s="13"/>
      <c r="OFT98" s="13"/>
      <c r="OFU98" s="13"/>
      <c r="OFV98" s="13"/>
      <c r="OFW98" s="13"/>
      <c r="OFX98" s="13"/>
      <c r="OFY98" s="13"/>
      <c r="OFZ98" s="13"/>
      <c r="OGA98" s="13"/>
      <c r="OGB98" s="13"/>
      <c r="OGC98" s="13"/>
      <c r="OGD98" s="13"/>
      <c r="OGE98" s="13"/>
      <c r="OGF98" s="13"/>
      <c r="OGG98" s="13"/>
      <c r="OGH98" s="13"/>
      <c r="OGI98" s="13"/>
      <c r="OGJ98" s="13"/>
      <c r="OGK98" s="13"/>
      <c r="OGL98" s="13"/>
      <c r="OGM98" s="13"/>
      <c r="OGN98" s="13"/>
      <c r="OGO98" s="13"/>
      <c r="OGP98" s="13"/>
      <c r="OGQ98" s="13"/>
      <c r="OGR98" s="13"/>
      <c r="OGS98" s="13"/>
      <c r="OGT98" s="13"/>
      <c r="OGU98" s="13"/>
      <c r="OGV98" s="13"/>
      <c r="OGW98" s="13"/>
      <c r="OGX98" s="13"/>
      <c r="OGY98" s="13"/>
      <c r="OGZ98" s="13"/>
      <c r="OHA98" s="13"/>
      <c r="OHB98" s="13"/>
      <c r="OHC98" s="13"/>
      <c r="OHD98" s="13"/>
      <c r="OHE98" s="13"/>
      <c r="OHF98" s="13"/>
      <c r="OHG98" s="13"/>
      <c r="OHH98" s="13"/>
      <c r="OHI98" s="13"/>
      <c r="OHJ98" s="13"/>
      <c r="OHK98" s="13"/>
      <c r="OHL98" s="13"/>
      <c r="OHM98" s="13"/>
      <c r="OHN98" s="13"/>
      <c r="OHO98" s="13"/>
      <c r="OHP98" s="13"/>
      <c r="OHQ98" s="13"/>
      <c r="OHR98" s="13"/>
      <c r="OHS98" s="13"/>
      <c r="OHT98" s="13"/>
      <c r="OHU98" s="13"/>
      <c r="OHV98" s="13"/>
      <c r="OHW98" s="13"/>
      <c r="OHX98" s="13"/>
      <c r="OHY98" s="13"/>
      <c r="OHZ98" s="13"/>
      <c r="OIA98" s="13"/>
      <c r="OIB98" s="13"/>
      <c r="OIC98" s="13"/>
      <c r="OID98" s="13"/>
      <c r="OIE98" s="13"/>
      <c r="OIF98" s="13"/>
      <c r="OIG98" s="13"/>
      <c r="OIH98" s="13"/>
      <c r="OII98" s="13"/>
      <c r="OIJ98" s="13"/>
      <c r="OIK98" s="13"/>
      <c r="OIL98" s="13"/>
      <c r="OIM98" s="13"/>
      <c r="OIN98" s="13"/>
      <c r="OIO98" s="13"/>
      <c r="OIP98" s="13"/>
      <c r="OIQ98" s="13"/>
      <c r="OIR98" s="13"/>
      <c r="OIS98" s="13"/>
      <c r="OIT98" s="13"/>
      <c r="OIU98" s="13"/>
      <c r="OIV98" s="13"/>
      <c r="OIW98" s="13"/>
      <c r="OIX98" s="13"/>
      <c r="OIY98" s="13"/>
      <c r="OIZ98" s="13"/>
      <c r="OJA98" s="13"/>
      <c r="OJB98" s="13"/>
      <c r="OJC98" s="13"/>
      <c r="OJD98" s="13"/>
      <c r="OJE98" s="13"/>
      <c r="OJF98" s="13"/>
      <c r="OJG98" s="13"/>
      <c r="OJH98" s="13"/>
      <c r="OJI98" s="13"/>
      <c r="OJJ98" s="13"/>
      <c r="OJK98" s="13"/>
      <c r="OJL98" s="13"/>
      <c r="OJM98" s="13"/>
      <c r="OJN98" s="13"/>
      <c r="OJO98" s="13"/>
      <c r="OJP98" s="13"/>
      <c r="OJQ98" s="13"/>
      <c r="OJR98" s="13"/>
      <c r="OJS98" s="13"/>
      <c r="OJT98" s="13"/>
      <c r="OJU98" s="13"/>
      <c r="OJV98" s="13"/>
      <c r="OJW98" s="13"/>
      <c r="OJX98" s="13"/>
      <c r="OJY98" s="13"/>
      <c r="OJZ98" s="13"/>
      <c r="OKA98" s="13"/>
      <c r="OKB98" s="13"/>
      <c r="OKC98" s="13"/>
      <c r="OKD98" s="13"/>
      <c r="OKE98" s="13"/>
      <c r="OKF98" s="13"/>
      <c r="OKG98" s="13"/>
      <c r="OKH98" s="13"/>
      <c r="OKI98" s="13"/>
      <c r="OKJ98" s="13"/>
      <c r="OKK98" s="13"/>
      <c r="OKL98" s="13"/>
      <c r="OKM98" s="13"/>
      <c r="OKN98" s="13"/>
      <c r="OKO98" s="13"/>
      <c r="OKP98" s="13"/>
      <c r="OKQ98" s="13"/>
      <c r="OKR98" s="13"/>
      <c r="OKS98" s="13"/>
      <c r="OKT98" s="13"/>
      <c r="OKU98" s="13"/>
      <c r="OKV98" s="13"/>
      <c r="OKW98" s="13"/>
      <c r="OKX98" s="13"/>
      <c r="OKY98" s="13"/>
      <c r="OKZ98" s="13"/>
      <c r="OLA98" s="13"/>
      <c r="OLB98" s="13"/>
      <c r="OLC98" s="13"/>
      <c r="OLD98" s="13"/>
      <c r="OLE98" s="13"/>
      <c r="OLF98" s="13"/>
      <c r="OLG98" s="13"/>
      <c r="OLH98" s="13"/>
      <c r="OLI98" s="13"/>
      <c r="OLJ98" s="13"/>
      <c r="OLK98" s="13"/>
      <c r="OLL98" s="13"/>
      <c r="OLM98" s="13"/>
      <c r="OLN98" s="13"/>
      <c r="OLO98" s="13"/>
      <c r="OLP98" s="13"/>
      <c r="OLQ98" s="13"/>
      <c r="OLR98" s="13"/>
      <c r="OLS98" s="13"/>
      <c r="OLT98" s="13"/>
      <c r="OLU98" s="13"/>
      <c r="OLV98" s="13"/>
      <c r="OLW98" s="13"/>
      <c r="OLX98" s="13"/>
      <c r="OLY98" s="13"/>
      <c r="OLZ98" s="13"/>
      <c r="OMA98" s="13"/>
      <c r="OMB98" s="13"/>
      <c r="OMC98" s="13"/>
      <c r="OMD98" s="13"/>
      <c r="OME98" s="13"/>
      <c r="OMF98" s="13"/>
      <c r="OMG98" s="13"/>
      <c r="OMH98" s="13"/>
      <c r="OMI98" s="13"/>
      <c r="OMJ98" s="13"/>
      <c r="OMK98" s="13"/>
      <c r="OML98" s="13"/>
      <c r="OMM98" s="13"/>
      <c r="OMN98" s="13"/>
      <c r="OMO98" s="13"/>
      <c r="OMP98" s="13"/>
      <c r="OMQ98" s="13"/>
      <c r="OMR98" s="13"/>
      <c r="OMS98" s="13"/>
      <c r="OMT98" s="13"/>
      <c r="OMU98" s="13"/>
      <c r="OMV98" s="13"/>
      <c r="OMW98" s="13"/>
      <c r="OMX98" s="13"/>
      <c r="OMY98" s="13"/>
      <c r="OMZ98" s="13"/>
      <c r="ONA98" s="13"/>
      <c r="ONB98" s="13"/>
      <c r="ONC98" s="13"/>
      <c r="OND98" s="13"/>
      <c r="ONE98" s="13"/>
      <c r="ONF98" s="13"/>
      <c r="ONG98" s="13"/>
      <c r="ONH98" s="13"/>
      <c r="ONI98" s="13"/>
      <c r="ONJ98" s="13"/>
      <c r="ONK98" s="13"/>
      <c r="ONL98" s="13"/>
      <c r="ONM98" s="13"/>
      <c r="ONN98" s="13"/>
      <c r="ONO98" s="13"/>
      <c r="ONP98" s="13"/>
      <c r="ONQ98" s="13"/>
      <c r="ONR98" s="13"/>
      <c r="ONS98" s="13"/>
      <c r="ONT98" s="13"/>
      <c r="ONU98" s="13"/>
      <c r="ONV98" s="13"/>
      <c r="ONW98" s="13"/>
      <c r="ONX98" s="13"/>
      <c r="ONY98" s="13"/>
      <c r="ONZ98" s="13"/>
      <c r="OOA98" s="13"/>
      <c r="OOB98" s="13"/>
      <c r="OOC98" s="13"/>
      <c r="OOD98" s="13"/>
      <c r="OOE98" s="13"/>
      <c r="OOF98" s="13"/>
      <c r="OOG98" s="13"/>
      <c r="OOH98" s="13"/>
      <c r="OOI98" s="13"/>
      <c r="OOJ98" s="13"/>
      <c r="OOK98" s="13"/>
      <c r="OOL98" s="13"/>
      <c r="OOM98" s="13"/>
      <c r="OON98" s="13"/>
      <c r="OOO98" s="13"/>
      <c r="OOP98" s="13"/>
      <c r="OOQ98" s="13"/>
      <c r="OOR98" s="13"/>
      <c r="OOS98" s="13"/>
      <c r="OOT98" s="13"/>
      <c r="OOU98" s="13"/>
      <c r="OOV98" s="13"/>
      <c r="OOW98" s="13"/>
      <c r="OOX98" s="13"/>
      <c r="OOY98" s="13"/>
      <c r="OOZ98" s="13"/>
      <c r="OPA98" s="13"/>
      <c r="OPB98" s="13"/>
      <c r="OPC98" s="13"/>
      <c r="OPD98" s="13"/>
      <c r="OPE98" s="13"/>
      <c r="OPF98" s="13"/>
      <c r="OPG98" s="13"/>
      <c r="OPH98" s="13"/>
      <c r="OPI98" s="13"/>
      <c r="OPJ98" s="13"/>
      <c r="OPK98" s="13"/>
      <c r="OPL98" s="13"/>
      <c r="OPM98" s="13"/>
      <c r="OPN98" s="13"/>
      <c r="OPO98" s="13"/>
      <c r="OPP98" s="13"/>
      <c r="OPQ98" s="13"/>
      <c r="OPR98" s="13"/>
      <c r="OPS98" s="13"/>
      <c r="OPT98" s="13"/>
      <c r="OPU98" s="13"/>
      <c r="OPV98" s="13"/>
      <c r="OPW98" s="13"/>
      <c r="OPX98" s="13"/>
      <c r="OPY98" s="13"/>
      <c r="OPZ98" s="13"/>
      <c r="OQA98" s="13"/>
      <c r="OQB98" s="13"/>
      <c r="OQC98" s="13"/>
      <c r="OQD98" s="13"/>
      <c r="OQE98" s="13"/>
      <c r="OQF98" s="13"/>
      <c r="OQG98" s="13"/>
      <c r="OQH98" s="13"/>
      <c r="OQI98" s="13"/>
      <c r="OQJ98" s="13"/>
      <c r="OQK98" s="13"/>
      <c r="OQL98" s="13"/>
      <c r="OQM98" s="13"/>
      <c r="OQN98" s="13"/>
      <c r="OQO98" s="13"/>
      <c r="OQP98" s="13"/>
      <c r="OQQ98" s="13"/>
      <c r="OQR98" s="13"/>
      <c r="OQS98" s="13"/>
      <c r="OQT98" s="13"/>
      <c r="OQU98" s="13"/>
      <c r="OQV98" s="13"/>
      <c r="OQW98" s="13"/>
      <c r="OQX98" s="13"/>
      <c r="OQY98" s="13"/>
      <c r="OQZ98" s="13"/>
      <c r="ORA98" s="13"/>
      <c r="ORB98" s="13"/>
      <c r="ORC98" s="13"/>
      <c r="ORD98" s="13"/>
      <c r="ORE98" s="13"/>
      <c r="ORF98" s="13"/>
      <c r="ORG98" s="13"/>
      <c r="ORH98" s="13"/>
      <c r="ORI98" s="13"/>
      <c r="ORJ98" s="13"/>
      <c r="ORK98" s="13"/>
      <c r="ORL98" s="13"/>
      <c r="ORM98" s="13"/>
      <c r="ORN98" s="13"/>
      <c r="ORO98" s="13"/>
      <c r="ORP98" s="13"/>
      <c r="ORQ98" s="13"/>
      <c r="ORR98" s="13"/>
      <c r="ORS98" s="13"/>
      <c r="ORT98" s="13"/>
      <c r="ORU98" s="13"/>
      <c r="ORV98" s="13"/>
      <c r="ORW98" s="13"/>
      <c r="ORX98" s="13"/>
      <c r="ORY98" s="13"/>
      <c r="ORZ98" s="13"/>
      <c r="OSA98" s="13"/>
      <c r="OSB98" s="13"/>
      <c r="OSC98" s="13"/>
      <c r="OSD98" s="13"/>
      <c r="OSE98" s="13"/>
      <c r="OSF98" s="13"/>
      <c r="OSG98" s="13"/>
      <c r="OSH98" s="13"/>
      <c r="OSI98" s="13"/>
      <c r="OSJ98" s="13"/>
      <c r="OSK98" s="13"/>
      <c r="OSL98" s="13"/>
      <c r="OSM98" s="13"/>
      <c r="OSN98" s="13"/>
      <c r="OSO98" s="13"/>
      <c r="OSP98" s="13"/>
      <c r="OSQ98" s="13"/>
      <c r="OSR98" s="13"/>
      <c r="OSS98" s="13"/>
      <c r="OST98" s="13"/>
      <c r="OSU98" s="13"/>
      <c r="OSV98" s="13"/>
      <c r="OSW98" s="13"/>
      <c r="OSX98" s="13"/>
      <c r="OSY98" s="13"/>
      <c r="OSZ98" s="13"/>
      <c r="OTA98" s="13"/>
      <c r="OTB98" s="13"/>
      <c r="OTC98" s="13"/>
      <c r="OTD98" s="13"/>
      <c r="OTE98" s="13"/>
      <c r="OTF98" s="13"/>
      <c r="OTG98" s="13"/>
      <c r="OTH98" s="13"/>
      <c r="OTI98" s="13"/>
      <c r="OTJ98" s="13"/>
      <c r="OTK98" s="13"/>
      <c r="OTL98" s="13"/>
      <c r="OTM98" s="13"/>
      <c r="OTN98" s="13"/>
      <c r="OTO98" s="13"/>
      <c r="OTP98" s="13"/>
      <c r="OTQ98" s="13"/>
      <c r="OTR98" s="13"/>
      <c r="OTS98" s="13"/>
      <c r="OTT98" s="13"/>
      <c r="OTU98" s="13"/>
      <c r="OTV98" s="13"/>
      <c r="OTW98" s="13"/>
      <c r="OTX98" s="13"/>
      <c r="OTY98" s="13"/>
      <c r="OTZ98" s="13"/>
      <c r="OUA98" s="13"/>
      <c r="OUB98" s="13"/>
      <c r="OUC98" s="13"/>
      <c r="OUD98" s="13"/>
      <c r="OUE98" s="13"/>
      <c r="OUF98" s="13"/>
      <c r="OUG98" s="13"/>
      <c r="OUH98" s="13"/>
      <c r="OUI98" s="13"/>
      <c r="OUJ98" s="13"/>
      <c r="OUK98" s="13"/>
      <c r="OUL98" s="13"/>
      <c r="OUM98" s="13"/>
      <c r="OUN98" s="13"/>
      <c r="OUO98" s="13"/>
      <c r="OUP98" s="13"/>
      <c r="OUQ98" s="13"/>
      <c r="OUR98" s="13"/>
      <c r="OUS98" s="13"/>
      <c r="OUT98" s="13"/>
      <c r="OUU98" s="13"/>
      <c r="OUV98" s="13"/>
      <c r="OUW98" s="13"/>
      <c r="OUX98" s="13"/>
      <c r="OUY98" s="13"/>
      <c r="OUZ98" s="13"/>
      <c r="OVA98" s="13"/>
      <c r="OVB98" s="13"/>
      <c r="OVC98" s="13"/>
      <c r="OVD98" s="13"/>
      <c r="OVE98" s="13"/>
      <c r="OVF98" s="13"/>
      <c r="OVG98" s="13"/>
      <c r="OVH98" s="13"/>
      <c r="OVI98" s="13"/>
      <c r="OVJ98" s="13"/>
      <c r="OVK98" s="13"/>
      <c r="OVL98" s="13"/>
      <c r="OVM98" s="13"/>
      <c r="OVN98" s="13"/>
      <c r="OVO98" s="13"/>
      <c r="OVP98" s="13"/>
      <c r="OVQ98" s="13"/>
      <c r="OVR98" s="13"/>
      <c r="OVS98" s="13"/>
      <c r="OVT98" s="13"/>
      <c r="OVU98" s="13"/>
      <c r="OVV98" s="13"/>
      <c r="OVW98" s="13"/>
      <c r="OVX98" s="13"/>
      <c r="OVY98" s="13"/>
      <c r="OVZ98" s="13"/>
      <c r="OWA98" s="13"/>
      <c r="OWB98" s="13"/>
      <c r="OWC98" s="13"/>
      <c r="OWD98" s="13"/>
      <c r="OWE98" s="13"/>
      <c r="OWF98" s="13"/>
      <c r="OWG98" s="13"/>
      <c r="OWH98" s="13"/>
      <c r="OWI98" s="13"/>
      <c r="OWJ98" s="13"/>
      <c r="OWK98" s="13"/>
      <c r="OWL98" s="13"/>
      <c r="OWM98" s="13"/>
      <c r="OWN98" s="13"/>
      <c r="OWO98" s="13"/>
      <c r="OWP98" s="13"/>
      <c r="OWQ98" s="13"/>
      <c r="OWR98" s="13"/>
      <c r="OWS98" s="13"/>
      <c r="OWT98" s="13"/>
      <c r="OWU98" s="13"/>
      <c r="OWV98" s="13"/>
      <c r="OWW98" s="13"/>
      <c r="OWX98" s="13"/>
      <c r="OWY98" s="13"/>
      <c r="OWZ98" s="13"/>
      <c r="OXA98" s="13"/>
      <c r="OXB98" s="13"/>
      <c r="OXC98" s="13"/>
      <c r="OXD98" s="13"/>
      <c r="OXE98" s="13"/>
      <c r="OXF98" s="13"/>
      <c r="OXG98" s="13"/>
      <c r="OXH98" s="13"/>
      <c r="OXI98" s="13"/>
      <c r="OXJ98" s="13"/>
      <c r="OXK98" s="13"/>
      <c r="OXL98" s="13"/>
      <c r="OXM98" s="13"/>
      <c r="OXN98" s="13"/>
      <c r="OXO98" s="13"/>
      <c r="OXP98" s="13"/>
      <c r="OXQ98" s="13"/>
      <c r="OXR98" s="13"/>
      <c r="OXS98" s="13"/>
      <c r="OXT98" s="13"/>
      <c r="OXU98" s="13"/>
      <c r="OXV98" s="13"/>
      <c r="OXW98" s="13"/>
      <c r="OXX98" s="13"/>
      <c r="OXY98" s="13"/>
      <c r="OXZ98" s="13"/>
      <c r="OYA98" s="13"/>
      <c r="OYB98" s="13"/>
      <c r="OYC98" s="13"/>
      <c r="OYD98" s="13"/>
      <c r="OYE98" s="13"/>
      <c r="OYF98" s="13"/>
      <c r="OYG98" s="13"/>
      <c r="OYH98" s="13"/>
      <c r="OYI98" s="13"/>
      <c r="OYJ98" s="13"/>
      <c r="OYK98" s="13"/>
      <c r="OYL98" s="13"/>
      <c r="OYM98" s="13"/>
      <c r="OYN98" s="13"/>
      <c r="OYO98" s="13"/>
      <c r="OYP98" s="13"/>
      <c r="OYQ98" s="13"/>
      <c r="OYR98" s="13"/>
      <c r="OYS98" s="13"/>
      <c r="OYT98" s="13"/>
      <c r="OYU98" s="13"/>
      <c r="OYV98" s="13"/>
      <c r="OYW98" s="13"/>
      <c r="OYX98" s="13"/>
      <c r="OYY98" s="13"/>
      <c r="OYZ98" s="13"/>
      <c r="OZA98" s="13"/>
      <c r="OZB98" s="13"/>
      <c r="OZC98" s="13"/>
      <c r="OZD98" s="13"/>
      <c r="OZE98" s="13"/>
      <c r="OZF98" s="13"/>
      <c r="OZG98" s="13"/>
      <c r="OZH98" s="13"/>
      <c r="OZI98" s="13"/>
      <c r="OZJ98" s="13"/>
      <c r="OZK98" s="13"/>
      <c r="OZL98" s="13"/>
      <c r="OZM98" s="13"/>
      <c r="OZN98" s="13"/>
      <c r="OZO98" s="13"/>
      <c r="OZP98" s="13"/>
      <c r="OZQ98" s="13"/>
      <c r="OZR98" s="13"/>
      <c r="OZS98" s="13"/>
      <c r="OZT98" s="13"/>
      <c r="OZU98" s="13"/>
      <c r="OZV98" s="13"/>
      <c r="OZW98" s="13"/>
      <c r="OZX98" s="13"/>
      <c r="OZY98" s="13"/>
      <c r="OZZ98" s="13"/>
      <c r="PAA98" s="13"/>
      <c r="PAB98" s="13"/>
      <c r="PAC98" s="13"/>
      <c r="PAD98" s="13"/>
      <c r="PAE98" s="13"/>
      <c r="PAF98" s="13"/>
      <c r="PAG98" s="13"/>
      <c r="PAH98" s="13"/>
      <c r="PAI98" s="13"/>
      <c r="PAJ98" s="13"/>
      <c r="PAK98" s="13"/>
      <c r="PAL98" s="13"/>
      <c r="PAM98" s="13"/>
      <c r="PAN98" s="13"/>
      <c r="PAO98" s="13"/>
      <c r="PAP98" s="13"/>
      <c r="PAQ98" s="13"/>
      <c r="PAR98" s="13"/>
      <c r="PAS98" s="13"/>
      <c r="PAT98" s="13"/>
      <c r="PAU98" s="13"/>
      <c r="PAV98" s="13"/>
      <c r="PAW98" s="13"/>
      <c r="PAX98" s="13"/>
      <c r="PAY98" s="13"/>
      <c r="PAZ98" s="13"/>
      <c r="PBA98" s="13"/>
      <c r="PBB98" s="13"/>
      <c r="PBC98" s="13"/>
      <c r="PBD98" s="13"/>
      <c r="PBE98" s="13"/>
      <c r="PBF98" s="13"/>
      <c r="PBG98" s="13"/>
      <c r="PBH98" s="13"/>
      <c r="PBI98" s="13"/>
      <c r="PBJ98" s="13"/>
      <c r="PBK98" s="13"/>
      <c r="PBL98" s="13"/>
      <c r="PBM98" s="13"/>
      <c r="PBN98" s="13"/>
      <c r="PBO98" s="13"/>
      <c r="PBP98" s="13"/>
      <c r="PBQ98" s="13"/>
      <c r="PBR98" s="13"/>
      <c r="PBS98" s="13"/>
      <c r="PBT98" s="13"/>
      <c r="PBU98" s="13"/>
      <c r="PBV98" s="13"/>
      <c r="PBW98" s="13"/>
      <c r="PBX98" s="13"/>
      <c r="PBY98" s="13"/>
      <c r="PBZ98" s="13"/>
      <c r="PCA98" s="13"/>
      <c r="PCB98" s="13"/>
      <c r="PCC98" s="13"/>
      <c r="PCD98" s="13"/>
      <c r="PCE98" s="13"/>
      <c r="PCF98" s="13"/>
      <c r="PCG98" s="13"/>
      <c r="PCH98" s="13"/>
      <c r="PCI98" s="13"/>
      <c r="PCJ98" s="13"/>
      <c r="PCK98" s="13"/>
      <c r="PCL98" s="13"/>
      <c r="PCM98" s="13"/>
      <c r="PCN98" s="13"/>
      <c r="PCO98" s="13"/>
      <c r="PCP98" s="13"/>
      <c r="PCQ98" s="13"/>
      <c r="PCR98" s="13"/>
      <c r="PCS98" s="13"/>
      <c r="PCT98" s="13"/>
      <c r="PCU98" s="13"/>
      <c r="PCV98" s="13"/>
      <c r="PCW98" s="13"/>
      <c r="PCX98" s="13"/>
      <c r="PCY98" s="13"/>
      <c r="PCZ98" s="13"/>
      <c r="PDA98" s="13"/>
      <c r="PDB98" s="13"/>
      <c r="PDC98" s="13"/>
      <c r="PDD98" s="13"/>
      <c r="PDE98" s="13"/>
      <c r="PDF98" s="13"/>
      <c r="PDG98" s="13"/>
      <c r="PDH98" s="13"/>
      <c r="PDI98" s="13"/>
      <c r="PDJ98" s="13"/>
      <c r="PDK98" s="13"/>
      <c r="PDL98" s="13"/>
      <c r="PDM98" s="13"/>
      <c r="PDN98" s="13"/>
      <c r="PDO98" s="13"/>
      <c r="PDP98" s="13"/>
      <c r="PDQ98" s="13"/>
      <c r="PDR98" s="13"/>
      <c r="PDS98" s="13"/>
      <c r="PDT98" s="13"/>
      <c r="PDU98" s="13"/>
      <c r="PDV98" s="13"/>
      <c r="PDW98" s="13"/>
      <c r="PDX98" s="13"/>
      <c r="PDY98" s="13"/>
      <c r="PDZ98" s="13"/>
      <c r="PEA98" s="13"/>
      <c r="PEB98" s="13"/>
      <c r="PEC98" s="13"/>
      <c r="PED98" s="13"/>
      <c r="PEE98" s="13"/>
      <c r="PEF98" s="13"/>
      <c r="PEG98" s="13"/>
      <c r="PEH98" s="13"/>
      <c r="PEI98" s="13"/>
      <c r="PEJ98" s="13"/>
      <c r="PEK98" s="13"/>
      <c r="PEL98" s="13"/>
      <c r="PEM98" s="13"/>
      <c r="PEN98" s="13"/>
      <c r="PEO98" s="13"/>
      <c r="PEP98" s="13"/>
      <c r="PEQ98" s="13"/>
      <c r="PER98" s="13"/>
      <c r="PES98" s="13"/>
      <c r="PET98" s="13"/>
      <c r="PEU98" s="13"/>
      <c r="PEV98" s="13"/>
      <c r="PEW98" s="13"/>
      <c r="PEX98" s="13"/>
      <c r="PEY98" s="13"/>
      <c r="PEZ98" s="13"/>
      <c r="PFA98" s="13"/>
      <c r="PFB98" s="13"/>
      <c r="PFC98" s="13"/>
      <c r="PFD98" s="13"/>
      <c r="PFE98" s="13"/>
      <c r="PFF98" s="13"/>
      <c r="PFG98" s="13"/>
      <c r="PFH98" s="13"/>
      <c r="PFI98" s="13"/>
      <c r="PFJ98" s="13"/>
      <c r="PFK98" s="13"/>
      <c r="PFL98" s="13"/>
      <c r="PFM98" s="13"/>
      <c r="PFN98" s="13"/>
      <c r="PFO98" s="13"/>
      <c r="PFP98" s="13"/>
      <c r="PFQ98" s="13"/>
      <c r="PFR98" s="13"/>
      <c r="PFS98" s="13"/>
      <c r="PFT98" s="13"/>
      <c r="PFU98" s="13"/>
      <c r="PFV98" s="13"/>
      <c r="PFW98" s="13"/>
      <c r="PFX98" s="13"/>
      <c r="PFY98" s="13"/>
      <c r="PFZ98" s="13"/>
      <c r="PGA98" s="13"/>
      <c r="PGB98" s="13"/>
      <c r="PGC98" s="13"/>
      <c r="PGD98" s="13"/>
      <c r="PGE98" s="13"/>
      <c r="PGF98" s="13"/>
      <c r="PGG98" s="13"/>
      <c r="PGH98" s="13"/>
      <c r="PGI98" s="13"/>
      <c r="PGJ98" s="13"/>
      <c r="PGK98" s="13"/>
      <c r="PGL98" s="13"/>
      <c r="PGM98" s="13"/>
      <c r="PGN98" s="13"/>
      <c r="PGO98" s="13"/>
      <c r="PGP98" s="13"/>
      <c r="PGQ98" s="13"/>
      <c r="PGR98" s="13"/>
      <c r="PGS98" s="13"/>
      <c r="PGT98" s="13"/>
      <c r="PGU98" s="13"/>
      <c r="PGV98" s="13"/>
      <c r="PGW98" s="13"/>
      <c r="PGX98" s="13"/>
      <c r="PGY98" s="13"/>
      <c r="PGZ98" s="13"/>
      <c r="PHA98" s="13"/>
      <c r="PHB98" s="13"/>
      <c r="PHC98" s="13"/>
      <c r="PHD98" s="13"/>
      <c r="PHE98" s="13"/>
      <c r="PHF98" s="13"/>
      <c r="PHG98" s="13"/>
      <c r="PHH98" s="13"/>
      <c r="PHI98" s="13"/>
      <c r="PHJ98" s="13"/>
      <c r="PHK98" s="13"/>
      <c r="PHL98" s="13"/>
      <c r="PHM98" s="13"/>
      <c r="PHN98" s="13"/>
      <c r="PHO98" s="13"/>
      <c r="PHP98" s="13"/>
      <c r="PHQ98" s="13"/>
      <c r="PHR98" s="13"/>
      <c r="PHS98" s="13"/>
      <c r="PHT98" s="13"/>
      <c r="PHU98" s="13"/>
      <c r="PHV98" s="13"/>
      <c r="PHW98" s="13"/>
      <c r="PHX98" s="13"/>
      <c r="PHY98" s="13"/>
      <c r="PHZ98" s="13"/>
      <c r="PIA98" s="13"/>
      <c r="PIB98" s="13"/>
      <c r="PIC98" s="13"/>
      <c r="PID98" s="13"/>
      <c r="PIE98" s="13"/>
      <c r="PIF98" s="13"/>
      <c r="PIG98" s="13"/>
      <c r="PIH98" s="13"/>
      <c r="PII98" s="13"/>
      <c r="PIJ98" s="13"/>
      <c r="PIK98" s="13"/>
      <c r="PIL98" s="13"/>
      <c r="PIM98" s="13"/>
      <c r="PIN98" s="13"/>
      <c r="PIO98" s="13"/>
      <c r="PIP98" s="13"/>
      <c r="PIQ98" s="13"/>
      <c r="PIR98" s="13"/>
      <c r="PIS98" s="13"/>
      <c r="PIT98" s="13"/>
      <c r="PIU98" s="13"/>
      <c r="PIV98" s="13"/>
      <c r="PIW98" s="13"/>
      <c r="PIX98" s="13"/>
      <c r="PIY98" s="13"/>
      <c r="PIZ98" s="13"/>
      <c r="PJA98" s="13"/>
      <c r="PJB98" s="13"/>
      <c r="PJC98" s="13"/>
      <c r="PJD98" s="13"/>
      <c r="PJE98" s="13"/>
      <c r="PJF98" s="13"/>
      <c r="PJG98" s="13"/>
      <c r="PJH98" s="13"/>
      <c r="PJI98" s="13"/>
      <c r="PJJ98" s="13"/>
      <c r="PJK98" s="13"/>
      <c r="PJL98" s="13"/>
      <c r="PJM98" s="13"/>
      <c r="PJN98" s="13"/>
      <c r="PJO98" s="13"/>
      <c r="PJP98" s="13"/>
      <c r="PJQ98" s="13"/>
      <c r="PJR98" s="13"/>
      <c r="PJS98" s="13"/>
      <c r="PJT98" s="13"/>
      <c r="PJU98" s="13"/>
      <c r="PJV98" s="13"/>
      <c r="PJW98" s="13"/>
      <c r="PJX98" s="13"/>
      <c r="PJY98" s="13"/>
      <c r="PJZ98" s="13"/>
      <c r="PKA98" s="13"/>
      <c r="PKB98" s="13"/>
      <c r="PKC98" s="13"/>
      <c r="PKD98" s="13"/>
      <c r="PKE98" s="13"/>
      <c r="PKF98" s="13"/>
      <c r="PKG98" s="13"/>
      <c r="PKH98" s="13"/>
      <c r="PKI98" s="13"/>
      <c r="PKJ98" s="13"/>
      <c r="PKK98" s="13"/>
      <c r="PKL98" s="13"/>
      <c r="PKM98" s="13"/>
      <c r="PKN98" s="13"/>
      <c r="PKO98" s="13"/>
      <c r="PKP98" s="13"/>
      <c r="PKQ98" s="13"/>
      <c r="PKR98" s="13"/>
      <c r="PKS98" s="13"/>
      <c r="PKT98" s="13"/>
      <c r="PKU98" s="13"/>
      <c r="PKV98" s="13"/>
      <c r="PKW98" s="13"/>
      <c r="PKX98" s="13"/>
      <c r="PKY98" s="13"/>
      <c r="PKZ98" s="13"/>
      <c r="PLA98" s="13"/>
      <c r="PLB98" s="13"/>
      <c r="PLC98" s="13"/>
      <c r="PLD98" s="13"/>
      <c r="PLE98" s="13"/>
      <c r="PLF98" s="13"/>
      <c r="PLG98" s="13"/>
      <c r="PLH98" s="13"/>
      <c r="PLI98" s="13"/>
      <c r="PLJ98" s="13"/>
      <c r="PLK98" s="13"/>
      <c r="PLL98" s="13"/>
      <c r="PLM98" s="13"/>
      <c r="PLN98" s="13"/>
      <c r="PLO98" s="13"/>
      <c r="PLP98" s="13"/>
      <c r="PLQ98" s="13"/>
      <c r="PLR98" s="13"/>
      <c r="PLS98" s="13"/>
      <c r="PLT98" s="13"/>
      <c r="PLU98" s="13"/>
      <c r="PLV98" s="13"/>
      <c r="PLW98" s="13"/>
      <c r="PLX98" s="13"/>
      <c r="PLY98" s="13"/>
      <c r="PLZ98" s="13"/>
      <c r="PMA98" s="13"/>
      <c r="PMB98" s="13"/>
      <c r="PMC98" s="13"/>
      <c r="PMD98" s="13"/>
      <c r="PME98" s="13"/>
      <c r="PMF98" s="13"/>
      <c r="PMG98" s="13"/>
      <c r="PMH98" s="13"/>
      <c r="PMI98" s="13"/>
      <c r="PMJ98" s="13"/>
      <c r="PMK98" s="13"/>
      <c r="PML98" s="13"/>
      <c r="PMM98" s="13"/>
      <c r="PMN98" s="13"/>
      <c r="PMO98" s="13"/>
      <c r="PMP98" s="13"/>
      <c r="PMQ98" s="13"/>
      <c r="PMR98" s="13"/>
      <c r="PMS98" s="13"/>
      <c r="PMT98" s="13"/>
      <c r="PMU98" s="13"/>
      <c r="PMV98" s="13"/>
      <c r="PMW98" s="13"/>
      <c r="PMX98" s="13"/>
      <c r="PMY98" s="13"/>
      <c r="PMZ98" s="13"/>
      <c r="PNA98" s="13"/>
      <c r="PNB98" s="13"/>
      <c r="PNC98" s="13"/>
      <c r="PND98" s="13"/>
      <c r="PNE98" s="13"/>
      <c r="PNF98" s="13"/>
      <c r="PNG98" s="13"/>
      <c r="PNH98" s="13"/>
      <c r="PNI98" s="13"/>
      <c r="PNJ98" s="13"/>
      <c r="PNK98" s="13"/>
      <c r="PNL98" s="13"/>
      <c r="PNM98" s="13"/>
      <c r="PNN98" s="13"/>
      <c r="PNO98" s="13"/>
      <c r="PNP98" s="13"/>
      <c r="PNQ98" s="13"/>
      <c r="PNR98" s="13"/>
      <c r="PNS98" s="13"/>
      <c r="PNT98" s="13"/>
      <c r="PNU98" s="13"/>
      <c r="PNV98" s="13"/>
      <c r="PNW98" s="13"/>
      <c r="PNX98" s="13"/>
      <c r="PNY98" s="13"/>
      <c r="PNZ98" s="13"/>
      <c r="POA98" s="13"/>
      <c r="POB98" s="13"/>
      <c r="POC98" s="13"/>
      <c r="POD98" s="13"/>
      <c r="POE98" s="13"/>
      <c r="POF98" s="13"/>
      <c r="POG98" s="13"/>
      <c r="POH98" s="13"/>
      <c r="POI98" s="13"/>
      <c r="POJ98" s="13"/>
      <c r="POK98" s="13"/>
      <c r="POL98" s="13"/>
      <c r="POM98" s="13"/>
      <c r="PON98" s="13"/>
      <c r="POO98" s="13"/>
      <c r="POP98" s="13"/>
      <c r="POQ98" s="13"/>
      <c r="POR98" s="13"/>
      <c r="POS98" s="13"/>
      <c r="POT98" s="13"/>
      <c r="POU98" s="13"/>
      <c r="POV98" s="13"/>
      <c r="POW98" s="13"/>
      <c r="POX98" s="13"/>
      <c r="POY98" s="13"/>
      <c r="POZ98" s="13"/>
      <c r="PPA98" s="13"/>
      <c r="PPB98" s="13"/>
      <c r="PPC98" s="13"/>
      <c r="PPD98" s="13"/>
      <c r="PPE98" s="13"/>
      <c r="PPF98" s="13"/>
      <c r="PPG98" s="13"/>
      <c r="PPH98" s="13"/>
      <c r="PPI98" s="13"/>
      <c r="PPJ98" s="13"/>
      <c r="PPK98" s="13"/>
      <c r="PPL98" s="13"/>
      <c r="PPM98" s="13"/>
      <c r="PPN98" s="13"/>
      <c r="PPO98" s="13"/>
      <c r="PPP98" s="13"/>
      <c r="PPQ98" s="13"/>
      <c r="PPR98" s="13"/>
      <c r="PPS98" s="13"/>
      <c r="PPT98" s="13"/>
      <c r="PPU98" s="13"/>
      <c r="PPV98" s="13"/>
      <c r="PPW98" s="13"/>
      <c r="PPX98" s="13"/>
      <c r="PPY98" s="13"/>
      <c r="PPZ98" s="13"/>
      <c r="PQA98" s="13"/>
      <c r="PQB98" s="13"/>
      <c r="PQC98" s="13"/>
      <c r="PQD98" s="13"/>
      <c r="PQE98" s="13"/>
      <c r="PQF98" s="13"/>
      <c r="PQG98" s="13"/>
      <c r="PQH98" s="13"/>
      <c r="PQI98" s="13"/>
      <c r="PQJ98" s="13"/>
      <c r="PQK98" s="13"/>
      <c r="PQL98" s="13"/>
      <c r="PQM98" s="13"/>
      <c r="PQN98" s="13"/>
      <c r="PQO98" s="13"/>
      <c r="PQP98" s="13"/>
      <c r="PQQ98" s="13"/>
      <c r="PQR98" s="13"/>
      <c r="PQS98" s="13"/>
      <c r="PQT98" s="13"/>
      <c r="PQU98" s="13"/>
      <c r="PQV98" s="13"/>
      <c r="PQW98" s="13"/>
      <c r="PQX98" s="13"/>
      <c r="PQY98" s="13"/>
      <c r="PQZ98" s="13"/>
      <c r="PRA98" s="13"/>
      <c r="PRB98" s="13"/>
      <c r="PRC98" s="13"/>
      <c r="PRD98" s="13"/>
      <c r="PRE98" s="13"/>
      <c r="PRF98" s="13"/>
      <c r="PRG98" s="13"/>
      <c r="PRH98" s="13"/>
      <c r="PRI98" s="13"/>
      <c r="PRJ98" s="13"/>
      <c r="PRK98" s="13"/>
      <c r="PRL98" s="13"/>
      <c r="PRM98" s="13"/>
      <c r="PRN98" s="13"/>
      <c r="PRO98" s="13"/>
      <c r="PRP98" s="13"/>
      <c r="PRQ98" s="13"/>
      <c r="PRR98" s="13"/>
      <c r="PRS98" s="13"/>
      <c r="PRT98" s="13"/>
      <c r="PRU98" s="13"/>
      <c r="PRV98" s="13"/>
      <c r="PRW98" s="13"/>
      <c r="PRX98" s="13"/>
      <c r="PRY98" s="13"/>
      <c r="PRZ98" s="13"/>
      <c r="PSA98" s="13"/>
      <c r="PSB98" s="13"/>
      <c r="PSC98" s="13"/>
      <c r="PSD98" s="13"/>
      <c r="PSE98" s="13"/>
      <c r="PSF98" s="13"/>
      <c r="PSG98" s="13"/>
      <c r="PSH98" s="13"/>
      <c r="PSI98" s="13"/>
      <c r="PSJ98" s="13"/>
      <c r="PSK98" s="13"/>
      <c r="PSL98" s="13"/>
      <c r="PSM98" s="13"/>
      <c r="PSN98" s="13"/>
      <c r="PSO98" s="13"/>
      <c r="PSP98" s="13"/>
      <c r="PSQ98" s="13"/>
      <c r="PSR98" s="13"/>
      <c r="PSS98" s="13"/>
      <c r="PST98" s="13"/>
      <c r="PSU98" s="13"/>
      <c r="PSV98" s="13"/>
      <c r="PSW98" s="13"/>
      <c r="PSX98" s="13"/>
      <c r="PSY98" s="13"/>
      <c r="PSZ98" s="13"/>
      <c r="PTA98" s="13"/>
      <c r="PTB98" s="13"/>
      <c r="PTC98" s="13"/>
      <c r="PTD98" s="13"/>
      <c r="PTE98" s="13"/>
      <c r="PTF98" s="13"/>
      <c r="PTG98" s="13"/>
      <c r="PTH98" s="13"/>
      <c r="PTI98" s="13"/>
      <c r="PTJ98" s="13"/>
      <c r="PTK98" s="13"/>
      <c r="PTL98" s="13"/>
      <c r="PTM98" s="13"/>
      <c r="PTN98" s="13"/>
      <c r="PTO98" s="13"/>
      <c r="PTP98" s="13"/>
      <c r="PTQ98" s="13"/>
      <c r="PTR98" s="13"/>
      <c r="PTS98" s="13"/>
      <c r="PTT98" s="13"/>
      <c r="PTU98" s="13"/>
      <c r="PTV98" s="13"/>
      <c r="PTW98" s="13"/>
      <c r="PTX98" s="13"/>
      <c r="PTY98" s="13"/>
      <c r="PTZ98" s="13"/>
      <c r="PUA98" s="13"/>
      <c r="PUB98" s="13"/>
      <c r="PUC98" s="13"/>
      <c r="PUD98" s="13"/>
      <c r="PUE98" s="13"/>
      <c r="PUF98" s="13"/>
      <c r="PUG98" s="13"/>
      <c r="PUH98" s="13"/>
      <c r="PUI98" s="13"/>
      <c r="PUJ98" s="13"/>
      <c r="PUK98" s="13"/>
      <c r="PUL98" s="13"/>
      <c r="PUM98" s="13"/>
      <c r="PUN98" s="13"/>
      <c r="PUO98" s="13"/>
      <c r="PUP98" s="13"/>
      <c r="PUQ98" s="13"/>
      <c r="PUR98" s="13"/>
      <c r="PUS98" s="13"/>
      <c r="PUT98" s="13"/>
      <c r="PUU98" s="13"/>
      <c r="PUV98" s="13"/>
      <c r="PUW98" s="13"/>
      <c r="PUX98" s="13"/>
      <c r="PUY98" s="13"/>
      <c r="PUZ98" s="13"/>
      <c r="PVA98" s="13"/>
      <c r="PVB98" s="13"/>
      <c r="PVC98" s="13"/>
      <c r="PVD98" s="13"/>
      <c r="PVE98" s="13"/>
      <c r="PVF98" s="13"/>
      <c r="PVG98" s="13"/>
      <c r="PVH98" s="13"/>
      <c r="PVI98" s="13"/>
      <c r="PVJ98" s="13"/>
      <c r="PVK98" s="13"/>
      <c r="PVL98" s="13"/>
      <c r="PVM98" s="13"/>
      <c r="PVN98" s="13"/>
      <c r="PVO98" s="13"/>
      <c r="PVP98" s="13"/>
      <c r="PVQ98" s="13"/>
      <c r="PVR98" s="13"/>
      <c r="PVS98" s="13"/>
      <c r="PVT98" s="13"/>
      <c r="PVU98" s="13"/>
      <c r="PVV98" s="13"/>
      <c r="PVW98" s="13"/>
      <c r="PVX98" s="13"/>
      <c r="PVY98" s="13"/>
      <c r="PVZ98" s="13"/>
      <c r="PWA98" s="13"/>
      <c r="PWB98" s="13"/>
      <c r="PWC98" s="13"/>
      <c r="PWD98" s="13"/>
      <c r="PWE98" s="13"/>
      <c r="PWF98" s="13"/>
      <c r="PWG98" s="13"/>
      <c r="PWH98" s="13"/>
      <c r="PWI98" s="13"/>
      <c r="PWJ98" s="13"/>
      <c r="PWK98" s="13"/>
      <c r="PWL98" s="13"/>
      <c r="PWM98" s="13"/>
      <c r="PWN98" s="13"/>
      <c r="PWO98" s="13"/>
      <c r="PWP98" s="13"/>
      <c r="PWQ98" s="13"/>
      <c r="PWR98" s="13"/>
      <c r="PWS98" s="13"/>
      <c r="PWT98" s="13"/>
      <c r="PWU98" s="13"/>
      <c r="PWV98" s="13"/>
      <c r="PWW98" s="13"/>
      <c r="PWX98" s="13"/>
      <c r="PWY98" s="13"/>
      <c r="PWZ98" s="13"/>
      <c r="PXA98" s="13"/>
      <c r="PXB98" s="13"/>
      <c r="PXC98" s="13"/>
      <c r="PXD98" s="13"/>
      <c r="PXE98" s="13"/>
      <c r="PXF98" s="13"/>
      <c r="PXG98" s="13"/>
      <c r="PXH98" s="13"/>
      <c r="PXI98" s="13"/>
      <c r="PXJ98" s="13"/>
      <c r="PXK98" s="13"/>
      <c r="PXL98" s="13"/>
      <c r="PXM98" s="13"/>
      <c r="PXN98" s="13"/>
      <c r="PXO98" s="13"/>
      <c r="PXP98" s="13"/>
      <c r="PXQ98" s="13"/>
      <c r="PXR98" s="13"/>
      <c r="PXS98" s="13"/>
      <c r="PXT98" s="13"/>
      <c r="PXU98" s="13"/>
      <c r="PXV98" s="13"/>
      <c r="PXW98" s="13"/>
      <c r="PXX98" s="13"/>
      <c r="PXY98" s="13"/>
      <c r="PXZ98" s="13"/>
      <c r="PYA98" s="13"/>
      <c r="PYB98" s="13"/>
      <c r="PYC98" s="13"/>
      <c r="PYD98" s="13"/>
      <c r="PYE98" s="13"/>
      <c r="PYF98" s="13"/>
      <c r="PYG98" s="13"/>
      <c r="PYH98" s="13"/>
      <c r="PYI98" s="13"/>
      <c r="PYJ98" s="13"/>
      <c r="PYK98" s="13"/>
      <c r="PYL98" s="13"/>
      <c r="PYM98" s="13"/>
      <c r="PYN98" s="13"/>
      <c r="PYO98" s="13"/>
      <c r="PYP98" s="13"/>
      <c r="PYQ98" s="13"/>
      <c r="PYR98" s="13"/>
      <c r="PYS98" s="13"/>
      <c r="PYT98" s="13"/>
      <c r="PYU98" s="13"/>
      <c r="PYV98" s="13"/>
      <c r="PYW98" s="13"/>
      <c r="PYX98" s="13"/>
      <c r="PYY98" s="13"/>
      <c r="PYZ98" s="13"/>
      <c r="PZA98" s="13"/>
      <c r="PZB98" s="13"/>
      <c r="PZC98" s="13"/>
      <c r="PZD98" s="13"/>
      <c r="PZE98" s="13"/>
      <c r="PZF98" s="13"/>
      <c r="PZG98" s="13"/>
      <c r="PZH98" s="13"/>
      <c r="PZI98" s="13"/>
      <c r="PZJ98" s="13"/>
      <c r="PZK98" s="13"/>
      <c r="PZL98" s="13"/>
      <c r="PZM98" s="13"/>
      <c r="PZN98" s="13"/>
      <c r="PZO98" s="13"/>
      <c r="PZP98" s="13"/>
      <c r="PZQ98" s="13"/>
      <c r="PZR98" s="13"/>
      <c r="PZS98" s="13"/>
      <c r="PZT98" s="13"/>
      <c r="PZU98" s="13"/>
      <c r="PZV98" s="13"/>
      <c r="PZW98" s="13"/>
      <c r="PZX98" s="13"/>
      <c r="PZY98" s="13"/>
      <c r="PZZ98" s="13"/>
      <c r="QAA98" s="13"/>
      <c r="QAB98" s="13"/>
      <c r="QAC98" s="13"/>
      <c r="QAD98" s="13"/>
      <c r="QAE98" s="13"/>
      <c r="QAF98" s="13"/>
      <c r="QAG98" s="13"/>
      <c r="QAH98" s="13"/>
      <c r="QAI98" s="13"/>
      <c r="QAJ98" s="13"/>
      <c r="QAK98" s="13"/>
      <c r="QAL98" s="13"/>
      <c r="QAM98" s="13"/>
      <c r="QAN98" s="13"/>
      <c r="QAO98" s="13"/>
      <c r="QAP98" s="13"/>
      <c r="QAQ98" s="13"/>
      <c r="QAR98" s="13"/>
      <c r="QAS98" s="13"/>
      <c r="QAT98" s="13"/>
      <c r="QAU98" s="13"/>
      <c r="QAV98" s="13"/>
      <c r="QAW98" s="13"/>
      <c r="QAX98" s="13"/>
      <c r="QAY98" s="13"/>
      <c r="QAZ98" s="13"/>
      <c r="QBA98" s="13"/>
      <c r="QBB98" s="13"/>
      <c r="QBC98" s="13"/>
      <c r="QBD98" s="13"/>
      <c r="QBE98" s="13"/>
      <c r="QBF98" s="13"/>
      <c r="QBG98" s="13"/>
      <c r="QBH98" s="13"/>
      <c r="QBI98" s="13"/>
      <c r="QBJ98" s="13"/>
      <c r="QBK98" s="13"/>
      <c r="QBL98" s="13"/>
      <c r="QBM98" s="13"/>
      <c r="QBN98" s="13"/>
      <c r="QBO98" s="13"/>
      <c r="QBP98" s="13"/>
      <c r="QBQ98" s="13"/>
      <c r="QBR98" s="13"/>
      <c r="QBS98" s="13"/>
      <c r="QBT98" s="13"/>
      <c r="QBU98" s="13"/>
      <c r="QBV98" s="13"/>
      <c r="QBW98" s="13"/>
      <c r="QBX98" s="13"/>
      <c r="QBY98" s="13"/>
      <c r="QBZ98" s="13"/>
      <c r="QCA98" s="13"/>
      <c r="QCB98" s="13"/>
      <c r="QCC98" s="13"/>
      <c r="QCD98" s="13"/>
      <c r="QCE98" s="13"/>
      <c r="QCF98" s="13"/>
      <c r="QCG98" s="13"/>
      <c r="QCH98" s="13"/>
      <c r="QCI98" s="13"/>
      <c r="QCJ98" s="13"/>
      <c r="QCK98" s="13"/>
      <c r="QCL98" s="13"/>
      <c r="QCM98" s="13"/>
      <c r="QCN98" s="13"/>
      <c r="QCO98" s="13"/>
      <c r="QCP98" s="13"/>
      <c r="QCQ98" s="13"/>
      <c r="QCR98" s="13"/>
      <c r="QCS98" s="13"/>
      <c r="QCT98" s="13"/>
      <c r="QCU98" s="13"/>
      <c r="QCV98" s="13"/>
      <c r="QCW98" s="13"/>
      <c r="QCX98" s="13"/>
      <c r="QCY98" s="13"/>
      <c r="QCZ98" s="13"/>
      <c r="QDA98" s="13"/>
      <c r="QDB98" s="13"/>
      <c r="QDC98" s="13"/>
      <c r="QDD98" s="13"/>
      <c r="QDE98" s="13"/>
      <c r="QDF98" s="13"/>
      <c r="QDG98" s="13"/>
      <c r="QDH98" s="13"/>
      <c r="QDI98" s="13"/>
      <c r="QDJ98" s="13"/>
      <c r="QDK98" s="13"/>
      <c r="QDL98" s="13"/>
      <c r="QDM98" s="13"/>
      <c r="QDN98" s="13"/>
      <c r="QDO98" s="13"/>
      <c r="QDP98" s="13"/>
      <c r="QDQ98" s="13"/>
      <c r="QDR98" s="13"/>
      <c r="QDS98" s="13"/>
      <c r="QDT98" s="13"/>
      <c r="QDU98" s="13"/>
      <c r="QDV98" s="13"/>
      <c r="QDW98" s="13"/>
      <c r="QDX98" s="13"/>
      <c r="QDY98" s="13"/>
      <c r="QDZ98" s="13"/>
      <c r="QEA98" s="13"/>
      <c r="QEB98" s="13"/>
      <c r="QEC98" s="13"/>
      <c r="QED98" s="13"/>
      <c r="QEE98" s="13"/>
      <c r="QEF98" s="13"/>
      <c r="QEG98" s="13"/>
      <c r="QEH98" s="13"/>
      <c r="QEI98" s="13"/>
      <c r="QEJ98" s="13"/>
      <c r="QEK98" s="13"/>
      <c r="QEL98" s="13"/>
      <c r="QEM98" s="13"/>
      <c r="QEN98" s="13"/>
      <c r="QEO98" s="13"/>
      <c r="QEP98" s="13"/>
      <c r="QEQ98" s="13"/>
      <c r="QER98" s="13"/>
      <c r="QES98" s="13"/>
      <c r="QET98" s="13"/>
      <c r="QEU98" s="13"/>
      <c r="QEV98" s="13"/>
      <c r="QEW98" s="13"/>
      <c r="QEX98" s="13"/>
      <c r="QEY98" s="13"/>
      <c r="QEZ98" s="13"/>
      <c r="QFA98" s="13"/>
      <c r="QFB98" s="13"/>
      <c r="QFC98" s="13"/>
      <c r="QFD98" s="13"/>
      <c r="QFE98" s="13"/>
      <c r="QFF98" s="13"/>
      <c r="QFG98" s="13"/>
      <c r="QFH98" s="13"/>
      <c r="QFI98" s="13"/>
      <c r="QFJ98" s="13"/>
      <c r="QFK98" s="13"/>
      <c r="QFL98" s="13"/>
      <c r="QFM98" s="13"/>
      <c r="QFN98" s="13"/>
      <c r="QFO98" s="13"/>
      <c r="QFP98" s="13"/>
      <c r="QFQ98" s="13"/>
      <c r="QFR98" s="13"/>
      <c r="QFS98" s="13"/>
      <c r="QFT98" s="13"/>
      <c r="QFU98" s="13"/>
      <c r="QFV98" s="13"/>
      <c r="QFW98" s="13"/>
      <c r="QFX98" s="13"/>
      <c r="QFY98" s="13"/>
      <c r="QFZ98" s="13"/>
      <c r="QGA98" s="13"/>
      <c r="QGB98" s="13"/>
      <c r="QGC98" s="13"/>
      <c r="QGD98" s="13"/>
      <c r="QGE98" s="13"/>
      <c r="QGF98" s="13"/>
      <c r="QGG98" s="13"/>
      <c r="QGH98" s="13"/>
      <c r="QGI98" s="13"/>
      <c r="QGJ98" s="13"/>
      <c r="QGK98" s="13"/>
      <c r="QGL98" s="13"/>
      <c r="QGM98" s="13"/>
      <c r="QGN98" s="13"/>
      <c r="QGO98" s="13"/>
      <c r="QGP98" s="13"/>
      <c r="QGQ98" s="13"/>
      <c r="QGR98" s="13"/>
      <c r="QGS98" s="13"/>
      <c r="QGT98" s="13"/>
      <c r="QGU98" s="13"/>
      <c r="QGV98" s="13"/>
      <c r="QGW98" s="13"/>
      <c r="QGX98" s="13"/>
      <c r="QGY98" s="13"/>
      <c r="QGZ98" s="13"/>
      <c r="QHA98" s="13"/>
      <c r="QHB98" s="13"/>
      <c r="QHC98" s="13"/>
      <c r="QHD98" s="13"/>
      <c r="QHE98" s="13"/>
      <c r="QHF98" s="13"/>
      <c r="QHG98" s="13"/>
      <c r="QHH98" s="13"/>
      <c r="QHI98" s="13"/>
      <c r="QHJ98" s="13"/>
      <c r="QHK98" s="13"/>
      <c r="QHL98" s="13"/>
      <c r="QHM98" s="13"/>
      <c r="QHN98" s="13"/>
      <c r="QHO98" s="13"/>
      <c r="QHP98" s="13"/>
      <c r="QHQ98" s="13"/>
      <c r="QHR98" s="13"/>
      <c r="QHS98" s="13"/>
      <c r="QHT98" s="13"/>
      <c r="QHU98" s="13"/>
      <c r="QHV98" s="13"/>
      <c r="QHW98" s="13"/>
      <c r="QHX98" s="13"/>
      <c r="QHY98" s="13"/>
      <c r="QHZ98" s="13"/>
      <c r="QIA98" s="13"/>
      <c r="QIB98" s="13"/>
      <c r="QIC98" s="13"/>
      <c r="QID98" s="13"/>
      <c r="QIE98" s="13"/>
      <c r="QIF98" s="13"/>
      <c r="QIG98" s="13"/>
      <c r="QIH98" s="13"/>
      <c r="QII98" s="13"/>
      <c r="QIJ98" s="13"/>
      <c r="QIK98" s="13"/>
      <c r="QIL98" s="13"/>
      <c r="QIM98" s="13"/>
      <c r="QIN98" s="13"/>
      <c r="QIO98" s="13"/>
      <c r="QIP98" s="13"/>
      <c r="QIQ98" s="13"/>
      <c r="QIR98" s="13"/>
      <c r="QIS98" s="13"/>
      <c r="QIT98" s="13"/>
      <c r="QIU98" s="13"/>
      <c r="QIV98" s="13"/>
      <c r="QIW98" s="13"/>
      <c r="QIX98" s="13"/>
      <c r="QIY98" s="13"/>
      <c r="QIZ98" s="13"/>
      <c r="QJA98" s="13"/>
      <c r="QJB98" s="13"/>
      <c r="QJC98" s="13"/>
      <c r="QJD98" s="13"/>
      <c r="QJE98" s="13"/>
      <c r="QJF98" s="13"/>
      <c r="QJG98" s="13"/>
      <c r="QJH98" s="13"/>
      <c r="QJI98" s="13"/>
      <c r="QJJ98" s="13"/>
      <c r="QJK98" s="13"/>
      <c r="QJL98" s="13"/>
      <c r="QJM98" s="13"/>
      <c r="QJN98" s="13"/>
      <c r="QJO98" s="13"/>
      <c r="QJP98" s="13"/>
      <c r="QJQ98" s="13"/>
      <c r="QJR98" s="13"/>
      <c r="QJS98" s="13"/>
      <c r="QJT98" s="13"/>
      <c r="QJU98" s="13"/>
      <c r="QJV98" s="13"/>
      <c r="QJW98" s="13"/>
      <c r="QJX98" s="13"/>
      <c r="QJY98" s="13"/>
      <c r="QJZ98" s="13"/>
      <c r="QKA98" s="13"/>
      <c r="QKB98" s="13"/>
      <c r="QKC98" s="13"/>
      <c r="QKD98" s="13"/>
      <c r="QKE98" s="13"/>
      <c r="QKF98" s="13"/>
      <c r="QKG98" s="13"/>
      <c r="QKH98" s="13"/>
      <c r="QKI98" s="13"/>
      <c r="QKJ98" s="13"/>
      <c r="QKK98" s="13"/>
      <c r="QKL98" s="13"/>
      <c r="QKM98" s="13"/>
      <c r="QKN98" s="13"/>
      <c r="QKO98" s="13"/>
      <c r="QKP98" s="13"/>
      <c r="QKQ98" s="13"/>
      <c r="QKR98" s="13"/>
      <c r="QKS98" s="13"/>
      <c r="QKT98" s="13"/>
      <c r="QKU98" s="13"/>
      <c r="QKV98" s="13"/>
      <c r="QKW98" s="13"/>
      <c r="QKX98" s="13"/>
      <c r="QKY98" s="13"/>
      <c r="QKZ98" s="13"/>
      <c r="QLA98" s="13"/>
      <c r="QLB98" s="13"/>
      <c r="QLC98" s="13"/>
      <c r="QLD98" s="13"/>
      <c r="QLE98" s="13"/>
      <c r="QLF98" s="13"/>
      <c r="QLG98" s="13"/>
      <c r="QLH98" s="13"/>
      <c r="QLI98" s="13"/>
      <c r="QLJ98" s="13"/>
      <c r="QLK98" s="13"/>
      <c r="QLL98" s="13"/>
      <c r="QLM98" s="13"/>
      <c r="QLN98" s="13"/>
      <c r="QLO98" s="13"/>
      <c r="QLP98" s="13"/>
      <c r="QLQ98" s="13"/>
      <c r="QLR98" s="13"/>
      <c r="QLS98" s="13"/>
      <c r="QLT98" s="13"/>
      <c r="QLU98" s="13"/>
      <c r="QLV98" s="13"/>
      <c r="QLW98" s="13"/>
      <c r="QLX98" s="13"/>
      <c r="QLY98" s="13"/>
      <c r="QLZ98" s="13"/>
      <c r="QMA98" s="13"/>
      <c r="QMB98" s="13"/>
      <c r="QMC98" s="13"/>
      <c r="QMD98" s="13"/>
      <c r="QME98" s="13"/>
      <c r="QMF98" s="13"/>
      <c r="QMG98" s="13"/>
      <c r="QMH98" s="13"/>
      <c r="QMI98" s="13"/>
      <c r="QMJ98" s="13"/>
      <c r="QMK98" s="13"/>
      <c r="QML98" s="13"/>
      <c r="QMM98" s="13"/>
      <c r="QMN98" s="13"/>
      <c r="QMO98" s="13"/>
      <c r="QMP98" s="13"/>
      <c r="QMQ98" s="13"/>
      <c r="QMR98" s="13"/>
      <c r="QMS98" s="13"/>
      <c r="QMT98" s="13"/>
      <c r="QMU98" s="13"/>
      <c r="QMV98" s="13"/>
      <c r="QMW98" s="13"/>
      <c r="QMX98" s="13"/>
      <c r="QMY98" s="13"/>
      <c r="QMZ98" s="13"/>
      <c r="QNA98" s="13"/>
      <c r="QNB98" s="13"/>
      <c r="QNC98" s="13"/>
      <c r="QND98" s="13"/>
      <c r="QNE98" s="13"/>
      <c r="QNF98" s="13"/>
      <c r="QNG98" s="13"/>
      <c r="QNH98" s="13"/>
      <c r="QNI98" s="13"/>
      <c r="QNJ98" s="13"/>
      <c r="QNK98" s="13"/>
      <c r="QNL98" s="13"/>
      <c r="QNM98" s="13"/>
      <c r="QNN98" s="13"/>
      <c r="QNO98" s="13"/>
      <c r="QNP98" s="13"/>
      <c r="QNQ98" s="13"/>
      <c r="QNR98" s="13"/>
      <c r="QNS98" s="13"/>
      <c r="QNT98" s="13"/>
      <c r="QNU98" s="13"/>
      <c r="QNV98" s="13"/>
      <c r="QNW98" s="13"/>
      <c r="QNX98" s="13"/>
      <c r="QNY98" s="13"/>
      <c r="QNZ98" s="13"/>
      <c r="QOA98" s="13"/>
      <c r="QOB98" s="13"/>
      <c r="QOC98" s="13"/>
      <c r="QOD98" s="13"/>
      <c r="QOE98" s="13"/>
      <c r="QOF98" s="13"/>
      <c r="QOG98" s="13"/>
      <c r="QOH98" s="13"/>
      <c r="QOI98" s="13"/>
      <c r="QOJ98" s="13"/>
      <c r="QOK98" s="13"/>
      <c r="QOL98" s="13"/>
      <c r="QOM98" s="13"/>
      <c r="QON98" s="13"/>
      <c r="QOO98" s="13"/>
      <c r="QOP98" s="13"/>
      <c r="QOQ98" s="13"/>
      <c r="QOR98" s="13"/>
      <c r="QOS98" s="13"/>
      <c r="QOT98" s="13"/>
      <c r="QOU98" s="13"/>
      <c r="QOV98" s="13"/>
      <c r="QOW98" s="13"/>
      <c r="QOX98" s="13"/>
      <c r="QOY98" s="13"/>
      <c r="QOZ98" s="13"/>
      <c r="QPA98" s="13"/>
      <c r="QPB98" s="13"/>
      <c r="QPC98" s="13"/>
      <c r="QPD98" s="13"/>
      <c r="QPE98" s="13"/>
      <c r="QPF98" s="13"/>
      <c r="QPG98" s="13"/>
      <c r="QPH98" s="13"/>
      <c r="QPI98" s="13"/>
      <c r="QPJ98" s="13"/>
      <c r="QPK98" s="13"/>
      <c r="QPL98" s="13"/>
      <c r="QPM98" s="13"/>
      <c r="QPN98" s="13"/>
      <c r="QPO98" s="13"/>
      <c r="QPP98" s="13"/>
      <c r="QPQ98" s="13"/>
      <c r="QPR98" s="13"/>
      <c r="QPS98" s="13"/>
      <c r="QPT98" s="13"/>
      <c r="QPU98" s="13"/>
      <c r="QPV98" s="13"/>
      <c r="QPW98" s="13"/>
      <c r="QPX98" s="13"/>
      <c r="QPY98" s="13"/>
      <c r="QPZ98" s="13"/>
      <c r="QQA98" s="13"/>
      <c r="QQB98" s="13"/>
      <c r="QQC98" s="13"/>
      <c r="QQD98" s="13"/>
      <c r="QQE98" s="13"/>
      <c r="QQF98" s="13"/>
      <c r="QQG98" s="13"/>
      <c r="QQH98" s="13"/>
      <c r="QQI98" s="13"/>
      <c r="QQJ98" s="13"/>
      <c r="QQK98" s="13"/>
      <c r="QQL98" s="13"/>
      <c r="QQM98" s="13"/>
      <c r="QQN98" s="13"/>
      <c r="QQO98" s="13"/>
      <c r="QQP98" s="13"/>
      <c r="QQQ98" s="13"/>
      <c r="QQR98" s="13"/>
      <c r="QQS98" s="13"/>
      <c r="QQT98" s="13"/>
      <c r="QQU98" s="13"/>
      <c r="QQV98" s="13"/>
      <c r="QQW98" s="13"/>
      <c r="QQX98" s="13"/>
      <c r="QQY98" s="13"/>
      <c r="QQZ98" s="13"/>
      <c r="QRA98" s="13"/>
      <c r="QRB98" s="13"/>
      <c r="QRC98" s="13"/>
      <c r="QRD98" s="13"/>
      <c r="QRE98" s="13"/>
      <c r="QRF98" s="13"/>
      <c r="QRG98" s="13"/>
      <c r="QRH98" s="13"/>
      <c r="QRI98" s="13"/>
      <c r="QRJ98" s="13"/>
      <c r="QRK98" s="13"/>
      <c r="QRL98" s="13"/>
      <c r="QRM98" s="13"/>
      <c r="QRN98" s="13"/>
      <c r="QRO98" s="13"/>
      <c r="QRP98" s="13"/>
      <c r="QRQ98" s="13"/>
      <c r="QRR98" s="13"/>
      <c r="QRS98" s="13"/>
      <c r="QRT98" s="13"/>
      <c r="QRU98" s="13"/>
      <c r="QRV98" s="13"/>
      <c r="QRW98" s="13"/>
      <c r="QRX98" s="13"/>
      <c r="QRY98" s="13"/>
      <c r="QRZ98" s="13"/>
      <c r="QSA98" s="13"/>
      <c r="QSB98" s="13"/>
      <c r="QSC98" s="13"/>
      <c r="QSD98" s="13"/>
      <c r="QSE98" s="13"/>
      <c r="QSF98" s="13"/>
      <c r="QSG98" s="13"/>
      <c r="QSH98" s="13"/>
      <c r="QSI98" s="13"/>
      <c r="QSJ98" s="13"/>
      <c r="QSK98" s="13"/>
      <c r="QSL98" s="13"/>
      <c r="QSM98" s="13"/>
      <c r="QSN98" s="13"/>
      <c r="QSO98" s="13"/>
      <c r="QSP98" s="13"/>
      <c r="QSQ98" s="13"/>
      <c r="QSR98" s="13"/>
      <c r="QSS98" s="13"/>
      <c r="QST98" s="13"/>
      <c r="QSU98" s="13"/>
      <c r="QSV98" s="13"/>
      <c r="QSW98" s="13"/>
      <c r="QSX98" s="13"/>
      <c r="QSY98" s="13"/>
      <c r="QSZ98" s="13"/>
      <c r="QTA98" s="13"/>
      <c r="QTB98" s="13"/>
      <c r="QTC98" s="13"/>
      <c r="QTD98" s="13"/>
      <c r="QTE98" s="13"/>
      <c r="QTF98" s="13"/>
      <c r="QTG98" s="13"/>
      <c r="QTH98" s="13"/>
      <c r="QTI98" s="13"/>
      <c r="QTJ98" s="13"/>
      <c r="QTK98" s="13"/>
      <c r="QTL98" s="13"/>
      <c r="QTM98" s="13"/>
      <c r="QTN98" s="13"/>
      <c r="QTO98" s="13"/>
      <c r="QTP98" s="13"/>
      <c r="QTQ98" s="13"/>
      <c r="QTR98" s="13"/>
      <c r="QTS98" s="13"/>
      <c r="QTT98" s="13"/>
      <c r="QTU98" s="13"/>
      <c r="QTV98" s="13"/>
      <c r="QTW98" s="13"/>
      <c r="QTX98" s="13"/>
      <c r="QTY98" s="13"/>
      <c r="QTZ98" s="13"/>
      <c r="QUA98" s="13"/>
      <c r="QUB98" s="13"/>
      <c r="QUC98" s="13"/>
      <c r="QUD98" s="13"/>
      <c r="QUE98" s="13"/>
      <c r="QUF98" s="13"/>
      <c r="QUG98" s="13"/>
      <c r="QUH98" s="13"/>
      <c r="QUI98" s="13"/>
      <c r="QUJ98" s="13"/>
      <c r="QUK98" s="13"/>
      <c r="QUL98" s="13"/>
      <c r="QUM98" s="13"/>
      <c r="QUN98" s="13"/>
      <c r="QUO98" s="13"/>
      <c r="QUP98" s="13"/>
      <c r="QUQ98" s="13"/>
      <c r="QUR98" s="13"/>
      <c r="QUS98" s="13"/>
      <c r="QUT98" s="13"/>
      <c r="QUU98" s="13"/>
      <c r="QUV98" s="13"/>
      <c r="QUW98" s="13"/>
      <c r="QUX98" s="13"/>
      <c r="QUY98" s="13"/>
      <c r="QUZ98" s="13"/>
      <c r="QVA98" s="13"/>
      <c r="QVB98" s="13"/>
      <c r="QVC98" s="13"/>
      <c r="QVD98" s="13"/>
      <c r="QVE98" s="13"/>
      <c r="QVF98" s="13"/>
      <c r="QVG98" s="13"/>
      <c r="QVH98" s="13"/>
      <c r="QVI98" s="13"/>
      <c r="QVJ98" s="13"/>
      <c r="QVK98" s="13"/>
      <c r="QVL98" s="13"/>
      <c r="QVM98" s="13"/>
      <c r="QVN98" s="13"/>
      <c r="QVO98" s="13"/>
      <c r="QVP98" s="13"/>
      <c r="QVQ98" s="13"/>
      <c r="QVR98" s="13"/>
      <c r="QVS98" s="13"/>
      <c r="QVT98" s="13"/>
      <c r="QVU98" s="13"/>
      <c r="QVV98" s="13"/>
      <c r="QVW98" s="13"/>
      <c r="QVX98" s="13"/>
      <c r="QVY98" s="13"/>
      <c r="QVZ98" s="13"/>
      <c r="QWA98" s="13"/>
      <c r="QWB98" s="13"/>
      <c r="QWC98" s="13"/>
      <c r="QWD98" s="13"/>
      <c r="QWE98" s="13"/>
      <c r="QWF98" s="13"/>
      <c r="QWG98" s="13"/>
      <c r="QWH98" s="13"/>
      <c r="QWI98" s="13"/>
      <c r="QWJ98" s="13"/>
      <c r="QWK98" s="13"/>
      <c r="QWL98" s="13"/>
      <c r="QWM98" s="13"/>
      <c r="QWN98" s="13"/>
      <c r="QWO98" s="13"/>
      <c r="QWP98" s="13"/>
      <c r="QWQ98" s="13"/>
      <c r="QWR98" s="13"/>
      <c r="QWS98" s="13"/>
      <c r="QWT98" s="13"/>
      <c r="QWU98" s="13"/>
      <c r="QWV98" s="13"/>
      <c r="QWW98" s="13"/>
      <c r="QWX98" s="13"/>
      <c r="QWY98" s="13"/>
      <c r="QWZ98" s="13"/>
      <c r="QXA98" s="13"/>
      <c r="QXB98" s="13"/>
      <c r="QXC98" s="13"/>
      <c r="QXD98" s="13"/>
      <c r="QXE98" s="13"/>
      <c r="QXF98" s="13"/>
      <c r="QXG98" s="13"/>
      <c r="QXH98" s="13"/>
      <c r="QXI98" s="13"/>
      <c r="QXJ98" s="13"/>
      <c r="QXK98" s="13"/>
      <c r="QXL98" s="13"/>
      <c r="QXM98" s="13"/>
      <c r="QXN98" s="13"/>
      <c r="QXO98" s="13"/>
      <c r="QXP98" s="13"/>
      <c r="QXQ98" s="13"/>
      <c r="QXR98" s="13"/>
      <c r="QXS98" s="13"/>
      <c r="QXT98" s="13"/>
      <c r="QXU98" s="13"/>
      <c r="QXV98" s="13"/>
      <c r="QXW98" s="13"/>
      <c r="QXX98" s="13"/>
      <c r="QXY98" s="13"/>
      <c r="QXZ98" s="13"/>
      <c r="QYA98" s="13"/>
      <c r="QYB98" s="13"/>
      <c r="QYC98" s="13"/>
      <c r="QYD98" s="13"/>
      <c r="QYE98" s="13"/>
      <c r="QYF98" s="13"/>
      <c r="QYG98" s="13"/>
      <c r="QYH98" s="13"/>
      <c r="QYI98" s="13"/>
      <c r="QYJ98" s="13"/>
      <c r="QYK98" s="13"/>
      <c r="QYL98" s="13"/>
      <c r="QYM98" s="13"/>
      <c r="QYN98" s="13"/>
      <c r="QYO98" s="13"/>
      <c r="QYP98" s="13"/>
      <c r="QYQ98" s="13"/>
      <c r="QYR98" s="13"/>
      <c r="QYS98" s="13"/>
      <c r="QYT98" s="13"/>
      <c r="QYU98" s="13"/>
      <c r="QYV98" s="13"/>
      <c r="QYW98" s="13"/>
      <c r="QYX98" s="13"/>
      <c r="QYY98" s="13"/>
      <c r="QYZ98" s="13"/>
      <c r="QZA98" s="13"/>
      <c r="QZB98" s="13"/>
      <c r="QZC98" s="13"/>
      <c r="QZD98" s="13"/>
      <c r="QZE98" s="13"/>
      <c r="QZF98" s="13"/>
      <c r="QZG98" s="13"/>
      <c r="QZH98" s="13"/>
      <c r="QZI98" s="13"/>
      <c r="QZJ98" s="13"/>
      <c r="QZK98" s="13"/>
      <c r="QZL98" s="13"/>
      <c r="QZM98" s="13"/>
      <c r="QZN98" s="13"/>
      <c r="QZO98" s="13"/>
      <c r="QZP98" s="13"/>
      <c r="QZQ98" s="13"/>
      <c r="QZR98" s="13"/>
      <c r="QZS98" s="13"/>
      <c r="QZT98" s="13"/>
      <c r="QZU98" s="13"/>
      <c r="QZV98" s="13"/>
      <c r="QZW98" s="13"/>
      <c r="QZX98" s="13"/>
      <c r="QZY98" s="13"/>
      <c r="QZZ98" s="13"/>
      <c r="RAA98" s="13"/>
      <c r="RAB98" s="13"/>
      <c r="RAC98" s="13"/>
      <c r="RAD98" s="13"/>
      <c r="RAE98" s="13"/>
      <c r="RAF98" s="13"/>
      <c r="RAG98" s="13"/>
      <c r="RAH98" s="13"/>
      <c r="RAI98" s="13"/>
      <c r="RAJ98" s="13"/>
      <c r="RAK98" s="13"/>
      <c r="RAL98" s="13"/>
      <c r="RAM98" s="13"/>
      <c r="RAN98" s="13"/>
      <c r="RAO98" s="13"/>
      <c r="RAP98" s="13"/>
      <c r="RAQ98" s="13"/>
      <c r="RAR98" s="13"/>
      <c r="RAS98" s="13"/>
      <c r="RAT98" s="13"/>
      <c r="RAU98" s="13"/>
      <c r="RAV98" s="13"/>
      <c r="RAW98" s="13"/>
      <c r="RAX98" s="13"/>
      <c r="RAY98" s="13"/>
      <c r="RAZ98" s="13"/>
      <c r="RBA98" s="13"/>
      <c r="RBB98" s="13"/>
      <c r="RBC98" s="13"/>
      <c r="RBD98" s="13"/>
      <c r="RBE98" s="13"/>
      <c r="RBF98" s="13"/>
      <c r="RBG98" s="13"/>
      <c r="RBH98" s="13"/>
      <c r="RBI98" s="13"/>
      <c r="RBJ98" s="13"/>
      <c r="RBK98" s="13"/>
      <c r="RBL98" s="13"/>
      <c r="RBM98" s="13"/>
      <c r="RBN98" s="13"/>
      <c r="RBO98" s="13"/>
      <c r="RBP98" s="13"/>
      <c r="RBQ98" s="13"/>
      <c r="RBR98" s="13"/>
      <c r="RBS98" s="13"/>
      <c r="RBT98" s="13"/>
      <c r="RBU98" s="13"/>
      <c r="RBV98" s="13"/>
      <c r="RBW98" s="13"/>
      <c r="RBX98" s="13"/>
      <c r="RBY98" s="13"/>
      <c r="RBZ98" s="13"/>
      <c r="RCA98" s="13"/>
      <c r="RCB98" s="13"/>
      <c r="RCC98" s="13"/>
      <c r="RCD98" s="13"/>
      <c r="RCE98" s="13"/>
      <c r="RCF98" s="13"/>
      <c r="RCG98" s="13"/>
      <c r="RCH98" s="13"/>
      <c r="RCI98" s="13"/>
      <c r="RCJ98" s="13"/>
      <c r="RCK98" s="13"/>
      <c r="RCL98" s="13"/>
      <c r="RCM98" s="13"/>
      <c r="RCN98" s="13"/>
      <c r="RCO98" s="13"/>
      <c r="RCP98" s="13"/>
      <c r="RCQ98" s="13"/>
      <c r="RCR98" s="13"/>
      <c r="RCS98" s="13"/>
      <c r="RCT98" s="13"/>
      <c r="RCU98" s="13"/>
      <c r="RCV98" s="13"/>
      <c r="RCW98" s="13"/>
      <c r="RCX98" s="13"/>
      <c r="RCY98" s="13"/>
      <c r="RCZ98" s="13"/>
      <c r="RDA98" s="13"/>
      <c r="RDB98" s="13"/>
      <c r="RDC98" s="13"/>
      <c r="RDD98" s="13"/>
      <c r="RDE98" s="13"/>
      <c r="RDF98" s="13"/>
      <c r="RDG98" s="13"/>
      <c r="RDH98" s="13"/>
      <c r="RDI98" s="13"/>
      <c r="RDJ98" s="13"/>
      <c r="RDK98" s="13"/>
      <c r="RDL98" s="13"/>
      <c r="RDM98" s="13"/>
      <c r="RDN98" s="13"/>
      <c r="RDO98" s="13"/>
      <c r="RDP98" s="13"/>
      <c r="RDQ98" s="13"/>
      <c r="RDR98" s="13"/>
      <c r="RDS98" s="13"/>
      <c r="RDT98" s="13"/>
      <c r="RDU98" s="13"/>
      <c r="RDV98" s="13"/>
      <c r="RDW98" s="13"/>
      <c r="RDX98" s="13"/>
      <c r="RDY98" s="13"/>
      <c r="RDZ98" s="13"/>
      <c r="REA98" s="13"/>
      <c r="REB98" s="13"/>
      <c r="REC98" s="13"/>
      <c r="RED98" s="13"/>
      <c r="REE98" s="13"/>
      <c r="REF98" s="13"/>
      <c r="REG98" s="13"/>
      <c r="REH98" s="13"/>
      <c r="REI98" s="13"/>
      <c r="REJ98" s="13"/>
      <c r="REK98" s="13"/>
      <c r="REL98" s="13"/>
      <c r="REM98" s="13"/>
      <c r="REN98" s="13"/>
      <c r="REO98" s="13"/>
      <c r="REP98" s="13"/>
      <c r="REQ98" s="13"/>
      <c r="RER98" s="13"/>
      <c r="RES98" s="13"/>
      <c r="RET98" s="13"/>
      <c r="REU98" s="13"/>
      <c r="REV98" s="13"/>
      <c r="REW98" s="13"/>
      <c r="REX98" s="13"/>
      <c r="REY98" s="13"/>
      <c r="REZ98" s="13"/>
      <c r="RFA98" s="13"/>
      <c r="RFB98" s="13"/>
      <c r="RFC98" s="13"/>
      <c r="RFD98" s="13"/>
      <c r="RFE98" s="13"/>
      <c r="RFF98" s="13"/>
      <c r="RFG98" s="13"/>
      <c r="RFH98" s="13"/>
      <c r="RFI98" s="13"/>
      <c r="RFJ98" s="13"/>
      <c r="RFK98" s="13"/>
      <c r="RFL98" s="13"/>
      <c r="RFM98" s="13"/>
      <c r="RFN98" s="13"/>
      <c r="RFO98" s="13"/>
      <c r="RFP98" s="13"/>
      <c r="RFQ98" s="13"/>
      <c r="RFR98" s="13"/>
      <c r="RFS98" s="13"/>
      <c r="RFT98" s="13"/>
      <c r="RFU98" s="13"/>
      <c r="RFV98" s="13"/>
      <c r="RFW98" s="13"/>
      <c r="RFX98" s="13"/>
      <c r="RFY98" s="13"/>
      <c r="RFZ98" s="13"/>
      <c r="RGA98" s="13"/>
      <c r="RGB98" s="13"/>
      <c r="RGC98" s="13"/>
      <c r="RGD98" s="13"/>
      <c r="RGE98" s="13"/>
      <c r="RGF98" s="13"/>
      <c r="RGG98" s="13"/>
      <c r="RGH98" s="13"/>
      <c r="RGI98" s="13"/>
      <c r="RGJ98" s="13"/>
      <c r="RGK98" s="13"/>
      <c r="RGL98" s="13"/>
      <c r="RGM98" s="13"/>
      <c r="RGN98" s="13"/>
      <c r="RGO98" s="13"/>
      <c r="RGP98" s="13"/>
      <c r="RGQ98" s="13"/>
      <c r="RGR98" s="13"/>
      <c r="RGS98" s="13"/>
      <c r="RGT98" s="13"/>
      <c r="RGU98" s="13"/>
      <c r="RGV98" s="13"/>
      <c r="RGW98" s="13"/>
      <c r="RGX98" s="13"/>
      <c r="RGY98" s="13"/>
      <c r="RGZ98" s="13"/>
      <c r="RHA98" s="13"/>
      <c r="RHB98" s="13"/>
      <c r="RHC98" s="13"/>
      <c r="RHD98" s="13"/>
      <c r="RHE98" s="13"/>
      <c r="RHF98" s="13"/>
      <c r="RHG98" s="13"/>
      <c r="RHH98" s="13"/>
      <c r="RHI98" s="13"/>
      <c r="RHJ98" s="13"/>
      <c r="RHK98" s="13"/>
      <c r="RHL98" s="13"/>
      <c r="RHM98" s="13"/>
      <c r="RHN98" s="13"/>
      <c r="RHO98" s="13"/>
      <c r="RHP98" s="13"/>
      <c r="RHQ98" s="13"/>
      <c r="RHR98" s="13"/>
      <c r="RHS98" s="13"/>
      <c r="RHT98" s="13"/>
      <c r="RHU98" s="13"/>
      <c r="RHV98" s="13"/>
      <c r="RHW98" s="13"/>
      <c r="RHX98" s="13"/>
      <c r="RHY98" s="13"/>
      <c r="RHZ98" s="13"/>
      <c r="RIA98" s="13"/>
      <c r="RIB98" s="13"/>
      <c r="RIC98" s="13"/>
      <c r="RID98" s="13"/>
      <c r="RIE98" s="13"/>
      <c r="RIF98" s="13"/>
      <c r="RIG98" s="13"/>
      <c r="RIH98" s="13"/>
      <c r="RII98" s="13"/>
      <c r="RIJ98" s="13"/>
      <c r="RIK98" s="13"/>
      <c r="RIL98" s="13"/>
      <c r="RIM98" s="13"/>
      <c r="RIN98" s="13"/>
      <c r="RIO98" s="13"/>
      <c r="RIP98" s="13"/>
      <c r="RIQ98" s="13"/>
      <c r="RIR98" s="13"/>
      <c r="RIS98" s="13"/>
      <c r="RIT98" s="13"/>
      <c r="RIU98" s="13"/>
      <c r="RIV98" s="13"/>
      <c r="RIW98" s="13"/>
      <c r="RIX98" s="13"/>
      <c r="RIY98" s="13"/>
      <c r="RIZ98" s="13"/>
      <c r="RJA98" s="13"/>
      <c r="RJB98" s="13"/>
      <c r="RJC98" s="13"/>
      <c r="RJD98" s="13"/>
      <c r="RJE98" s="13"/>
      <c r="RJF98" s="13"/>
      <c r="RJG98" s="13"/>
      <c r="RJH98" s="13"/>
      <c r="RJI98" s="13"/>
      <c r="RJJ98" s="13"/>
      <c r="RJK98" s="13"/>
      <c r="RJL98" s="13"/>
      <c r="RJM98" s="13"/>
      <c r="RJN98" s="13"/>
      <c r="RJO98" s="13"/>
      <c r="RJP98" s="13"/>
      <c r="RJQ98" s="13"/>
      <c r="RJR98" s="13"/>
      <c r="RJS98" s="13"/>
      <c r="RJT98" s="13"/>
      <c r="RJU98" s="13"/>
      <c r="RJV98" s="13"/>
      <c r="RJW98" s="13"/>
      <c r="RJX98" s="13"/>
      <c r="RJY98" s="13"/>
      <c r="RJZ98" s="13"/>
      <c r="RKA98" s="13"/>
      <c r="RKB98" s="13"/>
      <c r="RKC98" s="13"/>
      <c r="RKD98" s="13"/>
      <c r="RKE98" s="13"/>
      <c r="RKF98" s="13"/>
      <c r="RKG98" s="13"/>
      <c r="RKH98" s="13"/>
      <c r="RKI98" s="13"/>
      <c r="RKJ98" s="13"/>
      <c r="RKK98" s="13"/>
      <c r="RKL98" s="13"/>
      <c r="RKM98" s="13"/>
      <c r="RKN98" s="13"/>
      <c r="RKO98" s="13"/>
      <c r="RKP98" s="13"/>
      <c r="RKQ98" s="13"/>
      <c r="RKR98" s="13"/>
      <c r="RKS98" s="13"/>
      <c r="RKT98" s="13"/>
      <c r="RKU98" s="13"/>
      <c r="RKV98" s="13"/>
      <c r="RKW98" s="13"/>
      <c r="RKX98" s="13"/>
      <c r="RKY98" s="13"/>
      <c r="RKZ98" s="13"/>
      <c r="RLA98" s="13"/>
      <c r="RLB98" s="13"/>
      <c r="RLC98" s="13"/>
      <c r="RLD98" s="13"/>
      <c r="RLE98" s="13"/>
      <c r="RLF98" s="13"/>
      <c r="RLG98" s="13"/>
      <c r="RLH98" s="13"/>
      <c r="RLI98" s="13"/>
      <c r="RLJ98" s="13"/>
      <c r="RLK98" s="13"/>
      <c r="RLL98" s="13"/>
      <c r="RLM98" s="13"/>
      <c r="RLN98" s="13"/>
      <c r="RLO98" s="13"/>
      <c r="RLP98" s="13"/>
      <c r="RLQ98" s="13"/>
      <c r="RLR98" s="13"/>
      <c r="RLS98" s="13"/>
      <c r="RLT98" s="13"/>
      <c r="RLU98" s="13"/>
      <c r="RLV98" s="13"/>
      <c r="RLW98" s="13"/>
      <c r="RLX98" s="13"/>
      <c r="RLY98" s="13"/>
      <c r="RLZ98" s="13"/>
      <c r="RMA98" s="13"/>
      <c r="RMB98" s="13"/>
      <c r="RMC98" s="13"/>
      <c r="RMD98" s="13"/>
      <c r="RME98" s="13"/>
      <c r="RMF98" s="13"/>
      <c r="RMG98" s="13"/>
      <c r="RMH98" s="13"/>
      <c r="RMI98" s="13"/>
      <c r="RMJ98" s="13"/>
      <c r="RMK98" s="13"/>
      <c r="RML98" s="13"/>
      <c r="RMM98" s="13"/>
      <c r="RMN98" s="13"/>
      <c r="RMO98" s="13"/>
      <c r="RMP98" s="13"/>
      <c r="RMQ98" s="13"/>
      <c r="RMR98" s="13"/>
      <c r="RMS98" s="13"/>
      <c r="RMT98" s="13"/>
      <c r="RMU98" s="13"/>
      <c r="RMV98" s="13"/>
      <c r="RMW98" s="13"/>
      <c r="RMX98" s="13"/>
      <c r="RMY98" s="13"/>
      <c r="RMZ98" s="13"/>
      <c r="RNA98" s="13"/>
      <c r="RNB98" s="13"/>
      <c r="RNC98" s="13"/>
      <c r="RND98" s="13"/>
      <c r="RNE98" s="13"/>
      <c r="RNF98" s="13"/>
      <c r="RNG98" s="13"/>
      <c r="RNH98" s="13"/>
      <c r="RNI98" s="13"/>
      <c r="RNJ98" s="13"/>
      <c r="RNK98" s="13"/>
      <c r="RNL98" s="13"/>
      <c r="RNM98" s="13"/>
      <c r="RNN98" s="13"/>
      <c r="RNO98" s="13"/>
      <c r="RNP98" s="13"/>
      <c r="RNQ98" s="13"/>
      <c r="RNR98" s="13"/>
      <c r="RNS98" s="13"/>
      <c r="RNT98" s="13"/>
      <c r="RNU98" s="13"/>
      <c r="RNV98" s="13"/>
      <c r="RNW98" s="13"/>
      <c r="RNX98" s="13"/>
      <c r="RNY98" s="13"/>
      <c r="RNZ98" s="13"/>
      <c r="ROA98" s="13"/>
      <c r="ROB98" s="13"/>
      <c r="ROC98" s="13"/>
      <c r="ROD98" s="13"/>
      <c r="ROE98" s="13"/>
      <c r="ROF98" s="13"/>
      <c r="ROG98" s="13"/>
      <c r="ROH98" s="13"/>
      <c r="ROI98" s="13"/>
      <c r="ROJ98" s="13"/>
      <c r="ROK98" s="13"/>
      <c r="ROL98" s="13"/>
      <c r="ROM98" s="13"/>
      <c r="RON98" s="13"/>
      <c r="ROO98" s="13"/>
      <c r="ROP98" s="13"/>
      <c r="ROQ98" s="13"/>
      <c r="ROR98" s="13"/>
      <c r="ROS98" s="13"/>
      <c r="ROT98" s="13"/>
      <c r="ROU98" s="13"/>
      <c r="ROV98" s="13"/>
      <c r="ROW98" s="13"/>
      <c r="ROX98" s="13"/>
      <c r="ROY98" s="13"/>
      <c r="ROZ98" s="13"/>
      <c r="RPA98" s="13"/>
      <c r="RPB98" s="13"/>
      <c r="RPC98" s="13"/>
      <c r="RPD98" s="13"/>
      <c r="RPE98" s="13"/>
      <c r="RPF98" s="13"/>
      <c r="RPG98" s="13"/>
      <c r="RPH98" s="13"/>
      <c r="RPI98" s="13"/>
      <c r="RPJ98" s="13"/>
      <c r="RPK98" s="13"/>
      <c r="RPL98" s="13"/>
      <c r="RPM98" s="13"/>
      <c r="RPN98" s="13"/>
      <c r="RPO98" s="13"/>
      <c r="RPP98" s="13"/>
      <c r="RPQ98" s="13"/>
      <c r="RPR98" s="13"/>
      <c r="RPS98" s="13"/>
      <c r="RPT98" s="13"/>
      <c r="RPU98" s="13"/>
      <c r="RPV98" s="13"/>
      <c r="RPW98" s="13"/>
      <c r="RPX98" s="13"/>
      <c r="RPY98" s="13"/>
      <c r="RPZ98" s="13"/>
      <c r="RQA98" s="13"/>
      <c r="RQB98" s="13"/>
      <c r="RQC98" s="13"/>
      <c r="RQD98" s="13"/>
      <c r="RQE98" s="13"/>
      <c r="RQF98" s="13"/>
      <c r="RQG98" s="13"/>
      <c r="RQH98" s="13"/>
      <c r="RQI98" s="13"/>
      <c r="RQJ98" s="13"/>
      <c r="RQK98" s="13"/>
      <c r="RQL98" s="13"/>
      <c r="RQM98" s="13"/>
      <c r="RQN98" s="13"/>
      <c r="RQO98" s="13"/>
      <c r="RQP98" s="13"/>
      <c r="RQQ98" s="13"/>
      <c r="RQR98" s="13"/>
      <c r="RQS98" s="13"/>
      <c r="RQT98" s="13"/>
      <c r="RQU98" s="13"/>
      <c r="RQV98" s="13"/>
      <c r="RQW98" s="13"/>
      <c r="RQX98" s="13"/>
      <c r="RQY98" s="13"/>
      <c r="RQZ98" s="13"/>
      <c r="RRA98" s="13"/>
      <c r="RRB98" s="13"/>
      <c r="RRC98" s="13"/>
      <c r="RRD98" s="13"/>
      <c r="RRE98" s="13"/>
      <c r="RRF98" s="13"/>
      <c r="RRG98" s="13"/>
      <c r="RRH98" s="13"/>
      <c r="RRI98" s="13"/>
      <c r="RRJ98" s="13"/>
      <c r="RRK98" s="13"/>
      <c r="RRL98" s="13"/>
      <c r="RRM98" s="13"/>
      <c r="RRN98" s="13"/>
      <c r="RRO98" s="13"/>
      <c r="RRP98" s="13"/>
      <c r="RRQ98" s="13"/>
      <c r="RRR98" s="13"/>
      <c r="RRS98" s="13"/>
      <c r="RRT98" s="13"/>
      <c r="RRU98" s="13"/>
      <c r="RRV98" s="13"/>
      <c r="RRW98" s="13"/>
      <c r="RRX98" s="13"/>
      <c r="RRY98" s="13"/>
      <c r="RRZ98" s="13"/>
      <c r="RSA98" s="13"/>
      <c r="RSB98" s="13"/>
      <c r="RSC98" s="13"/>
      <c r="RSD98" s="13"/>
      <c r="RSE98" s="13"/>
      <c r="RSF98" s="13"/>
      <c r="RSG98" s="13"/>
      <c r="RSH98" s="13"/>
      <c r="RSI98" s="13"/>
      <c r="RSJ98" s="13"/>
      <c r="RSK98" s="13"/>
      <c r="RSL98" s="13"/>
      <c r="RSM98" s="13"/>
      <c r="RSN98" s="13"/>
      <c r="RSO98" s="13"/>
      <c r="RSP98" s="13"/>
      <c r="RSQ98" s="13"/>
      <c r="RSR98" s="13"/>
      <c r="RSS98" s="13"/>
      <c r="RST98" s="13"/>
      <c r="RSU98" s="13"/>
      <c r="RSV98" s="13"/>
      <c r="RSW98" s="13"/>
      <c r="RSX98" s="13"/>
      <c r="RSY98" s="13"/>
      <c r="RSZ98" s="13"/>
      <c r="RTA98" s="13"/>
      <c r="RTB98" s="13"/>
      <c r="RTC98" s="13"/>
      <c r="RTD98" s="13"/>
      <c r="RTE98" s="13"/>
      <c r="RTF98" s="13"/>
      <c r="RTG98" s="13"/>
      <c r="RTH98" s="13"/>
      <c r="RTI98" s="13"/>
      <c r="RTJ98" s="13"/>
      <c r="RTK98" s="13"/>
      <c r="RTL98" s="13"/>
      <c r="RTM98" s="13"/>
      <c r="RTN98" s="13"/>
      <c r="RTO98" s="13"/>
      <c r="RTP98" s="13"/>
      <c r="RTQ98" s="13"/>
      <c r="RTR98" s="13"/>
      <c r="RTS98" s="13"/>
      <c r="RTT98" s="13"/>
      <c r="RTU98" s="13"/>
      <c r="RTV98" s="13"/>
      <c r="RTW98" s="13"/>
      <c r="RTX98" s="13"/>
      <c r="RTY98" s="13"/>
      <c r="RTZ98" s="13"/>
      <c r="RUA98" s="13"/>
      <c r="RUB98" s="13"/>
      <c r="RUC98" s="13"/>
      <c r="RUD98" s="13"/>
      <c r="RUE98" s="13"/>
      <c r="RUF98" s="13"/>
      <c r="RUG98" s="13"/>
      <c r="RUH98" s="13"/>
      <c r="RUI98" s="13"/>
      <c r="RUJ98" s="13"/>
      <c r="RUK98" s="13"/>
      <c r="RUL98" s="13"/>
      <c r="RUM98" s="13"/>
      <c r="RUN98" s="13"/>
      <c r="RUO98" s="13"/>
      <c r="RUP98" s="13"/>
      <c r="RUQ98" s="13"/>
      <c r="RUR98" s="13"/>
      <c r="RUS98" s="13"/>
      <c r="RUT98" s="13"/>
      <c r="RUU98" s="13"/>
      <c r="RUV98" s="13"/>
      <c r="RUW98" s="13"/>
      <c r="RUX98" s="13"/>
      <c r="RUY98" s="13"/>
      <c r="RUZ98" s="13"/>
      <c r="RVA98" s="13"/>
      <c r="RVB98" s="13"/>
      <c r="RVC98" s="13"/>
      <c r="RVD98" s="13"/>
      <c r="RVE98" s="13"/>
      <c r="RVF98" s="13"/>
      <c r="RVG98" s="13"/>
      <c r="RVH98" s="13"/>
      <c r="RVI98" s="13"/>
      <c r="RVJ98" s="13"/>
      <c r="RVK98" s="13"/>
      <c r="RVL98" s="13"/>
      <c r="RVM98" s="13"/>
      <c r="RVN98" s="13"/>
      <c r="RVO98" s="13"/>
      <c r="RVP98" s="13"/>
      <c r="RVQ98" s="13"/>
      <c r="RVR98" s="13"/>
      <c r="RVS98" s="13"/>
      <c r="RVT98" s="13"/>
      <c r="RVU98" s="13"/>
      <c r="RVV98" s="13"/>
      <c r="RVW98" s="13"/>
      <c r="RVX98" s="13"/>
      <c r="RVY98" s="13"/>
      <c r="RVZ98" s="13"/>
      <c r="RWA98" s="13"/>
      <c r="RWB98" s="13"/>
      <c r="RWC98" s="13"/>
      <c r="RWD98" s="13"/>
      <c r="RWE98" s="13"/>
      <c r="RWF98" s="13"/>
      <c r="RWG98" s="13"/>
      <c r="RWH98" s="13"/>
      <c r="RWI98" s="13"/>
      <c r="RWJ98" s="13"/>
      <c r="RWK98" s="13"/>
      <c r="RWL98" s="13"/>
      <c r="RWM98" s="13"/>
      <c r="RWN98" s="13"/>
      <c r="RWO98" s="13"/>
      <c r="RWP98" s="13"/>
      <c r="RWQ98" s="13"/>
      <c r="RWR98" s="13"/>
      <c r="RWS98" s="13"/>
      <c r="RWT98" s="13"/>
      <c r="RWU98" s="13"/>
      <c r="RWV98" s="13"/>
      <c r="RWW98" s="13"/>
      <c r="RWX98" s="13"/>
      <c r="RWY98" s="13"/>
      <c r="RWZ98" s="13"/>
      <c r="RXA98" s="13"/>
      <c r="RXB98" s="13"/>
      <c r="RXC98" s="13"/>
      <c r="RXD98" s="13"/>
      <c r="RXE98" s="13"/>
      <c r="RXF98" s="13"/>
      <c r="RXG98" s="13"/>
      <c r="RXH98" s="13"/>
      <c r="RXI98" s="13"/>
      <c r="RXJ98" s="13"/>
      <c r="RXK98" s="13"/>
      <c r="RXL98" s="13"/>
      <c r="RXM98" s="13"/>
      <c r="RXN98" s="13"/>
      <c r="RXO98" s="13"/>
      <c r="RXP98" s="13"/>
      <c r="RXQ98" s="13"/>
      <c r="RXR98" s="13"/>
      <c r="RXS98" s="13"/>
      <c r="RXT98" s="13"/>
      <c r="RXU98" s="13"/>
      <c r="RXV98" s="13"/>
      <c r="RXW98" s="13"/>
      <c r="RXX98" s="13"/>
      <c r="RXY98" s="13"/>
      <c r="RXZ98" s="13"/>
      <c r="RYA98" s="13"/>
      <c r="RYB98" s="13"/>
      <c r="RYC98" s="13"/>
      <c r="RYD98" s="13"/>
      <c r="RYE98" s="13"/>
      <c r="RYF98" s="13"/>
      <c r="RYG98" s="13"/>
      <c r="RYH98" s="13"/>
      <c r="RYI98" s="13"/>
      <c r="RYJ98" s="13"/>
      <c r="RYK98" s="13"/>
      <c r="RYL98" s="13"/>
      <c r="RYM98" s="13"/>
      <c r="RYN98" s="13"/>
      <c r="RYO98" s="13"/>
      <c r="RYP98" s="13"/>
      <c r="RYQ98" s="13"/>
      <c r="RYR98" s="13"/>
      <c r="RYS98" s="13"/>
      <c r="RYT98" s="13"/>
      <c r="RYU98" s="13"/>
      <c r="RYV98" s="13"/>
      <c r="RYW98" s="13"/>
      <c r="RYX98" s="13"/>
      <c r="RYY98" s="13"/>
      <c r="RYZ98" s="13"/>
      <c r="RZA98" s="13"/>
      <c r="RZB98" s="13"/>
      <c r="RZC98" s="13"/>
      <c r="RZD98" s="13"/>
      <c r="RZE98" s="13"/>
      <c r="RZF98" s="13"/>
      <c r="RZG98" s="13"/>
      <c r="RZH98" s="13"/>
      <c r="RZI98" s="13"/>
      <c r="RZJ98" s="13"/>
      <c r="RZK98" s="13"/>
      <c r="RZL98" s="13"/>
      <c r="RZM98" s="13"/>
      <c r="RZN98" s="13"/>
      <c r="RZO98" s="13"/>
      <c r="RZP98" s="13"/>
      <c r="RZQ98" s="13"/>
      <c r="RZR98" s="13"/>
      <c r="RZS98" s="13"/>
      <c r="RZT98" s="13"/>
      <c r="RZU98" s="13"/>
      <c r="RZV98" s="13"/>
      <c r="RZW98" s="13"/>
      <c r="RZX98" s="13"/>
      <c r="RZY98" s="13"/>
      <c r="RZZ98" s="13"/>
      <c r="SAA98" s="13"/>
      <c r="SAB98" s="13"/>
      <c r="SAC98" s="13"/>
      <c r="SAD98" s="13"/>
      <c r="SAE98" s="13"/>
      <c r="SAF98" s="13"/>
      <c r="SAG98" s="13"/>
      <c r="SAH98" s="13"/>
      <c r="SAI98" s="13"/>
      <c r="SAJ98" s="13"/>
      <c r="SAK98" s="13"/>
      <c r="SAL98" s="13"/>
      <c r="SAM98" s="13"/>
      <c r="SAN98" s="13"/>
      <c r="SAO98" s="13"/>
      <c r="SAP98" s="13"/>
      <c r="SAQ98" s="13"/>
      <c r="SAR98" s="13"/>
      <c r="SAS98" s="13"/>
      <c r="SAT98" s="13"/>
      <c r="SAU98" s="13"/>
      <c r="SAV98" s="13"/>
      <c r="SAW98" s="13"/>
      <c r="SAX98" s="13"/>
      <c r="SAY98" s="13"/>
      <c r="SAZ98" s="13"/>
      <c r="SBA98" s="13"/>
      <c r="SBB98" s="13"/>
      <c r="SBC98" s="13"/>
      <c r="SBD98" s="13"/>
      <c r="SBE98" s="13"/>
      <c r="SBF98" s="13"/>
      <c r="SBG98" s="13"/>
      <c r="SBH98" s="13"/>
      <c r="SBI98" s="13"/>
      <c r="SBJ98" s="13"/>
      <c r="SBK98" s="13"/>
      <c r="SBL98" s="13"/>
      <c r="SBM98" s="13"/>
      <c r="SBN98" s="13"/>
      <c r="SBO98" s="13"/>
      <c r="SBP98" s="13"/>
      <c r="SBQ98" s="13"/>
      <c r="SBR98" s="13"/>
      <c r="SBS98" s="13"/>
      <c r="SBT98" s="13"/>
      <c r="SBU98" s="13"/>
      <c r="SBV98" s="13"/>
      <c r="SBW98" s="13"/>
      <c r="SBX98" s="13"/>
      <c r="SBY98" s="13"/>
      <c r="SBZ98" s="13"/>
      <c r="SCA98" s="13"/>
      <c r="SCB98" s="13"/>
      <c r="SCC98" s="13"/>
      <c r="SCD98" s="13"/>
      <c r="SCE98" s="13"/>
      <c r="SCF98" s="13"/>
      <c r="SCG98" s="13"/>
      <c r="SCH98" s="13"/>
      <c r="SCI98" s="13"/>
      <c r="SCJ98" s="13"/>
      <c r="SCK98" s="13"/>
      <c r="SCL98" s="13"/>
      <c r="SCM98" s="13"/>
      <c r="SCN98" s="13"/>
      <c r="SCO98" s="13"/>
      <c r="SCP98" s="13"/>
      <c r="SCQ98" s="13"/>
      <c r="SCR98" s="13"/>
      <c r="SCS98" s="13"/>
      <c r="SCT98" s="13"/>
      <c r="SCU98" s="13"/>
      <c r="SCV98" s="13"/>
      <c r="SCW98" s="13"/>
      <c r="SCX98" s="13"/>
      <c r="SCY98" s="13"/>
      <c r="SCZ98" s="13"/>
      <c r="SDA98" s="13"/>
      <c r="SDB98" s="13"/>
      <c r="SDC98" s="13"/>
      <c r="SDD98" s="13"/>
      <c r="SDE98" s="13"/>
      <c r="SDF98" s="13"/>
      <c r="SDG98" s="13"/>
      <c r="SDH98" s="13"/>
      <c r="SDI98" s="13"/>
      <c r="SDJ98" s="13"/>
      <c r="SDK98" s="13"/>
      <c r="SDL98" s="13"/>
      <c r="SDM98" s="13"/>
      <c r="SDN98" s="13"/>
      <c r="SDO98" s="13"/>
      <c r="SDP98" s="13"/>
      <c r="SDQ98" s="13"/>
      <c r="SDR98" s="13"/>
      <c r="SDS98" s="13"/>
      <c r="SDT98" s="13"/>
      <c r="SDU98" s="13"/>
      <c r="SDV98" s="13"/>
      <c r="SDW98" s="13"/>
      <c r="SDX98" s="13"/>
      <c r="SDY98" s="13"/>
      <c r="SDZ98" s="13"/>
      <c r="SEA98" s="13"/>
      <c r="SEB98" s="13"/>
      <c r="SEC98" s="13"/>
      <c r="SED98" s="13"/>
      <c r="SEE98" s="13"/>
      <c r="SEF98" s="13"/>
      <c r="SEG98" s="13"/>
      <c r="SEH98" s="13"/>
      <c r="SEI98" s="13"/>
      <c r="SEJ98" s="13"/>
      <c r="SEK98" s="13"/>
      <c r="SEL98" s="13"/>
      <c r="SEM98" s="13"/>
      <c r="SEN98" s="13"/>
      <c r="SEO98" s="13"/>
      <c r="SEP98" s="13"/>
      <c r="SEQ98" s="13"/>
      <c r="SER98" s="13"/>
      <c r="SES98" s="13"/>
      <c r="SET98" s="13"/>
      <c r="SEU98" s="13"/>
      <c r="SEV98" s="13"/>
      <c r="SEW98" s="13"/>
      <c r="SEX98" s="13"/>
      <c r="SEY98" s="13"/>
      <c r="SEZ98" s="13"/>
      <c r="SFA98" s="13"/>
      <c r="SFB98" s="13"/>
      <c r="SFC98" s="13"/>
      <c r="SFD98" s="13"/>
      <c r="SFE98" s="13"/>
      <c r="SFF98" s="13"/>
      <c r="SFG98" s="13"/>
      <c r="SFH98" s="13"/>
      <c r="SFI98" s="13"/>
      <c r="SFJ98" s="13"/>
      <c r="SFK98" s="13"/>
      <c r="SFL98" s="13"/>
      <c r="SFM98" s="13"/>
      <c r="SFN98" s="13"/>
      <c r="SFO98" s="13"/>
      <c r="SFP98" s="13"/>
      <c r="SFQ98" s="13"/>
      <c r="SFR98" s="13"/>
      <c r="SFS98" s="13"/>
      <c r="SFT98" s="13"/>
      <c r="SFU98" s="13"/>
      <c r="SFV98" s="13"/>
      <c r="SFW98" s="13"/>
      <c r="SFX98" s="13"/>
      <c r="SFY98" s="13"/>
      <c r="SFZ98" s="13"/>
      <c r="SGA98" s="13"/>
      <c r="SGB98" s="13"/>
      <c r="SGC98" s="13"/>
      <c r="SGD98" s="13"/>
      <c r="SGE98" s="13"/>
      <c r="SGF98" s="13"/>
      <c r="SGG98" s="13"/>
      <c r="SGH98" s="13"/>
      <c r="SGI98" s="13"/>
      <c r="SGJ98" s="13"/>
      <c r="SGK98" s="13"/>
      <c r="SGL98" s="13"/>
      <c r="SGM98" s="13"/>
      <c r="SGN98" s="13"/>
      <c r="SGO98" s="13"/>
      <c r="SGP98" s="13"/>
      <c r="SGQ98" s="13"/>
      <c r="SGR98" s="13"/>
      <c r="SGS98" s="13"/>
      <c r="SGT98" s="13"/>
      <c r="SGU98" s="13"/>
      <c r="SGV98" s="13"/>
      <c r="SGW98" s="13"/>
      <c r="SGX98" s="13"/>
      <c r="SGY98" s="13"/>
      <c r="SGZ98" s="13"/>
      <c r="SHA98" s="13"/>
      <c r="SHB98" s="13"/>
      <c r="SHC98" s="13"/>
      <c r="SHD98" s="13"/>
      <c r="SHE98" s="13"/>
      <c r="SHF98" s="13"/>
      <c r="SHG98" s="13"/>
      <c r="SHH98" s="13"/>
      <c r="SHI98" s="13"/>
      <c r="SHJ98" s="13"/>
      <c r="SHK98" s="13"/>
      <c r="SHL98" s="13"/>
      <c r="SHM98" s="13"/>
      <c r="SHN98" s="13"/>
      <c r="SHO98" s="13"/>
      <c r="SHP98" s="13"/>
      <c r="SHQ98" s="13"/>
      <c r="SHR98" s="13"/>
      <c r="SHS98" s="13"/>
      <c r="SHT98" s="13"/>
      <c r="SHU98" s="13"/>
      <c r="SHV98" s="13"/>
      <c r="SHW98" s="13"/>
      <c r="SHX98" s="13"/>
      <c r="SHY98" s="13"/>
      <c r="SHZ98" s="13"/>
      <c r="SIA98" s="13"/>
      <c r="SIB98" s="13"/>
      <c r="SIC98" s="13"/>
      <c r="SID98" s="13"/>
      <c r="SIE98" s="13"/>
      <c r="SIF98" s="13"/>
      <c r="SIG98" s="13"/>
      <c r="SIH98" s="13"/>
      <c r="SII98" s="13"/>
      <c r="SIJ98" s="13"/>
      <c r="SIK98" s="13"/>
      <c r="SIL98" s="13"/>
      <c r="SIM98" s="13"/>
      <c r="SIN98" s="13"/>
      <c r="SIO98" s="13"/>
      <c r="SIP98" s="13"/>
      <c r="SIQ98" s="13"/>
      <c r="SIR98" s="13"/>
      <c r="SIS98" s="13"/>
      <c r="SIT98" s="13"/>
      <c r="SIU98" s="13"/>
      <c r="SIV98" s="13"/>
      <c r="SIW98" s="13"/>
      <c r="SIX98" s="13"/>
      <c r="SIY98" s="13"/>
      <c r="SIZ98" s="13"/>
      <c r="SJA98" s="13"/>
      <c r="SJB98" s="13"/>
      <c r="SJC98" s="13"/>
      <c r="SJD98" s="13"/>
      <c r="SJE98" s="13"/>
      <c r="SJF98" s="13"/>
      <c r="SJG98" s="13"/>
      <c r="SJH98" s="13"/>
      <c r="SJI98" s="13"/>
      <c r="SJJ98" s="13"/>
      <c r="SJK98" s="13"/>
      <c r="SJL98" s="13"/>
      <c r="SJM98" s="13"/>
      <c r="SJN98" s="13"/>
      <c r="SJO98" s="13"/>
      <c r="SJP98" s="13"/>
      <c r="SJQ98" s="13"/>
      <c r="SJR98" s="13"/>
      <c r="SJS98" s="13"/>
      <c r="SJT98" s="13"/>
      <c r="SJU98" s="13"/>
      <c r="SJV98" s="13"/>
      <c r="SJW98" s="13"/>
      <c r="SJX98" s="13"/>
      <c r="SJY98" s="13"/>
      <c r="SJZ98" s="13"/>
      <c r="SKA98" s="13"/>
      <c r="SKB98" s="13"/>
      <c r="SKC98" s="13"/>
      <c r="SKD98" s="13"/>
      <c r="SKE98" s="13"/>
      <c r="SKF98" s="13"/>
      <c r="SKG98" s="13"/>
      <c r="SKH98" s="13"/>
      <c r="SKI98" s="13"/>
      <c r="SKJ98" s="13"/>
      <c r="SKK98" s="13"/>
      <c r="SKL98" s="13"/>
      <c r="SKM98" s="13"/>
      <c r="SKN98" s="13"/>
      <c r="SKO98" s="13"/>
      <c r="SKP98" s="13"/>
      <c r="SKQ98" s="13"/>
      <c r="SKR98" s="13"/>
      <c r="SKS98" s="13"/>
      <c r="SKT98" s="13"/>
      <c r="SKU98" s="13"/>
      <c r="SKV98" s="13"/>
      <c r="SKW98" s="13"/>
      <c r="SKX98" s="13"/>
      <c r="SKY98" s="13"/>
      <c r="SKZ98" s="13"/>
      <c r="SLA98" s="13"/>
      <c r="SLB98" s="13"/>
      <c r="SLC98" s="13"/>
      <c r="SLD98" s="13"/>
      <c r="SLE98" s="13"/>
      <c r="SLF98" s="13"/>
      <c r="SLG98" s="13"/>
      <c r="SLH98" s="13"/>
      <c r="SLI98" s="13"/>
      <c r="SLJ98" s="13"/>
      <c r="SLK98" s="13"/>
      <c r="SLL98" s="13"/>
      <c r="SLM98" s="13"/>
      <c r="SLN98" s="13"/>
      <c r="SLO98" s="13"/>
      <c r="SLP98" s="13"/>
      <c r="SLQ98" s="13"/>
      <c r="SLR98" s="13"/>
      <c r="SLS98" s="13"/>
      <c r="SLT98" s="13"/>
      <c r="SLU98" s="13"/>
      <c r="SLV98" s="13"/>
      <c r="SLW98" s="13"/>
      <c r="SLX98" s="13"/>
      <c r="SLY98" s="13"/>
      <c r="SLZ98" s="13"/>
      <c r="SMA98" s="13"/>
      <c r="SMB98" s="13"/>
      <c r="SMC98" s="13"/>
      <c r="SMD98" s="13"/>
      <c r="SME98" s="13"/>
      <c r="SMF98" s="13"/>
      <c r="SMG98" s="13"/>
      <c r="SMH98" s="13"/>
      <c r="SMI98" s="13"/>
      <c r="SMJ98" s="13"/>
      <c r="SMK98" s="13"/>
      <c r="SML98" s="13"/>
      <c r="SMM98" s="13"/>
      <c r="SMN98" s="13"/>
      <c r="SMO98" s="13"/>
      <c r="SMP98" s="13"/>
      <c r="SMQ98" s="13"/>
      <c r="SMR98" s="13"/>
      <c r="SMS98" s="13"/>
      <c r="SMT98" s="13"/>
      <c r="SMU98" s="13"/>
      <c r="SMV98" s="13"/>
      <c r="SMW98" s="13"/>
      <c r="SMX98" s="13"/>
      <c r="SMY98" s="13"/>
      <c r="SMZ98" s="13"/>
      <c r="SNA98" s="13"/>
      <c r="SNB98" s="13"/>
      <c r="SNC98" s="13"/>
      <c r="SND98" s="13"/>
      <c r="SNE98" s="13"/>
      <c r="SNF98" s="13"/>
      <c r="SNG98" s="13"/>
      <c r="SNH98" s="13"/>
      <c r="SNI98" s="13"/>
      <c r="SNJ98" s="13"/>
      <c r="SNK98" s="13"/>
      <c r="SNL98" s="13"/>
      <c r="SNM98" s="13"/>
      <c r="SNN98" s="13"/>
      <c r="SNO98" s="13"/>
      <c r="SNP98" s="13"/>
      <c r="SNQ98" s="13"/>
      <c r="SNR98" s="13"/>
      <c r="SNS98" s="13"/>
      <c r="SNT98" s="13"/>
      <c r="SNU98" s="13"/>
      <c r="SNV98" s="13"/>
      <c r="SNW98" s="13"/>
      <c r="SNX98" s="13"/>
      <c r="SNY98" s="13"/>
      <c r="SNZ98" s="13"/>
      <c r="SOA98" s="13"/>
      <c r="SOB98" s="13"/>
      <c r="SOC98" s="13"/>
      <c r="SOD98" s="13"/>
      <c r="SOE98" s="13"/>
      <c r="SOF98" s="13"/>
      <c r="SOG98" s="13"/>
      <c r="SOH98" s="13"/>
      <c r="SOI98" s="13"/>
      <c r="SOJ98" s="13"/>
      <c r="SOK98" s="13"/>
      <c r="SOL98" s="13"/>
      <c r="SOM98" s="13"/>
      <c r="SON98" s="13"/>
      <c r="SOO98" s="13"/>
      <c r="SOP98" s="13"/>
      <c r="SOQ98" s="13"/>
      <c r="SOR98" s="13"/>
      <c r="SOS98" s="13"/>
      <c r="SOT98" s="13"/>
      <c r="SOU98" s="13"/>
      <c r="SOV98" s="13"/>
      <c r="SOW98" s="13"/>
      <c r="SOX98" s="13"/>
      <c r="SOY98" s="13"/>
      <c r="SOZ98" s="13"/>
      <c r="SPA98" s="13"/>
      <c r="SPB98" s="13"/>
      <c r="SPC98" s="13"/>
      <c r="SPD98" s="13"/>
      <c r="SPE98" s="13"/>
      <c r="SPF98" s="13"/>
      <c r="SPG98" s="13"/>
      <c r="SPH98" s="13"/>
      <c r="SPI98" s="13"/>
      <c r="SPJ98" s="13"/>
      <c r="SPK98" s="13"/>
      <c r="SPL98" s="13"/>
      <c r="SPM98" s="13"/>
      <c r="SPN98" s="13"/>
      <c r="SPO98" s="13"/>
      <c r="SPP98" s="13"/>
      <c r="SPQ98" s="13"/>
      <c r="SPR98" s="13"/>
      <c r="SPS98" s="13"/>
      <c r="SPT98" s="13"/>
      <c r="SPU98" s="13"/>
      <c r="SPV98" s="13"/>
      <c r="SPW98" s="13"/>
      <c r="SPX98" s="13"/>
      <c r="SPY98" s="13"/>
      <c r="SPZ98" s="13"/>
      <c r="SQA98" s="13"/>
      <c r="SQB98" s="13"/>
      <c r="SQC98" s="13"/>
      <c r="SQD98" s="13"/>
      <c r="SQE98" s="13"/>
      <c r="SQF98" s="13"/>
      <c r="SQG98" s="13"/>
      <c r="SQH98" s="13"/>
      <c r="SQI98" s="13"/>
      <c r="SQJ98" s="13"/>
      <c r="SQK98" s="13"/>
      <c r="SQL98" s="13"/>
      <c r="SQM98" s="13"/>
      <c r="SQN98" s="13"/>
      <c r="SQO98" s="13"/>
      <c r="SQP98" s="13"/>
      <c r="SQQ98" s="13"/>
      <c r="SQR98" s="13"/>
      <c r="SQS98" s="13"/>
      <c r="SQT98" s="13"/>
      <c r="SQU98" s="13"/>
      <c r="SQV98" s="13"/>
      <c r="SQW98" s="13"/>
      <c r="SQX98" s="13"/>
      <c r="SQY98" s="13"/>
      <c r="SQZ98" s="13"/>
      <c r="SRA98" s="13"/>
      <c r="SRB98" s="13"/>
      <c r="SRC98" s="13"/>
      <c r="SRD98" s="13"/>
      <c r="SRE98" s="13"/>
      <c r="SRF98" s="13"/>
      <c r="SRG98" s="13"/>
      <c r="SRH98" s="13"/>
      <c r="SRI98" s="13"/>
      <c r="SRJ98" s="13"/>
      <c r="SRK98" s="13"/>
      <c r="SRL98" s="13"/>
      <c r="SRM98" s="13"/>
      <c r="SRN98" s="13"/>
      <c r="SRO98" s="13"/>
      <c r="SRP98" s="13"/>
      <c r="SRQ98" s="13"/>
      <c r="SRR98" s="13"/>
      <c r="SRS98" s="13"/>
      <c r="SRT98" s="13"/>
      <c r="SRU98" s="13"/>
      <c r="SRV98" s="13"/>
      <c r="SRW98" s="13"/>
      <c r="SRX98" s="13"/>
      <c r="SRY98" s="13"/>
      <c r="SRZ98" s="13"/>
      <c r="SSA98" s="13"/>
      <c r="SSB98" s="13"/>
      <c r="SSC98" s="13"/>
      <c r="SSD98" s="13"/>
      <c r="SSE98" s="13"/>
      <c r="SSF98" s="13"/>
      <c r="SSG98" s="13"/>
      <c r="SSH98" s="13"/>
      <c r="SSI98" s="13"/>
      <c r="SSJ98" s="13"/>
      <c r="SSK98" s="13"/>
      <c r="SSL98" s="13"/>
      <c r="SSM98" s="13"/>
      <c r="SSN98" s="13"/>
      <c r="SSO98" s="13"/>
      <c r="SSP98" s="13"/>
      <c r="SSQ98" s="13"/>
      <c r="SSR98" s="13"/>
      <c r="SSS98" s="13"/>
      <c r="SST98" s="13"/>
      <c r="SSU98" s="13"/>
      <c r="SSV98" s="13"/>
      <c r="SSW98" s="13"/>
      <c r="SSX98" s="13"/>
      <c r="SSY98" s="13"/>
      <c r="SSZ98" s="13"/>
      <c r="STA98" s="13"/>
      <c r="STB98" s="13"/>
      <c r="STC98" s="13"/>
      <c r="STD98" s="13"/>
      <c r="STE98" s="13"/>
      <c r="STF98" s="13"/>
      <c r="STG98" s="13"/>
      <c r="STH98" s="13"/>
      <c r="STI98" s="13"/>
      <c r="STJ98" s="13"/>
      <c r="STK98" s="13"/>
      <c r="STL98" s="13"/>
      <c r="STM98" s="13"/>
      <c r="STN98" s="13"/>
      <c r="STO98" s="13"/>
      <c r="STP98" s="13"/>
      <c r="STQ98" s="13"/>
      <c r="STR98" s="13"/>
      <c r="STS98" s="13"/>
      <c r="STT98" s="13"/>
      <c r="STU98" s="13"/>
      <c r="STV98" s="13"/>
      <c r="STW98" s="13"/>
      <c r="STX98" s="13"/>
      <c r="STY98" s="13"/>
      <c r="STZ98" s="13"/>
      <c r="SUA98" s="13"/>
      <c r="SUB98" s="13"/>
      <c r="SUC98" s="13"/>
      <c r="SUD98" s="13"/>
      <c r="SUE98" s="13"/>
      <c r="SUF98" s="13"/>
      <c r="SUG98" s="13"/>
      <c r="SUH98" s="13"/>
      <c r="SUI98" s="13"/>
      <c r="SUJ98" s="13"/>
      <c r="SUK98" s="13"/>
      <c r="SUL98" s="13"/>
      <c r="SUM98" s="13"/>
      <c r="SUN98" s="13"/>
      <c r="SUO98" s="13"/>
      <c r="SUP98" s="13"/>
      <c r="SUQ98" s="13"/>
      <c r="SUR98" s="13"/>
      <c r="SUS98" s="13"/>
      <c r="SUT98" s="13"/>
      <c r="SUU98" s="13"/>
      <c r="SUV98" s="13"/>
      <c r="SUW98" s="13"/>
      <c r="SUX98" s="13"/>
      <c r="SUY98" s="13"/>
      <c r="SUZ98" s="13"/>
      <c r="SVA98" s="13"/>
      <c r="SVB98" s="13"/>
      <c r="SVC98" s="13"/>
      <c r="SVD98" s="13"/>
      <c r="SVE98" s="13"/>
      <c r="SVF98" s="13"/>
      <c r="SVG98" s="13"/>
      <c r="SVH98" s="13"/>
      <c r="SVI98" s="13"/>
      <c r="SVJ98" s="13"/>
      <c r="SVK98" s="13"/>
      <c r="SVL98" s="13"/>
      <c r="SVM98" s="13"/>
      <c r="SVN98" s="13"/>
      <c r="SVO98" s="13"/>
      <c r="SVP98" s="13"/>
      <c r="SVQ98" s="13"/>
      <c r="SVR98" s="13"/>
      <c r="SVS98" s="13"/>
      <c r="SVT98" s="13"/>
      <c r="SVU98" s="13"/>
      <c r="SVV98" s="13"/>
      <c r="SVW98" s="13"/>
      <c r="SVX98" s="13"/>
      <c r="SVY98" s="13"/>
      <c r="SVZ98" s="13"/>
      <c r="SWA98" s="13"/>
      <c r="SWB98" s="13"/>
      <c r="SWC98" s="13"/>
      <c r="SWD98" s="13"/>
      <c r="SWE98" s="13"/>
      <c r="SWF98" s="13"/>
      <c r="SWG98" s="13"/>
      <c r="SWH98" s="13"/>
      <c r="SWI98" s="13"/>
      <c r="SWJ98" s="13"/>
      <c r="SWK98" s="13"/>
      <c r="SWL98" s="13"/>
      <c r="SWM98" s="13"/>
      <c r="SWN98" s="13"/>
      <c r="SWO98" s="13"/>
      <c r="SWP98" s="13"/>
      <c r="SWQ98" s="13"/>
      <c r="SWR98" s="13"/>
      <c r="SWS98" s="13"/>
      <c r="SWT98" s="13"/>
      <c r="SWU98" s="13"/>
      <c r="SWV98" s="13"/>
      <c r="SWW98" s="13"/>
      <c r="SWX98" s="13"/>
      <c r="SWY98" s="13"/>
      <c r="SWZ98" s="13"/>
      <c r="SXA98" s="13"/>
      <c r="SXB98" s="13"/>
      <c r="SXC98" s="13"/>
      <c r="SXD98" s="13"/>
      <c r="SXE98" s="13"/>
      <c r="SXF98" s="13"/>
      <c r="SXG98" s="13"/>
      <c r="SXH98" s="13"/>
      <c r="SXI98" s="13"/>
      <c r="SXJ98" s="13"/>
      <c r="SXK98" s="13"/>
      <c r="SXL98" s="13"/>
      <c r="SXM98" s="13"/>
      <c r="SXN98" s="13"/>
      <c r="SXO98" s="13"/>
      <c r="SXP98" s="13"/>
      <c r="SXQ98" s="13"/>
      <c r="SXR98" s="13"/>
      <c r="SXS98" s="13"/>
      <c r="SXT98" s="13"/>
      <c r="SXU98" s="13"/>
      <c r="SXV98" s="13"/>
      <c r="SXW98" s="13"/>
      <c r="SXX98" s="13"/>
      <c r="SXY98" s="13"/>
      <c r="SXZ98" s="13"/>
      <c r="SYA98" s="13"/>
      <c r="SYB98" s="13"/>
      <c r="SYC98" s="13"/>
      <c r="SYD98" s="13"/>
      <c r="SYE98" s="13"/>
      <c r="SYF98" s="13"/>
      <c r="SYG98" s="13"/>
      <c r="SYH98" s="13"/>
      <c r="SYI98" s="13"/>
      <c r="SYJ98" s="13"/>
      <c r="SYK98" s="13"/>
      <c r="SYL98" s="13"/>
      <c r="SYM98" s="13"/>
      <c r="SYN98" s="13"/>
      <c r="SYO98" s="13"/>
      <c r="SYP98" s="13"/>
      <c r="SYQ98" s="13"/>
      <c r="SYR98" s="13"/>
      <c r="SYS98" s="13"/>
      <c r="SYT98" s="13"/>
      <c r="SYU98" s="13"/>
      <c r="SYV98" s="13"/>
      <c r="SYW98" s="13"/>
      <c r="SYX98" s="13"/>
      <c r="SYY98" s="13"/>
      <c r="SYZ98" s="13"/>
      <c r="SZA98" s="13"/>
      <c r="SZB98" s="13"/>
      <c r="SZC98" s="13"/>
      <c r="SZD98" s="13"/>
      <c r="SZE98" s="13"/>
      <c r="SZF98" s="13"/>
      <c r="SZG98" s="13"/>
      <c r="SZH98" s="13"/>
      <c r="SZI98" s="13"/>
      <c r="SZJ98" s="13"/>
      <c r="SZK98" s="13"/>
      <c r="SZL98" s="13"/>
      <c r="SZM98" s="13"/>
      <c r="SZN98" s="13"/>
      <c r="SZO98" s="13"/>
      <c r="SZP98" s="13"/>
      <c r="SZQ98" s="13"/>
      <c r="SZR98" s="13"/>
      <c r="SZS98" s="13"/>
      <c r="SZT98" s="13"/>
      <c r="SZU98" s="13"/>
      <c r="SZV98" s="13"/>
      <c r="SZW98" s="13"/>
      <c r="SZX98" s="13"/>
      <c r="SZY98" s="13"/>
      <c r="SZZ98" s="13"/>
      <c r="TAA98" s="13"/>
      <c r="TAB98" s="13"/>
      <c r="TAC98" s="13"/>
      <c r="TAD98" s="13"/>
      <c r="TAE98" s="13"/>
      <c r="TAF98" s="13"/>
      <c r="TAG98" s="13"/>
      <c r="TAH98" s="13"/>
      <c r="TAI98" s="13"/>
      <c r="TAJ98" s="13"/>
      <c r="TAK98" s="13"/>
      <c r="TAL98" s="13"/>
      <c r="TAM98" s="13"/>
      <c r="TAN98" s="13"/>
      <c r="TAO98" s="13"/>
      <c r="TAP98" s="13"/>
      <c r="TAQ98" s="13"/>
      <c r="TAR98" s="13"/>
      <c r="TAS98" s="13"/>
      <c r="TAT98" s="13"/>
      <c r="TAU98" s="13"/>
      <c r="TAV98" s="13"/>
      <c r="TAW98" s="13"/>
      <c r="TAX98" s="13"/>
      <c r="TAY98" s="13"/>
      <c r="TAZ98" s="13"/>
      <c r="TBA98" s="13"/>
      <c r="TBB98" s="13"/>
      <c r="TBC98" s="13"/>
      <c r="TBD98" s="13"/>
      <c r="TBE98" s="13"/>
      <c r="TBF98" s="13"/>
      <c r="TBG98" s="13"/>
      <c r="TBH98" s="13"/>
      <c r="TBI98" s="13"/>
      <c r="TBJ98" s="13"/>
      <c r="TBK98" s="13"/>
      <c r="TBL98" s="13"/>
      <c r="TBM98" s="13"/>
      <c r="TBN98" s="13"/>
      <c r="TBO98" s="13"/>
      <c r="TBP98" s="13"/>
      <c r="TBQ98" s="13"/>
      <c r="TBR98" s="13"/>
      <c r="TBS98" s="13"/>
      <c r="TBT98" s="13"/>
      <c r="TBU98" s="13"/>
      <c r="TBV98" s="13"/>
      <c r="TBW98" s="13"/>
      <c r="TBX98" s="13"/>
      <c r="TBY98" s="13"/>
      <c r="TBZ98" s="13"/>
      <c r="TCA98" s="13"/>
      <c r="TCB98" s="13"/>
      <c r="TCC98" s="13"/>
      <c r="TCD98" s="13"/>
      <c r="TCE98" s="13"/>
      <c r="TCF98" s="13"/>
      <c r="TCG98" s="13"/>
      <c r="TCH98" s="13"/>
      <c r="TCI98" s="13"/>
      <c r="TCJ98" s="13"/>
      <c r="TCK98" s="13"/>
      <c r="TCL98" s="13"/>
      <c r="TCM98" s="13"/>
      <c r="TCN98" s="13"/>
      <c r="TCO98" s="13"/>
      <c r="TCP98" s="13"/>
      <c r="TCQ98" s="13"/>
      <c r="TCR98" s="13"/>
      <c r="TCS98" s="13"/>
      <c r="TCT98" s="13"/>
      <c r="TCU98" s="13"/>
      <c r="TCV98" s="13"/>
      <c r="TCW98" s="13"/>
      <c r="TCX98" s="13"/>
      <c r="TCY98" s="13"/>
      <c r="TCZ98" s="13"/>
      <c r="TDA98" s="13"/>
      <c r="TDB98" s="13"/>
      <c r="TDC98" s="13"/>
      <c r="TDD98" s="13"/>
      <c r="TDE98" s="13"/>
      <c r="TDF98" s="13"/>
      <c r="TDG98" s="13"/>
      <c r="TDH98" s="13"/>
      <c r="TDI98" s="13"/>
      <c r="TDJ98" s="13"/>
      <c r="TDK98" s="13"/>
      <c r="TDL98" s="13"/>
      <c r="TDM98" s="13"/>
      <c r="TDN98" s="13"/>
      <c r="TDO98" s="13"/>
      <c r="TDP98" s="13"/>
      <c r="TDQ98" s="13"/>
      <c r="TDR98" s="13"/>
      <c r="TDS98" s="13"/>
      <c r="TDT98" s="13"/>
      <c r="TDU98" s="13"/>
      <c r="TDV98" s="13"/>
      <c r="TDW98" s="13"/>
      <c r="TDX98" s="13"/>
      <c r="TDY98" s="13"/>
      <c r="TDZ98" s="13"/>
      <c r="TEA98" s="13"/>
      <c r="TEB98" s="13"/>
      <c r="TEC98" s="13"/>
      <c r="TED98" s="13"/>
      <c r="TEE98" s="13"/>
      <c r="TEF98" s="13"/>
      <c r="TEG98" s="13"/>
      <c r="TEH98" s="13"/>
      <c r="TEI98" s="13"/>
      <c r="TEJ98" s="13"/>
      <c r="TEK98" s="13"/>
      <c r="TEL98" s="13"/>
      <c r="TEM98" s="13"/>
      <c r="TEN98" s="13"/>
      <c r="TEO98" s="13"/>
      <c r="TEP98" s="13"/>
      <c r="TEQ98" s="13"/>
      <c r="TER98" s="13"/>
      <c r="TES98" s="13"/>
      <c r="TET98" s="13"/>
      <c r="TEU98" s="13"/>
      <c r="TEV98" s="13"/>
      <c r="TEW98" s="13"/>
      <c r="TEX98" s="13"/>
      <c r="TEY98" s="13"/>
      <c r="TEZ98" s="13"/>
      <c r="TFA98" s="13"/>
      <c r="TFB98" s="13"/>
      <c r="TFC98" s="13"/>
      <c r="TFD98" s="13"/>
      <c r="TFE98" s="13"/>
      <c r="TFF98" s="13"/>
      <c r="TFG98" s="13"/>
      <c r="TFH98" s="13"/>
      <c r="TFI98" s="13"/>
      <c r="TFJ98" s="13"/>
      <c r="TFK98" s="13"/>
      <c r="TFL98" s="13"/>
      <c r="TFM98" s="13"/>
      <c r="TFN98" s="13"/>
      <c r="TFO98" s="13"/>
      <c r="TFP98" s="13"/>
      <c r="TFQ98" s="13"/>
      <c r="TFR98" s="13"/>
      <c r="TFS98" s="13"/>
      <c r="TFT98" s="13"/>
      <c r="TFU98" s="13"/>
      <c r="TFV98" s="13"/>
      <c r="TFW98" s="13"/>
      <c r="TFX98" s="13"/>
      <c r="TFY98" s="13"/>
      <c r="TFZ98" s="13"/>
      <c r="TGA98" s="13"/>
      <c r="TGB98" s="13"/>
      <c r="TGC98" s="13"/>
      <c r="TGD98" s="13"/>
      <c r="TGE98" s="13"/>
      <c r="TGF98" s="13"/>
      <c r="TGG98" s="13"/>
      <c r="TGH98" s="13"/>
      <c r="TGI98" s="13"/>
      <c r="TGJ98" s="13"/>
      <c r="TGK98" s="13"/>
      <c r="TGL98" s="13"/>
      <c r="TGM98" s="13"/>
      <c r="TGN98" s="13"/>
      <c r="TGO98" s="13"/>
      <c r="TGP98" s="13"/>
      <c r="TGQ98" s="13"/>
      <c r="TGR98" s="13"/>
      <c r="TGS98" s="13"/>
      <c r="TGT98" s="13"/>
      <c r="TGU98" s="13"/>
      <c r="TGV98" s="13"/>
      <c r="TGW98" s="13"/>
      <c r="TGX98" s="13"/>
      <c r="TGY98" s="13"/>
      <c r="TGZ98" s="13"/>
      <c r="THA98" s="13"/>
      <c r="THB98" s="13"/>
      <c r="THC98" s="13"/>
      <c r="THD98" s="13"/>
      <c r="THE98" s="13"/>
      <c r="THF98" s="13"/>
      <c r="THG98" s="13"/>
      <c r="THH98" s="13"/>
      <c r="THI98" s="13"/>
      <c r="THJ98" s="13"/>
      <c r="THK98" s="13"/>
      <c r="THL98" s="13"/>
      <c r="THM98" s="13"/>
      <c r="THN98" s="13"/>
      <c r="THO98" s="13"/>
      <c r="THP98" s="13"/>
      <c r="THQ98" s="13"/>
      <c r="THR98" s="13"/>
      <c r="THS98" s="13"/>
      <c r="THT98" s="13"/>
      <c r="THU98" s="13"/>
      <c r="THV98" s="13"/>
      <c r="THW98" s="13"/>
      <c r="THX98" s="13"/>
      <c r="THY98" s="13"/>
      <c r="THZ98" s="13"/>
      <c r="TIA98" s="13"/>
      <c r="TIB98" s="13"/>
      <c r="TIC98" s="13"/>
      <c r="TID98" s="13"/>
      <c r="TIE98" s="13"/>
      <c r="TIF98" s="13"/>
      <c r="TIG98" s="13"/>
      <c r="TIH98" s="13"/>
      <c r="TII98" s="13"/>
      <c r="TIJ98" s="13"/>
      <c r="TIK98" s="13"/>
      <c r="TIL98" s="13"/>
      <c r="TIM98" s="13"/>
      <c r="TIN98" s="13"/>
      <c r="TIO98" s="13"/>
      <c r="TIP98" s="13"/>
      <c r="TIQ98" s="13"/>
      <c r="TIR98" s="13"/>
      <c r="TIS98" s="13"/>
      <c r="TIT98" s="13"/>
      <c r="TIU98" s="13"/>
      <c r="TIV98" s="13"/>
      <c r="TIW98" s="13"/>
      <c r="TIX98" s="13"/>
      <c r="TIY98" s="13"/>
      <c r="TIZ98" s="13"/>
      <c r="TJA98" s="13"/>
      <c r="TJB98" s="13"/>
      <c r="TJC98" s="13"/>
      <c r="TJD98" s="13"/>
      <c r="TJE98" s="13"/>
      <c r="TJF98" s="13"/>
      <c r="TJG98" s="13"/>
      <c r="TJH98" s="13"/>
      <c r="TJI98" s="13"/>
      <c r="TJJ98" s="13"/>
      <c r="TJK98" s="13"/>
      <c r="TJL98" s="13"/>
      <c r="TJM98" s="13"/>
      <c r="TJN98" s="13"/>
      <c r="TJO98" s="13"/>
      <c r="TJP98" s="13"/>
      <c r="TJQ98" s="13"/>
      <c r="TJR98" s="13"/>
      <c r="TJS98" s="13"/>
      <c r="TJT98" s="13"/>
      <c r="TJU98" s="13"/>
      <c r="TJV98" s="13"/>
      <c r="TJW98" s="13"/>
      <c r="TJX98" s="13"/>
      <c r="TJY98" s="13"/>
      <c r="TJZ98" s="13"/>
      <c r="TKA98" s="13"/>
      <c r="TKB98" s="13"/>
      <c r="TKC98" s="13"/>
      <c r="TKD98" s="13"/>
      <c r="TKE98" s="13"/>
      <c r="TKF98" s="13"/>
      <c r="TKG98" s="13"/>
      <c r="TKH98" s="13"/>
      <c r="TKI98" s="13"/>
      <c r="TKJ98" s="13"/>
      <c r="TKK98" s="13"/>
      <c r="TKL98" s="13"/>
      <c r="TKM98" s="13"/>
      <c r="TKN98" s="13"/>
      <c r="TKO98" s="13"/>
      <c r="TKP98" s="13"/>
      <c r="TKQ98" s="13"/>
      <c r="TKR98" s="13"/>
      <c r="TKS98" s="13"/>
      <c r="TKT98" s="13"/>
      <c r="TKU98" s="13"/>
      <c r="TKV98" s="13"/>
      <c r="TKW98" s="13"/>
      <c r="TKX98" s="13"/>
      <c r="TKY98" s="13"/>
      <c r="TKZ98" s="13"/>
      <c r="TLA98" s="13"/>
      <c r="TLB98" s="13"/>
      <c r="TLC98" s="13"/>
      <c r="TLD98" s="13"/>
      <c r="TLE98" s="13"/>
      <c r="TLF98" s="13"/>
      <c r="TLG98" s="13"/>
      <c r="TLH98" s="13"/>
      <c r="TLI98" s="13"/>
      <c r="TLJ98" s="13"/>
      <c r="TLK98" s="13"/>
      <c r="TLL98" s="13"/>
      <c r="TLM98" s="13"/>
      <c r="TLN98" s="13"/>
      <c r="TLO98" s="13"/>
      <c r="TLP98" s="13"/>
      <c r="TLQ98" s="13"/>
      <c r="TLR98" s="13"/>
      <c r="TLS98" s="13"/>
      <c r="TLT98" s="13"/>
      <c r="TLU98" s="13"/>
      <c r="TLV98" s="13"/>
      <c r="TLW98" s="13"/>
      <c r="TLX98" s="13"/>
      <c r="TLY98" s="13"/>
      <c r="TLZ98" s="13"/>
      <c r="TMA98" s="13"/>
      <c r="TMB98" s="13"/>
      <c r="TMC98" s="13"/>
      <c r="TMD98" s="13"/>
      <c r="TME98" s="13"/>
      <c r="TMF98" s="13"/>
      <c r="TMG98" s="13"/>
      <c r="TMH98" s="13"/>
      <c r="TMI98" s="13"/>
      <c r="TMJ98" s="13"/>
      <c r="TMK98" s="13"/>
      <c r="TML98" s="13"/>
      <c r="TMM98" s="13"/>
      <c r="TMN98" s="13"/>
      <c r="TMO98" s="13"/>
      <c r="TMP98" s="13"/>
      <c r="TMQ98" s="13"/>
      <c r="TMR98" s="13"/>
      <c r="TMS98" s="13"/>
      <c r="TMT98" s="13"/>
      <c r="TMU98" s="13"/>
      <c r="TMV98" s="13"/>
      <c r="TMW98" s="13"/>
      <c r="TMX98" s="13"/>
      <c r="TMY98" s="13"/>
      <c r="TMZ98" s="13"/>
      <c r="TNA98" s="13"/>
      <c r="TNB98" s="13"/>
      <c r="TNC98" s="13"/>
      <c r="TND98" s="13"/>
      <c r="TNE98" s="13"/>
      <c r="TNF98" s="13"/>
      <c r="TNG98" s="13"/>
      <c r="TNH98" s="13"/>
      <c r="TNI98" s="13"/>
      <c r="TNJ98" s="13"/>
      <c r="TNK98" s="13"/>
      <c r="TNL98" s="13"/>
      <c r="TNM98" s="13"/>
      <c r="TNN98" s="13"/>
      <c r="TNO98" s="13"/>
      <c r="TNP98" s="13"/>
      <c r="TNQ98" s="13"/>
      <c r="TNR98" s="13"/>
      <c r="TNS98" s="13"/>
      <c r="TNT98" s="13"/>
      <c r="TNU98" s="13"/>
      <c r="TNV98" s="13"/>
      <c r="TNW98" s="13"/>
      <c r="TNX98" s="13"/>
      <c r="TNY98" s="13"/>
      <c r="TNZ98" s="13"/>
      <c r="TOA98" s="13"/>
      <c r="TOB98" s="13"/>
      <c r="TOC98" s="13"/>
      <c r="TOD98" s="13"/>
      <c r="TOE98" s="13"/>
      <c r="TOF98" s="13"/>
      <c r="TOG98" s="13"/>
      <c r="TOH98" s="13"/>
      <c r="TOI98" s="13"/>
      <c r="TOJ98" s="13"/>
      <c r="TOK98" s="13"/>
      <c r="TOL98" s="13"/>
      <c r="TOM98" s="13"/>
      <c r="TON98" s="13"/>
      <c r="TOO98" s="13"/>
      <c r="TOP98" s="13"/>
      <c r="TOQ98" s="13"/>
      <c r="TOR98" s="13"/>
      <c r="TOS98" s="13"/>
      <c r="TOT98" s="13"/>
      <c r="TOU98" s="13"/>
      <c r="TOV98" s="13"/>
      <c r="TOW98" s="13"/>
      <c r="TOX98" s="13"/>
      <c r="TOY98" s="13"/>
      <c r="TOZ98" s="13"/>
      <c r="TPA98" s="13"/>
      <c r="TPB98" s="13"/>
      <c r="TPC98" s="13"/>
      <c r="TPD98" s="13"/>
      <c r="TPE98" s="13"/>
      <c r="TPF98" s="13"/>
      <c r="TPG98" s="13"/>
      <c r="TPH98" s="13"/>
      <c r="TPI98" s="13"/>
      <c r="TPJ98" s="13"/>
      <c r="TPK98" s="13"/>
      <c r="TPL98" s="13"/>
      <c r="TPM98" s="13"/>
      <c r="TPN98" s="13"/>
      <c r="TPO98" s="13"/>
      <c r="TPP98" s="13"/>
      <c r="TPQ98" s="13"/>
      <c r="TPR98" s="13"/>
      <c r="TPS98" s="13"/>
      <c r="TPT98" s="13"/>
      <c r="TPU98" s="13"/>
      <c r="TPV98" s="13"/>
      <c r="TPW98" s="13"/>
      <c r="TPX98" s="13"/>
      <c r="TPY98" s="13"/>
      <c r="TPZ98" s="13"/>
      <c r="TQA98" s="13"/>
      <c r="TQB98" s="13"/>
      <c r="TQC98" s="13"/>
      <c r="TQD98" s="13"/>
      <c r="TQE98" s="13"/>
      <c r="TQF98" s="13"/>
      <c r="TQG98" s="13"/>
      <c r="TQH98" s="13"/>
      <c r="TQI98" s="13"/>
      <c r="TQJ98" s="13"/>
      <c r="TQK98" s="13"/>
      <c r="TQL98" s="13"/>
      <c r="TQM98" s="13"/>
      <c r="TQN98" s="13"/>
      <c r="TQO98" s="13"/>
      <c r="TQP98" s="13"/>
      <c r="TQQ98" s="13"/>
      <c r="TQR98" s="13"/>
      <c r="TQS98" s="13"/>
      <c r="TQT98" s="13"/>
      <c r="TQU98" s="13"/>
      <c r="TQV98" s="13"/>
      <c r="TQW98" s="13"/>
      <c r="TQX98" s="13"/>
      <c r="TQY98" s="13"/>
      <c r="TQZ98" s="13"/>
      <c r="TRA98" s="13"/>
      <c r="TRB98" s="13"/>
      <c r="TRC98" s="13"/>
      <c r="TRD98" s="13"/>
      <c r="TRE98" s="13"/>
      <c r="TRF98" s="13"/>
      <c r="TRG98" s="13"/>
      <c r="TRH98" s="13"/>
      <c r="TRI98" s="13"/>
      <c r="TRJ98" s="13"/>
      <c r="TRK98" s="13"/>
      <c r="TRL98" s="13"/>
      <c r="TRM98" s="13"/>
      <c r="TRN98" s="13"/>
      <c r="TRO98" s="13"/>
      <c r="TRP98" s="13"/>
      <c r="TRQ98" s="13"/>
      <c r="TRR98" s="13"/>
      <c r="TRS98" s="13"/>
      <c r="TRT98" s="13"/>
      <c r="TRU98" s="13"/>
      <c r="TRV98" s="13"/>
      <c r="TRW98" s="13"/>
      <c r="TRX98" s="13"/>
      <c r="TRY98" s="13"/>
      <c r="TRZ98" s="13"/>
      <c r="TSA98" s="13"/>
      <c r="TSB98" s="13"/>
      <c r="TSC98" s="13"/>
      <c r="TSD98" s="13"/>
      <c r="TSE98" s="13"/>
      <c r="TSF98" s="13"/>
      <c r="TSG98" s="13"/>
      <c r="TSH98" s="13"/>
      <c r="TSI98" s="13"/>
      <c r="TSJ98" s="13"/>
      <c r="TSK98" s="13"/>
      <c r="TSL98" s="13"/>
      <c r="TSM98" s="13"/>
      <c r="TSN98" s="13"/>
      <c r="TSO98" s="13"/>
      <c r="TSP98" s="13"/>
      <c r="TSQ98" s="13"/>
      <c r="TSR98" s="13"/>
      <c r="TSS98" s="13"/>
      <c r="TST98" s="13"/>
      <c r="TSU98" s="13"/>
      <c r="TSV98" s="13"/>
      <c r="TSW98" s="13"/>
      <c r="TSX98" s="13"/>
      <c r="TSY98" s="13"/>
      <c r="TSZ98" s="13"/>
      <c r="TTA98" s="13"/>
      <c r="TTB98" s="13"/>
      <c r="TTC98" s="13"/>
      <c r="TTD98" s="13"/>
      <c r="TTE98" s="13"/>
      <c r="TTF98" s="13"/>
      <c r="TTG98" s="13"/>
      <c r="TTH98" s="13"/>
      <c r="TTI98" s="13"/>
      <c r="TTJ98" s="13"/>
      <c r="TTK98" s="13"/>
      <c r="TTL98" s="13"/>
      <c r="TTM98" s="13"/>
      <c r="TTN98" s="13"/>
      <c r="TTO98" s="13"/>
      <c r="TTP98" s="13"/>
      <c r="TTQ98" s="13"/>
      <c r="TTR98" s="13"/>
      <c r="TTS98" s="13"/>
      <c r="TTT98" s="13"/>
      <c r="TTU98" s="13"/>
      <c r="TTV98" s="13"/>
      <c r="TTW98" s="13"/>
      <c r="TTX98" s="13"/>
      <c r="TTY98" s="13"/>
      <c r="TTZ98" s="13"/>
      <c r="TUA98" s="13"/>
      <c r="TUB98" s="13"/>
      <c r="TUC98" s="13"/>
      <c r="TUD98" s="13"/>
      <c r="TUE98" s="13"/>
      <c r="TUF98" s="13"/>
      <c r="TUG98" s="13"/>
      <c r="TUH98" s="13"/>
      <c r="TUI98" s="13"/>
      <c r="TUJ98" s="13"/>
      <c r="TUK98" s="13"/>
      <c r="TUL98" s="13"/>
      <c r="TUM98" s="13"/>
      <c r="TUN98" s="13"/>
      <c r="TUO98" s="13"/>
      <c r="TUP98" s="13"/>
      <c r="TUQ98" s="13"/>
      <c r="TUR98" s="13"/>
      <c r="TUS98" s="13"/>
      <c r="TUT98" s="13"/>
      <c r="TUU98" s="13"/>
      <c r="TUV98" s="13"/>
      <c r="TUW98" s="13"/>
      <c r="TUX98" s="13"/>
      <c r="TUY98" s="13"/>
      <c r="TUZ98" s="13"/>
      <c r="TVA98" s="13"/>
      <c r="TVB98" s="13"/>
      <c r="TVC98" s="13"/>
      <c r="TVD98" s="13"/>
      <c r="TVE98" s="13"/>
      <c r="TVF98" s="13"/>
      <c r="TVG98" s="13"/>
      <c r="TVH98" s="13"/>
      <c r="TVI98" s="13"/>
      <c r="TVJ98" s="13"/>
      <c r="TVK98" s="13"/>
      <c r="TVL98" s="13"/>
      <c r="TVM98" s="13"/>
      <c r="TVN98" s="13"/>
      <c r="TVO98" s="13"/>
      <c r="TVP98" s="13"/>
      <c r="TVQ98" s="13"/>
      <c r="TVR98" s="13"/>
      <c r="TVS98" s="13"/>
      <c r="TVT98" s="13"/>
      <c r="TVU98" s="13"/>
      <c r="TVV98" s="13"/>
      <c r="TVW98" s="13"/>
      <c r="TVX98" s="13"/>
      <c r="TVY98" s="13"/>
      <c r="TVZ98" s="13"/>
      <c r="TWA98" s="13"/>
      <c r="TWB98" s="13"/>
      <c r="TWC98" s="13"/>
      <c r="TWD98" s="13"/>
      <c r="TWE98" s="13"/>
      <c r="TWF98" s="13"/>
      <c r="TWG98" s="13"/>
      <c r="TWH98" s="13"/>
      <c r="TWI98" s="13"/>
      <c r="TWJ98" s="13"/>
      <c r="TWK98" s="13"/>
      <c r="TWL98" s="13"/>
      <c r="TWM98" s="13"/>
      <c r="TWN98" s="13"/>
      <c r="TWO98" s="13"/>
      <c r="TWP98" s="13"/>
      <c r="TWQ98" s="13"/>
      <c r="TWR98" s="13"/>
      <c r="TWS98" s="13"/>
      <c r="TWT98" s="13"/>
      <c r="TWU98" s="13"/>
      <c r="TWV98" s="13"/>
      <c r="TWW98" s="13"/>
      <c r="TWX98" s="13"/>
      <c r="TWY98" s="13"/>
      <c r="TWZ98" s="13"/>
      <c r="TXA98" s="13"/>
      <c r="TXB98" s="13"/>
      <c r="TXC98" s="13"/>
      <c r="TXD98" s="13"/>
      <c r="TXE98" s="13"/>
      <c r="TXF98" s="13"/>
      <c r="TXG98" s="13"/>
      <c r="TXH98" s="13"/>
      <c r="TXI98" s="13"/>
      <c r="TXJ98" s="13"/>
      <c r="TXK98" s="13"/>
      <c r="TXL98" s="13"/>
      <c r="TXM98" s="13"/>
      <c r="TXN98" s="13"/>
      <c r="TXO98" s="13"/>
      <c r="TXP98" s="13"/>
      <c r="TXQ98" s="13"/>
      <c r="TXR98" s="13"/>
      <c r="TXS98" s="13"/>
      <c r="TXT98" s="13"/>
      <c r="TXU98" s="13"/>
      <c r="TXV98" s="13"/>
      <c r="TXW98" s="13"/>
      <c r="TXX98" s="13"/>
      <c r="TXY98" s="13"/>
      <c r="TXZ98" s="13"/>
      <c r="TYA98" s="13"/>
      <c r="TYB98" s="13"/>
      <c r="TYC98" s="13"/>
      <c r="TYD98" s="13"/>
      <c r="TYE98" s="13"/>
      <c r="TYF98" s="13"/>
      <c r="TYG98" s="13"/>
      <c r="TYH98" s="13"/>
      <c r="TYI98" s="13"/>
      <c r="TYJ98" s="13"/>
      <c r="TYK98" s="13"/>
      <c r="TYL98" s="13"/>
      <c r="TYM98" s="13"/>
      <c r="TYN98" s="13"/>
      <c r="TYO98" s="13"/>
      <c r="TYP98" s="13"/>
      <c r="TYQ98" s="13"/>
      <c r="TYR98" s="13"/>
      <c r="TYS98" s="13"/>
      <c r="TYT98" s="13"/>
      <c r="TYU98" s="13"/>
      <c r="TYV98" s="13"/>
      <c r="TYW98" s="13"/>
      <c r="TYX98" s="13"/>
      <c r="TYY98" s="13"/>
      <c r="TYZ98" s="13"/>
      <c r="TZA98" s="13"/>
      <c r="TZB98" s="13"/>
      <c r="TZC98" s="13"/>
      <c r="TZD98" s="13"/>
      <c r="TZE98" s="13"/>
      <c r="TZF98" s="13"/>
      <c r="TZG98" s="13"/>
      <c r="TZH98" s="13"/>
      <c r="TZI98" s="13"/>
      <c r="TZJ98" s="13"/>
      <c r="TZK98" s="13"/>
      <c r="TZL98" s="13"/>
      <c r="TZM98" s="13"/>
      <c r="TZN98" s="13"/>
      <c r="TZO98" s="13"/>
      <c r="TZP98" s="13"/>
      <c r="TZQ98" s="13"/>
      <c r="TZR98" s="13"/>
      <c r="TZS98" s="13"/>
      <c r="TZT98" s="13"/>
      <c r="TZU98" s="13"/>
      <c r="TZV98" s="13"/>
      <c r="TZW98" s="13"/>
      <c r="TZX98" s="13"/>
      <c r="TZY98" s="13"/>
      <c r="TZZ98" s="13"/>
      <c r="UAA98" s="13"/>
      <c r="UAB98" s="13"/>
      <c r="UAC98" s="13"/>
      <c r="UAD98" s="13"/>
      <c r="UAE98" s="13"/>
      <c r="UAF98" s="13"/>
      <c r="UAG98" s="13"/>
      <c r="UAH98" s="13"/>
      <c r="UAI98" s="13"/>
      <c r="UAJ98" s="13"/>
      <c r="UAK98" s="13"/>
      <c r="UAL98" s="13"/>
      <c r="UAM98" s="13"/>
      <c r="UAN98" s="13"/>
      <c r="UAO98" s="13"/>
      <c r="UAP98" s="13"/>
      <c r="UAQ98" s="13"/>
      <c r="UAR98" s="13"/>
      <c r="UAS98" s="13"/>
      <c r="UAT98" s="13"/>
      <c r="UAU98" s="13"/>
      <c r="UAV98" s="13"/>
      <c r="UAW98" s="13"/>
      <c r="UAX98" s="13"/>
      <c r="UAY98" s="13"/>
      <c r="UAZ98" s="13"/>
      <c r="UBA98" s="13"/>
      <c r="UBB98" s="13"/>
      <c r="UBC98" s="13"/>
      <c r="UBD98" s="13"/>
      <c r="UBE98" s="13"/>
      <c r="UBF98" s="13"/>
      <c r="UBG98" s="13"/>
      <c r="UBH98" s="13"/>
      <c r="UBI98" s="13"/>
      <c r="UBJ98" s="13"/>
      <c r="UBK98" s="13"/>
      <c r="UBL98" s="13"/>
      <c r="UBM98" s="13"/>
      <c r="UBN98" s="13"/>
      <c r="UBO98" s="13"/>
      <c r="UBP98" s="13"/>
      <c r="UBQ98" s="13"/>
      <c r="UBR98" s="13"/>
      <c r="UBS98" s="13"/>
      <c r="UBT98" s="13"/>
      <c r="UBU98" s="13"/>
      <c r="UBV98" s="13"/>
      <c r="UBW98" s="13"/>
      <c r="UBX98" s="13"/>
      <c r="UBY98" s="13"/>
      <c r="UBZ98" s="13"/>
      <c r="UCA98" s="13"/>
      <c r="UCB98" s="13"/>
      <c r="UCC98" s="13"/>
      <c r="UCD98" s="13"/>
      <c r="UCE98" s="13"/>
      <c r="UCF98" s="13"/>
      <c r="UCG98" s="13"/>
      <c r="UCH98" s="13"/>
      <c r="UCI98" s="13"/>
      <c r="UCJ98" s="13"/>
      <c r="UCK98" s="13"/>
      <c r="UCL98" s="13"/>
      <c r="UCM98" s="13"/>
      <c r="UCN98" s="13"/>
      <c r="UCO98" s="13"/>
      <c r="UCP98" s="13"/>
      <c r="UCQ98" s="13"/>
      <c r="UCR98" s="13"/>
      <c r="UCS98" s="13"/>
      <c r="UCT98" s="13"/>
      <c r="UCU98" s="13"/>
      <c r="UCV98" s="13"/>
      <c r="UCW98" s="13"/>
      <c r="UCX98" s="13"/>
      <c r="UCY98" s="13"/>
      <c r="UCZ98" s="13"/>
      <c r="UDA98" s="13"/>
      <c r="UDB98" s="13"/>
      <c r="UDC98" s="13"/>
      <c r="UDD98" s="13"/>
      <c r="UDE98" s="13"/>
      <c r="UDF98" s="13"/>
      <c r="UDG98" s="13"/>
      <c r="UDH98" s="13"/>
      <c r="UDI98" s="13"/>
      <c r="UDJ98" s="13"/>
      <c r="UDK98" s="13"/>
      <c r="UDL98" s="13"/>
      <c r="UDM98" s="13"/>
      <c r="UDN98" s="13"/>
      <c r="UDO98" s="13"/>
      <c r="UDP98" s="13"/>
      <c r="UDQ98" s="13"/>
      <c r="UDR98" s="13"/>
      <c r="UDS98" s="13"/>
      <c r="UDT98" s="13"/>
      <c r="UDU98" s="13"/>
      <c r="UDV98" s="13"/>
      <c r="UDW98" s="13"/>
      <c r="UDX98" s="13"/>
      <c r="UDY98" s="13"/>
      <c r="UDZ98" s="13"/>
      <c r="UEA98" s="13"/>
      <c r="UEB98" s="13"/>
      <c r="UEC98" s="13"/>
      <c r="UED98" s="13"/>
      <c r="UEE98" s="13"/>
      <c r="UEF98" s="13"/>
      <c r="UEG98" s="13"/>
      <c r="UEH98" s="13"/>
      <c r="UEI98" s="13"/>
      <c r="UEJ98" s="13"/>
      <c r="UEK98" s="13"/>
      <c r="UEL98" s="13"/>
      <c r="UEM98" s="13"/>
      <c r="UEN98" s="13"/>
      <c r="UEO98" s="13"/>
      <c r="UEP98" s="13"/>
      <c r="UEQ98" s="13"/>
      <c r="UER98" s="13"/>
      <c r="UES98" s="13"/>
      <c r="UET98" s="13"/>
      <c r="UEU98" s="13"/>
      <c r="UEV98" s="13"/>
      <c r="UEW98" s="13"/>
      <c r="UEX98" s="13"/>
      <c r="UEY98" s="13"/>
      <c r="UEZ98" s="13"/>
      <c r="UFA98" s="13"/>
      <c r="UFB98" s="13"/>
      <c r="UFC98" s="13"/>
      <c r="UFD98" s="13"/>
      <c r="UFE98" s="13"/>
      <c r="UFF98" s="13"/>
      <c r="UFG98" s="13"/>
      <c r="UFH98" s="13"/>
      <c r="UFI98" s="13"/>
      <c r="UFJ98" s="13"/>
      <c r="UFK98" s="13"/>
      <c r="UFL98" s="13"/>
      <c r="UFM98" s="13"/>
      <c r="UFN98" s="13"/>
      <c r="UFO98" s="13"/>
      <c r="UFP98" s="13"/>
      <c r="UFQ98" s="13"/>
      <c r="UFR98" s="13"/>
      <c r="UFS98" s="13"/>
      <c r="UFT98" s="13"/>
      <c r="UFU98" s="13"/>
      <c r="UFV98" s="13"/>
      <c r="UFW98" s="13"/>
      <c r="UFX98" s="13"/>
      <c r="UFY98" s="13"/>
      <c r="UFZ98" s="13"/>
      <c r="UGA98" s="13"/>
      <c r="UGB98" s="13"/>
      <c r="UGC98" s="13"/>
      <c r="UGD98" s="13"/>
      <c r="UGE98" s="13"/>
      <c r="UGF98" s="13"/>
      <c r="UGG98" s="13"/>
      <c r="UGH98" s="13"/>
      <c r="UGI98" s="13"/>
      <c r="UGJ98" s="13"/>
      <c r="UGK98" s="13"/>
      <c r="UGL98" s="13"/>
      <c r="UGM98" s="13"/>
      <c r="UGN98" s="13"/>
      <c r="UGO98" s="13"/>
      <c r="UGP98" s="13"/>
      <c r="UGQ98" s="13"/>
      <c r="UGR98" s="13"/>
      <c r="UGS98" s="13"/>
      <c r="UGT98" s="13"/>
      <c r="UGU98" s="13"/>
      <c r="UGV98" s="13"/>
      <c r="UGW98" s="13"/>
      <c r="UGX98" s="13"/>
      <c r="UGY98" s="13"/>
      <c r="UGZ98" s="13"/>
      <c r="UHA98" s="13"/>
      <c r="UHB98" s="13"/>
      <c r="UHC98" s="13"/>
      <c r="UHD98" s="13"/>
      <c r="UHE98" s="13"/>
      <c r="UHF98" s="13"/>
      <c r="UHG98" s="13"/>
      <c r="UHH98" s="13"/>
      <c r="UHI98" s="13"/>
      <c r="UHJ98" s="13"/>
      <c r="UHK98" s="13"/>
      <c r="UHL98" s="13"/>
      <c r="UHM98" s="13"/>
      <c r="UHN98" s="13"/>
      <c r="UHO98" s="13"/>
      <c r="UHP98" s="13"/>
      <c r="UHQ98" s="13"/>
      <c r="UHR98" s="13"/>
      <c r="UHS98" s="13"/>
      <c r="UHT98" s="13"/>
      <c r="UHU98" s="13"/>
      <c r="UHV98" s="13"/>
      <c r="UHW98" s="13"/>
      <c r="UHX98" s="13"/>
      <c r="UHY98" s="13"/>
      <c r="UHZ98" s="13"/>
      <c r="UIA98" s="13"/>
      <c r="UIB98" s="13"/>
      <c r="UIC98" s="13"/>
      <c r="UID98" s="13"/>
      <c r="UIE98" s="13"/>
      <c r="UIF98" s="13"/>
      <c r="UIG98" s="13"/>
      <c r="UIH98" s="13"/>
      <c r="UII98" s="13"/>
      <c r="UIJ98" s="13"/>
      <c r="UIK98" s="13"/>
      <c r="UIL98" s="13"/>
      <c r="UIM98" s="13"/>
      <c r="UIN98" s="13"/>
      <c r="UIO98" s="13"/>
      <c r="UIP98" s="13"/>
      <c r="UIQ98" s="13"/>
      <c r="UIR98" s="13"/>
      <c r="UIS98" s="13"/>
      <c r="UIT98" s="13"/>
      <c r="UIU98" s="13"/>
      <c r="UIV98" s="13"/>
      <c r="UIW98" s="13"/>
      <c r="UIX98" s="13"/>
      <c r="UIY98" s="13"/>
      <c r="UIZ98" s="13"/>
      <c r="UJA98" s="13"/>
      <c r="UJB98" s="13"/>
      <c r="UJC98" s="13"/>
      <c r="UJD98" s="13"/>
      <c r="UJE98" s="13"/>
      <c r="UJF98" s="13"/>
      <c r="UJG98" s="13"/>
      <c r="UJH98" s="13"/>
      <c r="UJI98" s="13"/>
      <c r="UJJ98" s="13"/>
      <c r="UJK98" s="13"/>
      <c r="UJL98" s="13"/>
      <c r="UJM98" s="13"/>
      <c r="UJN98" s="13"/>
      <c r="UJO98" s="13"/>
      <c r="UJP98" s="13"/>
      <c r="UJQ98" s="13"/>
      <c r="UJR98" s="13"/>
      <c r="UJS98" s="13"/>
      <c r="UJT98" s="13"/>
      <c r="UJU98" s="13"/>
      <c r="UJV98" s="13"/>
      <c r="UJW98" s="13"/>
      <c r="UJX98" s="13"/>
      <c r="UJY98" s="13"/>
      <c r="UJZ98" s="13"/>
      <c r="UKA98" s="13"/>
      <c r="UKB98" s="13"/>
      <c r="UKC98" s="13"/>
      <c r="UKD98" s="13"/>
      <c r="UKE98" s="13"/>
      <c r="UKF98" s="13"/>
      <c r="UKG98" s="13"/>
      <c r="UKH98" s="13"/>
      <c r="UKI98" s="13"/>
      <c r="UKJ98" s="13"/>
      <c r="UKK98" s="13"/>
      <c r="UKL98" s="13"/>
      <c r="UKM98" s="13"/>
      <c r="UKN98" s="13"/>
      <c r="UKO98" s="13"/>
      <c r="UKP98" s="13"/>
      <c r="UKQ98" s="13"/>
      <c r="UKR98" s="13"/>
      <c r="UKS98" s="13"/>
      <c r="UKT98" s="13"/>
      <c r="UKU98" s="13"/>
      <c r="UKV98" s="13"/>
      <c r="UKW98" s="13"/>
      <c r="UKX98" s="13"/>
      <c r="UKY98" s="13"/>
      <c r="UKZ98" s="13"/>
      <c r="ULA98" s="13"/>
      <c r="ULB98" s="13"/>
      <c r="ULC98" s="13"/>
      <c r="ULD98" s="13"/>
      <c r="ULE98" s="13"/>
      <c r="ULF98" s="13"/>
      <c r="ULG98" s="13"/>
      <c r="ULH98" s="13"/>
      <c r="ULI98" s="13"/>
      <c r="ULJ98" s="13"/>
      <c r="ULK98" s="13"/>
      <c r="ULL98" s="13"/>
      <c r="ULM98" s="13"/>
      <c r="ULN98" s="13"/>
      <c r="ULO98" s="13"/>
      <c r="ULP98" s="13"/>
      <c r="ULQ98" s="13"/>
      <c r="ULR98" s="13"/>
      <c r="ULS98" s="13"/>
      <c r="ULT98" s="13"/>
      <c r="ULU98" s="13"/>
      <c r="ULV98" s="13"/>
      <c r="ULW98" s="13"/>
      <c r="ULX98" s="13"/>
      <c r="ULY98" s="13"/>
      <c r="ULZ98" s="13"/>
      <c r="UMA98" s="13"/>
      <c r="UMB98" s="13"/>
      <c r="UMC98" s="13"/>
      <c r="UMD98" s="13"/>
      <c r="UME98" s="13"/>
      <c r="UMF98" s="13"/>
      <c r="UMG98" s="13"/>
      <c r="UMH98" s="13"/>
      <c r="UMI98" s="13"/>
      <c r="UMJ98" s="13"/>
      <c r="UMK98" s="13"/>
      <c r="UML98" s="13"/>
      <c r="UMM98" s="13"/>
      <c r="UMN98" s="13"/>
      <c r="UMO98" s="13"/>
      <c r="UMP98" s="13"/>
      <c r="UMQ98" s="13"/>
      <c r="UMR98" s="13"/>
      <c r="UMS98" s="13"/>
      <c r="UMT98" s="13"/>
      <c r="UMU98" s="13"/>
      <c r="UMV98" s="13"/>
      <c r="UMW98" s="13"/>
      <c r="UMX98" s="13"/>
      <c r="UMY98" s="13"/>
      <c r="UMZ98" s="13"/>
      <c r="UNA98" s="13"/>
      <c r="UNB98" s="13"/>
      <c r="UNC98" s="13"/>
      <c r="UND98" s="13"/>
      <c r="UNE98" s="13"/>
      <c r="UNF98" s="13"/>
      <c r="UNG98" s="13"/>
      <c r="UNH98" s="13"/>
      <c r="UNI98" s="13"/>
      <c r="UNJ98" s="13"/>
      <c r="UNK98" s="13"/>
      <c r="UNL98" s="13"/>
      <c r="UNM98" s="13"/>
      <c r="UNN98" s="13"/>
      <c r="UNO98" s="13"/>
      <c r="UNP98" s="13"/>
      <c r="UNQ98" s="13"/>
      <c r="UNR98" s="13"/>
      <c r="UNS98" s="13"/>
      <c r="UNT98" s="13"/>
      <c r="UNU98" s="13"/>
      <c r="UNV98" s="13"/>
      <c r="UNW98" s="13"/>
      <c r="UNX98" s="13"/>
      <c r="UNY98" s="13"/>
      <c r="UNZ98" s="13"/>
      <c r="UOA98" s="13"/>
      <c r="UOB98" s="13"/>
      <c r="UOC98" s="13"/>
      <c r="UOD98" s="13"/>
      <c r="UOE98" s="13"/>
      <c r="UOF98" s="13"/>
      <c r="UOG98" s="13"/>
      <c r="UOH98" s="13"/>
      <c r="UOI98" s="13"/>
      <c r="UOJ98" s="13"/>
      <c r="UOK98" s="13"/>
      <c r="UOL98" s="13"/>
      <c r="UOM98" s="13"/>
      <c r="UON98" s="13"/>
      <c r="UOO98" s="13"/>
      <c r="UOP98" s="13"/>
      <c r="UOQ98" s="13"/>
      <c r="UOR98" s="13"/>
      <c r="UOS98" s="13"/>
      <c r="UOT98" s="13"/>
      <c r="UOU98" s="13"/>
      <c r="UOV98" s="13"/>
      <c r="UOW98" s="13"/>
      <c r="UOX98" s="13"/>
      <c r="UOY98" s="13"/>
      <c r="UOZ98" s="13"/>
      <c r="UPA98" s="13"/>
      <c r="UPB98" s="13"/>
      <c r="UPC98" s="13"/>
      <c r="UPD98" s="13"/>
      <c r="UPE98" s="13"/>
      <c r="UPF98" s="13"/>
      <c r="UPG98" s="13"/>
      <c r="UPH98" s="13"/>
      <c r="UPI98" s="13"/>
      <c r="UPJ98" s="13"/>
      <c r="UPK98" s="13"/>
      <c r="UPL98" s="13"/>
      <c r="UPM98" s="13"/>
      <c r="UPN98" s="13"/>
      <c r="UPO98" s="13"/>
      <c r="UPP98" s="13"/>
      <c r="UPQ98" s="13"/>
      <c r="UPR98" s="13"/>
      <c r="UPS98" s="13"/>
      <c r="UPT98" s="13"/>
      <c r="UPU98" s="13"/>
      <c r="UPV98" s="13"/>
      <c r="UPW98" s="13"/>
      <c r="UPX98" s="13"/>
      <c r="UPY98" s="13"/>
      <c r="UPZ98" s="13"/>
      <c r="UQA98" s="13"/>
      <c r="UQB98" s="13"/>
      <c r="UQC98" s="13"/>
      <c r="UQD98" s="13"/>
      <c r="UQE98" s="13"/>
      <c r="UQF98" s="13"/>
      <c r="UQG98" s="13"/>
      <c r="UQH98" s="13"/>
      <c r="UQI98" s="13"/>
      <c r="UQJ98" s="13"/>
      <c r="UQK98" s="13"/>
      <c r="UQL98" s="13"/>
      <c r="UQM98" s="13"/>
      <c r="UQN98" s="13"/>
      <c r="UQO98" s="13"/>
      <c r="UQP98" s="13"/>
      <c r="UQQ98" s="13"/>
      <c r="UQR98" s="13"/>
      <c r="UQS98" s="13"/>
      <c r="UQT98" s="13"/>
      <c r="UQU98" s="13"/>
      <c r="UQV98" s="13"/>
      <c r="UQW98" s="13"/>
      <c r="UQX98" s="13"/>
      <c r="UQY98" s="13"/>
      <c r="UQZ98" s="13"/>
      <c r="URA98" s="13"/>
      <c r="URB98" s="13"/>
      <c r="URC98" s="13"/>
      <c r="URD98" s="13"/>
      <c r="URE98" s="13"/>
      <c r="URF98" s="13"/>
      <c r="URG98" s="13"/>
      <c r="URH98" s="13"/>
      <c r="URI98" s="13"/>
      <c r="URJ98" s="13"/>
      <c r="URK98" s="13"/>
      <c r="URL98" s="13"/>
      <c r="URM98" s="13"/>
      <c r="URN98" s="13"/>
      <c r="URO98" s="13"/>
      <c r="URP98" s="13"/>
      <c r="URQ98" s="13"/>
      <c r="URR98" s="13"/>
      <c r="URS98" s="13"/>
      <c r="URT98" s="13"/>
      <c r="URU98" s="13"/>
      <c r="URV98" s="13"/>
      <c r="URW98" s="13"/>
      <c r="URX98" s="13"/>
      <c r="URY98" s="13"/>
      <c r="URZ98" s="13"/>
      <c r="USA98" s="13"/>
      <c r="USB98" s="13"/>
      <c r="USC98" s="13"/>
      <c r="USD98" s="13"/>
      <c r="USE98" s="13"/>
      <c r="USF98" s="13"/>
      <c r="USG98" s="13"/>
      <c r="USH98" s="13"/>
      <c r="USI98" s="13"/>
      <c r="USJ98" s="13"/>
      <c r="USK98" s="13"/>
      <c r="USL98" s="13"/>
      <c r="USM98" s="13"/>
      <c r="USN98" s="13"/>
      <c r="USO98" s="13"/>
      <c r="USP98" s="13"/>
      <c r="USQ98" s="13"/>
      <c r="USR98" s="13"/>
      <c r="USS98" s="13"/>
      <c r="UST98" s="13"/>
      <c r="USU98" s="13"/>
      <c r="USV98" s="13"/>
      <c r="USW98" s="13"/>
      <c r="USX98" s="13"/>
      <c r="USY98" s="13"/>
      <c r="USZ98" s="13"/>
      <c r="UTA98" s="13"/>
      <c r="UTB98" s="13"/>
      <c r="UTC98" s="13"/>
      <c r="UTD98" s="13"/>
      <c r="UTE98" s="13"/>
      <c r="UTF98" s="13"/>
      <c r="UTG98" s="13"/>
      <c r="UTH98" s="13"/>
      <c r="UTI98" s="13"/>
      <c r="UTJ98" s="13"/>
      <c r="UTK98" s="13"/>
      <c r="UTL98" s="13"/>
      <c r="UTM98" s="13"/>
      <c r="UTN98" s="13"/>
      <c r="UTO98" s="13"/>
      <c r="UTP98" s="13"/>
      <c r="UTQ98" s="13"/>
      <c r="UTR98" s="13"/>
      <c r="UTS98" s="13"/>
      <c r="UTT98" s="13"/>
      <c r="UTU98" s="13"/>
      <c r="UTV98" s="13"/>
      <c r="UTW98" s="13"/>
      <c r="UTX98" s="13"/>
      <c r="UTY98" s="13"/>
      <c r="UTZ98" s="13"/>
      <c r="UUA98" s="13"/>
      <c r="UUB98" s="13"/>
      <c r="UUC98" s="13"/>
      <c r="UUD98" s="13"/>
      <c r="UUE98" s="13"/>
      <c r="UUF98" s="13"/>
      <c r="UUG98" s="13"/>
      <c r="UUH98" s="13"/>
      <c r="UUI98" s="13"/>
      <c r="UUJ98" s="13"/>
      <c r="UUK98" s="13"/>
      <c r="UUL98" s="13"/>
      <c r="UUM98" s="13"/>
      <c r="UUN98" s="13"/>
      <c r="UUO98" s="13"/>
      <c r="UUP98" s="13"/>
      <c r="UUQ98" s="13"/>
      <c r="UUR98" s="13"/>
      <c r="UUS98" s="13"/>
      <c r="UUT98" s="13"/>
      <c r="UUU98" s="13"/>
      <c r="UUV98" s="13"/>
      <c r="UUW98" s="13"/>
      <c r="UUX98" s="13"/>
      <c r="UUY98" s="13"/>
      <c r="UUZ98" s="13"/>
      <c r="UVA98" s="13"/>
      <c r="UVB98" s="13"/>
      <c r="UVC98" s="13"/>
      <c r="UVD98" s="13"/>
      <c r="UVE98" s="13"/>
      <c r="UVF98" s="13"/>
      <c r="UVG98" s="13"/>
      <c r="UVH98" s="13"/>
      <c r="UVI98" s="13"/>
      <c r="UVJ98" s="13"/>
      <c r="UVK98" s="13"/>
      <c r="UVL98" s="13"/>
      <c r="UVM98" s="13"/>
      <c r="UVN98" s="13"/>
      <c r="UVO98" s="13"/>
      <c r="UVP98" s="13"/>
      <c r="UVQ98" s="13"/>
      <c r="UVR98" s="13"/>
      <c r="UVS98" s="13"/>
      <c r="UVT98" s="13"/>
      <c r="UVU98" s="13"/>
      <c r="UVV98" s="13"/>
      <c r="UVW98" s="13"/>
      <c r="UVX98" s="13"/>
      <c r="UVY98" s="13"/>
      <c r="UVZ98" s="13"/>
      <c r="UWA98" s="13"/>
      <c r="UWB98" s="13"/>
      <c r="UWC98" s="13"/>
      <c r="UWD98" s="13"/>
      <c r="UWE98" s="13"/>
      <c r="UWF98" s="13"/>
      <c r="UWG98" s="13"/>
      <c r="UWH98" s="13"/>
      <c r="UWI98" s="13"/>
      <c r="UWJ98" s="13"/>
      <c r="UWK98" s="13"/>
      <c r="UWL98" s="13"/>
      <c r="UWM98" s="13"/>
      <c r="UWN98" s="13"/>
      <c r="UWO98" s="13"/>
      <c r="UWP98" s="13"/>
      <c r="UWQ98" s="13"/>
      <c r="UWR98" s="13"/>
      <c r="UWS98" s="13"/>
      <c r="UWT98" s="13"/>
      <c r="UWU98" s="13"/>
      <c r="UWV98" s="13"/>
      <c r="UWW98" s="13"/>
      <c r="UWX98" s="13"/>
      <c r="UWY98" s="13"/>
      <c r="UWZ98" s="13"/>
      <c r="UXA98" s="13"/>
      <c r="UXB98" s="13"/>
      <c r="UXC98" s="13"/>
      <c r="UXD98" s="13"/>
      <c r="UXE98" s="13"/>
      <c r="UXF98" s="13"/>
      <c r="UXG98" s="13"/>
      <c r="UXH98" s="13"/>
      <c r="UXI98" s="13"/>
      <c r="UXJ98" s="13"/>
      <c r="UXK98" s="13"/>
      <c r="UXL98" s="13"/>
      <c r="UXM98" s="13"/>
      <c r="UXN98" s="13"/>
      <c r="UXO98" s="13"/>
      <c r="UXP98" s="13"/>
      <c r="UXQ98" s="13"/>
      <c r="UXR98" s="13"/>
      <c r="UXS98" s="13"/>
      <c r="UXT98" s="13"/>
      <c r="UXU98" s="13"/>
      <c r="UXV98" s="13"/>
      <c r="UXW98" s="13"/>
      <c r="UXX98" s="13"/>
      <c r="UXY98" s="13"/>
      <c r="UXZ98" s="13"/>
      <c r="UYA98" s="13"/>
      <c r="UYB98" s="13"/>
      <c r="UYC98" s="13"/>
      <c r="UYD98" s="13"/>
      <c r="UYE98" s="13"/>
      <c r="UYF98" s="13"/>
      <c r="UYG98" s="13"/>
      <c r="UYH98" s="13"/>
      <c r="UYI98" s="13"/>
      <c r="UYJ98" s="13"/>
      <c r="UYK98" s="13"/>
      <c r="UYL98" s="13"/>
      <c r="UYM98" s="13"/>
      <c r="UYN98" s="13"/>
      <c r="UYO98" s="13"/>
      <c r="UYP98" s="13"/>
      <c r="UYQ98" s="13"/>
      <c r="UYR98" s="13"/>
      <c r="UYS98" s="13"/>
      <c r="UYT98" s="13"/>
      <c r="UYU98" s="13"/>
      <c r="UYV98" s="13"/>
      <c r="UYW98" s="13"/>
      <c r="UYX98" s="13"/>
      <c r="UYY98" s="13"/>
      <c r="UYZ98" s="13"/>
      <c r="UZA98" s="13"/>
      <c r="UZB98" s="13"/>
      <c r="UZC98" s="13"/>
      <c r="UZD98" s="13"/>
      <c r="UZE98" s="13"/>
      <c r="UZF98" s="13"/>
      <c r="UZG98" s="13"/>
      <c r="UZH98" s="13"/>
      <c r="UZI98" s="13"/>
      <c r="UZJ98" s="13"/>
      <c r="UZK98" s="13"/>
      <c r="UZL98" s="13"/>
      <c r="UZM98" s="13"/>
      <c r="UZN98" s="13"/>
      <c r="UZO98" s="13"/>
      <c r="UZP98" s="13"/>
      <c r="UZQ98" s="13"/>
      <c r="UZR98" s="13"/>
      <c r="UZS98" s="13"/>
      <c r="UZT98" s="13"/>
      <c r="UZU98" s="13"/>
      <c r="UZV98" s="13"/>
      <c r="UZW98" s="13"/>
      <c r="UZX98" s="13"/>
      <c r="UZY98" s="13"/>
      <c r="UZZ98" s="13"/>
      <c r="VAA98" s="13"/>
      <c r="VAB98" s="13"/>
      <c r="VAC98" s="13"/>
      <c r="VAD98" s="13"/>
      <c r="VAE98" s="13"/>
      <c r="VAF98" s="13"/>
      <c r="VAG98" s="13"/>
      <c r="VAH98" s="13"/>
      <c r="VAI98" s="13"/>
      <c r="VAJ98" s="13"/>
      <c r="VAK98" s="13"/>
      <c r="VAL98" s="13"/>
      <c r="VAM98" s="13"/>
      <c r="VAN98" s="13"/>
      <c r="VAO98" s="13"/>
      <c r="VAP98" s="13"/>
      <c r="VAQ98" s="13"/>
      <c r="VAR98" s="13"/>
      <c r="VAS98" s="13"/>
      <c r="VAT98" s="13"/>
      <c r="VAU98" s="13"/>
      <c r="VAV98" s="13"/>
      <c r="VAW98" s="13"/>
      <c r="VAX98" s="13"/>
      <c r="VAY98" s="13"/>
      <c r="VAZ98" s="13"/>
      <c r="VBA98" s="13"/>
      <c r="VBB98" s="13"/>
      <c r="VBC98" s="13"/>
      <c r="VBD98" s="13"/>
      <c r="VBE98" s="13"/>
      <c r="VBF98" s="13"/>
      <c r="VBG98" s="13"/>
      <c r="VBH98" s="13"/>
      <c r="VBI98" s="13"/>
      <c r="VBJ98" s="13"/>
      <c r="VBK98" s="13"/>
      <c r="VBL98" s="13"/>
      <c r="VBM98" s="13"/>
      <c r="VBN98" s="13"/>
      <c r="VBO98" s="13"/>
      <c r="VBP98" s="13"/>
      <c r="VBQ98" s="13"/>
      <c r="VBR98" s="13"/>
      <c r="VBS98" s="13"/>
      <c r="VBT98" s="13"/>
      <c r="VBU98" s="13"/>
      <c r="VBV98" s="13"/>
      <c r="VBW98" s="13"/>
      <c r="VBX98" s="13"/>
      <c r="VBY98" s="13"/>
      <c r="VBZ98" s="13"/>
      <c r="VCA98" s="13"/>
      <c r="VCB98" s="13"/>
      <c r="VCC98" s="13"/>
      <c r="VCD98" s="13"/>
      <c r="VCE98" s="13"/>
      <c r="VCF98" s="13"/>
      <c r="VCG98" s="13"/>
      <c r="VCH98" s="13"/>
      <c r="VCI98" s="13"/>
      <c r="VCJ98" s="13"/>
      <c r="VCK98" s="13"/>
      <c r="VCL98" s="13"/>
      <c r="VCM98" s="13"/>
      <c r="VCN98" s="13"/>
      <c r="VCO98" s="13"/>
      <c r="VCP98" s="13"/>
      <c r="VCQ98" s="13"/>
      <c r="VCR98" s="13"/>
      <c r="VCS98" s="13"/>
      <c r="VCT98" s="13"/>
      <c r="VCU98" s="13"/>
      <c r="VCV98" s="13"/>
      <c r="VCW98" s="13"/>
      <c r="VCX98" s="13"/>
      <c r="VCY98" s="13"/>
      <c r="VCZ98" s="13"/>
      <c r="VDA98" s="13"/>
      <c r="VDB98" s="13"/>
      <c r="VDC98" s="13"/>
      <c r="VDD98" s="13"/>
      <c r="VDE98" s="13"/>
      <c r="VDF98" s="13"/>
      <c r="VDG98" s="13"/>
      <c r="VDH98" s="13"/>
      <c r="VDI98" s="13"/>
      <c r="VDJ98" s="13"/>
      <c r="VDK98" s="13"/>
      <c r="VDL98" s="13"/>
      <c r="VDM98" s="13"/>
      <c r="VDN98" s="13"/>
      <c r="VDO98" s="13"/>
      <c r="VDP98" s="13"/>
      <c r="VDQ98" s="13"/>
      <c r="VDR98" s="13"/>
      <c r="VDS98" s="13"/>
      <c r="VDT98" s="13"/>
      <c r="VDU98" s="13"/>
      <c r="VDV98" s="13"/>
      <c r="VDW98" s="13"/>
      <c r="VDX98" s="13"/>
      <c r="VDY98" s="13"/>
      <c r="VDZ98" s="13"/>
      <c r="VEA98" s="13"/>
      <c r="VEB98" s="13"/>
      <c r="VEC98" s="13"/>
      <c r="VED98" s="13"/>
      <c r="VEE98" s="13"/>
      <c r="VEF98" s="13"/>
      <c r="VEG98" s="13"/>
      <c r="VEH98" s="13"/>
      <c r="VEI98" s="13"/>
      <c r="VEJ98" s="13"/>
      <c r="VEK98" s="13"/>
      <c r="VEL98" s="13"/>
      <c r="VEM98" s="13"/>
      <c r="VEN98" s="13"/>
      <c r="VEO98" s="13"/>
      <c r="VEP98" s="13"/>
      <c r="VEQ98" s="13"/>
      <c r="VER98" s="13"/>
      <c r="VES98" s="13"/>
      <c r="VET98" s="13"/>
      <c r="VEU98" s="13"/>
      <c r="VEV98" s="13"/>
      <c r="VEW98" s="13"/>
      <c r="VEX98" s="13"/>
      <c r="VEY98" s="13"/>
      <c r="VEZ98" s="13"/>
      <c r="VFA98" s="13"/>
      <c r="VFB98" s="13"/>
      <c r="VFC98" s="13"/>
      <c r="VFD98" s="13"/>
      <c r="VFE98" s="13"/>
      <c r="VFF98" s="13"/>
      <c r="VFG98" s="13"/>
      <c r="VFH98" s="13"/>
      <c r="VFI98" s="13"/>
      <c r="VFJ98" s="13"/>
      <c r="VFK98" s="13"/>
      <c r="VFL98" s="13"/>
      <c r="VFM98" s="13"/>
      <c r="VFN98" s="13"/>
      <c r="VFO98" s="13"/>
      <c r="VFP98" s="13"/>
      <c r="VFQ98" s="13"/>
      <c r="VFR98" s="13"/>
      <c r="VFS98" s="13"/>
      <c r="VFT98" s="13"/>
      <c r="VFU98" s="13"/>
      <c r="VFV98" s="13"/>
      <c r="VFW98" s="13"/>
      <c r="VFX98" s="13"/>
      <c r="VFY98" s="13"/>
      <c r="VFZ98" s="13"/>
      <c r="VGA98" s="13"/>
      <c r="VGB98" s="13"/>
      <c r="VGC98" s="13"/>
      <c r="VGD98" s="13"/>
      <c r="VGE98" s="13"/>
      <c r="VGF98" s="13"/>
      <c r="VGG98" s="13"/>
      <c r="VGH98" s="13"/>
      <c r="VGI98" s="13"/>
      <c r="VGJ98" s="13"/>
      <c r="VGK98" s="13"/>
      <c r="VGL98" s="13"/>
      <c r="VGM98" s="13"/>
      <c r="VGN98" s="13"/>
      <c r="VGO98" s="13"/>
      <c r="VGP98" s="13"/>
      <c r="VGQ98" s="13"/>
      <c r="VGR98" s="13"/>
      <c r="VGS98" s="13"/>
      <c r="VGT98" s="13"/>
      <c r="VGU98" s="13"/>
      <c r="VGV98" s="13"/>
      <c r="VGW98" s="13"/>
      <c r="VGX98" s="13"/>
      <c r="VGY98" s="13"/>
      <c r="VGZ98" s="13"/>
      <c r="VHA98" s="13"/>
      <c r="VHB98" s="13"/>
      <c r="VHC98" s="13"/>
      <c r="VHD98" s="13"/>
      <c r="VHE98" s="13"/>
      <c r="VHF98" s="13"/>
      <c r="VHG98" s="13"/>
      <c r="VHH98" s="13"/>
      <c r="VHI98" s="13"/>
      <c r="VHJ98" s="13"/>
      <c r="VHK98" s="13"/>
      <c r="VHL98" s="13"/>
      <c r="VHM98" s="13"/>
      <c r="VHN98" s="13"/>
      <c r="VHO98" s="13"/>
      <c r="VHP98" s="13"/>
      <c r="VHQ98" s="13"/>
      <c r="VHR98" s="13"/>
      <c r="VHS98" s="13"/>
      <c r="VHT98" s="13"/>
      <c r="VHU98" s="13"/>
      <c r="VHV98" s="13"/>
      <c r="VHW98" s="13"/>
      <c r="VHX98" s="13"/>
      <c r="VHY98" s="13"/>
      <c r="VHZ98" s="13"/>
      <c r="VIA98" s="13"/>
      <c r="VIB98" s="13"/>
      <c r="VIC98" s="13"/>
      <c r="VID98" s="13"/>
      <c r="VIE98" s="13"/>
      <c r="VIF98" s="13"/>
      <c r="VIG98" s="13"/>
      <c r="VIH98" s="13"/>
      <c r="VII98" s="13"/>
      <c r="VIJ98" s="13"/>
      <c r="VIK98" s="13"/>
      <c r="VIL98" s="13"/>
      <c r="VIM98" s="13"/>
      <c r="VIN98" s="13"/>
      <c r="VIO98" s="13"/>
      <c r="VIP98" s="13"/>
      <c r="VIQ98" s="13"/>
      <c r="VIR98" s="13"/>
      <c r="VIS98" s="13"/>
      <c r="VIT98" s="13"/>
      <c r="VIU98" s="13"/>
      <c r="VIV98" s="13"/>
      <c r="VIW98" s="13"/>
      <c r="VIX98" s="13"/>
      <c r="VIY98" s="13"/>
      <c r="VIZ98" s="13"/>
      <c r="VJA98" s="13"/>
      <c r="VJB98" s="13"/>
      <c r="VJC98" s="13"/>
      <c r="VJD98" s="13"/>
      <c r="VJE98" s="13"/>
      <c r="VJF98" s="13"/>
      <c r="VJG98" s="13"/>
      <c r="VJH98" s="13"/>
      <c r="VJI98" s="13"/>
      <c r="VJJ98" s="13"/>
      <c r="VJK98" s="13"/>
      <c r="VJL98" s="13"/>
      <c r="VJM98" s="13"/>
      <c r="VJN98" s="13"/>
      <c r="VJO98" s="13"/>
      <c r="VJP98" s="13"/>
      <c r="VJQ98" s="13"/>
      <c r="VJR98" s="13"/>
      <c r="VJS98" s="13"/>
      <c r="VJT98" s="13"/>
      <c r="VJU98" s="13"/>
      <c r="VJV98" s="13"/>
      <c r="VJW98" s="13"/>
      <c r="VJX98" s="13"/>
      <c r="VJY98" s="13"/>
      <c r="VJZ98" s="13"/>
      <c r="VKA98" s="13"/>
      <c r="VKB98" s="13"/>
      <c r="VKC98" s="13"/>
      <c r="VKD98" s="13"/>
      <c r="VKE98" s="13"/>
      <c r="VKF98" s="13"/>
      <c r="VKG98" s="13"/>
      <c r="VKH98" s="13"/>
      <c r="VKI98" s="13"/>
      <c r="VKJ98" s="13"/>
      <c r="VKK98" s="13"/>
      <c r="VKL98" s="13"/>
      <c r="VKM98" s="13"/>
      <c r="VKN98" s="13"/>
      <c r="VKO98" s="13"/>
      <c r="VKP98" s="13"/>
      <c r="VKQ98" s="13"/>
      <c r="VKR98" s="13"/>
      <c r="VKS98" s="13"/>
      <c r="VKT98" s="13"/>
      <c r="VKU98" s="13"/>
      <c r="VKV98" s="13"/>
      <c r="VKW98" s="13"/>
      <c r="VKX98" s="13"/>
      <c r="VKY98" s="13"/>
      <c r="VKZ98" s="13"/>
      <c r="VLA98" s="13"/>
      <c r="VLB98" s="13"/>
      <c r="VLC98" s="13"/>
      <c r="VLD98" s="13"/>
      <c r="VLE98" s="13"/>
      <c r="VLF98" s="13"/>
      <c r="VLG98" s="13"/>
      <c r="VLH98" s="13"/>
      <c r="VLI98" s="13"/>
      <c r="VLJ98" s="13"/>
      <c r="VLK98" s="13"/>
      <c r="VLL98" s="13"/>
      <c r="VLM98" s="13"/>
      <c r="VLN98" s="13"/>
      <c r="VLO98" s="13"/>
      <c r="VLP98" s="13"/>
      <c r="VLQ98" s="13"/>
      <c r="VLR98" s="13"/>
      <c r="VLS98" s="13"/>
      <c r="VLT98" s="13"/>
      <c r="VLU98" s="13"/>
      <c r="VLV98" s="13"/>
      <c r="VLW98" s="13"/>
      <c r="VLX98" s="13"/>
      <c r="VLY98" s="13"/>
      <c r="VLZ98" s="13"/>
      <c r="VMA98" s="13"/>
      <c r="VMB98" s="13"/>
      <c r="VMC98" s="13"/>
      <c r="VMD98" s="13"/>
      <c r="VME98" s="13"/>
      <c r="VMF98" s="13"/>
      <c r="VMG98" s="13"/>
      <c r="VMH98" s="13"/>
      <c r="VMI98" s="13"/>
      <c r="VMJ98" s="13"/>
      <c r="VMK98" s="13"/>
      <c r="VML98" s="13"/>
      <c r="VMM98" s="13"/>
      <c r="VMN98" s="13"/>
      <c r="VMO98" s="13"/>
      <c r="VMP98" s="13"/>
      <c r="VMQ98" s="13"/>
      <c r="VMR98" s="13"/>
      <c r="VMS98" s="13"/>
      <c r="VMT98" s="13"/>
      <c r="VMU98" s="13"/>
      <c r="VMV98" s="13"/>
      <c r="VMW98" s="13"/>
      <c r="VMX98" s="13"/>
      <c r="VMY98" s="13"/>
      <c r="VMZ98" s="13"/>
      <c r="VNA98" s="13"/>
      <c r="VNB98" s="13"/>
      <c r="VNC98" s="13"/>
      <c r="VND98" s="13"/>
      <c r="VNE98" s="13"/>
      <c r="VNF98" s="13"/>
      <c r="VNG98" s="13"/>
      <c r="VNH98" s="13"/>
      <c r="VNI98" s="13"/>
      <c r="VNJ98" s="13"/>
      <c r="VNK98" s="13"/>
      <c r="VNL98" s="13"/>
      <c r="VNM98" s="13"/>
      <c r="VNN98" s="13"/>
      <c r="VNO98" s="13"/>
      <c r="VNP98" s="13"/>
      <c r="VNQ98" s="13"/>
      <c r="VNR98" s="13"/>
      <c r="VNS98" s="13"/>
      <c r="VNT98" s="13"/>
      <c r="VNU98" s="13"/>
      <c r="VNV98" s="13"/>
      <c r="VNW98" s="13"/>
      <c r="VNX98" s="13"/>
      <c r="VNY98" s="13"/>
      <c r="VNZ98" s="13"/>
      <c r="VOA98" s="13"/>
      <c r="VOB98" s="13"/>
      <c r="VOC98" s="13"/>
      <c r="VOD98" s="13"/>
      <c r="VOE98" s="13"/>
      <c r="VOF98" s="13"/>
      <c r="VOG98" s="13"/>
      <c r="VOH98" s="13"/>
      <c r="VOI98" s="13"/>
      <c r="VOJ98" s="13"/>
      <c r="VOK98" s="13"/>
      <c r="VOL98" s="13"/>
      <c r="VOM98" s="13"/>
      <c r="VON98" s="13"/>
      <c r="VOO98" s="13"/>
      <c r="VOP98" s="13"/>
      <c r="VOQ98" s="13"/>
      <c r="VOR98" s="13"/>
      <c r="VOS98" s="13"/>
      <c r="VOT98" s="13"/>
      <c r="VOU98" s="13"/>
      <c r="VOV98" s="13"/>
      <c r="VOW98" s="13"/>
      <c r="VOX98" s="13"/>
      <c r="VOY98" s="13"/>
      <c r="VOZ98" s="13"/>
      <c r="VPA98" s="13"/>
      <c r="VPB98" s="13"/>
      <c r="VPC98" s="13"/>
      <c r="VPD98" s="13"/>
      <c r="VPE98" s="13"/>
      <c r="VPF98" s="13"/>
      <c r="VPG98" s="13"/>
      <c r="VPH98" s="13"/>
      <c r="VPI98" s="13"/>
      <c r="VPJ98" s="13"/>
      <c r="VPK98" s="13"/>
      <c r="VPL98" s="13"/>
      <c r="VPM98" s="13"/>
      <c r="VPN98" s="13"/>
      <c r="VPO98" s="13"/>
      <c r="VPP98" s="13"/>
      <c r="VPQ98" s="13"/>
      <c r="VPR98" s="13"/>
      <c r="VPS98" s="13"/>
      <c r="VPT98" s="13"/>
      <c r="VPU98" s="13"/>
      <c r="VPV98" s="13"/>
      <c r="VPW98" s="13"/>
      <c r="VPX98" s="13"/>
      <c r="VPY98" s="13"/>
      <c r="VPZ98" s="13"/>
      <c r="VQA98" s="13"/>
      <c r="VQB98" s="13"/>
      <c r="VQC98" s="13"/>
      <c r="VQD98" s="13"/>
      <c r="VQE98" s="13"/>
      <c r="VQF98" s="13"/>
      <c r="VQG98" s="13"/>
      <c r="VQH98" s="13"/>
      <c r="VQI98" s="13"/>
      <c r="VQJ98" s="13"/>
      <c r="VQK98" s="13"/>
      <c r="VQL98" s="13"/>
      <c r="VQM98" s="13"/>
      <c r="VQN98" s="13"/>
      <c r="VQO98" s="13"/>
      <c r="VQP98" s="13"/>
      <c r="VQQ98" s="13"/>
      <c r="VQR98" s="13"/>
      <c r="VQS98" s="13"/>
      <c r="VQT98" s="13"/>
      <c r="VQU98" s="13"/>
      <c r="VQV98" s="13"/>
      <c r="VQW98" s="13"/>
      <c r="VQX98" s="13"/>
      <c r="VQY98" s="13"/>
      <c r="VQZ98" s="13"/>
      <c r="VRA98" s="13"/>
      <c r="VRB98" s="13"/>
      <c r="VRC98" s="13"/>
      <c r="VRD98" s="13"/>
      <c r="VRE98" s="13"/>
      <c r="VRF98" s="13"/>
      <c r="VRG98" s="13"/>
      <c r="VRH98" s="13"/>
      <c r="VRI98" s="13"/>
      <c r="VRJ98" s="13"/>
      <c r="VRK98" s="13"/>
      <c r="VRL98" s="13"/>
      <c r="VRM98" s="13"/>
      <c r="VRN98" s="13"/>
      <c r="VRO98" s="13"/>
      <c r="VRP98" s="13"/>
      <c r="VRQ98" s="13"/>
      <c r="VRR98" s="13"/>
      <c r="VRS98" s="13"/>
      <c r="VRT98" s="13"/>
      <c r="VRU98" s="13"/>
      <c r="VRV98" s="13"/>
      <c r="VRW98" s="13"/>
      <c r="VRX98" s="13"/>
      <c r="VRY98" s="13"/>
      <c r="VRZ98" s="13"/>
      <c r="VSA98" s="13"/>
      <c r="VSB98" s="13"/>
      <c r="VSC98" s="13"/>
      <c r="VSD98" s="13"/>
      <c r="VSE98" s="13"/>
      <c r="VSF98" s="13"/>
      <c r="VSG98" s="13"/>
      <c r="VSH98" s="13"/>
      <c r="VSI98" s="13"/>
      <c r="VSJ98" s="13"/>
      <c r="VSK98" s="13"/>
      <c r="VSL98" s="13"/>
      <c r="VSM98" s="13"/>
      <c r="VSN98" s="13"/>
      <c r="VSO98" s="13"/>
      <c r="VSP98" s="13"/>
      <c r="VSQ98" s="13"/>
      <c r="VSR98" s="13"/>
      <c r="VSS98" s="13"/>
      <c r="VST98" s="13"/>
      <c r="VSU98" s="13"/>
      <c r="VSV98" s="13"/>
      <c r="VSW98" s="13"/>
      <c r="VSX98" s="13"/>
      <c r="VSY98" s="13"/>
      <c r="VSZ98" s="13"/>
      <c r="VTA98" s="13"/>
      <c r="VTB98" s="13"/>
      <c r="VTC98" s="13"/>
      <c r="VTD98" s="13"/>
      <c r="VTE98" s="13"/>
      <c r="VTF98" s="13"/>
      <c r="VTG98" s="13"/>
      <c r="VTH98" s="13"/>
      <c r="VTI98" s="13"/>
      <c r="VTJ98" s="13"/>
      <c r="VTK98" s="13"/>
      <c r="VTL98" s="13"/>
      <c r="VTM98" s="13"/>
      <c r="VTN98" s="13"/>
      <c r="VTO98" s="13"/>
      <c r="VTP98" s="13"/>
      <c r="VTQ98" s="13"/>
      <c r="VTR98" s="13"/>
      <c r="VTS98" s="13"/>
      <c r="VTT98" s="13"/>
      <c r="VTU98" s="13"/>
      <c r="VTV98" s="13"/>
      <c r="VTW98" s="13"/>
      <c r="VTX98" s="13"/>
      <c r="VTY98" s="13"/>
      <c r="VTZ98" s="13"/>
      <c r="VUA98" s="13"/>
      <c r="VUB98" s="13"/>
      <c r="VUC98" s="13"/>
      <c r="VUD98" s="13"/>
      <c r="VUE98" s="13"/>
      <c r="VUF98" s="13"/>
      <c r="VUG98" s="13"/>
      <c r="VUH98" s="13"/>
      <c r="VUI98" s="13"/>
      <c r="VUJ98" s="13"/>
      <c r="VUK98" s="13"/>
      <c r="VUL98" s="13"/>
      <c r="VUM98" s="13"/>
      <c r="VUN98" s="13"/>
      <c r="VUO98" s="13"/>
      <c r="VUP98" s="13"/>
      <c r="VUQ98" s="13"/>
      <c r="VUR98" s="13"/>
      <c r="VUS98" s="13"/>
      <c r="VUT98" s="13"/>
      <c r="VUU98" s="13"/>
      <c r="VUV98" s="13"/>
      <c r="VUW98" s="13"/>
      <c r="VUX98" s="13"/>
      <c r="VUY98" s="13"/>
      <c r="VUZ98" s="13"/>
      <c r="VVA98" s="13"/>
      <c r="VVB98" s="13"/>
      <c r="VVC98" s="13"/>
      <c r="VVD98" s="13"/>
      <c r="VVE98" s="13"/>
      <c r="VVF98" s="13"/>
      <c r="VVG98" s="13"/>
      <c r="VVH98" s="13"/>
      <c r="VVI98" s="13"/>
      <c r="VVJ98" s="13"/>
      <c r="VVK98" s="13"/>
      <c r="VVL98" s="13"/>
      <c r="VVM98" s="13"/>
      <c r="VVN98" s="13"/>
      <c r="VVO98" s="13"/>
      <c r="VVP98" s="13"/>
      <c r="VVQ98" s="13"/>
      <c r="VVR98" s="13"/>
      <c r="VVS98" s="13"/>
      <c r="VVT98" s="13"/>
      <c r="VVU98" s="13"/>
      <c r="VVV98" s="13"/>
      <c r="VVW98" s="13"/>
      <c r="VVX98" s="13"/>
      <c r="VVY98" s="13"/>
      <c r="VVZ98" s="13"/>
      <c r="VWA98" s="13"/>
      <c r="VWB98" s="13"/>
      <c r="VWC98" s="13"/>
      <c r="VWD98" s="13"/>
      <c r="VWE98" s="13"/>
      <c r="VWF98" s="13"/>
      <c r="VWG98" s="13"/>
      <c r="VWH98" s="13"/>
      <c r="VWI98" s="13"/>
      <c r="VWJ98" s="13"/>
      <c r="VWK98" s="13"/>
      <c r="VWL98" s="13"/>
      <c r="VWM98" s="13"/>
      <c r="VWN98" s="13"/>
      <c r="VWO98" s="13"/>
      <c r="VWP98" s="13"/>
      <c r="VWQ98" s="13"/>
      <c r="VWR98" s="13"/>
      <c r="VWS98" s="13"/>
      <c r="VWT98" s="13"/>
      <c r="VWU98" s="13"/>
      <c r="VWV98" s="13"/>
      <c r="VWW98" s="13"/>
      <c r="VWX98" s="13"/>
      <c r="VWY98" s="13"/>
      <c r="VWZ98" s="13"/>
      <c r="VXA98" s="13"/>
      <c r="VXB98" s="13"/>
      <c r="VXC98" s="13"/>
      <c r="VXD98" s="13"/>
      <c r="VXE98" s="13"/>
      <c r="VXF98" s="13"/>
      <c r="VXG98" s="13"/>
      <c r="VXH98" s="13"/>
      <c r="VXI98" s="13"/>
      <c r="VXJ98" s="13"/>
      <c r="VXK98" s="13"/>
      <c r="VXL98" s="13"/>
      <c r="VXM98" s="13"/>
      <c r="VXN98" s="13"/>
      <c r="VXO98" s="13"/>
      <c r="VXP98" s="13"/>
      <c r="VXQ98" s="13"/>
      <c r="VXR98" s="13"/>
      <c r="VXS98" s="13"/>
      <c r="VXT98" s="13"/>
      <c r="VXU98" s="13"/>
      <c r="VXV98" s="13"/>
      <c r="VXW98" s="13"/>
      <c r="VXX98" s="13"/>
      <c r="VXY98" s="13"/>
      <c r="VXZ98" s="13"/>
      <c r="VYA98" s="13"/>
      <c r="VYB98" s="13"/>
      <c r="VYC98" s="13"/>
      <c r="VYD98" s="13"/>
      <c r="VYE98" s="13"/>
      <c r="VYF98" s="13"/>
      <c r="VYG98" s="13"/>
      <c r="VYH98" s="13"/>
      <c r="VYI98" s="13"/>
      <c r="VYJ98" s="13"/>
      <c r="VYK98" s="13"/>
      <c r="VYL98" s="13"/>
      <c r="VYM98" s="13"/>
      <c r="VYN98" s="13"/>
      <c r="VYO98" s="13"/>
      <c r="VYP98" s="13"/>
      <c r="VYQ98" s="13"/>
      <c r="VYR98" s="13"/>
      <c r="VYS98" s="13"/>
      <c r="VYT98" s="13"/>
      <c r="VYU98" s="13"/>
      <c r="VYV98" s="13"/>
      <c r="VYW98" s="13"/>
      <c r="VYX98" s="13"/>
      <c r="VYY98" s="13"/>
      <c r="VYZ98" s="13"/>
      <c r="VZA98" s="13"/>
      <c r="VZB98" s="13"/>
      <c r="VZC98" s="13"/>
      <c r="VZD98" s="13"/>
      <c r="VZE98" s="13"/>
      <c r="VZF98" s="13"/>
      <c r="VZG98" s="13"/>
      <c r="VZH98" s="13"/>
      <c r="VZI98" s="13"/>
      <c r="VZJ98" s="13"/>
      <c r="VZK98" s="13"/>
      <c r="VZL98" s="13"/>
      <c r="VZM98" s="13"/>
      <c r="VZN98" s="13"/>
      <c r="VZO98" s="13"/>
      <c r="VZP98" s="13"/>
      <c r="VZQ98" s="13"/>
      <c r="VZR98" s="13"/>
      <c r="VZS98" s="13"/>
      <c r="VZT98" s="13"/>
      <c r="VZU98" s="13"/>
      <c r="VZV98" s="13"/>
      <c r="VZW98" s="13"/>
      <c r="VZX98" s="13"/>
      <c r="VZY98" s="13"/>
      <c r="VZZ98" s="13"/>
      <c r="WAA98" s="13"/>
      <c r="WAB98" s="13"/>
      <c r="WAC98" s="13"/>
      <c r="WAD98" s="13"/>
      <c r="WAE98" s="13"/>
      <c r="WAF98" s="13"/>
      <c r="WAG98" s="13"/>
      <c r="WAH98" s="13"/>
      <c r="WAI98" s="13"/>
      <c r="WAJ98" s="13"/>
      <c r="WAK98" s="13"/>
      <c r="WAL98" s="13"/>
      <c r="WAM98" s="13"/>
      <c r="WAN98" s="13"/>
      <c r="WAO98" s="13"/>
      <c r="WAP98" s="13"/>
      <c r="WAQ98" s="13"/>
      <c r="WAR98" s="13"/>
      <c r="WAS98" s="13"/>
      <c r="WAT98" s="13"/>
      <c r="WAU98" s="13"/>
      <c r="WAV98" s="13"/>
      <c r="WAW98" s="13"/>
      <c r="WAX98" s="13"/>
      <c r="WAY98" s="13"/>
      <c r="WAZ98" s="13"/>
      <c r="WBA98" s="13"/>
      <c r="WBB98" s="13"/>
      <c r="WBC98" s="13"/>
      <c r="WBD98" s="13"/>
      <c r="WBE98" s="13"/>
      <c r="WBF98" s="13"/>
      <c r="WBG98" s="13"/>
      <c r="WBH98" s="13"/>
      <c r="WBI98" s="13"/>
      <c r="WBJ98" s="13"/>
      <c r="WBK98" s="13"/>
      <c r="WBL98" s="13"/>
      <c r="WBM98" s="13"/>
      <c r="WBN98" s="13"/>
      <c r="WBO98" s="13"/>
      <c r="WBP98" s="13"/>
      <c r="WBQ98" s="13"/>
      <c r="WBR98" s="13"/>
      <c r="WBS98" s="13"/>
      <c r="WBT98" s="13"/>
      <c r="WBU98" s="13"/>
      <c r="WBV98" s="13"/>
      <c r="WBW98" s="13"/>
      <c r="WBX98" s="13"/>
      <c r="WBY98" s="13"/>
      <c r="WBZ98" s="13"/>
      <c r="WCA98" s="13"/>
      <c r="WCB98" s="13"/>
      <c r="WCC98" s="13"/>
      <c r="WCD98" s="13"/>
      <c r="WCE98" s="13"/>
      <c r="WCF98" s="13"/>
      <c r="WCG98" s="13"/>
      <c r="WCH98" s="13"/>
      <c r="WCI98" s="13"/>
      <c r="WCJ98" s="13"/>
      <c r="WCK98" s="13"/>
      <c r="WCL98" s="13"/>
      <c r="WCM98" s="13"/>
      <c r="WCN98" s="13"/>
      <c r="WCO98" s="13"/>
      <c r="WCP98" s="13"/>
      <c r="WCQ98" s="13"/>
      <c r="WCR98" s="13"/>
      <c r="WCS98" s="13"/>
      <c r="WCT98" s="13"/>
      <c r="WCU98" s="13"/>
      <c r="WCV98" s="13"/>
      <c r="WCW98" s="13"/>
      <c r="WCX98" s="13"/>
      <c r="WCY98" s="13"/>
      <c r="WCZ98" s="13"/>
      <c r="WDA98" s="13"/>
      <c r="WDB98" s="13"/>
      <c r="WDC98" s="13"/>
      <c r="WDD98" s="13"/>
      <c r="WDE98" s="13"/>
      <c r="WDF98" s="13"/>
      <c r="WDG98" s="13"/>
      <c r="WDH98" s="13"/>
      <c r="WDI98" s="13"/>
      <c r="WDJ98" s="13"/>
      <c r="WDK98" s="13"/>
      <c r="WDL98" s="13"/>
      <c r="WDM98" s="13"/>
      <c r="WDN98" s="13"/>
      <c r="WDO98" s="13"/>
      <c r="WDP98" s="13"/>
      <c r="WDQ98" s="13"/>
      <c r="WDR98" s="13"/>
      <c r="WDS98" s="13"/>
      <c r="WDT98" s="13"/>
      <c r="WDU98" s="13"/>
      <c r="WDV98" s="13"/>
      <c r="WDW98" s="13"/>
      <c r="WDX98" s="13"/>
      <c r="WDY98" s="13"/>
      <c r="WDZ98" s="13"/>
      <c r="WEA98" s="13"/>
      <c r="WEB98" s="13"/>
      <c r="WEC98" s="13"/>
      <c r="WED98" s="13"/>
      <c r="WEE98" s="13"/>
      <c r="WEF98" s="13"/>
      <c r="WEG98" s="13"/>
      <c r="WEH98" s="13"/>
      <c r="WEI98" s="13"/>
      <c r="WEJ98" s="13"/>
      <c r="WEK98" s="13"/>
      <c r="WEL98" s="13"/>
      <c r="WEM98" s="13"/>
      <c r="WEN98" s="13"/>
      <c r="WEO98" s="13"/>
      <c r="WEP98" s="13"/>
      <c r="WEQ98" s="13"/>
      <c r="WER98" s="13"/>
      <c r="WES98" s="13"/>
      <c r="WET98" s="13"/>
      <c r="WEU98" s="13"/>
      <c r="WEV98" s="13"/>
      <c r="WEW98" s="13"/>
      <c r="WEX98" s="13"/>
      <c r="WEY98" s="13"/>
      <c r="WEZ98" s="13"/>
      <c r="WFA98" s="13"/>
      <c r="WFB98" s="13"/>
      <c r="WFC98" s="13"/>
      <c r="WFD98" s="13"/>
      <c r="WFE98" s="13"/>
      <c r="WFF98" s="13"/>
      <c r="WFG98" s="13"/>
      <c r="WFH98" s="13"/>
      <c r="WFI98" s="13"/>
      <c r="WFJ98" s="13"/>
      <c r="WFK98" s="13"/>
      <c r="WFL98" s="13"/>
      <c r="WFM98" s="13"/>
      <c r="WFN98" s="13"/>
      <c r="WFO98" s="13"/>
      <c r="WFP98" s="13"/>
      <c r="WFQ98" s="13"/>
      <c r="WFR98" s="13"/>
      <c r="WFS98" s="13"/>
      <c r="WFT98" s="13"/>
      <c r="WFU98" s="13"/>
      <c r="WFV98" s="13"/>
      <c r="WFW98" s="13"/>
      <c r="WFX98" s="13"/>
      <c r="WFY98" s="13"/>
      <c r="WFZ98" s="13"/>
      <c r="WGA98" s="13"/>
      <c r="WGB98" s="13"/>
      <c r="WGC98" s="13"/>
      <c r="WGD98" s="13"/>
      <c r="WGE98" s="13"/>
      <c r="WGF98" s="13"/>
      <c r="WGG98" s="13"/>
      <c r="WGH98" s="13"/>
      <c r="WGI98" s="13"/>
      <c r="WGJ98" s="13"/>
      <c r="WGK98" s="13"/>
      <c r="WGL98" s="13"/>
      <c r="WGM98" s="13"/>
      <c r="WGN98" s="13"/>
      <c r="WGO98" s="13"/>
      <c r="WGP98" s="13"/>
      <c r="WGQ98" s="13"/>
      <c r="WGR98" s="13"/>
      <c r="WGS98" s="13"/>
      <c r="WGT98" s="13"/>
      <c r="WGU98" s="13"/>
      <c r="WGV98" s="13"/>
      <c r="WGW98" s="13"/>
      <c r="WGX98" s="13"/>
      <c r="WGY98" s="13"/>
      <c r="WGZ98" s="13"/>
      <c r="WHA98" s="13"/>
      <c r="WHB98" s="13"/>
      <c r="WHC98" s="13"/>
      <c r="WHD98" s="13"/>
      <c r="WHE98" s="13"/>
      <c r="WHF98" s="13"/>
      <c r="WHG98" s="13"/>
      <c r="WHH98" s="13"/>
      <c r="WHI98" s="13"/>
      <c r="WHJ98" s="13"/>
      <c r="WHK98" s="13"/>
      <c r="WHL98" s="13"/>
      <c r="WHM98" s="13"/>
      <c r="WHN98" s="13"/>
      <c r="WHO98" s="13"/>
      <c r="WHP98" s="13"/>
      <c r="WHQ98" s="13"/>
      <c r="WHR98" s="13"/>
      <c r="WHS98" s="13"/>
      <c r="WHT98" s="13"/>
      <c r="WHU98" s="13"/>
      <c r="WHV98" s="13"/>
      <c r="WHW98" s="13"/>
      <c r="WHX98" s="13"/>
      <c r="WHY98" s="13"/>
      <c r="WHZ98" s="13"/>
      <c r="WIA98" s="13"/>
      <c r="WIB98" s="13"/>
      <c r="WIC98" s="13"/>
      <c r="WID98" s="13"/>
      <c r="WIE98" s="13"/>
      <c r="WIF98" s="13"/>
      <c r="WIG98" s="13"/>
      <c r="WIH98" s="13"/>
      <c r="WII98" s="13"/>
      <c r="WIJ98" s="13"/>
      <c r="WIK98" s="13"/>
      <c r="WIL98" s="13"/>
      <c r="WIM98" s="13"/>
      <c r="WIN98" s="13"/>
      <c r="WIO98" s="13"/>
      <c r="WIP98" s="13"/>
      <c r="WIQ98" s="13"/>
      <c r="WIR98" s="13"/>
      <c r="WIS98" s="13"/>
      <c r="WIT98" s="13"/>
      <c r="WIU98" s="13"/>
      <c r="WIV98" s="13"/>
      <c r="WIW98" s="13"/>
      <c r="WIX98" s="13"/>
      <c r="WIY98" s="13"/>
      <c r="WIZ98" s="13"/>
      <c r="WJA98" s="13"/>
      <c r="WJB98" s="13"/>
      <c r="WJC98" s="13"/>
      <c r="WJD98" s="13"/>
      <c r="WJE98" s="13"/>
      <c r="WJF98" s="13"/>
      <c r="WJG98" s="13"/>
      <c r="WJH98" s="13"/>
      <c r="WJI98" s="13"/>
      <c r="WJJ98" s="13"/>
      <c r="WJK98" s="13"/>
      <c r="WJL98" s="13"/>
      <c r="WJM98" s="13"/>
      <c r="WJN98" s="13"/>
      <c r="WJO98" s="13"/>
      <c r="WJP98" s="13"/>
      <c r="WJQ98" s="13"/>
      <c r="WJR98" s="13"/>
      <c r="WJS98" s="13"/>
      <c r="WJT98" s="13"/>
      <c r="WJU98" s="13"/>
      <c r="WJV98" s="13"/>
      <c r="WJW98" s="13"/>
      <c r="WJX98" s="13"/>
      <c r="WJY98" s="13"/>
      <c r="WJZ98" s="13"/>
      <c r="WKA98" s="13"/>
      <c r="WKB98" s="13"/>
      <c r="WKC98" s="13"/>
      <c r="WKD98" s="13"/>
      <c r="WKE98" s="13"/>
      <c r="WKF98" s="13"/>
      <c r="WKG98" s="13"/>
      <c r="WKH98" s="13"/>
      <c r="WKI98" s="13"/>
      <c r="WKJ98" s="13"/>
      <c r="WKK98" s="13"/>
      <c r="WKL98" s="13"/>
      <c r="WKM98" s="13"/>
      <c r="WKN98" s="13"/>
      <c r="WKO98" s="13"/>
      <c r="WKP98" s="13"/>
      <c r="WKQ98" s="13"/>
      <c r="WKR98" s="13"/>
      <c r="WKS98" s="13"/>
      <c r="WKT98" s="13"/>
      <c r="WKU98" s="13"/>
      <c r="WKV98" s="13"/>
      <c r="WKW98" s="13"/>
      <c r="WKX98" s="13"/>
      <c r="WKY98" s="13"/>
      <c r="WKZ98" s="13"/>
      <c r="WLA98" s="13"/>
      <c r="WLB98" s="13"/>
      <c r="WLC98" s="13"/>
      <c r="WLD98" s="13"/>
      <c r="WLE98" s="13"/>
      <c r="WLF98" s="13"/>
      <c r="WLG98" s="13"/>
      <c r="WLH98" s="13"/>
      <c r="WLI98" s="13"/>
      <c r="WLJ98" s="13"/>
      <c r="WLK98" s="13"/>
      <c r="WLL98" s="13"/>
      <c r="WLM98" s="13"/>
      <c r="WLN98" s="13"/>
      <c r="WLO98" s="13"/>
      <c r="WLP98" s="13"/>
      <c r="WLQ98" s="13"/>
      <c r="WLR98" s="13"/>
      <c r="WLS98" s="13"/>
      <c r="WLT98" s="13"/>
      <c r="WLU98" s="13"/>
      <c r="WLV98" s="13"/>
      <c r="WLW98" s="13"/>
      <c r="WLX98" s="13"/>
      <c r="WLY98" s="13"/>
      <c r="WLZ98" s="13"/>
      <c r="WMA98" s="13"/>
      <c r="WMB98" s="13"/>
      <c r="WMC98" s="13"/>
      <c r="WMD98" s="13"/>
      <c r="WME98" s="13"/>
      <c r="WMF98" s="13"/>
      <c r="WMG98" s="13"/>
      <c r="WMH98" s="13"/>
      <c r="WMI98" s="13"/>
      <c r="WMJ98" s="13"/>
      <c r="WMK98" s="13"/>
      <c r="WML98" s="13"/>
      <c r="WMM98" s="13"/>
      <c r="WMN98" s="13"/>
      <c r="WMO98" s="13"/>
      <c r="WMP98" s="13"/>
      <c r="WMQ98" s="13"/>
      <c r="WMR98" s="13"/>
      <c r="WMS98" s="13"/>
      <c r="WMT98" s="13"/>
      <c r="WMU98" s="13"/>
      <c r="WMV98" s="13"/>
      <c r="WMW98" s="13"/>
      <c r="WMX98" s="13"/>
      <c r="WMY98" s="13"/>
      <c r="WMZ98" s="13"/>
      <c r="WNA98" s="13"/>
      <c r="WNB98" s="13"/>
      <c r="WNC98" s="13"/>
      <c r="WND98" s="13"/>
      <c r="WNE98" s="13"/>
      <c r="WNF98" s="13"/>
      <c r="WNG98" s="13"/>
      <c r="WNH98" s="13"/>
      <c r="WNI98" s="13"/>
      <c r="WNJ98" s="13"/>
      <c r="WNK98" s="13"/>
      <c r="WNL98" s="13"/>
      <c r="WNM98" s="13"/>
      <c r="WNN98" s="13"/>
      <c r="WNO98" s="13"/>
      <c r="WNP98" s="13"/>
      <c r="WNQ98" s="13"/>
      <c r="WNR98" s="13"/>
      <c r="WNS98" s="13"/>
      <c r="WNT98" s="13"/>
      <c r="WNU98" s="13"/>
      <c r="WNV98" s="13"/>
      <c r="WNW98" s="13"/>
      <c r="WNX98" s="13"/>
      <c r="WNY98" s="13"/>
      <c r="WNZ98" s="13"/>
      <c r="WOA98" s="13"/>
      <c r="WOB98" s="13"/>
      <c r="WOC98" s="13"/>
      <c r="WOD98" s="13"/>
      <c r="WOE98" s="13"/>
      <c r="WOF98" s="13"/>
      <c r="WOG98" s="13"/>
      <c r="WOH98" s="13"/>
      <c r="WOI98" s="13"/>
      <c r="WOJ98" s="13"/>
      <c r="WOK98" s="13"/>
      <c r="WOL98" s="13"/>
      <c r="WOM98" s="13"/>
      <c r="WON98" s="13"/>
      <c r="WOO98" s="13"/>
      <c r="WOP98" s="13"/>
      <c r="WOQ98" s="13"/>
      <c r="WOR98" s="13"/>
      <c r="WOS98" s="13"/>
      <c r="WOT98" s="13"/>
      <c r="WOU98" s="13"/>
      <c r="WOV98" s="13"/>
      <c r="WOW98" s="13"/>
      <c r="WOX98" s="13"/>
      <c r="WOY98" s="13"/>
      <c r="WOZ98" s="13"/>
      <c r="WPA98" s="13"/>
      <c r="WPB98" s="13"/>
      <c r="WPC98" s="13"/>
      <c r="WPD98" s="13"/>
      <c r="WPE98" s="13"/>
      <c r="WPF98" s="13"/>
      <c r="WPG98" s="13"/>
      <c r="WPH98" s="13"/>
      <c r="WPI98" s="13"/>
      <c r="WPJ98" s="13"/>
      <c r="WPK98" s="13"/>
      <c r="WPL98" s="13"/>
      <c r="WPM98" s="13"/>
      <c r="WPN98" s="13"/>
      <c r="WPO98" s="13"/>
      <c r="WPP98" s="13"/>
      <c r="WPQ98" s="13"/>
      <c r="WPR98" s="13"/>
      <c r="WPS98" s="13"/>
      <c r="WPT98" s="13"/>
      <c r="WPU98" s="13"/>
      <c r="WPV98" s="13"/>
      <c r="WPW98" s="13"/>
      <c r="WPX98" s="13"/>
      <c r="WPY98" s="13"/>
      <c r="WPZ98" s="13"/>
      <c r="WQA98" s="13"/>
      <c r="WQB98" s="13"/>
      <c r="WQC98" s="13"/>
      <c r="WQD98" s="13"/>
      <c r="WQE98" s="13"/>
      <c r="WQF98" s="13"/>
      <c r="WQG98" s="13"/>
      <c r="WQH98" s="13"/>
      <c r="WQI98" s="13"/>
      <c r="WQJ98" s="13"/>
      <c r="WQK98" s="13"/>
      <c r="WQL98" s="13"/>
      <c r="WQM98" s="13"/>
      <c r="WQN98" s="13"/>
      <c r="WQO98" s="13"/>
      <c r="WQP98" s="13"/>
      <c r="WQQ98" s="13"/>
      <c r="WQR98" s="13"/>
      <c r="WQS98" s="13"/>
      <c r="WQT98" s="13"/>
      <c r="WQU98" s="13"/>
      <c r="WQV98" s="13"/>
      <c r="WQW98" s="13"/>
      <c r="WQX98" s="13"/>
      <c r="WQY98" s="13"/>
      <c r="WQZ98" s="13"/>
      <c r="WRA98" s="13"/>
      <c r="WRB98" s="13"/>
      <c r="WRC98" s="13"/>
      <c r="WRD98" s="13"/>
      <c r="WRE98" s="13"/>
      <c r="WRF98" s="13"/>
      <c r="WRG98" s="13"/>
      <c r="WRH98" s="13"/>
      <c r="WRI98" s="13"/>
      <c r="WRJ98" s="13"/>
      <c r="WRK98" s="13"/>
      <c r="WRL98" s="13"/>
      <c r="WRM98" s="13"/>
      <c r="WRN98" s="13"/>
      <c r="WRO98" s="13"/>
      <c r="WRP98" s="13"/>
      <c r="WRQ98" s="13"/>
      <c r="WRR98" s="13"/>
      <c r="WRS98" s="13"/>
      <c r="WRT98" s="13"/>
      <c r="WRU98" s="13"/>
      <c r="WRV98" s="13"/>
      <c r="WRW98" s="13"/>
      <c r="WRX98" s="13"/>
      <c r="WRY98" s="13"/>
      <c r="WRZ98" s="13"/>
      <c r="WSA98" s="13"/>
      <c r="WSB98" s="13"/>
      <c r="WSC98" s="13"/>
      <c r="WSD98" s="13"/>
      <c r="WSE98" s="13"/>
      <c r="WSF98" s="13"/>
      <c r="WSG98" s="13"/>
      <c r="WSH98" s="13"/>
      <c r="WSI98" s="13"/>
      <c r="WSJ98" s="13"/>
      <c r="WSK98" s="13"/>
      <c r="WSL98" s="13"/>
      <c r="WSM98" s="13"/>
      <c r="WSN98" s="13"/>
      <c r="WSO98" s="13"/>
      <c r="WSP98" s="13"/>
      <c r="WSQ98" s="13"/>
      <c r="WSR98" s="13"/>
      <c r="WSS98" s="13"/>
      <c r="WST98" s="13"/>
      <c r="WSU98" s="13"/>
      <c r="WSV98" s="13"/>
      <c r="WSW98" s="13"/>
      <c r="WSX98" s="13"/>
      <c r="WSY98" s="13"/>
      <c r="WSZ98" s="13"/>
      <c r="WTA98" s="13"/>
      <c r="WTB98" s="13"/>
      <c r="WTC98" s="13"/>
      <c r="WTD98" s="13"/>
      <c r="WTE98" s="13"/>
      <c r="WTF98" s="13"/>
      <c r="WTG98" s="13"/>
      <c r="WTH98" s="13"/>
      <c r="WTI98" s="13"/>
      <c r="WTJ98" s="13"/>
      <c r="WTK98" s="13"/>
      <c r="WTL98" s="13"/>
      <c r="WTM98" s="13"/>
      <c r="WTN98" s="13"/>
      <c r="WTO98" s="13"/>
      <c r="WTP98" s="13"/>
      <c r="WTQ98" s="13"/>
      <c r="WTR98" s="13"/>
      <c r="WTS98" s="13"/>
      <c r="WTT98" s="13"/>
      <c r="WTU98" s="13"/>
      <c r="WTV98" s="13"/>
      <c r="WTW98" s="13"/>
      <c r="WTX98" s="13"/>
      <c r="WTY98" s="13"/>
      <c r="WTZ98" s="13"/>
      <c r="WUA98" s="13"/>
      <c r="WUB98" s="13"/>
      <c r="WUC98" s="13"/>
      <c r="WUD98" s="13"/>
      <c r="WUE98" s="13"/>
      <c r="WUF98" s="13"/>
      <c r="WUG98" s="13"/>
      <c r="WUH98" s="13"/>
      <c r="WUI98" s="13"/>
      <c r="WUJ98" s="13"/>
      <c r="WUK98" s="13"/>
      <c r="WUL98" s="13"/>
      <c r="WUM98" s="13"/>
      <c r="WUN98" s="13"/>
      <c r="WUO98" s="13"/>
      <c r="WUP98" s="13"/>
      <c r="WUQ98" s="13"/>
      <c r="WUR98" s="13"/>
      <c r="WUS98" s="13"/>
      <c r="WUT98" s="13"/>
      <c r="WUU98" s="13"/>
      <c r="WUV98" s="13"/>
      <c r="WUW98" s="13"/>
      <c r="WUX98" s="13"/>
      <c r="WUY98" s="13"/>
      <c r="WUZ98" s="13"/>
      <c r="WVA98" s="13"/>
      <c r="WVB98" s="13"/>
      <c r="WVC98" s="13"/>
      <c r="WVD98" s="13"/>
      <c r="WVE98" s="13"/>
      <c r="WVF98" s="13"/>
      <c r="WVG98" s="13"/>
      <c r="WVH98" s="13"/>
      <c r="WVI98" s="13"/>
      <c r="WVJ98" s="13"/>
      <c r="WVK98" s="13"/>
      <c r="WVL98" s="13"/>
      <c r="WVM98" s="13"/>
      <c r="WVN98" s="13"/>
      <c r="WVO98" s="13"/>
      <c r="WVP98" s="13"/>
      <c r="WVQ98" s="13"/>
      <c r="WVR98" s="13"/>
      <c r="WVS98" s="13"/>
      <c r="WVT98" s="13"/>
      <c r="WVU98" s="13"/>
      <c r="WVV98" s="13"/>
      <c r="WVW98" s="13"/>
      <c r="WVX98" s="13"/>
      <c r="WVY98" s="13"/>
      <c r="WVZ98" s="13"/>
      <c r="WWA98" s="13"/>
      <c r="WWB98" s="13"/>
      <c r="WWC98" s="13"/>
      <c r="WWD98" s="13"/>
      <c r="WWE98" s="13"/>
      <c r="WWF98" s="13"/>
      <c r="WWG98" s="13"/>
      <c r="WWH98" s="13"/>
      <c r="WWI98" s="13"/>
      <c r="WWJ98" s="13"/>
      <c r="WWK98" s="13"/>
      <c r="WWL98" s="13"/>
      <c r="WWM98" s="13"/>
      <c r="WWN98" s="13"/>
      <c r="WWO98" s="13"/>
      <c r="WWP98" s="13"/>
      <c r="WWQ98" s="13"/>
      <c r="WWR98" s="13"/>
      <c r="WWS98" s="13"/>
      <c r="WWT98" s="13"/>
      <c r="WWU98" s="13"/>
      <c r="WWV98" s="13"/>
      <c r="WWW98" s="13"/>
      <c r="WWX98" s="13"/>
      <c r="WWY98" s="13"/>
      <c r="WWZ98" s="13"/>
      <c r="WXA98" s="13"/>
      <c r="WXB98" s="13"/>
      <c r="WXC98" s="13"/>
      <c r="WXD98" s="13"/>
      <c r="WXE98" s="13"/>
      <c r="WXF98" s="13"/>
      <c r="WXG98" s="13"/>
      <c r="WXH98" s="13"/>
      <c r="WXI98" s="13"/>
      <c r="WXJ98" s="13"/>
      <c r="WXK98" s="13"/>
      <c r="WXL98" s="13"/>
      <c r="WXM98" s="13"/>
      <c r="WXN98" s="13"/>
      <c r="WXO98" s="13"/>
      <c r="WXP98" s="13"/>
      <c r="WXQ98" s="13"/>
      <c r="WXR98" s="13"/>
      <c r="WXS98" s="13"/>
      <c r="WXT98" s="13"/>
      <c r="WXU98" s="13"/>
      <c r="WXV98" s="13"/>
      <c r="WXW98" s="13"/>
      <c r="WXX98" s="13"/>
      <c r="WXY98" s="13"/>
      <c r="WXZ98" s="13"/>
      <c r="WYA98" s="13"/>
      <c r="WYB98" s="13"/>
      <c r="WYC98" s="13"/>
      <c r="WYD98" s="13"/>
      <c r="WYE98" s="13"/>
      <c r="WYF98" s="13"/>
      <c r="WYG98" s="13"/>
      <c r="WYH98" s="13"/>
      <c r="WYI98" s="13"/>
      <c r="WYJ98" s="13"/>
      <c r="WYK98" s="13"/>
      <c r="WYL98" s="13"/>
      <c r="WYM98" s="13"/>
      <c r="WYN98" s="13"/>
      <c r="WYO98" s="13"/>
      <c r="WYP98" s="13"/>
      <c r="WYQ98" s="13"/>
      <c r="WYR98" s="13"/>
      <c r="WYS98" s="13"/>
      <c r="WYT98" s="13"/>
      <c r="WYU98" s="13"/>
      <c r="WYV98" s="13"/>
      <c r="WYW98" s="13"/>
      <c r="WYX98" s="13"/>
      <c r="WYY98" s="13"/>
      <c r="WYZ98" s="13"/>
      <c r="WZA98" s="13"/>
      <c r="WZB98" s="13"/>
      <c r="WZC98" s="13"/>
      <c r="WZD98" s="13"/>
      <c r="WZE98" s="13"/>
      <c r="WZF98" s="13"/>
      <c r="WZG98" s="13"/>
      <c r="WZH98" s="13"/>
      <c r="WZI98" s="13"/>
      <c r="WZJ98" s="13"/>
      <c r="WZK98" s="13"/>
      <c r="WZL98" s="13"/>
      <c r="WZM98" s="13"/>
      <c r="WZN98" s="13"/>
      <c r="WZO98" s="13"/>
      <c r="WZP98" s="13"/>
      <c r="WZQ98" s="13"/>
      <c r="WZR98" s="13"/>
      <c r="WZS98" s="13"/>
      <c r="WZT98" s="13"/>
      <c r="WZU98" s="13"/>
      <c r="WZV98" s="13"/>
      <c r="WZW98" s="13"/>
      <c r="WZX98" s="13"/>
      <c r="WZY98" s="13"/>
      <c r="WZZ98" s="13"/>
      <c r="XAA98" s="13"/>
      <c r="XAB98" s="13"/>
      <c r="XAC98" s="13"/>
      <c r="XAD98" s="13"/>
      <c r="XAE98" s="13"/>
      <c r="XAF98" s="13"/>
      <c r="XAG98" s="13"/>
      <c r="XAH98" s="13"/>
      <c r="XAI98" s="13"/>
      <c r="XAJ98" s="13"/>
      <c r="XAK98" s="13"/>
      <c r="XAL98" s="13"/>
      <c r="XAM98" s="13"/>
      <c r="XAN98" s="13"/>
      <c r="XAO98" s="13"/>
      <c r="XAP98" s="13"/>
      <c r="XAQ98" s="13"/>
      <c r="XAR98" s="13"/>
      <c r="XAS98" s="13"/>
      <c r="XAT98" s="13"/>
      <c r="XAU98" s="13"/>
      <c r="XAV98" s="13"/>
      <c r="XAW98" s="13"/>
      <c r="XAX98" s="13"/>
      <c r="XAY98" s="13"/>
      <c r="XAZ98" s="13"/>
      <c r="XBA98" s="13"/>
      <c r="XBB98" s="13"/>
      <c r="XBC98" s="13"/>
      <c r="XBD98" s="13"/>
      <c r="XBE98" s="13"/>
      <c r="XBF98" s="13"/>
      <c r="XBG98" s="13"/>
      <c r="XBH98" s="13"/>
      <c r="XBI98" s="13"/>
      <c r="XBJ98" s="13"/>
      <c r="XBK98" s="13"/>
      <c r="XBL98" s="13"/>
      <c r="XBM98" s="13"/>
      <c r="XBN98" s="13"/>
      <c r="XBO98" s="13"/>
      <c r="XBP98" s="13"/>
      <c r="XBQ98" s="13"/>
      <c r="XBR98" s="13"/>
      <c r="XBS98" s="13"/>
      <c r="XBT98" s="13"/>
      <c r="XBU98" s="13"/>
      <c r="XBV98" s="13"/>
      <c r="XBW98" s="13"/>
      <c r="XBX98" s="13"/>
      <c r="XBY98" s="13"/>
      <c r="XBZ98" s="13"/>
      <c r="XCA98" s="13"/>
      <c r="XCB98" s="13"/>
      <c r="XCC98" s="13"/>
      <c r="XCD98" s="13"/>
      <c r="XCE98" s="13"/>
      <c r="XCF98" s="13"/>
      <c r="XCG98" s="13"/>
      <c r="XCH98" s="13"/>
      <c r="XCI98" s="13"/>
      <c r="XCJ98" s="13"/>
      <c r="XCK98" s="13"/>
      <c r="XCL98" s="13"/>
      <c r="XCM98" s="13"/>
      <c r="XCN98" s="13"/>
      <c r="XCO98" s="13"/>
      <c r="XCP98" s="13"/>
      <c r="XCQ98" s="13"/>
      <c r="XCR98" s="13"/>
      <c r="XCS98" s="13"/>
      <c r="XCT98" s="13"/>
      <c r="XCU98" s="13"/>
      <c r="XCV98" s="13"/>
      <c r="XCW98" s="13"/>
      <c r="XCX98" s="13"/>
      <c r="XCY98" s="13"/>
      <c r="XCZ98" s="13"/>
      <c r="XDA98" s="13"/>
      <c r="XDB98" s="13"/>
      <c r="XDC98" s="13"/>
      <c r="XDD98" s="13"/>
      <c r="XDE98" s="13"/>
      <c r="XDF98" s="13"/>
      <c r="XDG98" s="13"/>
      <c r="XDH98" s="13"/>
      <c r="XDI98" s="13"/>
      <c r="XDJ98" s="13"/>
      <c r="XDK98" s="13"/>
      <c r="XDL98" s="13"/>
      <c r="XDM98" s="13"/>
      <c r="XDN98" s="13"/>
      <c r="XDO98" s="13"/>
      <c r="XDP98" s="13"/>
      <c r="XDQ98" s="13"/>
      <c r="XDR98" s="13"/>
      <c r="XDS98" s="13"/>
      <c r="XDT98" s="13"/>
      <c r="XDU98" s="13"/>
      <c r="XDV98" s="13"/>
      <c r="XDW98" s="13"/>
      <c r="XDX98" s="13"/>
      <c r="XDY98" s="13"/>
      <c r="XDZ98" s="13"/>
      <c r="XEA98" s="13"/>
      <c r="XEB98" s="13"/>
      <c r="XEC98" s="13"/>
      <c r="XED98" s="13"/>
      <c r="XEE98" s="13"/>
      <c r="XEF98" s="13"/>
      <c r="XEG98" s="13"/>
      <c r="XEH98" s="13"/>
      <c r="XEI98" s="13"/>
      <c r="XEJ98" s="13"/>
      <c r="XEK98" s="13"/>
      <c r="XEL98" s="13"/>
      <c r="XEM98" s="13"/>
      <c r="XEN98" s="13"/>
      <c r="XEO98" s="13"/>
      <c r="XEP98" s="13"/>
      <c r="XEQ98" s="13"/>
      <c r="XER98" s="13"/>
      <c r="XES98" s="13"/>
      <c r="XET98" s="13"/>
      <c r="XEU98" s="13"/>
      <c r="XEV98" s="13"/>
      <c r="XEW98" s="13"/>
      <c r="XEX98" s="13"/>
      <c r="XEY98" s="13"/>
      <c r="XEZ98" s="13"/>
      <c r="XFA98" s="13"/>
      <c r="XFB98" s="13"/>
    </row>
    <row r="99" spans="1:16382" x14ac:dyDescent="0.25">
      <c r="A99" s="14">
        <v>98</v>
      </c>
      <c r="B99" s="43" t="s">
        <v>4360</v>
      </c>
      <c r="C99" s="43" t="s">
        <v>10</v>
      </c>
      <c r="D99" s="43" t="s">
        <v>61</v>
      </c>
      <c r="E99" s="52">
        <v>43151</v>
      </c>
      <c r="F99" s="177" t="s">
        <v>4903</v>
      </c>
      <c r="G99" s="43" t="s">
        <v>31</v>
      </c>
      <c r="H99" s="43" t="s">
        <v>31</v>
      </c>
      <c r="I99" s="43" t="s">
        <v>31</v>
      </c>
      <c r="J99" s="43" t="s">
        <v>31</v>
      </c>
      <c r="K99" s="149">
        <v>100000</v>
      </c>
      <c r="L99" s="43"/>
      <c r="M99" s="43" t="s">
        <v>31</v>
      </c>
      <c r="N99" s="43" t="s">
        <v>31</v>
      </c>
      <c r="O99" s="43" t="s">
        <v>31</v>
      </c>
      <c r="P99" s="43" t="s">
        <v>4904</v>
      </c>
      <c r="Q99" s="14" t="s">
        <v>100</v>
      </c>
      <c r="R99" s="43" t="s">
        <v>72</v>
      </c>
      <c r="S99" s="43" t="s">
        <v>4905</v>
      </c>
      <c r="T99" s="14" t="s">
        <v>4739</v>
      </c>
      <c r="U99" s="43" t="s">
        <v>2314</v>
      </c>
      <c r="V99" s="12" t="s">
        <v>31</v>
      </c>
      <c r="W99" s="12" t="s">
        <v>31</v>
      </c>
      <c r="X99" s="42" t="s">
        <v>4624</v>
      </c>
      <c r="Y99" s="48" t="s">
        <v>4935</v>
      </c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13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  <c r="KW99" s="13"/>
      <c r="KX99" s="13"/>
      <c r="KY99" s="13"/>
      <c r="KZ99" s="13"/>
      <c r="LA99" s="13"/>
      <c r="LB99" s="13"/>
      <c r="LC99" s="13"/>
      <c r="LD99" s="13"/>
      <c r="LE99" s="13"/>
      <c r="LF99" s="13"/>
      <c r="LG99" s="13"/>
      <c r="LH99" s="13"/>
      <c r="LI99" s="13"/>
      <c r="LJ99" s="13"/>
      <c r="LK99" s="13"/>
      <c r="LL99" s="13"/>
      <c r="LM99" s="13"/>
      <c r="LN99" s="13"/>
      <c r="LO99" s="13"/>
      <c r="LP99" s="13"/>
      <c r="LQ99" s="13"/>
      <c r="LR99" s="13"/>
      <c r="LS99" s="13"/>
      <c r="LT99" s="13"/>
      <c r="LU99" s="13"/>
      <c r="LV99" s="13"/>
      <c r="LW99" s="13"/>
      <c r="LX99" s="13"/>
      <c r="LY99" s="13"/>
      <c r="LZ99" s="13"/>
      <c r="MA99" s="13"/>
      <c r="MB99" s="13"/>
      <c r="MC99" s="13"/>
      <c r="MD99" s="13"/>
      <c r="ME99" s="13"/>
      <c r="MF99" s="13"/>
      <c r="MG99" s="13"/>
      <c r="MH99" s="13"/>
      <c r="MI99" s="13"/>
      <c r="MJ99" s="13"/>
      <c r="MK99" s="13"/>
      <c r="ML99" s="13"/>
      <c r="MM99" s="13"/>
      <c r="MN99" s="13"/>
      <c r="MO99" s="13"/>
      <c r="MP99" s="13"/>
      <c r="MQ99" s="13"/>
      <c r="MR99" s="13"/>
      <c r="MS99" s="13"/>
      <c r="MT99" s="13"/>
      <c r="MU99" s="13"/>
      <c r="MV99" s="13"/>
      <c r="MW99" s="13"/>
      <c r="MX99" s="13"/>
      <c r="MY99" s="13"/>
      <c r="MZ99" s="13"/>
      <c r="NA99" s="13"/>
      <c r="NB99" s="13"/>
      <c r="NC99" s="13"/>
      <c r="ND99" s="13"/>
      <c r="NE99" s="13"/>
      <c r="NF99" s="13"/>
      <c r="NG99" s="13"/>
      <c r="NH99" s="13"/>
      <c r="NI99" s="13"/>
      <c r="NJ99" s="13"/>
      <c r="NK99" s="13"/>
      <c r="NL99" s="13"/>
      <c r="NM99" s="13"/>
      <c r="NN99" s="13"/>
      <c r="NO99" s="13"/>
      <c r="NP99" s="13"/>
      <c r="NQ99" s="13"/>
      <c r="NR99" s="13"/>
      <c r="NS99" s="13"/>
      <c r="NT99" s="13"/>
      <c r="NU99" s="13"/>
      <c r="NV99" s="13"/>
      <c r="NW99" s="13"/>
      <c r="NX99" s="13"/>
      <c r="NY99" s="13"/>
      <c r="NZ99" s="13"/>
      <c r="OA99" s="13"/>
      <c r="OB99" s="13"/>
      <c r="OC99" s="13"/>
      <c r="OD99" s="13"/>
      <c r="OE99" s="13"/>
      <c r="OF99" s="13"/>
      <c r="OG99" s="13"/>
      <c r="OH99" s="13"/>
      <c r="OI99" s="13"/>
      <c r="OJ99" s="13"/>
      <c r="OK99" s="13"/>
      <c r="OL99" s="13"/>
      <c r="OM99" s="13"/>
      <c r="ON99" s="13"/>
      <c r="OO99" s="13"/>
      <c r="OP99" s="13"/>
      <c r="OQ99" s="13"/>
      <c r="OR99" s="13"/>
      <c r="OS99" s="13"/>
      <c r="OT99" s="13"/>
      <c r="OU99" s="13"/>
      <c r="OV99" s="13"/>
      <c r="OW99" s="13"/>
      <c r="OX99" s="13"/>
      <c r="OY99" s="13"/>
      <c r="OZ99" s="13"/>
      <c r="PA99" s="13"/>
      <c r="PB99" s="13"/>
      <c r="PC99" s="13"/>
      <c r="PD99" s="13"/>
      <c r="PE99" s="13"/>
      <c r="PF99" s="13"/>
      <c r="PG99" s="13"/>
      <c r="PH99" s="13"/>
      <c r="PI99" s="13"/>
      <c r="PJ99" s="13"/>
      <c r="PK99" s="13"/>
      <c r="PL99" s="13"/>
      <c r="PM99" s="13"/>
      <c r="PN99" s="13"/>
      <c r="PO99" s="13"/>
      <c r="PP99" s="13"/>
      <c r="PQ99" s="13"/>
      <c r="PR99" s="13"/>
      <c r="PS99" s="13"/>
      <c r="PT99" s="13"/>
      <c r="PU99" s="13"/>
      <c r="PV99" s="13"/>
      <c r="PW99" s="13"/>
      <c r="PX99" s="13"/>
      <c r="PY99" s="13"/>
      <c r="PZ99" s="13"/>
      <c r="QA99" s="13"/>
      <c r="QB99" s="13"/>
      <c r="QC99" s="13"/>
      <c r="QD99" s="13"/>
      <c r="QE99" s="13"/>
      <c r="QF99" s="13"/>
      <c r="QG99" s="13"/>
      <c r="QH99" s="13"/>
      <c r="QI99" s="13"/>
      <c r="QJ99" s="13"/>
      <c r="QK99" s="13"/>
      <c r="QL99" s="13"/>
      <c r="QM99" s="13"/>
      <c r="QN99" s="13"/>
      <c r="QO99" s="13"/>
      <c r="QP99" s="13"/>
      <c r="QQ99" s="13"/>
      <c r="QR99" s="13"/>
      <c r="QS99" s="13"/>
      <c r="QT99" s="13"/>
      <c r="QU99" s="13"/>
      <c r="QV99" s="13"/>
      <c r="QW99" s="13"/>
      <c r="QX99" s="13"/>
      <c r="QY99" s="13"/>
      <c r="QZ99" s="13"/>
      <c r="RA99" s="13"/>
      <c r="RB99" s="13"/>
      <c r="RC99" s="13"/>
      <c r="RD99" s="13"/>
      <c r="RE99" s="13"/>
      <c r="RF99" s="13"/>
      <c r="RG99" s="13"/>
      <c r="RH99" s="13"/>
      <c r="RI99" s="13"/>
      <c r="RJ99" s="13"/>
      <c r="RK99" s="13"/>
      <c r="RL99" s="13"/>
      <c r="RM99" s="13"/>
      <c r="RN99" s="13"/>
      <c r="RO99" s="13"/>
      <c r="RP99" s="13"/>
      <c r="RQ99" s="13"/>
      <c r="RR99" s="13"/>
      <c r="RS99" s="13"/>
      <c r="RT99" s="13"/>
      <c r="RU99" s="13"/>
      <c r="RV99" s="13"/>
      <c r="RW99" s="13"/>
      <c r="RX99" s="13"/>
      <c r="RY99" s="13"/>
      <c r="RZ99" s="13"/>
      <c r="SA99" s="13"/>
      <c r="SB99" s="13"/>
      <c r="SC99" s="13"/>
      <c r="SD99" s="13"/>
      <c r="SE99" s="13"/>
      <c r="SF99" s="13"/>
      <c r="SG99" s="13"/>
      <c r="SH99" s="13"/>
      <c r="SI99" s="13"/>
      <c r="SJ99" s="13"/>
      <c r="SK99" s="13"/>
      <c r="SL99" s="13"/>
      <c r="SM99" s="13"/>
      <c r="SN99" s="13"/>
      <c r="SO99" s="13"/>
      <c r="SP99" s="13"/>
      <c r="SQ99" s="13"/>
      <c r="SR99" s="13"/>
      <c r="SS99" s="13"/>
      <c r="ST99" s="13"/>
      <c r="SU99" s="13"/>
      <c r="SV99" s="13"/>
      <c r="SW99" s="13"/>
      <c r="SX99" s="13"/>
      <c r="SY99" s="13"/>
      <c r="SZ99" s="13"/>
      <c r="TA99" s="13"/>
      <c r="TB99" s="13"/>
      <c r="TC99" s="13"/>
      <c r="TD99" s="13"/>
      <c r="TE99" s="13"/>
      <c r="TF99" s="13"/>
      <c r="TG99" s="13"/>
      <c r="TH99" s="13"/>
      <c r="TI99" s="13"/>
      <c r="TJ99" s="13"/>
      <c r="TK99" s="13"/>
      <c r="TL99" s="13"/>
      <c r="TM99" s="13"/>
      <c r="TN99" s="13"/>
      <c r="TO99" s="13"/>
      <c r="TP99" s="13"/>
      <c r="TQ99" s="13"/>
      <c r="TR99" s="13"/>
      <c r="TS99" s="13"/>
      <c r="TT99" s="13"/>
      <c r="TU99" s="13"/>
      <c r="TV99" s="13"/>
      <c r="TW99" s="13"/>
      <c r="TX99" s="13"/>
      <c r="TY99" s="13"/>
      <c r="TZ99" s="13"/>
      <c r="UA99" s="13"/>
      <c r="UB99" s="13"/>
      <c r="UC99" s="13"/>
      <c r="UD99" s="13"/>
      <c r="UE99" s="13"/>
      <c r="UF99" s="13"/>
      <c r="UG99" s="13"/>
      <c r="UH99" s="13"/>
      <c r="UI99" s="13"/>
      <c r="UJ99" s="13"/>
      <c r="UK99" s="13"/>
      <c r="UL99" s="13"/>
      <c r="UM99" s="13"/>
      <c r="UN99" s="13"/>
      <c r="UO99" s="13"/>
      <c r="UP99" s="13"/>
      <c r="UQ99" s="13"/>
      <c r="UR99" s="13"/>
      <c r="US99" s="13"/>
      <c r="UT99" s="13"/>
      <c r="UU99" s="13"/>
      <c r="UV99" s="13"/>
      <c r="UW99" s="13"/>
      <c r="UX99" s="13"/>
      <c r="UY99" s="13"/>
      <c r="UZ99" s="13"/>
      <c r="VA99" s="13"/>
      <c r="VB99" s="13"/>
      <c r="VC99" s="13"/>
      <c r="VD99" s="13"/>
      <c r="VE99" s="13"/>
      <c r="VF99" s="13"/>
      <c r="VG99" s="13"/>
      <c r="VH99" s="13"/>
      <c r="VI99" s="13"/>
      <c r="VJ99" s="13"/>
      <c r="VK99" s="13"/>
      <c r="VL99" s="13"/>
      <c r="VM99" s="13"/>
      <c r="VN99" s="13"/>
      <c r="VO99" s="13"/>
      <c r="VP99" s="13"/>
      <c r="VQ99" s="13"/>
      <c r="VR99" s="13"/>
      <c r="VS99" s="13"/>
      <c r="VT99" s="13"/>
      <c r="VU99" s="13"/>
      <c r="VV99" s="13"/>
      <c r="VW99" s="13"/>
      <c r="VX99" s="13"/>
      <c r="VY99" s="13"/>
      <c r="VZ99" s="13"/>
      <c r="WA99" s="13"/>
      <c r="WB99" s="13"/>
      <c r="WC99" s="13"/>
      <c r="WD99" s="13"/>
      <c r="WE99" s="13"/>
      <c r="WF99" s="13"/>
      <c r="WG99" s="13"/>
      <c r="WH99" s="13"/>
      <c r="WI99" s="13"/>
      <c r="WJ99" s="13"/>
      <c r="WK99" s="13"/>
      <c r="WL99" s="13"/>
      <c r="WM99" s="13"/>
      <c r="WN99" s="13"/>
      <c r="WO99" s="13"/>
      <c r="WP99" s="13"/>
      <c r="WQ99" s="13"/>
      <c r="WR99" s="13"/>
      <c r="WS99" s="13"/>
      <c r="WT99" s="13"/>
      <c r="WU99" s="13"/>
      <c r="WV99" s="13"/>
      <c r="WW99" s="13"/>
      <c r="WX99" s="13"/>
      <c r="WY99" s="13"/>
      <c r="WZ99" s="13"/>
      <c r="XA99" s="13"/>
      <c r="XB99" s="13"/>
      <c r="XC99" s="13"/>
      <c r="XD99" s="13"/>
      <c r="XE99" s="13"/>
      <c r="XF99" s="13"/>
      <c r="XG99" s="13"/>
      <c r="XH99" s="13"/>
      <c r="XI99" s="13"/>
      <c r="XJ99" s="13"/>
      <c r="XK99" s="13"/>
      <c r="XL99" s="13"/>
      <c r="XM99" s="13"/>
      <c r="XN99" s="13"/>
      <c r="XO99" s="13"/>
      <c r="XP99" s="13"/>
      <c r="XQ99" s="13"/>
      <c r="XR99" s="13"/>
      <c r="XS99" s="13"/>
      <c r="XT99" s="13"/>
      <c r="XU99" s="13"/>
      <c r="XV99" s="13"/>
      <c r="XW99" s="13"/>
      <c r="XX99" s="13"/>
      <c r="XY99" s="13"/>
      <c r="XZ99" s="13"/>
      <c r="YA99" s="13"/>
      <c r="YB99" s="13"/>
      <c r="YC99" s="13"/>
      <c r="YD99" s="13"/>
      <c r="YE99" s="13"/>
      <c r="YF99" s="13"/>
      <c r="YG99" s="13"/>
      <c r="YH99" s="13"/>
      <c r="YI99" s="13"/>
      <c r="YJ99" s="13"/>
      <c r="YK99" s="13"/>
      <c r="YL99" s="13"/>
      <c r="YM99" s="13"/>
      <c r="YN99" s="13"/>
      <c r="YO99" s="13"/>
      <c r="YP99" s="13"/>
      <c r="YQ99" s="13"/>
      <c r="YR99" s="13"/>
      <c r="YS99" s="13"/>
      <c r="YT99" s="13"/>
      <c r="YU99" s="13"/>
      <c r="YV99" s="13"/>
      <c r="YW99" s="13"/>
      <c r="YX99" s="13"/>
      <c r="YY99" s="13"/>
      <c r="YZ99" s="13"/>
      <c r="ZA99" s="13"/>
      <c r="ZB99" s="13"/>
      <c r="ZC99" s="13"/>
      <c r="ZD99" s="13"/>
      <c r="ZE99" s="13"/>
      <c r="ZF99" s="13"/>
      <c r="ZG99" s="13"/>
      <c r="ZH99" s="13"/>
      <c r="ZI99" s="13"/>
      <c r="ZJ99" s="13"/>
      <c r="ZK99" s="13"/>
      <c r="ZL99" s="13"/>
      <c r="ZM99" s="13"/>
      <c r="ZN99" s="13"/>
      <c r="ZO99" s="13"/>
      <c r="ZP99" s="13"/>
      <c r="ZQ99" s="13"/>
      <c r="ZR99" s="13"/>
      <c r="ZS99" s="13"/>
      <c r="ZT99" s="13"/>
      <c r="ZU99" s="13"/>
      <c r="ZV99" s="13"/>
      <c r="ZW99" s="13"/>
      <c r="ZX99" s="13"/>
      <c r="ZY99" s="13"/>
      <c r="ZZ99" s="13"/>
      <c r="AAA99" s="13"/>
      <c r="AAB99" s="13"/>
      <c r="AAC99" s="13"/>
      <c r="AAD99" s="13"/>
      <c r="AAE99" s="13"/>
      <c r="AAF99" s="13"/>
      <c r="AAG99" s="13"/>
      <c r="AAH99" s="13"/>
      <c r="AAI99" s="13"/>
      <c r="AAJ99" s="13"/>
      <c r="AAK99" s="13"/>
      <c r="AAL99" s="13"/>
      <c r="AAM99" s="13"/>
      <c r="AAN99" s="13"/>
      <c r="AAO99" s="13"/>
      <c r="AAP99" s="13"/>
      <c r="AAQ99" s="13"/>
      <c r="AAR99" s="13"/>
      <c r="AAS99" s="13"/>
      <c r="AAT99" s="13"/>
      <c r="AAU99" s="13"/>
      <c r="AAV99" s="13"/>
      <c r="AAW99" s="13"/>
      <c r="AAX99" s="13"/>
      <c r="AAY99" s="13"/>
      <c r="AAZ99" s="13"/>
      <c r="ABA99" s="13"/>
      <c r="ABB99" s="13"/>
      <c r="ABC99" s="13"/>
      <c r="ABD99" s="13"/>
      <c r="ABE99" s="13"/>
      <c r="ABF99" s="13"/>
      <c r="ABG99" s="13"/>
      <c r="ABH99" s="13"/>
      <c r="ABI99" s="13"/>
      <c r="ABJ99" s="13"/>
      <c r="ABK99" s="13"/>
      <c r="ABL99" s="13"/>
      <c r="ABM99" s="13"/>
      <c r="ABN99" s="13"/>
      <c r="ABO99" s="13"/>
      <c r="ABP99" s="13"/>
      <c r="ABQ99" s="13"/>
      <c r="ABR99" s="13"/>
      <c r="ABS99" s="13"/>
      <c r="ABT99" s="13"/>
      <c r="ABU99" s="13"/>
      <c r="ABV99" s="13"/>
      <c r="ABW99" s="13"/>
      <c r="ABX99" s="13"/>
      <c r="ABY99" s="13"/>
      <c r="ABZ99" s="13"/>
      <c r="ACA99" s="13"/>
      <c r="ACB99" s="13"/>
      <c r="ACC99" s="13"/>
      <c r="ACD99" s="13"/>
      <c r="ACE99" s="13"/>
      <c r="ACF99" s="13"/>
      <c r="ACG99" s="13"/>
      <c r="ACH99" s="13"/>
      <c r="ACI99" s="13"/>
      <c r="ACJ99" s="13"/>
      <c r="ACK99" s="13"/>
      <c r="ACL99" s="13"/>
      <c r="ACM99" s="13"/>
      <c r="ACN99" s="13"/>
      <c r="ACO99" s="13"/>
      <c r="ACP99" s="13"/>
      <c r="ACQ99" s="13"/>
      <c r="ACR99" s="13"/>
      <c r="ACS99" s="13"/>
      <c r="ACT99" s="13"/>
      <c r="ACU99" s="13"/>
      <c r="ACV99" s="13"/>
      <c r="ACW99" s="13"/>
      <c r="ACX99" s="13"/>
      <c r="ACY99" s="13"/>
      <c r="ACZ99" s="13"/>
      <c r="ADA99" s="13"/>
      <c r="ADB99" s="13"/>
      <c r="ADC99" s="13"/>
      <c r="ADD99" s="13"/>
      <c r="ADE99" s="13"/>
      <c r="ADF99" s="13"/>
      <c r="ADG99" s="13"/>
      <c r="ADH99" s="13"/>
      <c r="ADI99" s="13"/>
      <c r="ADJ99" s="13"/>
      <c r="ADK99" s="13"/>
      <c r="ADL99" s="13"/>
      <c r="ADM99" s="13"/>
      <c r="ADN99" s="13"/>
      <c r="ADO99" s="13"/>
      <c r="ADP99" s="13"/>
      <c r="ADQ99" s="13"/>
      <c r="ADR99" s="13"/>
      <c r="ADS99" s="13"/>
      <c r="ADT99" s="13"/>
      <c r="ADU99" s="13"/>
      <c r="ADV99" s="13"/>
      <c r="ADW99" s="13"/>
      <c r="ADX99" s="13"/>
      <c r="ADY99" s="13"/>
      <c r="ADZ99" s="13"/>
      <c r="AEA99" s="13"/>
      <c r="AEB99" s="13"/>
      <c r="AEC99" s="13"/>
      <c r="AED99" s="13"/>
      <c r="AEE99" s="13"/>
      <c r="AEF99" s="13"/>
      <c r="AEG99" s="13"/>
      <c r="AEH99" s="13"/>
      <c r="AEI99" s="13"/>
      <c r="AEJ99" s="13"/>
      <c r="AEK99" s="13"/>
      <c r="AEL99" s="13"/>
      <c r="AEM99" s="13"/>
      <c r="AEN99" s="13"/>
      <c r="AEO99" s="13"/>
      <c r="AEP99" s="13"/>
      <c r="AEQ99" s="13"/>
      <c r="AER99" s="13"/>
      <c r="AES99" s="13"/>
      <c r="AET99" s="13"/>
      <c r="AEU99" s="13"/>
      <c r="AEV99" s="13"/>
      <c r="AEW99" s="13"/>
      <c r="AEX99" s="13"/>
      <c r="AEY99" s="13"/>
      <c r="AEZ99" s="13"/>
      <c r="AFA99" s="13"/>
      <c r="AFB99" s="13"/>
      <c r="AFC99" s="13"/>
      <c r="AFD99" s="13"/>
      <c r="AFE99" s="13"/>
      <c r="AFF99" s="13"/>
      <c r="AFG99" s="13"/>
      <c r="AFH99" s="13"/>
      <c r="AFI99" s="13"/>
      <c r="AFJ99" s="13"/>
      <c r="AFK99" s="13"/>
      <c r="AFL99" s="13"/>
      <c r="AFM99" s="13"/>
      <c r="AFN99" s="13"/>
      <c r="AFO99" s="13"/>
      <c r="AFP99" s="13"/>
      <c r="AFQ99" s="13"/>
      <c r="AFR99" s="13"/>
      <c r="AFS99" s="13"/>
      <c r="AFT99" s="13"/>
      <c r="AFU99" s="13"/>
      <c r="AFV99" s="13"/>
      <c r="AFW99" s="13"/>
      <c r="AFX99" s="13"/>
      <c r="AFY99" s="13"/>
      <c r="AFZ99" s="13"/>
      <c r="AGA99" s="13"/>
      <c r="AGB99" s="13"/>
      <c r="AGC99" s="13"/>
      <c r="AGD99" s="13"/>
      <c r="AGE99" s="13"/>
      <c r="AGF99" s="13"/>
      <c r="AGG99" s="13"/>
      <c r="AGH99" s="13"/>
      <c r="AGI99" s="13"/>
      <c r="AGJ99" s="13"/>
      <c r="AGK99" s="13"/>
      <c r="AGL99" s="13"/>
      <c r="AGM99" s="13"/>
      <c r="AGN99" s="13"/>
      <c r="AGO99" s="13"/>
      <c r="AGP99" s="13"/>
      <c r="AGQ99" s="13"/>
      <c r="AGR99" s="13"/>
      <c r="AGS99" s="13"/>
      <c r="AGT99" s="13"/>
      <c r="AGU99" s="13"/>
      <c r="AGV99" s="13"/>
      <c r="AGW99" s="13"/>
      <c r="AGX99" s="13"/>
      <c r="AGY99" s="13"/>
      <c r="AGZ99" s="13"/>
      <c r="AHA99" s="13"/>
      <c r="AHB99" s="13"/>
      <c r="AHC99" s="13"/>
      <c r="AHD99" s="13"/>
      <c r="AHE99" s="13"/>
      <c r="AHF99" s="13"/>
      <c r="AHG99" s="13"/>
      <c r="AHH99" s="13"/>
      <c r="AHI99" s="13"/>
      <c r="AHJ99" s="13"/>
      <c r="AHK99" s="13"/>
      <c r="AHL99" s="13"/>
      <c r="AHM99" s="13"/>
      <c r="AHN99" s="13"/>
      <c r="AHO99" s="13"/>
      <c r="AHP99" s="13"/>
      <c r="AHQ99" s="13"/>
      <c r="AHR99" s="13"/>
      <c r="AHS99" s="13"/>
      <c r="AHT99" s="13"/>
      <c r="AHU99" s="13"/>
      <c r="AHV99" s="13"/>
      <c r="AHW99" s="13"/>
      <c r="AHX99" s="13"/>
      <c r="AHY99" s="13"/>
      <c r="AHZ99" s="13"/>
      <c r="AIA99" s="13"/>
      <c r="AIB99" s="13"/>
      <c r="AIC99" s="13"/>
      <c r="AID99" s="13"/>
      <c r="AIE99" s="13"/>
      <c r="AIF99" s="13"/>
      <c r="AIG99" s="13"/>
      <c r="AIH99" s="13"/>
      <c r="AII99" s="13"/>
      <c r="AIJ99" s="13"/>
      <c r="AIK99" s="13"/>
      <c r="AIL99" s="13"/>
      <c r="AIM99" s="13"/>
      <c r="AIN99" s="13"/>
      <c r="AIO99" s="13"/>
      <c r="AIP99" s="13"/>
      <c r="AIQ99" s="13"/>
      <c r="AIR99" s="13"/>
      <c r="AIS99" s="13"/>
      <c r="AIT99" s="13"/>
      <c r="AIU99" s="13"/>
      <c r="AIV99" s="13"/>
      <c r="AIW99" s="13"/>
      <c r="AIX99" s="13"/>
      <c r="AIY99" s="13"/>
      <c r="AIZ99" s="13"/>
      <c r="AJA99" s="13"/>
      <c r="AJB99" s="13"/>
      <c r="AJC99" s="13"/>
      <c r="AJD99" s="13"/>
      <c r="AJE99" s="13"/>
      <c r="AJF99" s="13"/>
      <c r="AJG99" s="13"/>
      <c r="AJH99" s="13"/>
      <c r="AJI99" s="13"/>
      <c r="AJJ99" s="13"/>
      <c r="AJK99" s="13"/>
      <c r="AJL99" s="13"/>
      <c r="AJM99" s="13"/>
      <c r="AJN99" s="13"/>
      <c r="AJO99" s="13"/>
      <c r="AJP99" s="13"/>
      <c r="AJQ99" s="13"/>
      <c r="AJR99" s="13"/>
      <c r="AJS99" s="13"/>
      <c r="AJT99" s="13"/>
      <c r="AJU99" s="13"/>
      <c r="AJV99" s="13"/>
      <c r="AJW99" s="13"/>
      <c r="AJX99" s="13"/>
      <c r="AJY99" s="13"/>
      <c r="AJZ99" s="13"/>
      <c r="AKA99" s="13"/>
      <c r="AKB99" s="13"/>
      <c r="AKC99" s="13"/>
      <c r="AKD99" s="13"/>
      <c r="AKE99" s="13"/>
      <c r="AKF99" s="13"/>
      <c r="AKG99" s="13"/>
      <c r="AKH99" s="13"/>
      <c r="AKI99" s="13"/>
      <c r="AKJ99" s="13"/>
      <c r="AKK99" s="13"/>
      <c r="AKL99" s="13"/>
      <c r="AKM99" s="13"/>
      <c r="AKN99" s="13"/>
      <c r="AKO99" s="13"/>
      <c r="AKP99" s="13"/>
      <c r="AKQ99" s="13"/>
      <c r="AKR99" s="13"/>
      <c r="AKS99" s="13"/>
      <c r="AKT99" s="13"/>
      <c r="AKU99" s="13"/>
      <c r="AKV99" s="13"/>
      <c r="AKW99" s="13"/>
      <c r="AKX99" s="13"/>
      <c r="AKY99" s="13"/>
      <c r="AKZ99" s="13"/>
      <c r="ALA99" s="13"/>
      <c r="ALB99" s="13"/>
      <c r="ALC99" s="13"/>
      <c r="ALD99" s="13"/>
      <c r="ALE99" s="13"/>
      <c r="ALF99" s="13"/>
      <c r="ALG99" s="13"/>
      <c r="ALH99" s="13"/>
      <c r="ALI99" s="13"/>
      <c r="ALJ99" s="13"/>
      <c r="ALK99" s="13"/>
      <c r="ALL99" s="13"/>
      <c r="ALM99" s="13"/>
      <c r="ALN99" s="13"/>
      <c r="ALO99" s="13"/>
      <c r="ALP99" s="13"/>
      <c r="ALQ99" s="13"/>
      <c r="ALR99" s="13"/>
      <c r="ALS99" s="13"/>
      <c r="ALT99" s="13"/>
      <c r="ALU99" s="13"/>
      <c r="ALV99" s="13"/>
      <c r="ALW99" s="13"/>
      <c r="ALX99" s="13"/>
      <c r="ALY99" s="13"/>
      <c r="ALZ99" s="13"/>
      <c r="AMA99" s="13"/>
      <c r="AMB99" s="13"/>
      <c r="AMC99" s="13"/>
      <c r="AMD99" s="13"/>
      <c r="AME99" s="13"/>
      <c r="AMF99" s="13"/>
      <c r="AMG99" s="13"/>
      <c r="AMH99" s="13"/>
      <c r="AMI99" s="13"/>
      <c r="AMJ99" s="13"/>
      <c r="AMK99" s="13"/>
      <c r="AML99" s="13"/>
      <c r="AMM99" s="13"/>
      <c r="AMN99" s="13"/>
      <c r="AMO99" s="13"/>
      <c r="AMP99" s="13"/>
      <c r="AMQ99" s="13"/>
      <c r="AMR99" s="13"/>
      <c r="AMS99" s="13"/>
      <c r="AMT99" s="13"/>
      <c r="AMU99" s="13"/>
      <c r="AMV99" s="13"/>
      <c r="AMW99" s="13"/>
      <c r="AMX99" s="13"/>
      <c r="AMY99" s="13"/>
      <c r="AMZ99" s="13"/>
      <c r="ANA99" s="13"/>
      <c r="ANB99" s="13"/>
      <c r="ANC99" s="13"/>
      <c r="AND99" s="13"/>
      <c r="ANE99" s="13"/>
      <c r="ANF99" s="13"/>
      <c r="ANG99" s="13"/>
      <c r="ANH99" s="13"/>
      <c r="ANI99" s="13"/>
      <c r="ANJ99" s="13"/>
      <c r="ANK99" s="13"/>
      <c r="ANL99" s="13"/>
      <c r="ANM99" s="13"/>
      <c r="ANN99" s="13"/>
      <c r="ANO99" s="13"/>
      <c r="ANP99" s="13"/>
      <c r="ANQ99" s="13"/>
      <c r="ANR99" s="13"/>
      <c r="ANS99" s="13"/>
      <c r="ANT99" s="13"/>
      <c r="ANU99" s="13"/>
      <c r="ANV99" s="13"/>
      <c r="ANW99" s="13"/>
      <c r="ANX99" s="13"/>
      <c r="ANY99" s="13"/>
      <c r="ANZ99" s="13"/>
      <c r="AOA99" s="13"/>
      <c r="AOB99" s="13"/>
      <c r="AOC99" s="13"/>
      <c r="AOD99" s="13"/>
      <c r="AOE99" s="13"/>
      <c r="AOF99" s="13"/>
      <c r="AOG99" s="13"/>
      <c r="AOH99" s="13"/>
      <c r="AOI99" s="13"/>
      <c r="AOJ99" s="13"/>
      <c r="AOK99" s="13"/>
      <c r="AOL99" s="13"/>
      <c r="AOM99" s="13"/>
      <c r="AON99" s="13"/>
      <c r="AOO99" s="13"/>
      <c r="AOP99" s="13"/>
      <c r="AOQ99" s="13"/>
      <c r="AOR99" s="13"/>
      <c r="AOS99" s="13"/>
      <c r="AOT99" s="13"/>
      <c r="AOU99" s="13"/>
      <c r="AOV99" s="13"/>
      <c r="AOW99" s="13"/>
      <c r="AOX99" s="13"/>
      <c r="AOY99" s="13"/>
      <c r="AOZ99" s="13"/>
      <c r="APA99" s="13"/>
      <c r="APB99" s="13"/>
      <c r="APC99" s="13"/>
      <c r="APD99" s="13"/>
      <c r="APE99" s="13"/>
      <c r="APF99" s="13"/>
      <c r="APG99" s="13"/>
      <c r="APH99" s="13"/>
      <c r="API99" s="13"/>
      <c r="APJ99" s="13"/>
      <c r="APK99" s="13"/>
      <c r="APL99" s="13"/>
      <c r="APM99" s="13"/>
      <c r="APN99" s="13"/>
      <c r="APO99" s="13"/>
      <c r="APP99" s="13"/>
      <c r="APQ99" s="13"/>
      <c r="APR99" s="13"/>
      <c r="APS99" s="13"/>
      <c r="APT99" s="13"/>
      <c r="APU99" s="13"/>
      <c r="APV99" s="13"/>
      <c r="APW99" s="13"/>
      <c r="APX99" s="13"/>
      <c r="APY99" s="13"/>
      <c r="APZ99" s="13"/>
      <c r="AQA99" s="13"/>
      <c r="AQB99" s="13"/>
      <c r="AQC99" s="13"/>
      <c r="AQD99" s="13"/>
      <c r="AQE99" s="13"/>
      <c r="AQF99" s="13"/>
      <c r="AQG99" s="13"/>
      <c r="AQH99" s="13"/>
      <c r="AQI99" s="13"/>
      <c r="AQJ99" s="13"/>
      <c r="AQK99" s="13"/>
      <c r="AQL99" s="13"/>
      <c r="AQM99" s="13"/>
      <c r="AQN99" s="13"/>
      <c r="AQO99" s="13"/>
      <c r="AQP99" s="13"/>
      <c r="AQQ99" s="13"/>
      <c r="AQR99" s="13"/>
      <c r="AQS99" s="13"/>
      <c r="AQT99" s="13"/>
      <c r="AQU99" s="13"/>
      <c r="AQV99" s="13"/>
      <c r="AQW99" s="13"/>
      <c r="AQX99" s="13"/>
      <c r="AQY99" s="13"/>
      <c r="AQZ99" s="13"/>
      <c r="ARA99" s="13"/>
      <c r="ARB99" s="13"/>
      <c r="ARC99" s="13"/>
      <c r="ARD99" s="13"/>
      <c r="ARE99" s="13"/>
      <c r="ARF99" s="13"/>
      <c r="ARG99" s="13"/>
      <c r="ARH99" s="13"/>
      <c r="ARI99" s="13"/>
      <c r="ARJ99" s="13"/>
      <c r="ARK99" s="13"/>
      <c r="ARL99" s="13"/>
      <c r="ARM99" s="13"/>
      <c r="ARN99" s="13"/>
      <c r="ARO99" s="13"/>
      <c r="ARP99" s="13"/>
      <c r="ARQ99" s="13"/>
      <c r="ARR99" s="13"/>
      <c r="ARS99" s="13"/>
      <c r="ART99" s="13"/>
      <c r="ARU99" s="13"/>
      <c r="ARV99" s="13"/>
      <c r="ARW99" s="13"/>
      <c r="ARX99" s="13"/>
      <c r="ARY99" s="13"/>
      <c r="ARZ99" s="13"/>
      <c r="ASA99" s="13"/>
      <c r="ASB99" s="13"/>
      <c r="ASC99" s="13"/>
      <c r="ASD99" s="13"/>
      <c r="ASE99" s="13"/>
      <c r="ASF99" s="13"/>
      <c r="ASG99" s="13"/>
      <c r="ASH99" s="13"/>
      <c r="ASI99" s="13"/>
      <c r="ASJ99" s="13"/>
      <c r="ASK99" s="13"/>
      <c r="ASL99" s="13"/>
      <c r="ASM99" s="13"/>
      <c r="ASN99" s="13"/>
      <c r="ASO99" s="13"/>
      <c r="ASP99" s="13"/>
      <c r="ASQ99" s="13"/>
      <c r="ASR99" s="13"/>
      <c r="ASS99" s="13"/>
      <c r="AST99" s="13"/>
      <c r="ASU99" s="13"/>
      <c r="ASV99" s="13"/>
      <c r="ASW99" s="13"/>
      <c r="ASX99" s="13"/>
      <c r="ASY99" s="13"/>
      <c r="ASZ99" s="13"/>
      <c r="ATA99" s="13"/>
      <c r="ATB99" s="13"/>
      <c r="ATC99" s="13"/>
      <c r="ATD99" s="13"/>
      <c r="ATE99" s="13"/>
      <c r="ATF99" s="13"/>
      <c r="ATG99" s="13"/>
      <c r="ATH99" s="13"/>
      <c r="ATI99" s="13"/>
      <c r="ATJ99" s="13"/>
      <c r="ATK99" s="13"/>
      <c r="ATL99" s="13"/>
      <c r="ATM99" s="13"/>
      <c r="ATN99" s="13"/>
      <c r="ATO99" s="13"/>
      <c r="ATP99" s="13"/>
      <c r="ATQ99" s="13"/>
      <c r="ATR99" s="13"/>
      <c r="ATS99" s="13"/>
      <c r="ATT99" s="13"/>
      <c r="ATU99" s="13"/>
      <c r="ATV99" s="13"/>
      <c r="ATW99" s="13"/>
      <c r="ATX99" s="13"/>
      <c r="ATY99" s="13"/>
      <c r="ATZ99" s="13"/>
      <c r="AUA99" s="13"/>
      <c r="AUB99" s="13"/>
      <c r="AUC99" s="13"/>
      <c r="AUD99" s="13"/>
      <c r="AUE99" s="13"/>
      <c r="AUF99" s="13"/>
      <c r="AUG99" s="13"/>
      <c r="AUH99" s="13"/>
      <c r="AUI99" s="13"/>
      <c r="AUJ99" s="13"/>
      <c r="AUK99" s="13"/>
      <c r="AUL99" s="13"/>
      <c r="AUM99" s="13"/>
      <c r="AUN99" s="13"/>
      <c r="AUO99" s="13"/>
      <c r="AUP99" s="13"/>
      <c r="AUQ99" s="13"/>
      <c r="AUR99" s="13"/>
      <c r="AUS99" s="13"/>
      <c r="AUT99" s="13"/>
      <c r="AUU99" s="13"/>
      <c r="AUV99" s="13"/>
      <c r="AUW99" s="13"/>
      <c r="AUX99" s="13"/>
      <c r="AUY99" s="13"/>
      <c r="AUZ99" s="13"/>
      <c r="AVA99" s="13"/>
      <c r="AVB99" s="13"/>
      <c r="AVC99" s="13"/>
      <c r="AVD99" s="13"/>
      <c r="AVE99" s="13"/>
      <c r="AVF99" s="13"/>
      <c r="AVG99" s="13"/>
      <c r="AVH99" s="13"/>
      <c r="AVI99" s="13"/>
      <c r="AVJ99" s="13"/>
      <c r="AVK99" s="13"/>
      <c r="AVL99" s="13"/>
      <c r="AVM99" s="13"/>
      <c r="AVN99" s="13"/>
      <c r="AVO99" s="13"/>
      <c r="AVP99" s="13"/>
      <c r="AVQ99" s="13"/>
      <c r="AVR99" s="13"/>
      <c r="AVS99" s="13"/>
      <c r="AVT99" s="13"/>
      <c r="AVU99" s="13"/>
      <c r="AVV99" s="13"/>
      <c r="AVW99" s="13"/>
      <c r="AVX99" s="13"/>
      <c r="AVY99" s="13"/>
      <c r="AVZ99" s="13"/>
      <c r="AWA99" s="13"/>
      <c r="AWB99" s="13"/>
      <c r="AWC99" s="13"/>
      <c r="AWD99" s="13"/>
      <c r="AWE99" s="13"/>
      <c r="AWF99" s="13"/>
      <c r="AWG99" s="13"/>
      <c r="AWH99" s="13"/>
      <c r="AWI99" s="13"/>
      <c r="AWJ99" s="13"/>
      <c r="AWK99" s="13"/>
      <c r="AWL99" s="13"/>
      <c r="AWM99" s="13"/>
      <c r="AWN99" s="13"/>
      <c r="AWO99" s="13"/>
      <c r="AWP99" s="13"/>
      <c r="AWQ99" s="13"/>
      <c r="AWR99" s="13"/>
      <c r="AWS99" s="13"/>
      <c r="AWT99" s="13"/>
      <c r="AWU99" s="13"/>
      <c r="AWV99" s="13"/>
      <c r="AWW99" s="13"/>
      <c r="AWX99" s="13"/>
      <c r="AWY99" s="13"/>
      <c r="AWZ99" s="13"/>
      <c r="AXA99" s="13"/>
      <c r="AXB99" s="13"/>
      <c r="AXC99" s="13"/>
      <c r="AXD99" s="13"/>
      <c r="AXE99" s="13"/>
      <c r="AXF99" s="13"/>
      <c r="AXG99" s="13"/>
      <c r="AXH99" s="13"/>
      <c r="AXI99" s="13"/>
      <c r="AXJ99" s="13"/>
      <c r="AXK99" s="13"/>
      <c r="AXL99" s="13"/>
      <c r="AXM99" s="13"/>
      <c r="AXN99" s="13"/>
      <c r="AXO99" s="13"/>
      <c r="AXP99" s="13"/>
      <c r="AXQ99" s="13"/>
      <c r="AXR99" s="13"/>
      <c r="AXS99" s="13"/>
      <c r="AXT99" s="13"/>
      <c r="AXU99" s="13"/>
      <c r="AXV99" s="13"/>
      <c r="AXW99" s="13"/>
      <c r="AXX99" s="13"/>
      <c r="AXY99" s="13"/>
      <c r="AXZ99" s="13"/>
      <c r="AYA99" s="13"/>
      <c r="AYB99" s="13"/>
      <c r="AYC99" s="13"/>
      <c r="AYD99" s="13"/>
      <c r="AYE99" s="13"/>
      <c r="AYF99" s="13"/>
      <c r="AYG99" s="13"/>
      <c r="AYH99" s="13"/>
      <c r="AYI99" s="13"/>
      <c r="AYJ99" s="13"/>
      <c r="AYK99" s="13"/>
      <c r="AYL99" s="13"/>
      <c r="AYM99" s="13"/>
      <c r="AYN99" s="13"/>
      <c r="AYO99" s="13"/>
      <c r="AYP99" s="13"/>
      <c r="AYQ99" s="13"/>
      <c r="AYR99" s="13"/>
      <c r="AYS99" s="13"/>
      <c r="AYT99" s="13"/>
      <c r="AYU99" s="13"/>
      <c r="AYV99" s="13"/>
      <c r="AYW99" s="13"/>
      <c r="AYX99" s="13"/>
      <c r="AYY99" s="13"/>
      <c r="AYZ99" s="13"/>
      <c r="AZA99" s="13"/>
      <c r="AZB99" s="13"/>
      <c r="AZC99" s="13"/>
      <c r="AZD99" s="13"/>
      <c r="AZE99" s="13"/>
      <c r="AZF99" s="13"/>
      <c r="AZG99" s="13"/>
      <c r="AZH99" s="13"/>
      <c r="AZI99" s="13"/>
      <c r="AZJ99" s="13"/>
      <c r="AZK99" s="13"/>
      <c r="AZL99" s="13"/>
      <c r="AZM99" s="13"/>
      <c r="AZN99" s="13"/>
      <c r="AZO99" s="13"/>
      <c r="AZP99" s="13"/>
      <c r="AZQ99" s="13"/>
      <c r="AZR99" s="13"/>
      <c r="AZS99" s="13"/>
      <c r="AZT99" s="13"/>
      <c r="AZU99" s="13"/>
      <c r="AZV99" s="13"/>
      <c r="AZW99" s="13"/>
      <c r="AZX99" s="13"/>
      <c r="AZY99" s="13"/>
      <c r="AZZ99" s="13"/>
      <c r="BAA99" s="13"/>
      <c r="BAB99" s="13"/>
      <c r="BAC99" s="13"/>
      <c r="BAD99" s="13"/>
      <c r="BAE99" s="13"/>
      <c r="BAF99" s="13"/>
      <c r="BAG99" s="13"/>
      <c r="BAH99" s="13"/>
      <c r="BAI99" s="13"/>
      <c r="BAJ99" s="13"/>
      <c r="BAK99" s="13"/>
      <c r="BAL99" s="13"/>
      <c r="BAM99" s="13"/>
      <c r="BAN99" s="13"/>
      <c r="BAO99" s="13"/>
      <c r="BAP99" s="13"/>
      <c r="BAQ99" s="13"/>
      <c r="BAR99" s="13"/>
      <c r="BAS99" s="13"/>
      <c r="BAT99" s="13"/>
      <c r="BAU99" s="13"/>
      <c r="BAV99" s="13"/>
      <c r="BAW99" s="13"/>
      <c r="BAX99" s="13"/>
      <c r="BAY99" s="13"/>
      <c r="BAZ99" s="13"/>
      <c r="BBA99" s="13"/>
      <c r="BBB99" s="13"/>
      <c r="BBC99" s="13"/>
      <c r="BBD99" s="13"/>
      <c r="BBE99" s="13"/>
      <c r="BBF99" s="13"/>
      <c r="BBG99" s="13"/>
      <c r="BBH99" s="13"/>
      <c r="BBI99" s="13"/>
      <c r="BBJ99" s="13"/>
      <c r="BBK99" s="13"/>
      <c r="BBL99" s="13"/>
      <c r="BBM99" s="13"/>
      <c r="BBN99" s="13"/>
      <c r="BBO99" s="13"/>
      <c r="BBP99" s="13"/>
      <c r="BBQ99" s="13"/>
      <c r="BBR99" s="13"/>
      <c r="BBS99" s="13"/>
      <c r="BBT99" s="13"/>
      <c r="BBU99" s="13"/>
      <c r="BBV99" s="13"/>
      <c r="BBW99" s="13"/>
      <c r="BBX99" s="13"/>
      <c r="BBY99" s="13"/>
      <c r="BBZ99" s="13"/>
      <c r="BCA99" s="13"/>
      <c r="BCB99" s="13"/>
      <c r="BCC99" s="13"/>
      <c r="BCD99" s="13"/>
      <c r="BCE99" s="13"/>
      <c r="BCF99" s="13"/>
      <c r="BCG99" s="13"/>
      <c r="BCH99" s="13"/>
      <c r="BCI99" s="13"/>
      <c r="BCJ99" s="13"/>
      <c r="BCK99" s="13"/>
      <c r="BCL99" s="13"/>
      <c r="BCM99" s="13"/>
      <c r="BCN99" s="13"/>
      <c r="BCO99" s="13"/>
      <c r="BCP99" s="13"/>
      <c r="BCQ99" s="13"/>
      <c r="BCR99" s="13"/>
      <c r="BCS99" s="13"/>
      <c r="BCT99" s="13"/>
      <c r="BCU99" s="13"/>
      <c r="BCV99" s="13"/>
      <c r="BCW99" s="13"/>
      <c r="BCX99" s="13"/>
      <c r="BCY99" s="13"/>
      <c r="BCZ99" s="13"/>
      <c r="BDA99" s="13"/>
      <c r="BDB99" s="13"/>
      <c r="BDC99" s="13"/>
      <c r="BDD99" s="13"/>
      <c r="BDE99" s="13"/>
      <c r="BDF99" s="13"/>
      <c r="BDG99" s="13"/>
      <c r="BDH99" s="13"/>
      <c r="BDI99" s="13"/>
      <c r="BDJ99" s="13"/>
      <c r="BDK99" s="13"/>
      <c r="BDL99" s="13"/>
      <c r="BDM99" s="13"/>
      <c r="BDN99" s="13"/>
      <c r="BDO99" s="13"/>
      <c r="BDP99" s="13"/>
      <c r="BDQ99" s="13"/>
      <c r="BDR99" s="13"/>
      <c r="BDS99" s="13"/>
      <c r="BDT99" s="13"/>
      <c r="BDU99" s="13"/>
      <c r="BDV99" s="13"/>
      <c r="BDW99" s="13"/>
      <c r="BDX99" s="13"/>
      <c r="BDY99" s="13"/>
      <c r="BDZ99" s="13"/>
      <c r="BEA99" s="13"/>
      <c r="BEB99" s="13"/>
      <c r="BEC99" s="13"/>
      <c r="BED99" s="13"/>
      <c r="BEE99" s="13"/>
      <c r="BEF99" s="13"/>
      <c r="BEG99" s="13"/>
      <c r="BEH99" s="13"/>
      <c r="BEI99" s="13"/>
      <c r="BEJ99" s="13"/>
      <c r="BEK99" s="13"/>
      <c r="BEL99" s="13"/>
      <c r="BEM99" s="13"/>
      <c r="BEN99" s="13"/>
      <c r="BEO99" s="13"/>
      <c r="BEP99" s="13"/>
      <c r="BEQ99" s="13"/>
      <c r="BER99" s="13"/>
      <c r="BES99" s="13"/>
      <c r="BET99" s="13"/>
      <c r="BEU99" s="13"/>
      <c r="BEV99" s="13"/>
      <c r="BEW99" s="13"/>
      <c r="BEX99" s="13"/>
      <c r="BEY99" s="13"/>
      <c r="BEZ99" s="13"/>
      <c r="BFA99" s="13"/>
      <c r="BFB99" s="13"/>
      <c r="BFC99" s="13"/>
      <c r="BFD99" s="13"/>
      <c r="BFE99" s="13"/>
      <c r="BFF99" s="13"/>
      <c r="BFG99" s="13"/>
      <c r="BFH99" s="13"/>
      <c r="BFI99" s="13"/>
      <c r="BFJ99" s="13"/>
      <c r="BFK99" s="13"/>
      <c r="BFL99" s="13"/>
      <c r="BFM99" s="13"/>
      <c r="BFN99" s="13"/>
      <c r="BFO99" s="13"/>
      <c r="BFP99" s="13"/>
      <c r="BFQ99" s="13"/>
      <c r="BFR99" s="13"/>
      <c r="BFS99" s="13"/>
      <c r="BFT99" s="13"/>
      <c r="BFU99" s="13"/>
      <c r="BFV99" s="13"/>
      <c r="BFW99" s="13"/>
      <c r="BFX99" s="13"/>
      <c r="BFY99" s="13"/>
      <c r="BFZ99" s="13"/>
      <c r="BGA99" s="13"/>
      <c r="BGB99" s="13"/>
      <c r="BGC99" s="13"/>
      <c r="BGD99" s="13"/>
      <c r="BGE99" s="13"/>
      <c r="BGF99" s="13"/>
      <c r="BGG99" s="13"/>
      <c r="BGH99" s="13"/>
      <c r="BGI99" s="13"/>
      <c r="BGJ99" s="13"/>
      <c r="BGK99" s="13"/>
      <c r="BGL99" s="13"/>
      <c r="BGM99" s="13"/>
      <c r="BGN99" s="13"/>
      <c r="BGO99" s="13"/>
      <c r="BGP99" s="13"/>
      <c r="BGQ99" s="13"/>
      <c r="BGR99" s="13"/>
      <c r="BGS99" s="13"/>
      <c r="BGT99" s="13"/>
      <c r="BGU99" s="13"/>
      <c r="BGV99" s="13"/>
      <c r="BGW99" s="13"/>
      <c r="BGX99" s="13"/>
      <c r="BGY99" s="13"/>
      <c r="BGZ99" s="13"/>
      <c r="BHA99" s="13"/>
      <c r="BHB99" s="13"/>
      <c r="BHC99" s="13"/>
      <c r="BHD99" s="13"/>
      <c r="BHE99" s="13"/>
      <c r="BHF99" s="13"/>
      <c r="BHG99" s="13"/>
      <c r="BHH99" s="13"/>
      <c r="BHI99" s="13"/>
      <c r="BHJ99" s="13"/>
      <c r="BHK99" s="13"/>
      <c r="BHL99" s="13"/>
      <c r="BHM99" s="13"/>
      <c r="BHN99" s="13"/>
      <c r="BHO99" s="13"/>
      <c r="BHP99" s="13"/>
      <c r="BHQ99" s="13"/>
      <c r="BHR99" s="13"/>
      <c r="BHS99" s="13"/>
      <c r="BHT99" s="13"/>
      <c r="BHU99" s="13"/>
      <c r="BHV99" s="13"/>
      <c r="BHW99" s="13"/>
      <c r="BHX99" s="13"/>
      <c r="BHY99" s="13"/>
      <c r="BHZ99" s="13"/>
      <c r="BIA99" s="13"/>
      <c r="BIB99" s="13"/>
      <c r="BIC99" s="13"/>
      <c r="BID99" s="13"/>
      <c r="BIE99" s="13"/>
      <c r="BIF99" s="13"/>
      <c r="BIG99" s="13"/>
      <c r="BIH99" s="13"/>
      <c r="BII99" s="13"/>
      <c r="BIJ99" s="13"/>
      <c r="BIK99" s="13"/>
      <c r="BIL99" s="13"/>
      <c r="BIM99" s="13"/>
      <c r="BIN99" s="13"/>
      <c r="BIO99" s="13"/>
      <c r="BIP99" s="13"/>
      <c r="BIQ99" s="13"/>
      <c r="BIR99" s="13"/>
      <c r="BIS99" s="13"/>
      <c r="BIT99" s="13"/>
      <c r="BIU99" s="13"/>
      <c r="BIV99" s="13"/>
      <c r="BIW99" s="13"/>
      <c r="BIX99" s="13"/>
      <c r="BIY99" s="13"/>
      <c r="BIZ99" s="13"/>
      <c r="BJA99" s="13"/>
      <c r="BJB99" s="13"/>
      <c r="BJC99" s="13"/>
      <c r="BJD99" s="13"/>
      <c r="BJE99" s="13"/>
      <c r="BJF99" s="13"/>
      <c r="BJG99" s="13"/>
      <c r="BJH99" s="13"/>
      <c r="BJI99" s="13"/>
      <c r="BJJ99" s="13"/>
      <c r="BJK99" s="13"/>
      <c r="BJL99" s="13"/>
      <c r="BJM99" s="13"/>
      <c r="BJN99" s="13"/>
      <c r="BJO99" s="13"/>
      <c r="BJP99" s="13"/>
      <c r="BJQ99" s="13"/>
      <c r="BJR99" s="13"/>
      <c r="BJS99" s="13"/>
      <c r="BJT99" s="13"/>
      <c r="BJU99" s="13"/>
      <c r="BJV99" s="13"/>
      <c r="BJW99" s="13"/>
      <c r="BJX99" s="13"/>
      <c r="BJY99" s="13"/>
      <c r="BJZ99" s="13"/>
      <c r="BKA99" s="13"/>
      <c r="BKB99" s="13"/>
      <c r="BKC99" s="13"/>
      <c r="BKD99" s="13"/>
      <c r="BKE99" s="13"/>
      <c r="BKF99" s="13"/>
      <c r="BKG99" s="13"/>
      <c r="BKH99" s="13"/>
      <c r="BKI99" s="13"/>
      <c r="BKJ99" s="13"/>
      <c r="BKK99" s="13"/>
      <c r="BKL99" s="13"/>
      <c r="BKM99" s="13"/>
      <c r="BKN99" s="13"/>
      <c r="BKO99" s="13"/>
      <c r="BKP99" s="13"/>
      <c r="BKQ99" s="13"/>
      <c r="BKR99" s="13"/>
      <c r="BKS99" s="13"/>
      <c r="BKT99" s="13"/>
      <c r="BKU99" s="13"/>
      <c r="BKV99" s="13"/>
      <c r="BKW99" s="13"/>
      <c r="BKX99" s="13"/>
      <c r="BKY99" s="13"/>
      <c r="BKZ99" s="13"/>
      <c r="BLA99" s="13"/>
      <c r="BLB99" s="13"/>
      <c r="BLC99" s="13"/>
      <c r="BLD99" s="13"/>
      <c r="BLE99" s="13"/>
      <c r="BLF99" s="13"/>
      <c r="BLG99" s="13"/>
      <c r="BLH99" s="13"/>
      <c r="BLI99" s="13"/>
      <c r="BLJ99" s="13"/>
      <c r="BLK99" s="13"/>
      <c r="BLL99" s="13"/>
      <c r="BLM99" s="13"/>
      <c r="BLN99" s="13"/>
      <c r="BLO99" s="13"/>
      <c r="BLP99" s="13"/>
      <c r="BLQ99" s="13"/>
      <c r="BLR99" s="13"/>
      <c r="BLS99" s="13"/>
      <c r="BLT99" s="13"/>
      <c r="BLU99" s="13"/>
      <c r="BLV99" s="13"/>
      <c r="BLW99" s="13"/>
      <c r="BLX99" s="13"/>
      <c r="BLY99" s="13"/>
      <c r="BLZ99" s="13"/>
      <c r="BMA99" s="13"/>
      <c r="BMB99" s="13"/>
      <c r="BMC99" s="13"/>
      <c r="BMD99" s="13"/>
      <c r="BME99" s="13"/>
      <c r="BMF99" s="13"/>
      <c r="BMG99" s="13"/>
      <c r="BMH99" s="13"/>
      <c r="BMI99" s="13"/>
      <c r="BMJ99" s="13"/>
      <c r="BMK99" s="13"/>
      <c r="BML99" s="13"/>
      <c r="BMM99" s="13"/>
      <c r="BMN99" s="13"/>
      <c r="BMO99" s="13"/>
      <c r="BMP99" s="13"/>
      <c r="BMQ99" s="13"/>
      <c r="BMR99" s="13"/>
      <c r="BMS99" s="13"/>
      <c r="BMT99" s="13"/>
      <c r="BMU99" s="13"/>
      <c r="BMV99" s="13"/>
      <c r="BMW99" s="13"/>
      <c r="BMX99" s="13"/>
      <c r="BMY99" s="13"/>
      <c r="BMZ99" s="13"/>
      <c r="BNA99" s="13"/>
      <c r="BNB99" s="13"/>
      <c r="BNC99" s="13"/>
      <c r="BND99" s="13"/>
      <c r="BNE99" s="13"/>
      <c r="BNF99" s="13"/>
      <c r="BNG99" s="13"/>
      <c r="BNH99" s="13"/>
      <c r="BNI99" s="13"/>
      <c r="BNJ99" s="13"/>
      <c r="BNK99" s="13"/>
      <c r="BNL99" s="13"/>
      <c r="BNM99" s="13"/>
      <c r="BNN99" s="13"/>
      <c r="BNO99" s="13"/>
      <c r="BNP99" s="13"/>
      <c r="BNQ99" s="13"/>
      <c r="BNR99" s="13"/>
      <c r="BNS99" s="13"/>
      <c r="BNT99" s="13"/>
      <c r="BNU99" s="13"/>
      <c r="BNV99" s="13"/>
      <c r="BNW99" s="13"/>
      <c r="BNX99" s="13"/>
      <c r="BNY99" s="13"/>
      <c r="BNZ99" s="13"/>
      <c r="BOA99" s="13"/>
      <c r="BOB99" s="13"/>
      <c r="BOC99" s="13"/>
      <c r="BOD99" s="13"/>
      <c r="BOE99" s="13"/>
      <c r="BOF99" s="13"/>
      <c r="BOG99" s="13"/>
      <c r="BOH99" s="13"/>
      <c r="BOI99" s="13"/>
      <c r="BOJ99" s="13"/>
      <c r="BOK99" s="13"/>
      <c r="BOL99" s="13"/>
      <c r="BOM99" s="13"/>
      <c r="BON99" s="13"/>
      <c r="BOO99" s="13"/>
      <c r="BOP99" s="13"/>
      <c r="BOQ99" s="13"/>
      <c r="BOR99" s="13"/>
      <c r="BOS99" s="13"/>
      <c r="BOT99" s="13"/>
      <c r="BOU99" s="13"/>
      <c r="BOV99" s="13"/>
      <c r="BOW99" s="13"/>
      <c r="BOX99" s="13"/>
      <c r="BOY99" s="13"/>
      <c r="BOZ99" s="13"/>
      <c r="BPA99" s="13"/>
      <c r="BPB99" s="13"/>
      <c r="BPC99" s="13"/>
      <c r="BPD99" s="13"/>
      <c r="BPE99" s="13"/>
      <c r="BPF99" s="13"/>
      <c r="BPG99" s="13"/>
      <c r="BPH99" s="13"/>
      <c r="BPI99" s="13"/>
      <c r="BPJ99" s="13"/>
      <c r="BPK99" s="13"/>
      <c r="BPL99" s="13"/>
      <c r="BPM99" s="13"/>
      <c r="BPN99" s="13"/>
      <c r="BPO99" s="13"/>
      <c r="BPP99" s="13"/>
      <c r="BPQ99" s="13"/>
      <c r="BPR99" s="13"/>
      <c r="BPS99" s="13"/>
      <c r="BPT99" s="13"/>
      <c r="BPU99" s="13"/>
      <c r="BPV99" s="13"/>
      <c r="BPW99" s="13"/>
      <c r="BPX99" s="13"/>
      <c r="BPY99" s="13"/>
      <c r="BPZ99" s="13"/>
      <c r="BQA99" s="13"/>
      <c r="BQB99" s="13"/>
      <c r="BQC99" s="13"/>
      <c r="BQD99" s="13"/>
      <c r="BQE99" s="13"/>
      <c r="BQF99" s="13"/>
      <c r="BQG99" s="13"/>
      <c r="BQH99" s="13"/>
      <c r="BQI99" s="13"/>
      <c r="BQJ99" s="13"/>
      <c r="BQK99" s="13"/>
      <c r="BQL99" s="13"/>
      <c r="BQM99" s="13"/>
      <c r="BQN99" s="13"/>
      <c r="BQO99" s="13"/>
      <c r="BQP99" s="13"/>
      <c r="BQQ99" s="13"/>
      <c r="BQR99" s="13"/>
      <c r="BQS99" s="13"/>
      <c r="BQT99" s="13"/>
      <c r="BQU99" s="13"/>
      <c r="BQV99" s="13"/>
      <c r="BQW99" s="13"/>
      <c r="BQX99" s="13"/>
      <c r="BQY99" s="13"/>
      <c r="BQZ99" s="13"/>
      <c r="BRA99" s="13"/>
      <c r="BRB99" s="13"/>
      <c r="BRC99" s="13"/>
      <c r="BRD99" s="13"/>
      <c r="BRE99" s="13"/>
      <c r="BRF99" s="13"/>
      <c r="BRG99" s="13"/>
      <c r="BRH99" s="13"/>
      <c r="BRI99" s="13"/>
      <c r="BRJ99" s="13"/>
      <c r="BRK99" s="13"/>
      <c r="BRL99" s="13"/>
      <c r="BRM99" s="13"/>
      <c r="BRN99" s="13"/>
      <c r="BRO99" s="13"/>
      <c r="BRP99" s="13"/>
      <c r="BRQ99" s="13"/>
      <c r="BRR99" s="13"/>
      <c r="BRS99" s="13"/>
      <c r="BRT99" s="13"/>
      <c r="BRU99" s="13"/>
      <c r="BRV99" s="13"/>
      <c r="BRW99" s="13"/>
      <c r="BRX99" s="13"/>
      <c r="BRY99" s="13"/>
      <c r="BRZ99" s="13"/>
      <c r="BSA99" s="13"/>
      <c r="BSB99" s="13"/>
      <c r="BSC99" s="13"/>
      <c r="BSD99" s="13"/>
      <c r="BSE99" s="13"/>
      <c r="BSF99" s="13"/>
      <c r="BSG99" s="13"/>
      <c r="BSH99" s="13"/>
      <c r="BSI99" s="13"/>
      <c r="BSJ99" s="13"/>
      <c r="BSK99" s="13"/>
      <c r="BSL99" s="13"/>
      <c r="BSM99" s="13"/>
      <c r="BSN99" s="13"/>
      <c r="BSO99" s="13"/>
      <c r="BSP99" s="13"/>
      <c r="BSQ99" s="13"/>
      <c r="BSR99" s="13"/>
      <c r="BSS99" s="13"/>
      <c r="BST99" s="13"/>
      <c r="BSU99" s="13"/>
      <c r="BSV99" s="13"/>
      <c r="BSW99" s="13"/>
      <c r="BSX99" s="13"/>
      <c r="BSY99" s="13"/>
      <c r="BSZ99" s="13"/>
      <c r="BTA99" s="13"/>
      <c r="BTB99" s="13"/>
      <c r="BTC99" s="13"/>
      <c r="BTD99" s="13"/>
      <c r="BTE99" s="13"/>
      <c r="BTF99" s="13"/>
      <c r="BTG99" s="13"/>
      <c r="BTH99" s="13"/>
      <c r="BTI99" s="13"/>
      <c r="BTJ99" s="13"/>
      <c r="BTK99" s="13"/>
      <c r="BTL99" s="13"/>
      <c r="BTM99" s="13"/>
      <c r="BTN99" s="13"/>
      <c r="BTO99" s="13"/>
      <c r="BTP99" s="13"/>
      <c r="BTQ99" s="13"/>
      <c r="BTR99" s="13"/>
      <c r="BTS99" s="13"/>
      <c r="BTT99" s="13"/>
      <c r="BTU99" s="13"/>
      <c r="BTV99" s="13"/>
      <c r="BTW99" s="13"/>
      <c r="BTX99" s="13"/>
      <c r="BTY99" s="13"/>
      <c r="BTZ99" s="13"/>
      <c r="BUA99" s="13"/>
      <c r="BUB99" s="13"/>
      <c r="BUC99" s="13"/>
      <c r="BUD99" s="13"/>
      <c r="BUE99" s="13"/>
      <c r="BUF99" s="13"/>
      <c r="BUG99" s="13"/>
      <c r="BUH99" s="13"/>
      <c r="BUI99" s="13"/>
      <c r="BUJ99" s="13"/>
      <c r="BUK99" s="13"/>
      <c r="BUL99" s="13"/>
      <c r="BUM99" s="13"/>
      <c r="BUN99" s="13"/>
      <c r="BUO99" s="13"/>
      <c r="BUP99" s="13"/>
      <c r="BUQ99" s="13"/>
      <c r="BUR99" s="13"/>
      <c r="BUS99" s="13"/>
      <c r="BUT99" s="13"/>
      <c r="BUU99" s="13"/>
      <c r="BUV99" s="13"/>
      <c r="BUW99" s="13"/>
      <c r="BUX99" s="13"/>
      <c r="BUY99" s="13"/>
      <c r="BUZ99" s="13"/>
      <c r="BVA99" s="13"/>
      <c r="BVB99" s="13"/>
      <c r="BVC99" s="13"/>
      <c r="BVD99" s="13"/>
      <c r="BVE99" s="13"/>
      <c r="BVF99" s="13"/>
      <c r="BVG99" s="13"/>
      <c r="BVH99" s="13"/>
      <c r="BVI99" s="13"/>
      <c r="BVJ99" s="13"/>
      <c r="BVK99" s="13"/>
      <c r="BVL99" s="13"/>
      <c r="BVM99" s="13"/>
      <c r="BVN99" s="13"/>
      <c r="BVO99" s="13"/>
      <c r="BVP99" s="13"/>
      <c r="BVQ99" s="13"/>
      <c r="BVR99" s="13"/>
      <c r="BVS99" s="13"/>
      <c r="BVT99" s="13"/>
      <c r="BVU99" s="13"/>
      <c r="BVV99" s="13"/>
      <c r="BVW99" s="13"/>
      <c r="BVX99" s="13"/>
      <c r="BVY99" s="13"/>
      <c r="BVZ99" s="13"/>
      <c r="BWA99" s="13"/>
      <c r="BWB99" s="13"/>
      <c r="BWC99" s="13"/>
      <c r="BWD99" s="13"/>
      <c r="BWE99" s="13"/>
      <c r="BWF99" s="13"/>
      <c r="BWG99" s="13"/>
      <c r="BWH99" s="13"/>
      <c r="BWI99" s="13"/>
      <c r="BWJ99" s="13"/>
      <c r="BWK99" s="13"/>
      <c r="BWL99" s="13"/>
      <c r="BWM99" s="13"/>
      <c r="BWN99" s="13"/>
      <c r="BWO99" s="13"/>
      <c r="BWP99" s="13"/>
      <c r="BWQ99" s="13"/>
      <c r="BWR99" s="13"/>
      <c r="BWS99" s="13"/>
      <c r="BWT99" s="13"/>
      <c r="BWU99" s="13"/>
      <c r="BWV99" s="13"/>
      <c r="BWW99" s="13"/>
      <c r="BWX99" s="13"/>
      <c r="BWY99" s="13"/>
      <c r="BWZ99" s="13"/>
      <c r="BXA99" s="13"/>
      <c r="BXB99" s="13"/>
      <c r="BXC99" s="13"/>
      <c r="BXD99" s="13"/>
      <c r="BXE99" s="13"/>
      <c r="BXF99" s="13"/>
      <c r="BXG99" s="13"/>
      <c r="BXH99" s="13"/>
      <c r="BXI99" s="13"/>
      <c r="BXJ99" s="13"/>
      <c r="BXK99" s="13"/>
      <c r="BXL99" s="13"/>
      <c r="BXM99" s="13"/>
      <c r="BXN99" s="13"/>
      <c r="BXO99" s="13"/>
      <c r="BXP99" s="13"/>
      <c r="BXQ99" s="13"/>
      <c r="BXR99" s="13"/>
      <c r="BXS99" s="13"/>
      <c r="BXT99" s="13"/>
      <c r="BXU99" s="13"/>
      <c r="BXV99" s="13"/>
      <c r="BXW99" s="13"/>
      <c r="BXX99" s="13"/>
      <c r="BXY99" s="13"/>
      <c r="BXZ99" s="13"/>
      <c r="BYA99" s="13"/>
      <c r="BYB99" s="13"/>
      <c r="BYC99" s="13"/>
      <c r="BYD99" s="13"/>
      <c r="BYE99" s="13"/>
      <c r="BYF99" s="13"/>
      <c r="BYG99" s="13"/>
      <c r="BYH99" s="13"/>
      <c r="BYI99" s="13"/>
      <c r="BYJ99" s="13"/>
      <c r="BYK99" s="13"/>
      <c r="BYL99" s="13"/>
      <c r="BYM99" s="13"/>
      <c r="BYN99" s="13"/>
      <c r="BYO99" s="13"/>
      <c r="BYP99" s="13"/>
      <c r="BYQ99" s="13"/>
      <c r="BYR99" s="13"/>
      <c r="BYS99" s="13"/>
      <c r="BYT99" s="13"/>
      <c r="BYU99" s="13"/>
      <c r="BYV99" s="13"/>
      <c r="BYW99" s="13"/>
      <c r="BYX99" s="13"/>
      <c r="BYY99" s="13"/>
      <c r="BYZ99" s="13"/>
      <c r="BZA99" s="13"/>
      <c r="BZB99" s="13"/>
      <c r="BZC99" s="13"/>
      <c r="BZD99" s="13"/>
      <c r="BZE99" s="13"/>
      <c r="BZF99" s="13"/>
      <c r="BZG99" s="13"/>
      <c r="BZH99" s="13"/>
      <c r="BZI99" s="13"/>
      <c r="BZJ99" s="13"/>
      <c r="BZK99" s="13"/>
      <c r="BZL99" s="13"/>
      <c r="BZM99" s="13"/>
      <c r="BZN99" s="13"/>
      <c r="BZO99" s="13"/>
      <c r="BZP99" s="13"/>
      <c r="BZQ99" s="13"/>
      <c r="BZR99" s="13"/>
      <c r="BZS99" s="13"/>
      <c r="BZT99" s="13"/>
      <c r="BZU99" s="13"/>
      <c r="BZV99" s="13"/>
      <c r="BZW99" s="13"/>
      <c r="BZX99" s="13"/>
      <c r="BZY99" s="13"/>
      <c r="BZZ99" s="13"/>
      <c r="CAA99" s="13"/>
      <c r="CAB99" s="13"/>
      <c r="CAC99" s="13"/>
      <c r="CAD99" s="13"/>
      <c r="CAE99" s="13"/>
      <c r="CAF99" s="13"/>
      <c r="CAG99" s="13"/>
      <c r="CAH99" s="13"/>
      <c r="CAI99" s="13"/>
      <c r="CAJ99" s="13"/>
      <c r="CAK99" s="13"/>
      <c r="CAL99" s="13"/>
      <c r="CAM99" s="13"/>
      <c r="CAN99" s="13"/>
      <c r="CAO99" s="13"/>
      <c r="CAP99" s="13"/>
      <c r="CAQ99" s="13"/>
      <c r="CAR99" s="13"/>
      <c r="CAS99" s="13"/>
      <c r="CAT99" s="13"/>
      <c r="CAU99" s="13"/>
      <c r="CAV99" s="13"/>
      <c r="CAW99" s="13"/>
      <c r="CAX99" s="13"/>
      <c r="CAY99" s="13"/>
      <c r="CAZ99" s="13"/>
      <c r="CBA99" s="13"/>
      <c r="CBB99" s="13"/>
      <c r="CBC99" s="13"/>
      <c r="CBD99" s="13"/>
      <c r="CBE99" s="13"/>
      <c r="CBF99" s="13"/>
      <c r="CBG99" s="13"/>
      <c r="CBH99" s="13"/>
      <c r="CBI99" s="13"/>
      <c r="CBJ99" s="13"/>
      <c r="CBK99" s="13"/>
      <c r="CBL99" s="13"/>
      <c r="CBM99" s="13"/>
      <c r="CBN99" s="13"/>
      <c r="CBO99" s="13"/>
      <c r="CBP99" s="13"/>
      <c r="CBQ99" s="13"/>
      <c r="CBR99" s="13"/>
      <c r="CBS99" s="13"/>
      <c r="CBT99" s="13"/>
      <c r="CBU99" s="13"/>
      <c r="CBV99" s="13"/>
      <c r="CBW99" s="13"/>
      <c r="CBX99" s="13"/>
      <c r="CBY99" s="13"/>
      <c r="CBZ99" s="13"/>
      <c r="CCA99" s="13"/>
      <c r="CCB99" s="13"/>
      <c r="CCC99" s="13"/>
      <c r="CCD99" s="13"/>
      <c r="CCE99" s="13"/>
      <c r="CCF99" s="13"/>
      <c r="CCG99" s="13"/>
      <c r="CCH99" s="13"/>
      <c r="CCI99" s="13"/>
      <c r="CCJ99" s="13"/>
      <c r="CCK99" s="13"/>
      <c r="CCL99" s="13"/>
      <c r="CCM99" s="13"/>
      <c r="CCN99" s="13"/>
      <c r="CCO99" s="13"/>
      <c r="CCP99" s="13"/>
      <c r="CCQ99" s="13"/>
      <c r="CCR99" s="13"/>
      <c r="CCS99" s="13"/>
      <c r="CCT99" s="13"/>
      <c r="CCU99" s="13"/>
      <c r="CCV99" s="13"/>
      <c r="CCW99" s="13"/>
      <c r="CCX99" s="13"/>
      <c r="CCY99" s="13"/>
      <c r="CCZ99" s="13"/>
      <c r="CDA99" s="13"/>
      <c r="CDB99" s="13"/>
      <c r="CDC99" s="13"/>
      <c r="CDD99" s="13"/>
      <c r="CDE99" s="13"/>
      <c r="CDF99" s="13"/>
      <c r="CDG99" s="13"/>
      <c r="CDH99" s="13"/>
      <c r="CDI99" s="13"/>
      <c r="CDJ99" s="13"/>
      <c r="CDK99" s="13"/>
      <c r="CDL99" s="13"/>
      <c r="CDM99" s="13"/>
      <c r="CDN99" s="13"/>
      <c r="CDO99" s="13"/>
      <c r="CDP99" s="13"/>
      <c r="CDQ99" s="13"/>
      <c r="CDR99" s="13"/>
      <c r="CDS99" s="13"/>
      <c r="CDT99" s="13"/>
      <c r="CDU99" s="13"/>
      <c r="CDV99" s="13"/>
      <c r="CDW99" s="13"/>
      <c r="CDX99" s="13"/>
      <c r="CDY99" s="13"/>
      <c r="CDZ99" s="13"/>
      <c r="CEA99" s="13"/>
      <c r="CEB99" s="13"/>
      <c r="CEC99" s="13"/>
      <c r="CED99" s="13"/>
      <c r="CEE99" s="13"/>
      <c r="CEF99" s="13"/>
      <c r="CEG99" s="13"/>
      <c r="CEH99" s="13"/>
      <c r="CEI99" s="13"/>
      <c r="CEJ99" s="13"/>
      <c r="CEK99" s="13"/>
      <c r="CEL99" s="13"/>
      <c r="CEM99" s="13"/>
      <c r="CEN99" s="13"/>
      <c r="CEO99" s="13"/>
      <c r="CEP99" s="13"/>
      <c r="CEQ99" s="13"/>
      <c r="CER99" s="13"/>
      <c r="CES99" s="13"/>
      <c r="CET99" s="13"/>
      <c r="CEU99" s="13"/>
      <c r="CEV99" s="13"/>
      <c r="CEW99" s="13"/>
      <c r="CEX99" s="13"/>
      <c r="CEY99" s="13"/>
      <c r="CEZ99" s="13"/>
      <c r="CFA99" s="13"/>
      <c r="CFB99" s="13"/>
      <c r="CFC99" s="13"/>
      <c r="CFD99" s="13"/>
      <c r="CFE99" s="13"/>
      <c r="CFF99" s="13"/>
      <c r="CFG99" s="13"/>
      <c r="CFH99" s="13"/>
      <c r="CFI99" s="13"/>
      <c r="CFJ99" s="13"/>
      <c r="CFK99" s="13"/>
      <c r="CFL99" s="13"/>
      <c r="CFM99" s="13"/>
      <c r="CFN99" s="13"/>
      <c r="CFO99" s="13"/>
      <c r="CFP99" s="13"/>
      <c r="CFQ99" s="13"/>
      <c r="CFR99" s="13"/>
      <c r="CFS99" s="13"/>
      <c r="CFT99" s="13"/>
      <c r="CFU99" s="13"/>
      <c r="CFV99" s="13"/>
      <c r="CFW99" s="13"/>
      <c r="CFX99" s="13"/>
      <c r="CFY99" s="13"/>
      <c r="CFZ99" s="13"/>
      <c r="CGA99" s="13"/>
      <c r="CGB99" s="13"/>
      <c r="CGC99" s="13"/>
      <c r="CGD99" s="13"/>
      <c r="CGE99" s="13"/>
      <c r="CGF99" s="13"/>
      <c r="CGG99" s="13"/>
      <c r="CGH99" s="13"/>
      <c r="CGI99" s="13"/>
      <c r="CGJ99" s="13"/>
      <c r="CGK99" s="13"/>
      <c r="CGL99" s="13"/>
      <c r="CGM99" s="13"/>
      <c r="CGN99" s="13"/>
      <c r="CGO99" s="13"/>
      <c r="CGP99" s="13"/>
      <c r="CGQ99" s="13"/>
      <c r="CGR99" s="13"/>
      <c r="CGS99" s="13"/>
      <c r="CGT99" s="13"/>
      <c r="CGU99" s="13"/>
      <c r="CGV99" s="13"/>
      <c r="CGW99" s="13"/>
      <c r="CGX99" s="13"/>
      <c r="CGY99" s="13"/>
      <c r="CGZ99" s="13"/>
      <c r="CHA99" s="13"/>
      <c r="CHB99" s="13"/>
      <c r="CHC99" s="13"/>
      <c r="CHD99" s="13"/>
      <c r="CHE99" s="13"/>
      <c r="CHF99" s="13"/>
      <c r="CHG99" s="13"/>
      <c r="CHH99" s="13"/>
      <c r="CHI99" s="13"/>
      <c r="CHJ99" s="13"/>
      <c r="CHK99" s="13"/>
      <c r="CHL99" s="13"/>
      <c r="CHM99" s="13"/>
      <c r="CHN99" s="13"/>
      <c r="CHO99" s="13"/>
      <c r="CHP99" s="13"/>
      <c r="CHQ99" s="13"/>
      <c r="CHR99" s="13"/>
      <c r="CHS99" s="13"/>
      <c r="CHT99" s="13"/>
      <c r="CHU99" s="13"/>
      <c r="CHV99" s="13"/>
      <c r="CHW99" s="13"/>
      <c r="CHX99" s="13"/>
      <c r="CHY99" s="13"/>
      <c r="CHZ99" s="13"/>
      <c r="CIA99" s="13"/>
      <c r="CIB99" s="13"/>
      <c r="CIC99" s="13"/>
      <c r="CID99" s="13"/>
      <c r="CIE99" s="13"/>
      <c r="CIF99" s="13"/>
      <c r="CIG99" s="13"/>
      <c r="CIH99" s="13"/>
      <c r="CII99" s="13"/>
      <c r="CIJ99" s="13"/>
      <c r="CIK99" s="13"/>
      <c r="CIL99" s="13"/>
      <c r="CIM99" s="13"/>
      <c r="CIN99" s="13"/>
      <c r="CIO99" s="13"/>
      <c r="CIP99" s="13"/>
      <c r="CIQ99" s="13"/>
      <c r="CIR99" s="13"/>
      <c r="CIS99" s="13"/>
      <c r="CIT99" s="13"/>
      <c r="CIU99" s="13"/>
      <c r="CIV99" s="13"/>
      <c r="CIW99" s="13"/>
      <c r="CIX99" s="13"/>
      <c r="CIY99" s="13"/>
      <c r="CIZ99" s="13"/>
      <c r="CJA99" s="13"/>
      <c r="CJB99" s="13"/>
      <c r="CJC99" s="13"/>
      <c r="CJD99" s="13"/>
      <c r="CJE99" s="13"/>
      <c r="CJF99" s="13"/>
      <c r="CJG99" s="13"/>
      <c r="CJH99" s="13"/>
      <c r="CJI99" s="13"/>
      <c r="CJJ99" s="13"/>
      <c r="CJK99" s="13"/>
      <c r="CJL99" s="13"/>
      <c r="CJM99" s="13"/>
      <c r="CJN99" s="13"/>
      <c r="CJO99" s="13"/>
      <c r="CJP99" s="13"/>
      <c r="CJQ99" s="13"/>
      <c r="CJR99" s="13"/>
      <c r="CJS99" s="13"/>
      <c r="CJT99" s="13"/>
      <c r="CJU99" s="13"/>
      <c r="CJV99" s="13"/>
      <c r="CJW99" s="13"/>
      <c r="CJX99" s="13"/>
      <c r="CJY99" s="13"/>
      <c r="CJZ99" s="13"/>
      <c r="CKA99" s="13"/>
      <c r="CKB99" s="13"/>
      <c r="CKC99" s="13"/>
      <c r="CKD99" s="13"/>
      <c r="CKE99" s="13"/>
      <c r="CKF99" s="13"/>
      <c r="CKG99" s="13"/>
      <c r="CKH99" s="13"/>
      <c r="CKI99" s="13"/>
      <c r="CKJ99" s="13"/>
      <c r="CKK99" s="13"/>
      <c r="CKL99" s="13"/>
      <c r="CKM99" s="13"/>
      <c r="CKN99" s="13"/>
      <c r="CKO99" s="13"/>
      <c r="CKP99" s="13"/>
      <c r="CKQ99" s="13"/>
      <c r="CKR99" s="13"/>
      <c r="CKS99" s="13"/>
      <c r="CKT99" s="13"/>
      <c r="CKU99" s="13"/>
      <c r="CKV99" s="13"/>
      <c r="CKW99" s="13"/>
      <c r="CKX99" s="13"/>
      <c r="CKY99" s="13"/>
      <c r="CKZ99" s="13"/>
      <c r="CLA99" s="13"/>
      <c r="CLB99" s="13"/>
      <c r="CLC99" s="13"/>
      <c r="CLD99" s="13"/>
      <c r="CLE99" s="13"/>
      <c r="CLF99" s="13"/>
      <c r="CLG99" s="13"/>
      <c r="CLH99" s="13"/>
      <c r="CLI99" s="13"/>
      <c r="CLJ99" s="13"/>
      <c r="CLK99" s="13"/>
      <c r="CLL99" s="13"/>
      <c r="CLM99" s="13"/>
      <c r="CLN99" s="13"/>
      <c r="CLO99" s="13"/>
      <c r="CLP99" s="13"/>
      <c r="CLQ99" s="13"/>
      <c r="CLR99" s="13"/>
      <c r="CLS99" s="13"/>
      <c r="CLT99" s="13"/>
      <c r="CLU99" s="13"/>
      <c r="CLV99" s="13"/>
      <c r="CLW99" s="13"/>
      <c r="CLX99" s="13"/>
      <c r="CLY99" s="13"/>
      <c r="CLZ99" s="13"/>
      <c r="CMA99" s="13"/>
      <c r="CMB99" s="13"/>
      <c r="CMC99" s="13"/>
      <c r="CMD99" s="13"/>
      <c r="CME99" s="13"/>
      <c r="CMF99" s="13"/>
      <c r="CMG99" s="13"/>
      <c r="CMH99" s="13"/>
      <c r="CMI99" s="13"/>
      <c r="CMJ99" s="13"/>
      <c r="CMK99" s="13"/>
      <c r="CML99" s="13"/>
      <c r="CMM99" s="13"/>
      <c r="CMN99" s="13"/>
      <c r="CMO99" s="13"/>
      <c r="CMP99" s="13"/>
      <c r="CMQ99" s="13"/>
      <c r="CMR99" s="13"/>
      <c r="CMS99" s="13"/>
      <c r="CMT99" s="13"/>
      <c r="CMU99" s="13"/>
      <c r="CMV99" s="13"/>
      <c r="CMW99" s="13"/>
      <c r="CMX99" s="13"/>
      <c r="CMY99" s="13"/>
      <c r="CMZ99" s="13"/>
      <c r="CNA99" s="13"/>
      <c r="CNB99" s="13"/>
      <c r="CNC99" s="13"/>
      <c r="CND99" s="13"/>
      <c r="CNE99" s="13"/>
      <c r="CNF99" s="13"/>
      <c r="CNG99" s="13"/>
      <c r="CNH99" s="13"/>
      <c r="CNI99" s="13"/>
      <c r="CNJ99" s="13"/>
      <c r="CNK99" s="13"/>
      <c r="CNL99" s="13"/>
      <c r="CNM99" s="13"/>
      <c r="CNN99" s="13"/>
      <c r="CNO99" s="13"/>
      <c r="CNP99" s="13"/>
      <c r="CNQ99" s="13"/>
      <c r="CNR99" s="13"/>
      <c r="CNS99" s="13"/>
      <c r="CNT99" s="13"/>
      <c r="CNU99" s="13"/>
      <c r="CNV99" s="13"/>
      <c r="CNW99" s="13"/>
      <c r="CNX99" s="13"/>
      <c r="CNY99" s="13"/>
      <c r="CNZ99" s="13"/>
      <c r="COA99" s="13"/>
      <c r="COB99" s="13"/>
      <c r="COC99" s="13"/>
      <c r="COD99" s="13"/>
      <c r="COE99" s="13"/>
      <c r="COF99" s="13"/>
      <c r="COG99" s="13"/>
      <c r="COH99" s="13"/>
      <c r="COI99" s="13"/>
      <c r="COJ99" s="13"/>
      <c r="COK99" s="13"/>
      <c r="COL99" s="13"/>
      <c r="COM99" s="13"/>
      <c r="CON99" s="13"/>
      <c r="COO99" s="13"/>
      <c r="COP99" s="13"/>
      <c r="COQ99" s="13"/>
      <c r="COR99" s="13"/>
      <c r="COS99" s="13"/>
      <c r="COT99" s="13"/>
      <c r="COU99" s="13"/>
      <c r="COV99" s="13"/>
      <c r="COW99" s="13"/>
      <c r="COX99" s="13"/>
      <c r="COY99" s="13"/>
      <c r="COZ99" s="13"/>
      <c r="CPA99" s="13"/>
      <c r="CPB99" s="13"/>
      <c r="CPC99" s="13"/>
      <c r="CPD99" s="13"/>
      <c r="CPE99" s="13"/>
      <c r="CPF99" s="13"/>
      <c r="CPG99" s="13"/>
      <c r="CPH99" s="13"/>
      <c r="CPI99" s="13"/>
      <c r="CPJ99" s="13"/>
      <c r="CPK99" s="13"/>
      <c r="CPL99" s="13"/>
      <c r="CPM99" s="13"/>
      <c r="CPN99" s="13"/>
      <c r="CPO99" s="13"/>
      <c r="CPP99" s="13"/>
      <c r="CPQ99" s="13"/>
      <c r="CPR99" s="13"/>
      <c r="CPS99" s="13"/>
      <c r="CPT99" s="13"/>
      <c r="CPU99" s="13"/>
      <c r="CPV99" s="13"/>
      <c r="CPW99" s="13"/>
      <c r="CPX99" s="13"/>
      <c r="CPY99" s="13"/>
      <c r="CPZ99" s="13"/>
      <c r="CQA99" s="13"/>
      <c r="CQB99" s="13"/>
      <c r="CQC99" s="13"/>
      <c r="CQD99" s="13"/>
      <c r="CQE99" s="13"/>
      <c r="CQF99" s="13"/>
      <c r="CQG99" s="13"/>
      <c r="CQH99" s="13"/>
      <c r="CQI99" s="13"/>
      <c r="CQJ99" s="13"/>
      <c r="CQK99" s="13"/>
      <c r="CQL99" s="13"/>
      <c r="CQM99" s="13"/>
      <c r="CQN99" s="13"/>
      <c r="CQO99" s="13"/>
      <c r="CQP99" s="13"/>
      <c r="CQQ99" s="13"/>
      <c r="CQR99" s="13"/>
      <c r="CQS99" s="13"/>
      <c r="CQT99" s="13"/>
      <c r="CQU99" s="13"/>
      <c r="CQV99" s="13"/>
      <c r="CQW99" s="13"/>
      <c r="CQX99" s="13"/>
      <c r="CQY99" s="13"/>
      <c r="CQZ99" s="13"/>
      <c r="CRA99" s="13"/>
      <c r="CRB99" s="13"/>
      <c r="CRC99" s="13"/>
      <c r="CRD99" s="13"/>
      <c r="CRE99" s="13"/>
      <c r="CRF99" s="13"/>
      <c r="CRG99" s="13"/>
      <c r="CRH99" s="13"/>
      <c r="CRI99" s="13"/>
      <c r="CRJ99" s="13"/>
      <c r="CRK99" s="13"/>
      <c r="CRL99" s="13"/>
      <c r="CRM99" s="13"/>
      <c r="CRN99" s="13"/>
      <c r="CRO99" s="13"/>
      <c r="CRP99" s="13"/>
      <c r="CRQ99" s="13"/>
      <c r="CRR99" s="13"/>
      <c r="CRS99" s="13"/>
      <c r="CRT99" s="13"/>
      <c r="CRU99" s="13"/>
      <c r="CRV99" s="13"/>
      <c r="CRW99" s="13"/>
      <c r="CRX99" s="13"/>
      <c r="CRY99" s="13"/>
      <c r="CRZ99" s="13"/>
      <c r="CSA99" s="13"/>
      <c r="CSB99" s="13"/>
      <c r="CSC99" s="13"/>
      <c r="CSD99" s="13"/>
      <c r="CSE99" s="13"/>
      <c r="CSF99" s="13"/>
      <c r="CSG99" s="13"/>
      <c r="CSH99" s="13"/>
      <c r="CSI99" s="13"/>
      <c r="CSJ99" s="13"/>
      <c r="CSK99" s="13"/>
      <c r="CSL99" s="13"/>
      <c r="CSM99" s="13"/>
      <c r="CSN99" s="13"/>
      <c r="CSO99" s="13"/>
      <c r="CSP99" s="13"/>
      <c r="CSQ99" s="13"/>
      <c r="CSR99" s="13"/>
      <c r="CSS99" s="13"/>
      <c r="CST99" s="13"/>
      <c r="CSU99" s="13"/>
      <c r="CSV99" s="13"/>
      <c r="CSW99" s="13"/>
      <c r="CSX99" s="13"/>
      <c r="CSY99" s="13"/>
      <c r="CSZ99" s="13"/>
      <c r="CTA99" s="13"/>
      <c r="CTB99" s="13"/>
      <c r="CTC99" s="13"/>
      <c r="CTD99" s="13"/>
      <c r="CTE99" s="13"/>
      <c r="CTF99" s="13"/>
      <c r="CTG99" s="13"/>
      <c r="CTH99" s="13"/>
      <c r="CTI99" s="13"/>
      <c r="CTJ99" s="13"/>
      <c r="CTK99" s="13"/>
      <c r="CTL99" s="13"/>
      <c r="CTM99" s="13"/>
      <c r="CTN99" s="13"/>
      <c r="CTO99" s="13"/>
      <c r="CTP99" s="13"/>
      <c r="CTQ99" s="13"/>
      <c r="CTR99" s="13"/>
      <c r="CTS99" s="13"/>
      <c r="CTT99" s="13"/>
      <c r="CTU99" s="13"/>
      <c r="CTV99" s="13"/>
      <c r="CTW99" s="13"/>
      <c r="CTX99" s="13"/>
      <c r="CTY99" s="13"/>
      <c r="CTZ99" s="13"/>
      <c r="CUA99" s="13"/>
      <c r="CUB99" s="13"/>
      <c r="CUC99" s="13"/>
      <c r="CUD99" s="13"/>
      <c r="CUE99" s="13"/>
      <c r="CUF99" s="13"/>
      <c r="CUG99" s="13"/>
      <c r="CUH99" s="13"/>
      <c r="CUI99" s="13"/>
      <c r="CUJ99" s="13"/>
      <c r="CUK99" s="13"/>
      <c r="CUL99" s="13"/>
      <c r="CUM99" s="13"/>
      <c r="CUN99" s="13"/>
      <c r="CUO99" s="13"/>
      <c r="CUP99" s="13"/>
      <c r="CUQ99" s="13"/>
      <c r="CUR99" s="13"/>
      <c r="CUS99" s="13"/>
      <c r="CUT99" s="13"/>
      <c r="CUU99" s="13"/>
      <c r="CUV99" s="13"/>
      <c r="CUW99" s="13"/>
      <c r="CUX99" s="13"/>
      <c r="CUY99" s="13"/>
      <c r="CUZ99" s="13"/>
      <c r="CVA99" s="13"/>
      <c r="CVB99" s="13"/>
      <c r="CVC99" s="13"/>
      <c r="CVD99" s="13"/>
      <c r="CVE99" s="13"/>
      <c r="CVF99" s="13"/>
      <c r="CVG99" s="13"/>
      <c r="CVH99" s="13"/>
      <c r="CVI99" s="13"/>
      <c r="CVJ99" s="13"/>
      <c r="CVK99" s="13"/>
      <c r="CVL99" s="13"/>
      <c r="CVM99" s="13"/>
      <c r="CVN99" s="13"/>
      <c r="CVO99" s="13"/>
      <c r="CVP99" s="13"/>
      <c r="CVQ99" s="13"/>
      <c r="CVR99" s="13"/>
      <c r="CVS99" s="13"/>
      <c r="CVT99" s="13"/>
      <c r="CVU99" s="13"/>
      <c r="CVV99" s="13"/>
      <c r="CVW99" s="13"/>
      <c r="CVX99" s="13"/>
      <c r="CVY99" s="13"/>
      <c r="CVZ99" s="13"/>
      <c r="CWA99" s="13"/>
      <c r="CWB99" s="13"/>
      <c r="CWC99" s="13"/>
      <c r="CWD99" s="13"/>
      <c r="CWE99" s="13"/>
      <c r="CWF99" s="13"/>
      <c r="CWG99" s="13"/>
      <c r="CWH99" s="13"/>
      <c r="CWI99" s="13"/>
      <c r="CWJ99" s="13"/>
      <c r="CWK99" s="13"/>
      <c r="CWL99" s="13"/>
      <c r="CWM99" s="13"/>
      <c r="CWN99" s="13"/>
      <c r="CWO99" s="13"/>
      <c r="CWP99" s="13"/>
      <c r="CWQ99" s="13"/>
      <c r="CWR99" s="13"/>
      <c r="CWS99" s="13"/>
      <c r="CWT99" s="13"/>
      <c r="CWU99" s="13"/>
      <c r="CWV99" s="13"/>
      <c r="CWW99" s="13"/>
      <c r="CWX99" s="13"/>
      <c r="CWY99" s="13"/>
      <c r="CWZ99" s="13"/>
      <c r="CXA99" s="13"/>
      <c r="CXB99" s="13"/>
      <c r="CXC99" s="13"/>
      <c r="CXD99" s="13"/>
      <c r="CXE99" s="13"/>
      <c r="CXF99" s="13"/>
      <c r="CXG99" s="13"/>
      <c r="CXH99" s="13"/>
      <c r="CXI99" s="13"/>
      <c r="CXJ99" s="13"/>
      <c r="CXK99" s="13"/>
      <c r="CXL99" s="13"/>
      <c r="CXM99" s="13"/>
      <c r="CXN99" s="13"/>
      <c r="CXO99" s="13"/>
      <c r="CXP99" s="13"/>
      <c r="CXQ99" s="13"/>
      <c r="CXR99" s="13"/>
      <c r="CXS99" s="13"/>
      <c r="CXT99" s="13"/>
      <c r="CXU99" s="13"/>
      <c r="CXV99" s="13"/>
      <c r="CXW99" s="13"/>
      <c r="CXX99" s="13"/>
      <c r="CXY99" s="13"/>
      <c r="CXZ99" s="13"/>
      <c r="CYA99" s="13"/>
      <c r="CYB99" s="13"/>
      <c r="CYC99" s="13"/>
      <c r="CYD99" s="13"/>
      <c r="CYE99" s="13"/>
      <c r="CYF99" s="13"/>
      <c r="CYG99" s="13"/>
      <c r="CYH99" s="13"/>
      <c r="CYI99" s="13"/>
      <c r="CYJ99" s="13"/>
      <c r="CYK99" s="13"/>
      <c r="CYL99" s="13"/>
      <c r="CYM99" s="13"/>
      <c r="CYN99" s="13"/>
      <c r="CYO99" s="13"/>
      <c r="CYP99" s="13"/>
      <c r="CYQ99" s="13"/>
      <c r="CYR99" s="13"/>
      <c r="CYS99" s="13"/>
      <c r="CYT99" s="13"/>
      <c r="CYU99" s="13"/>
      <c r="CYV99" s="13"/>
      <c r="CYW99" s="13"/>
      <c r="CYX99" s="13"/>
      <c r="CYY99" s="13"/>
      <c r="CYZ99" s="13"/>
      <c r="CZA99" s="13"/>
      <c r="CZB99" s="13"/>
      <c r="CZC99" s="13"/>
      <c r="CZD99" s="13"/>
      <c r="CZE99" s="13"/>
      <c r="CZF99" s="13"/>
      <c r="CZG99" s="13"/>
      <c r="CZH99" s="13"/>
      <c r="CZI99" s="13"/>
      <c r="CZJ99" s="13"/>
      <c r="CZK99" s="13"/>
      <c r="CZL99" s="13"/>
      <c r="CZM99" s="13"/>
      <c r="CZN99" s="13"/>
      <c r="CZO99" s="13"/>
      <c r="CZP99" s="13"/>
      <c r="CZQ99" s="13"/>
      <c r="CZR99" s="13"/>
      <c r="CZS99" s="13"/>
      <c r="CZT99" s="13"/>
      <c r="CZU99" s="13"/>
      <c r="CZV99" s="13"/>
      <c r="CZW99" s="13"/>
      <c r="CZX99" s="13"/>
      <c r="CZY99" s="13"/>
      <c r="CZZ99" s="13"/>
      <c r="DAA99" s="13"/>
      <c r="DAB99" s="13"/>
      <c r="DAC99" s="13"/>
      <c r="DAD99" s="13"/>
      <c r="DAE99" s="13"/>
      <c r="DAF99" s="13"/>
      <c r="DAG99" s="13"/>
      <c r="DAH99" s="13"/>
      <c r="DAI99" s="13"/>
      <c r="DAJ99" s="13"/>
      <c r="DAK99" s="13"/>
      <c r="DAL99" s="13"/>
      <c r="DAM99" s="13"/>
      <c r="DAN99" s="13"/>
      <c r="DAO99" s="13"/>
      <c r="DAP99" s="13"/>
      <c r="DAQ99" s="13"/>
      <c r="DAR99" s="13"/>
      <c r="DAS99" s="13"/>
      <c r="DAT99" s="13"/>
      <c r="DAU99" s="13"/>
      <c r="DAV99" s="13"/>
      <c r="DAW99" s="13"/>
      <c r="DAX99" s="13"/>
      <c r="DAY99" s="13"/>
      <c r="DAZ99" s="13"/>
      <c r="DBA99" s="13"/>
      <c r="DBB99" s="13"/>
      <c r="DBC99" s="13"/>
      <c r="DBD99" s="13"/>
      <c r="DBE99" s="13"/>
      <c r="DBF99" s="13"/>
      <c r="DBG99" s="13"/>
      <c r="DBH99" s="13"/>
      <c r="DBI99" s="13"/>
      <c r="DBJ99" s="13"/>
      <c r="DBK99" s="13"/>
      <c r="DBL99" s="13"/>
      <c r="DBM99" s="13"/>
      <c r="DBN99" s="13"/>
      <c r="DBO99" s="13"/>
      <c r="DBP99" s="13"/>
      <c r="DBQ99" s="13"/>
      <c r="DBR99" s="13"/>
      <c r="DBS99" s="13"/>
      <c r="DBT99" s="13"/>
      <c r="DBU99" s="13"/>
      <c r="DBV99" s="13"/>
      <c r="DBW99" s="13"/>
      <c r="DBX99" s="13"/>
      <c r="DBY99" s="13"/>
      <c r="DBZ99" s="13"/>
      <c r="DCA99" s="13"/>
      <c r="DCB99" s="13"/>
      <c r="DCC99" s="13"/>
      <c r="DCD99" s="13"/>
      <c r="DCE99" s="13"/>
      <c r="DCF99" s="13"/>
      <c r="DCG99" s="13"/>
      <c r="DCH99" s="13"/>
      <c r="DCI99" s="13"/>
      <c r="DCJ99" s="13"/>
      <c r="DCK99" s="13"/>
      <c r="DCL99" s="13"/>
      <c r="DCM99" s="13"/>
      <c r="DCN99" s="13"/>
      <c r="DCO99" s="13"/>
      <c r="DCP99" s="13"/>
      <c r="DCQ99" s="13"/>
      <c r="DCR99" s="13"/>
      <c r="DCS99" s="13"/>
      <c r="DCT99" s="13"/>
      <c r="DCU99" s="13"/>
      <c r="DCV99" s="13"/>
      <c r="DCW99" s="13"/>
      <c r="DCX99" s="13"/>
      <c r="DCY99" s="13"/>
      <c r="DCZ99" s="13"/>
      <c r="DDA99" s="13"/>
      <c r="DDB99" s="13"/>
      <c r="DDC99" s="13"/>
      <c r="DDD99" s="13"/>
      <c r="DDE99" s="13"/>
      <c r="DDF99" s="13"/>
      <c r="DDG99" s="13"/>
      <c r="DDH99" s="13"/>
      <c r="DDI99" s="13"/>
      <c r="DDJ99" s="13"/>
      <c r="DDK99" s="13"/>
      <c r="DDL99" s="13"/>
      <c r="DDM99" s="13"/>
      <c r="DDN99" s="13"/>
      <c r="DDO99" s="13"/>
      <c r="DDP99" s="13"/>
      <c r="DDQ99" s="13"/>
      <c r="DDR99" s="13"/>
      <c r="DDS99" s="13"/>
      <c r="DDT99" s="13"/>
      <c r="DDU99" s="13"/>
      <c r="DDV99" s="13"/>
      <c r="DDW99" s="13"/>
      <c r="DDX99" s="13"/>
      <c r="DDY99" s="13"/>
      <c r="DDZ99" s="13"/>
      <c r="DEA99" s="13"/>
      <c r="DEB99" s="13"/>
      <c r="DEC99" s="13"/>
      <c r="DED99" s="13"/>
      <c r="DEE99" s="13"/>
      <c r="DEF99" s="13"/>
      <c r="DEG99" s="13"/>
      <c r="DEH99" s="13"/>
      <c r="DEI99" s="13"/>
      <c r="DEJ99" s="13"/>
      <c r="DEK99" s="13"/>
      <c r="DEL99" s="13"/>
      <c r="DEM99" s="13"/>
      <c r="DEN99" s="13"/>
      <c r="DEO99" s="13"/>
      <c r="DEP99" s="13"/>
      <c r="DEQ99" s="13"/>
      <c r="DER99" s="13"/>
      <c r="DES99" s="13"/>
      <c r="DET99" s="13"/>
      <c r="DEU99" s="13"/>
      <c r="DEV99" s="13"/>
      <c r="DEW99" s="13"/>
      <c r="DEX99" s="13"/>
      <c r="DEY99" s="13"/>
      <c r="DEZ99" s="13"/>
      <c r="DFA99" s="13"/>
      <c r="DFB99" s="13"/>
      <c r="DFC99" s="13"/>
      <c r="DFD99" s="13"/>
      <c r="DFE99" s="13"/>
      <c r="DFF99" s="13"/>
      <c r="DFG99" s="13"/>
      <c r="DFH99" s="13"/>
      <c r="DFI99" s="13"/>
      <c r="DFJ99" s="13"/>
      <c r="DFK99" s="13"/>
      <c r="DFL99" s="13"/>
      <c r="DFM99" s="13"/>
      <c r="DFN99" s="13"/>
      <c r="DFO99" s="13"/>
      <c r="DFP99" s="13"/>
      <c r="DFQ99" s="13"/>
      <c r="DFR99" s="13"/>
      <c r="DFS99" s="13"/>
      <c r="DFT99" s="13"/>
      <c r="DFU99" s="13"/>
      <c r="DFV99" s="13"/>
      <c r="DFW99" s="13"/>
      <c r="DFX99" s="13"/>
      <c r="DFY99" s="13"/>
      <c r="DFZ99" s="13"/>
      <c r="DGA99" s="13"/>
      <c r="DGB99" s="13"/>
      <c r="DGC99" s="13"/>
      <c r="DGD99" s="13"/>
      <c r="DGE99" s="13"/>
      <c r="DGF99" s="13"/>
      <c r="DGG99" s="13"/>
      <c r="DGH99" s="13"/>
      <c r="DGI99" s="13"/>
      <c r="DGJ99" s="13"/>
      <c r="DGK99" s="13"/>
      <c r="DGL99" s="13"/>
      <c r="DGM99" s="13"/>
      <c r="DGN99" s="13"/>
      <c r="DGO99" s="13"/>
      <c r="DGP99" s="13"/>
      <c r="DGQ99" s="13"/>
      <c r="DGR99" s="13"/>
      <c r="DGS99" s="13"/>
      <c r="DGT99" s="13"/>
      <c r="DGU99" s="13"/>
      <c r="DGV99" s="13"/>
      <c r="DGW99" s="13"/>
      <c r="DGX99" s="13"/>
      <c r="DGY99" s="13"/>
      <c r="DGZ99" s="13"/>
      <c r="DHA99" s="13"/>
      <c r="DHB99" s="13"/>
      <c r="DHC99" s="13"/>
      <c r="DHD99" s="13"/>
      <c r="DHE99" s="13"/>
      <c r="DHF99" s="13"/>
      <c r="DHG99" s="13"/>
      <c r="DHH99" s="13"/>
      <c r="DHI99" s="13"/>
      <c r="DHJ99" s="13"/>
      <c r="DHK99" s="13"/>
      <c r="DHL99" s="13"/>
      <c r="DHM99" s="13"/>
      <c r="DHN99" s="13"/>
      <c r="DHO99" s="13"/>
      <c r="DHP99" s="13"/>
      <c r="DHQ99" s="13"/>
      <c r="DHR99" s="13"/>
      <c r="DHS99" s="13"/>
      <c r="DHT99" s="13"/>
      <c r="DHU99" s="13"/>
      <c r="DHV99" s="13"/>
      <c r="DHW99" s="13"/>
      <c r="DHX99" s="13"/>
      <c r="DHY99" s="13"/>
      <c r="DHZ99" s="13"/>
      <c r="DIA99" s="13"/>
      <c r="DIB99" s="13"/>
      <c r="DIC99" s="13"/>
      <c r="DID99" s="13"/>
      <c r="DIE99" s="13"/>
      <c r="DIF99" s="13"/>
      <c r="DIG99" s="13"/>
      <c r="DIH99" s="13"/>
      <c r="DII99" s="13"/>
      <c r="DIJ99" s="13"/>
      <c r="DIK99" s="13"/>
      <c r="DIL99" s="13"/>
      <c r="DIM99" s="13"/>
      <c r="DIN99" s="13"/>
      <c r="DIO99" s="13"/>
      <c r="DIP99" s="13"/>
      <c r="DIQ99" s="13"/>
      <c r="DIR99" s="13"/>
      <c r="DIS99" s="13"/>
      <c r="DIT99" s="13"/>
      <c r="DIU99" s="13"/>
      <c r="DIV99" s="13"/>
      <c r="DIW99" s="13"/>
      <c r="DIX99" s="13"/>
      <c r="DIY99" s="13"/>
      <c r="DIZ99" s="13"/>
      <c r="DJA99" s="13"/>
      <c r="DJB99" s="13"/>
      <c r="DJC99" s="13"/>
      <c r="DJD99" s="13"/>
      <c r="DJE99" s="13"/>
      <c r="DJF99" s="13"/>
      <c r="DJG99" s="13"/>
      <c r="DJH99" s="13"/>
      <c r="DJI99" s="13"/>
      <c r="DJJ99" s="13"/>
      <c r="DJK99" s="13"/>
      <c r="DJL99" s="13"/>
      <c r="DJM99" s="13"/>
      <c r="DJN99" s="13"/>
      <c r="DJO99" s="13"/>
      <c r="DJP99" s="13"/>
      <c r="DJQ99" s="13"/>
      <c r="DJR99" s="13"/>
      <c r="DJS99" s="13"/>
      <c r="DJT99" s="13"/>
      <c r="DJU99" s="13"/>
      <c r="DJV99" s="13"/>
      <c r="DJW99" s="13"/>
      <c r="DJX99" s="13"/>
      <c r="DJY99" s="13"/>
      <c r="DJZ99" s="13"/>
      <c r="DKA99" s="13"/>
      <c r="DKB99" s="13"/>
      <c r="DKC99" s="13"/>
      <c r="DKD99" s="13"/>
      <c r="DKE99" s="13"/>
      <c r="DKF99" s="13"/>
      <c r="DKG99" s="13"/>
      <c r="DKH99" s="13"/>
      <c r="DKI99" s="13"/>
      <c r="DKJ99" s="13"/>
      <c r="DKK99" s="13"/>
      <c r="DKL99" s="13"/>
      <c r="DKM99" s="13"/>
      <c r="DKN99" s="13"/>
      <c r="DKO99" s="13"/>
      <c r="DKP99" s="13"/>
      <c r="DKQ99" s="13"/>
      <c r="DKR99" s="13"/>
      <c r="DKS99" s="13"/>
      <c r="DKT99" s="13"/>
      <c r="DKU99" s="13"/>
      <c r="DKV99" s="13"/>
      <c r="DKW99" s="13"/>
      <c r="DKX99" s="13"/>
      <c r="DKY99" s="13"/>
      <c r="DKZ99" s="13"/>
      <c r="DLA99" s="13"/>
      <c r="DLB99" s="13"/>
      <c r="DLC99" s="13"/>
      <c r="DLD99" s="13"/>
      <c r="DLE99" s="13"/>
      <c r="DLF99" s="13"/>
      <c r="DLG99" s="13"/>
      <c r="DLH99" s="13"/>
      <c r="DLI99" s="13"/>
      <c r="DLJ99" s="13"/>
      <c r="DLK99" s="13"/>
      <c r="DLL99" s="13"/>
      <c r="DLM99" s="13"/>
      <c r="DLN99" s="13"/>
      <c r="DLO99" s="13"/>
      <c r="DLP99" s="13"/>
      <c r="DLQ99" s="13"/>
      <c r="DLR99" s="13"/>
      <c r="DLS99" s="13"/>
      <c r="DLT99" s="13"/>
      <c r="DLU99" s="13"/>
      <c r="DLV99" s="13"/>
      <c r="DLW99" s="13"/>
      <c r="DLX99" s="13"/>
      <c r="DLY99" s="13"/>
      <c r="DLZ99" s="13"/>
      <c r="DMA99" s="13"/>
      <c r="DMB99" s="13"/>
      <c r="DMC99" s="13"/>
      <c r="DMD99" s="13"/>
      <c r="DME99" s="13"/>
      <c r="DMF99" s="13"/>
      <c r="DMG99" s="13"/>
      <c r="DMH99" s="13"/>
      <c r="DMI99" s="13"/>
      <c r="DMJ99" s="13"/>
      <c r="DMK99" s="13"/>
      <c r="DML99" s="13"/>
      <c r="DMM99" s="13"/>
      <c r="DMN99" s="13"/>
      <c r="DMO99" s="13"/>
      <c r="DMP99" s="13"/>
      <c r="DMQ99" s="13"/>
      <c r="DMR99" s="13"/>
      <c r="DMS99" s="13"/>
      <c r="DMT99" s="13"/>
      <c r="DMU99" s="13"/>
      <c r="DMV99" s="13"/>
      <c r="DMW99" s="13"/>
      <c r="DMX99" s="13"/>
      <c r="DMY99" s="13"/>
      <c r="DMZ99" s="13"/>
      <c r="DNA99" s="13"/>
      <c r="DNB99" s="13"/>
      <c r="DNC99" s="13"/>
      <c r="DND99" s="13"/>
      <c r="DNE99" s="13"/>
      <c r="DNF99" s="13"/>
      <c r="DNG99" s="13"/>
      <c r="DNH99" s="13"/>
      <c r="DNI99" s="13"/>
      <c r="DNJ99" s="13"/>
      <c r="DNK99" s="13"/>
      <c r="DNL99" s="13"/>
      <c r="DNM99" s="13"/>
      <c r="DNN99" s="13"/>
      <c r="DNO99" s="13"/>
      <c r="DNP99" s="13"/>
      <c r="DNQ99" s="13"/>
      <c r="DNR99" s="13"/>
      <c r="DNS99" s="13"/>
      <c r="DNT99" s="13"/>
      <c r="DNU99" s="13"/>
      <c r="DNV99" s="13"/>
      <c r="DNW99" s="13"/>
      <c r="DNX99" s="13"/>
      <c r="DNY99" s="13"/>
      <c r="DNZ99" s="13"/>
      <c r="DOA99" s="13"/>
      <c r="DOB99" s="13"/>
      <c r="DOC99" s="13"/>
      <c r="DOD99" s="13"/>
      <c r="DOE99" s="13"/>
      <c r="DOF99" s="13"/>
      <c r="DOG99" s="13"/>
      <c r="DOH99" s="13"/>
      <c r="DOI99" s="13"/>
      <c r="DOJ99" s="13"/>
      <c r="DOK99" s="13"/>
      <c r="DOL99" s="13"/>
      <c r="DOM99" s="13"/>
      <c r="DON99" s="13"/>
      <c r="DOO99" s="13"/>
      <c r="DOP99" s="13"/>
      <c r="DOQ99" s="13"/>
      <c r="DOR99" s="13"/>
      <c r="DOS99" s="13"/>
      <c r="DOT99" s="13"/>
      <c r="DOU99" s="13"/>
      <c r="DOV99" s="13"/>
      <c r="DOW99" s="13"/>
      <c r="DOX99" s="13"/>
      <c r="DOY99" s="13"/>
      <c r="DOZ99" s="13"/>
      <c r="DPA99" s="13"/>
      <c r="DPB99" s="13"/>
      <c r="DPC99" s="13"/>
      <c r="DPD99" s="13"/>
      <c r="DPE99" s="13"/>
      <c r="DPF99" s="13"/>
      <c r="DPG99" s="13"/>
      <c r="DPH99" s="13"/>
      <c r="DPI99" s="13"/>
      <c r="DPJ99" s="13"/>
      <c r="DPK99" s="13"/>
      <c r="DPL99" s="13"/>
      <c r="DPM99" s="13"/>
      <c r="DPN99" s="13"/>
      <c r="DPO99" s="13"/>
      <c r="DPP99" s="13"/>
      <c r="DPQ99" s="13"/>
      <c r="DPR99" s="13"/>
      <c r="DPS99" s="13"/>
      <c r="DPT99" s="13"/>
      <c r="DPU99" s="13"/>
      <c r="DPV99" s="13"/>
      <c r="DPW99" s="13"/>
      <c r="DPX99" s="13"/>
      <c r="DPY99" s="13"/>
      <c r="DPZ99" s="13"/>
      <c r="DQA99" s="13"/>
      <c r="DQB99" s="13"/>
      <c r="DQC99" s="13"/>
      <c r="DQD99" s="13"/>
      <c r="DQE99" s="13"/>
      <c r="DQF99" s="13"/>
      <c r="DQG99" s="13"/>
      <c r="DQH99" s="13"/>
      <c r="DQI99" s="13"/>
      <c r="DQJ99" s="13"/>
      <c r="DQK99" s="13"/>
      <c r="DQL99" s="13"/>
      <c r="DQM99" s="13"/>
      <c r="DQN99" s="13"/>
      <c r="DQO99" s="13"/>
      <c r="DQP99" s="13"/>
      <c r="DQQ99" s="13"/>
      <c r="DQR99" s="13"/>
      <c r="DQS99" s="13"/>
      <c r="DQT99" s="13"/>
      <c r="DQU99" s="13"/>
      <c r="DQV99" s="13"/>
      <c r="DQW99" s="13"/>
      <c r="DQX99" s="13"/>
      <c r="DQY99" s="13"/>
      <c r="DQZ99" s="13"/>
      <c r="DRA99" s="13"/>
      <c r="DRB99" s="13"/>
      <c r="DRC99" s="13"/>
      <c r="DRD99" s="13"/>
      <c r="DRE99" s="13"/>
      <c r="DRF99" s="13"/>
      <c r="DRG99" s="13"/>
      <c r="DRH99" s="13"/>
      <c r="DRI99" s="13"/>
      <c r="DRJ99" s="13"/>
      <c r="DRK99" s="13"/>
      <c r="DRL99" s="13"/>
      <c r="DRM99" s="13"/>
      <c r="DRN99" s="13"/>
      <c r="DRO99" s="13"/>
      <c r="DRP99" s="13"/>
      <c r="DRQ99" s="13"/>
      <c r="DRR99" s="13"/>
      <c r="DRS99" s="13"/>
      <c r="DRT99" s="13"/>
      <c r="DRU99" s="13"/>
      <c r="DRV99" s="13"/>
      <c r="DRW99" s="13"/>
      <c r="DRX99" s="13"/>
      <c r="DRY99" s="13"/>
      <c r="DRZ99" s="13"/>
      <c r="DSA99" s="13"/>
      <c r="DSB99" s="13"/>
      <c r="DSC99" s="13"/>
      <c r="DSD99" s="13"/>
      <c r="DSE99" s="13"/>
      <c r="DSF99" s="13"/>
      <c r="DSG99" s="13"/>
      <c r="DSH99" s="13"/>
      <c r="DSI99" s="13"/>
      <c r="DSJ99" s="13"/>
      <c r="DSK99" s="13"/>
      <c r="DSL99" s="13"/>
      <c r="DSM99" s="13"/>
      <c r="DSN99" s="13"/>
      <c r="DSO99" s="13"/>
      <c r="DSP99" s="13"/>
      <c r="DSQ99" s="13"/>
      <c r="DSR99" s="13"/>
      <c r="DSS99" s="13"/>
      <c r="DST99" s="13"/>
      <c r="DSU99" s="13"/>
      <c r="DSV99" s="13"/>
      <c r="DSW99" s="13"/>
      <c r="DSX99" s="13"/>
      <c r="DSY99" s="13"/>
      <c r="DSZ99" s="13"/>
      <c r="DTA99" s="13"/>
      <c r="DTB99" s="13"/>
      <c r="DTC99" s="13"/>
      <c r="DTD99" s="13"/>
      <c r="DTE99" s="13"/>
      <c r="DTF99" s="13"/>
      <c r="DTG99" s="13"/>
      <c r="DTH99" s="13"/>
      <c r="DTI99" s="13"/>
      <c r="DTJ99" s="13"/>
      <c r="DTK99" s="13"/>
      <c r="DTL99" s="13"/>
      <c r="DTM99" s="13"/>
      <c r="DTN99" s="13"/>
      <c r="DTO99" s="13"/>
      <c r="DTP99" s="13"/>
      <c r="DTQ99" s="13"/>
      <c r="DTR99" s="13"/>
      <c r="DTS99" s="13"/>
      <c r="DTT99" s="13"/>
      <c r="DTU99" s="13"/>
      <c r="DTV99" s="13"/>
      <c r="DTW99" s="13"/>
      <c r="DTX99" s="13"/>
      <c r="DTY99" s="13"/>
      <c r="DTZ99" s="13"/>
      <c r="DUA99" s="13"/>
      <c r="DUB99" s="13"/>
      <c r="DUC99" s="13"/>
      <c r="DUD99" s="13"/>
      <c r="DUE99" s="13"/>
      <c r="DUF99" s="13"/>
      <c r="DUG99" s="13"/>
      <c r="DUH99" s="13"/>
      <c r="DUI99" s="13"/>
      <c r="DUJ99" s="13"/>
      <c r="DUK99" s="13"/>
      <c r="DUL99" s="13"/>
      <c r="DUM99" s="13"/>
      <c r="DUN99" s="13"/>
      <c r="DUO99" s="13"/>
      <c r="DUP99" s="13"/>
      <c r="DUQ99" s="13"/>
      <c r="DUR99" s="13"/>
      <c r="DUS99" s="13"/>
      <c r="DUT99" s="13"/>
      <c r="DUU99" s="13"/>
      <c r="DUV99" s="13"/>
      <c r="DUW99" s="13"/>
      <c r="DUX99" s="13"/>
      <c r="DUY99" s="13"/>
      <c r="DUZ99" s="13"/>
      <c r="DVA99" s="13"/>
      <c r="DVB99" s="13"/>
      <c r="DVC99" s="13"/>
      <c r="DVD99" s="13"/>
      <c r="DVE99" s="13"/>
      <c r="DVF99" s="13"/>
      <c r="DVG99" s="13"/>
      <c r="DVH99" s="13"/>
      <c r="DVI99" s="13"/>
      <c r="DVJ99" s="13"/>
      <c r="DVK99" s="13"/>
      <c r="DVL99" s="13"/>
      <c r="DVM99" s="13"/>
      <c r="DVN99" s="13"/>
      <c r="DVO99" s="13"/>
      <c r="DVP99" s="13"/>
      <c r="DVQ99" s="13"/>
      <c r="DVR99" s="13"/>
      <c r="DVS99" s="13"/>
      <c r="DVT99" s="13"/>
      <c r="DVU99" s="13"/>
      <c r="DVV99" s="13"/>
      <c r="DVW99" s="13"/>
      <c r="DVX99" s="13"/>
      <c r="DVY99" s="13"/>
      <c r="DVZ99" s="13"/>
      <c r="DWA99" s="13"/>
      <c r="DWB99" s="13"/>
      <c r="DWC99" s="13"/>
      <c r="DWD99" s="13"/>
      <c r="DWE99" s="13"/>
      <c r="DWF99" s="13"/>
      <c r="DWG99" s="13"/>
      <c r="DWH99" s="13"/>
      <c r="DWI99" s="13"/>
      <c r="DWJ99" s="13"/>
      <c r="DWK99" s="13"/>
      <c r="DWL99" s="13"/>
      <c r="DWM99" s="13"/>
      <c r="DWN99" s="13"/>
      <c r="DWO99" s="13"/>
      <c r="DWP99" s="13"/>
      <c r="DWQ99" s="13"/>
      <c r="DWR99" s="13"/>
      <c r="DWS99" s="13"/>
      <c r="DWT99" s="13"/>
      <c r="DWU99" s="13"/>
      <c r="DWV99" s="13"/>
      <c r="DWW99" s="13"/>
      <c r="DWX99" s="13"/>
      <c r="DWY99" s="13"/>
      <c r="DWZ99" s="13"/>
      <c r="DXA99" s="13"/>
      <c r="DXB99" s="13"/>
      <c r="DXC99" s="13"/>
      <c r="DXD99" s="13"/>
      <c r="DXE99" s="13"/>
      <c r="DXF99" s="13"/>
      <c r="DXG99" s="13"/>
      <c r="DXH99" s="13"/>
      <c r="DXI99" s="13"/>
      <c r="DXJ99" s="13"/>
      <c r="DXK99" s="13"/>
      <c r="DXL99" s="13"/>
      <c r="DXM99" s="13"/>
      <c r="DXN99" s="13"/>
      <c r="DXO99" s="13"/>
      <c r="DXP99" s="13"/>
      <c r="DXQ99" s="13"/>
      <c r="DXR99" s="13"/>
      <c r="DXS99" s="13"/>
      <c r="DXT99" s="13"/>
      <c r="DXU99" s="13"/>
      <c r="DXV99" s="13"/>
      <c r="DXW99" s="13"/>
      <c r="DXX99" s="13"/>
      <c r="DXY99" s="13"/>
      <c r="DXZ99" s="13"/>
      <c r="DYA99" s="13"/>
      <c r="DYB99" s="13"/>
      <c r="DYC99" s="13"/>
      <c r="DYD99" s="13"/>
      <c r="DYE99" s="13"/>
      <c r="DYF99" s="13"/>
      <c r="DYG99" s="13"/>
      <c r="DYH99" s="13"/>
      <c r="DYI99" s="13"/>
      <c r="DYJ99" s="13"/>
      <c r="DYK99" s="13"/>
      <c r="DYL99" s="13"/>
      <c r="DYM99" s="13"/>
      <c r="DYN99" s="13"/>
      <c r="DYO99" s="13"/>
      <c r="DYP99" s="13"/>
      <c r="DYQ99" s="13"/>
      <c r="DYR99" s="13"/>
      <c r="DYS99" s="13"/>
      <c r="DYT99" s="13"/>
      <c r="DYU99" s="13"/>
      <c r="DYV99" s="13"/>
      <c r="DYW99" s="13"/>
      <c r="DYX99" s="13"/>
      <c r="DYY99" s="13"/>
      <c r="DYZ99" s="13"/>
      <c r="DZA99" s="13"/>
      <c r="DZB99" s="13"/>
      <c r="DZC99" s="13"/>
      <c r="DZD99" s="13"/>
      <c r="DZE99" s="13"/>
      <c r="DZF99" s="13"/>
      <c r="DZG99" s="13"/>
      <c r="DZH99" s="13"/>
      <c r="DZI99" s="13"/>
      <c r="DZJ99" s="13"/>
      <c r="DZK99" s="13"/>
      <c r="DZL99" s="13"/>
      <c r="DZM99" s="13"/>
      <c r="DZN99" s="13"/>
      <c r="DZO99" s="13"/>
      <c r="DZP99" s="13"/>
      <c r="DZQ99" s="13"/>
      <c r="DZR99" s="13"/>
      <c r="DZS99" s="13"/>
      <c r="DZT99" s="13"/>
      <c r="DZU99" s="13"/>
      <c r="DZV99" s="13"/>
      <c r="DZW99" s="13"/>
      <c r="DZX99" s="13"/>
      <c r="DZY99" s="13"/>
      <c r="DZZ99" s="13"/>
      <c r="EAA99" s="13"/>
      <c r="EAB99" s="13"/>
      <c r="EAC99" s="13"/>
      <c r="EAD99" s="13"/>
      <c r="EAE99" s="13"/>
      <c r="EAF99" s="13"/>
      <c r="EAG99" s="13"/>
      <c r="EAH99" s="13"/>
      <c r="EAI99" s="13"/>
      <c r="EAJ99" s="13"/>
      <c r="EAK99" s="13"/>
      <c r="EAL99" s="13"/>
      <c r="EAM99" s="13"/>
      <c r="EAN99" s="13"/>
      <c r="EAO99" s="13"/>
      <c r="EAP99" s="13"/>
      <c r="EAQ99" s="13"/>
      <c r="EAR99" s="13"/>
      <c r="EAS99" s="13"/>
      <c r="EAT99" s="13"/>
      <c r="EAU99" s="13"/>
      <c r="EAV99" s="13"/>
      <c r="EAW99" s="13"/>
      <c r="EAX99" s="13"/>
      <c r="EAY99" s="13"/>
      <c r="EAZ99" s="13"/>
      <c r="EBA99" s="13"/>
      <c r="EBB99" s="13"/>
      <c r="EBC99" s="13"/>
      <c r="EBD99" s="13"/>
      <c r="EBE99" s="13"/>
      <c r="EBF99" s="13"/>
      <c r="EBG99" s="13"/>
      <c r="EBH99" s="13"/>
      <c r="EBI99" s="13"/>
      <c r="EBJ99" s="13"/>
      <c r="EBK99" s="13"/>
      <c r="EBL99" s="13"/>
      <c r="EBM99" s="13"/>
      <c r="EBN99" s="13"/>
      <c r="EBO99" s="13"/>
      <c r="EBP99" s="13"/>
      <c r="EBQ99" s="13"/>
      <c r="EBR99" s="13"/>
      <c r="EBS99" s="13"/>
      <c r="EBT99" s="13"/>
      <c r="EBU99" s="13"/>
      <c r="EBV99" s="13"/>
      <c r="EBW99" s="13"/>
      <c r="EBX99" s="13"/>
      <c r="EBY99" s="13"/>
      <c r="EBZ99" s="13"/>
      <c r="ECA99" s="13"/>
      <c r="ECB99" s="13"/>
      <c r="ECC99" s="13"/>
      <c r="ECD99" s="13"/>
      <c r="ECE99" s="13"/>
      <c r="ECF99" s="13"/>
      <c r="ECG99" s="13"/>
      <c r="ECH99" s="13"/>
      <c r="ECI99" s="13"/>
      <c r="ECJ99" s="13"/>
      <c r="ECK99" s="13"/>
      <c r="ECL99" s="13"/>
      <c r="ECM99" s="13"/>
      <c r="ECN99" s="13"/>
      <c r="ECO99" s="13"/>
      <c r="ECP99" s="13"/>
      <c r="ECQ99" s="13"/>
      <c r="ECR99" s="13"/>
      <c r="ECS99" s="13"/>
      <c r="ECT99" s="13"/>
      <c r="ECU99" s="13"/>
      <c r="ECV99" s="13"/>
      <c r="ECW99" s="13"/>
      <c r="ECX99" s="13"/>
      <c r="ECY99" s="13"/>
      <c r="ECZ99" s="13"/>
      <c r="EDA99" s="13"/>
      <c r="EDB99" s="13"/>
      <c r="EDC99" s="13"/>
      <c r="EDD99" s="13"/>
      <c r="EDE99" s="13"/>
      <c r="EDF99" s="13"/>
      <c r="EDG99" s="13"/>
      <c r="EDH99" s="13"/>
      <c r="EDI99" s="13"/>
      <c r="EDJ99" s="13"/>
      <c r="EDK99" s="13"/>
      <c r="EDL99" s="13"/>
      <c r="EDM99" s="13"/>
      <c r="EDN99" s="13"/>
      <c r="EDO99" s="13"/>
      <c r="EDP99" s="13"/>
      <c r="EDQ99" s="13"/>
      <c r="EDR99" s="13"/>
      <c r="EDS99" s="13"/>
      <c r="EDT99" s="13"/>
      <c r="EDU99" s="13"/>
      <c r="EDV99" s="13"/>
      <c r="EDW99" s="13"/>
      <c r="EDX99" s="13"/>
      <c r="EDY99" s="13"/>
      <c r="EDZ99" s="13"/>
      <c r="EEA99" s="13"/>
      <c r="EEB99" s="13"/>
      <c r="EEC99" s="13"/>
      <c r="EED99" s="13"/>
      <c r="EEE99" s="13"/>
      <c r="EEF99" s="13"/>
      <c r="EEG99" s="13"/>
      <c r="EEH99" s="13"/>
      <c r="EEI99" s="13"/>
      <c r="EEJ99" s="13"/>
      <c r="EEK99" s="13"/>
      <c r="EEL99" s="13"/>
      <c r="EEM99" s="13"/>
      <c r="EEN99" s="13"/>
      <c r="EEO99" s="13"/>
      <c r="EEP99" s="13"/>
      <c r="EEQ99" s="13"/>
      <c r="EER99" s="13"/>
      <c r="EES99" s="13"/>
      <c r="EET99" s="13"/>
      <c r="EEU99" s="13"/>
      <c r="EEV99" s="13"/>
      <c r="EEW99" s="13"/>
      <c r="EEX99" s="13"/>
      <c r="EEY99" s="13"/>
      <c r="EEZ99" s="13"/>
      <c r="EFA99" s="13"/>
      <c r="EFB99" s="13"/>
      <c r="EFC99" s="13"/>
      <c r="EFD99" s="13"/>
      <c r="EFE99" s="13"/>
      <c r="EFF99" s="13"/>
      <c r="EFG99" s="13"/>
      <c r="EFH99" s="13"/>
      <c r="EFI99" s="13"/>
      <c r="EFJ99" s="13"/>
      <c r="EFK99" s="13"/>
      <c r="EFL99" s="13"/>
      <c r="EFM99" s="13"/>
      <c r="EFN99" s="13"/>
      <c r="EFO99" s="13"/>
      <c r="EFP99" s="13"/>
      <c r="EFQ99" s="13"/>
      <c r="EFR99" s="13"/>
      <c r="EFS99" s="13"/>
      <c r="EFT99" s="13"/>
      <c r="EFU99" s="13"/>
      <c r="EFV99" s="13"/>
      <c r="EFW99" s="13"/>
      <c r="EFX99" s="13"/>
      <c r="EFY99" s="13"/>
      <c r="EFZ99" s="13"/>
      <c r="EGA99" s="13"/>
      <c r="EGB99" s="13"/>
      <c r="EGC99" s="13"/>
      <c r="EGD99" s="13"/>
      <c r="EGE99" s="13"/>
      <c r="EGF99" s="13"/>
      <c r="EGG99" s="13"/>
      <c r="EGH99" s="13"/>
      <c r="EGI99" s="13"/>
      <c r="EGJ99" s="13"/>
      <c r="EGK99" s="13"/>
      <c r="EGL99" s="13"/>
      <c r="EGM99" s="13"/>
      <c r="EGN99" s="13"/>
      <c r="EGO99" s="13"/>
      <c r="EGP99" s="13"/>
      <c r="EGQ99" s="13"/>
      <c r="EGR99" s="13"/>
      <c r="EGS99" s="13"/>
      <c r="EGT99" s="13"/>
      <c r="EGU99" s="13"/>
      <c r="EGV99" s="13"/>
      <c r="EGW99" s="13"/>
      <c r="EGX99" s="13"/>
      <c r="EGY99" s="13"/>
      <c r="EGZ99" s="13"/>
      <c r="EHA99" s="13"/>
      <c r="EHB99" s="13"/>
      <c r="EHC99" s="13"/>
      <c r="EHD99" s="13"/>
      <c r="EHE99" s="13"/>
      <c r="EHF99" s="13"/>
      <c r="EHG99" s="13"/>
      <c r="EHH99" s="13"/>
      <c r="EHI99" s="13"/>
      <c r="EHJ99" s="13"/>
      <c r="EHK99" s="13"/>
      <c r="EHL99" s="13"/>
      <c r="EHM99" s="13"/>
      <c r="EHN99" s="13"/>
      <c r="EHO99" s="13"/>
      <c r="EHP99" s="13"/>
      <c r="EHQ99" s="13"/>
      <c r="EHR99" s="13"/>
      <c r="EHS99" s="13"/>
      <c r="EHT99" s="13"/>
      <c r="EHU99" s="13"/>
      <c r="EHV99" s="13"/>
      <c r="EHW99" s="13"/>
      <c r="EHX99" s="13"/>
      <c r="EHY99" s="13"/>
      <c r="EHZ99" s="13"/>
      <c r="EIA99" s="13"/>
      <c r="EIB99" s="13"/>
      <c r="EIC99" s="13"/>
      <c r="EID99" s="13"/>
      <c r="EIE99" s="13"/>
      <c r="EIF99" s="13"/>
      <c r="EIG99" s="13"/>
      <c r="EIH99" s="13"/>
      <c r="EII99" s="13"/>
      <c r="EIJ99" s="13"/>
      <c r="EIK99" s="13"/>
      <c r="EIL99" s="13"/>
      <c r="EIM99" s="13"/>
      <c r="EIN99" s="13"/>
      <c r="EIO99" s="13"/>
      <c r="EIP99" s="13"/>
      <c r="EIQ99" s="13"/>
      <c r="EIR99" s="13"/>
      <c r="EIS99" s="13"/>
      <c r="EIT99" s="13"/>
      <c r="EIU99" s="13"/>
      <c r="EIV99" s="13"/>
      <c r="EIW99" s="13"/>
      <c r="EIX99" s="13"/>
      <c r="EIY99" s="13"/>
      <c r="EIZ99" s="13"/>
      <c r="EJA99" s="13"/>
      <c r="EJB99" s="13"/>
      <c r="EJC99" s="13"/>
      <c r="EJD99" s="13"/>
      <c r="EJE99" s="13"/>
      <c r="EJF99" s="13"/>
      <c r="EJG99" s="13"/>
      <c r="EJH99" s="13"/>
      <c r="EJI99" s="13"/>
      <c r="EJJ99" s="13"/>
      <c r="EJK99" s="13"/>
      <c r="EJL99" s="13"/>
      <c r="EJM99" s="13"/>
      <c r="EJN99" s="13"/>
      <c r="EJO99" s="13"/>
      <c r="EJP99" s="13"/>
      <c r="EJQ99" s="13"/>
      <c r="EJR99" s="13"/>
      <c r="EJS99" s="13"/>
      <c r="EJT99" s="13"/>
      <c r="EJU99" s="13"/>
      <c r="EJV99" s="13"/>
      <c r="EJW99" s="13"/>
      <c r="EJX99" s="13"/>
      <c r="EJY99" s="13"/>
      <c r="EJZ99" s="13"/>
      <c r="EKA99" s="13"/>
      <c r="EKB99" s="13"/>
      <c r="EKC99" s="13"/>
      <c r="EKD99" s="13"/>
      <c r="EKE99" s="13"/>
      <c r="EKF99" s="13"/>
      <c r="EKG99" s="13"/>
      <c r="EKH99" s="13"/>
      <c r="EKI99" s="13"/>
      <c r="EKJ99" s="13"/>
      <c r="EKK99" s="13"/>
      <c r="EKL99" s="13"/>
      <c r="EKM99" s="13"/>
      <c r="EKN99" s="13"/>
      <c r="EKO99" s="13"/>
      <c r="EKP99" s="13"/>
      <c r="EKQ99" s="13"/>
      <c r="EKR99" s="13"/>
      <c r="EKS99" s="13"/>
      <c r="EKT99" s="13"/>
      <c r="EKU99" s="13"/>
      <c r="EKV99" s="13"/>
      <c r="EKW99" s="13"/>
      <c r="EKX99" s="13"/>
      <c r="EKY99" s="13"/>
      <c r="EKZ99" s="13"/>
      <c r="ELA99" s="13"/>
      <c r="ELB99" s="13"/>
      <c r="ELC99" s="13"/>
      <c r="ELD99" s="13"/>
      <c r="ELE99" s="13"/>
      <c r="ELF99" s="13"/>
      <c r="ELG99" s="13"/>
      <c r="ELH99" s="13"/>
      <c r="ELI99" s="13"/>
      <c r="ELJ99" s="13"/>
      <c r="ELK99" s="13"/>
      <c r="ELL99" s="13"/>
      <c r="ELM99" s="13"/>
      <c r="ELN99" s="13"/>
      <c r="ELO99" s="13"/>
      <c r="ELP99" s="13"/>
      <c r="ELQ99" s="13"/>
      <c r="ELR99" s="13"/>
      <c r="ELS99" s="13"/>
      <c r="ELT99" s="13"/>
      <c r="ELU99" s="13"/>
      <c r="ELV99" s="13"/>
      <c r="ELW99" s="13"/>
      <c r="ELX99" s="13"/>
      <c r="ELY99" s="13"/>
      <c r="ELZ99" s="13"/>
      <c r="EMA99" s="13"/>
      <c r="EMB99" s="13"/>
      <c r="EMC99" s="13"/>
      <c r="EMD99" s="13"/>
      <c r="EME99" s="13"/>
      <c r="EMF99" s="13"/>
      <c r="EMG99" s="13"/>
      <c r="EMH99" s="13"/>
      <c r="EMI99" s="13"/>
      <c r="EMJ99" s="13"/>
      <c r="EMK99" s="13"/>
      <c r="EML99" s="13"/>
      <c r="EMM99" s="13"/>
      <c r="EMN99" s="13"/>
      <c r="EMO99" s="13"/>
      <c r="EMP99" s="13"/>
      <c r="EMQ99" s="13"/>
      <c r="EMR99" s="13"/>
      <c r="EMS99" s="13"/>
      <c r="EMT99" s="13"/>
      <c r="EMU99" s="13"/>
      <c r="EMV99" s="13"/>
      <c r="EMW99" s="13"/>
      <c r="EMX99" s="13"/>
      <c r="EMY99" s="13"/>
      <c r="EMZ99" s="13"/>
      <c r="ENA99" s="13"/>
      <c r="ENB99" s="13"/>
      <c r="ENC99" s="13"/>
      <c r="END99" s="13"/>
      <c r="ENE99" s="13"/>
      <c r="ENF99" s="13"/>
      <c r="ENG99" s="13"/>
      <c r="ENH99" s="13"/>
      <c r="ENI99" s="13"/>
      <c r="ENJ99" s="13"/>
      <c r="ENK99" s="13"/>
      <c r="ENL99" s="13"/>
      <c r="ENM99" s="13"/>
      <c r="ENN99" s="13"/>
      <c r="ENO99" s="13"/>
      <c r="ENP99" s="13"/>
      <c r="ENQ99" s="13"/>
      <c r="ENR99" s="13"/>
      <c r="ENS99" s="13"/>
      <c r="ENT99" s="13"/>
      <c r="ENU99" s="13"/>
      <c r="ENV99" s="13"/>
      <c r="ENW99" s="13"/>
      <c r="ENX99" s="13"/>
      <c r="ENY99" s="13"/>
      <c r="ENZ99" s="13"/>
      <c r="EOA99" s="13"/>
      <c r="EOB99" s="13"/>
      <c r="EOC99" s="13"/>
      <c r="EOD99" s="13"/>
      <c r="EOE99" s="13"/>
      <c r="EOF99" s="13"/>
      <c r="EOG99" s="13"/>
      <c r="EOH99" s="13"/>
      <c r="EOI99" s="13"/>
      <c r="EOJ99" s="13"/>
      <c r="EOK99" s="13"/>
      <c r="EOL99" s="13"/>
      <c r="EOM99" s="13"/>
      <c r="EON99" s="13"/>
      <c r="EOO99" s="13"/>
      <c r="EOP99" s="13"/>
      <c r="EOQ99" s="13"/>
      <c r="EOR99" s="13"/>
      <c r="EOS99" s="13"/>
      <c r="EOT99" s="13"/>
      <c r="EOU99" s="13"/>
      <c r="EOV99" s="13"/>
      <c r="EOW99" s="13"/>
      <c r="EOX99" s="13"/>
      <c r="EOY99" s="13"/>
      <c r="EOZ99" s="13"/>
      <c r="EPA99" s="13"/>
      <c r="EPB99" s="13"/>
      <c r="EPC99" s="13"/>
      <c r="EPD99" s="13"/>
      <c r="EPE99" s="13"/>
      <c r="EPF99" s="13"/>
      <c r="EPG99" s="13"/>
      <c r="EPH99" s="13"/>
      <c r="EPI99" s="13"/>
      <c r="EPJ99" s="13"/>
      <c r="EPK99" s="13"/>
      <c r="EPL99" s="13"/>
      <c r="EPM99" s="13"/>
      <c r="EPN99" s="13"/>
      <c r="EPO99" s="13"/>
      <c r="EPP99" s="13"/>
      <c r="EPQ99" s="13"/>
      <c r="EPR99" s="13"/>
      <c r="EPS99" s="13"/>
      <c r="EPT99" s="13"/>
      <c r="EPU99" s="13"/>
      <c r="EPV99" s="13"/>
      <c r="EPW99" s="13"/>
      <c r="EPX99" s="13"/>
      <c r="EPY99" s="13"/>
      <c r="EPZ99" s="13"/>
      <c r="EQA99" s="13"/>
      <c r="EQB99" s="13"/>
      <c r="EQC99" s="13"/>
      <c r="EQD99" s="13"/>
      <c r="EQE99" s="13"/>
      <c r="EQF99" s="13"/>
      <c r="EQG99" s="13"/>
      <c r="EQH99" s="13"/>
      <c r="EQI99" s="13"/>
      <c r="EQJ99" s="13"/>
      <c r="EQK99" s="13"/>
      <c r="EQL99" s="13"/>
      <c r="EQM99" s="13"/>
      <c r="EQN99" s="13"/>
      <c r="EQO99" s="13"/>
      <c r="EQP99" s="13"/>
      <c r="EQQ99" s="13"/>
      <c r="EQR99" s="13"/>
      <c r="EQS99" s="13"/>
      <c r="EQT99" s="13"/>
      <c r="EQU99" s="13"/>
      <c r="EQV99" s="13"/>
      <c r="EQW99" s="13"/>
      <c r="EQX99" s="13"/>
      <c r="EQY99" s="13"/>
      <c r="EQZ99" s="13"/>
      <c r="ERA99" s="13"/>
      <c r="ERB99" s="13"/>
      <c r="ERC99" s="13"/>
      <c r="ERD99" s="13"/>
      <c r="ERE99" s="13"/>
      <c r="ERF99" s="13"/>
      <c r="ERG99" s="13"/>
      <c r="ERH99" s="13"/>
      <c r="ERI99" s="13"/>
      <c r="ERJ99" s="13"/>
      <c r="ERK99" s="13"/>
      <c r="ERL99" s="13"/>
      <c r="ERM99" s="13"/>
      <c r="ERN99" s="13"/>
      <c r="ERO99" s="13"/>
      <c r="ERP99" s="13"/>
      <c r="ERQ99" s="13"/>
      <c r="ERR99" s="13"/>
      <c r="ERS99" s="13"/>
      <c r="ERT99" s="13"/>
      <c r="ERU99" s="13"/>
      <c r="ERV99" s="13"/>
      <c r="ERW99" s="13"/>
      <c r="ERX99" s="13"/>
      <c r="ERY99" s="13"/>
      <c r="ERZ99" s="13"/>
      <c r="ESA99" s="13"/>
      <c r="ESB99" s="13"/>
      <c r="ESC99" s="13"/>
      <c r="ESD99" s="13"/>
      <c r="ESE99" s="13"/>
      <c r="ESF99" s="13"/>
      <c r="ESG99" s="13"/>
      <c r="ESH99" s="13"/>
      <c r="ESI99" s="13"/>
      <c r="ESJ99" s="13"/>
      <c r="ESK99" s="13"/>
      <c r="ESL99" s="13"/>
      <c r="ESM99" s="13"/>
      <c r="ESN99" s="13"/>
      <c r="ESO99" s="13"/>
      <c r="ESP99" s="13"/>
      <c r="ESQ99" s="13"/>
      <c r="ESR99" s="13"/>
      <c r="ESS99" s="13"/>
      <c r="EST99" s="13"/>
      <c r="ESU99" s="13"/>
      <c r="ESV99" s="13"/>
      <c r="ESW99" s="13"/>
      <c r="ESX99" s="13"/>
      <c r="ESY99" s="13"/>
      <c r="ESZ99" s="13"/>
      <c r="ETA99" s="13"/>
      <c r="ETB99" s="13"/>
      <c r="ETC99" s="13"/>
      <c r="ETD99" s="13"/>
      <c r="ETE99" s="13"/>
      <c r="ETF99" s="13"/>
      <c r="ETG99" s="13"/>
      <c r="ETH99" s="13"/>
      <c r="ETI99" s="13"/>
      <c r="ETJ99" s="13"/>
      <c r="ETK99" s="13"/>
      <c r="ETL99" s="13"/>
      <c r="ETM99" s="13"/>
      <c r="ETN99" s="13"/>
      <c r="ETO99" s="13"/>
      <c r="ETP99" s="13"/>
      <c r="ETQ99" s="13"/>
      <c r="ETR99" s="13"/>
      <c r="ETS99" s="13"/>
      <c r="ETT99" s="13"/>
      <c r="ETU99" s="13"/>
      <c r="ETV99" s="13"/>
      <c r="ETW99" s="13"/>
      <c r="ETX99" s="13"/>
      <c r="ETY99" s="13"/>
      <c r="ETZ99" s="13"/>
      <c r="EUA99" s="13"/>
      <c r="EUB99" s="13"/>
      <c r="EUC99" s="13"/>
      <c r="EUD99" s="13"/>
      <c r="EUE99" s="13"/>
      <c r="EUF99" s="13"/>
      <c r="EUG99" s="13"/>
      <c r="EUH99" s="13"/>
      <c r="EUI99" s="13"/>
      <c r="EUJ99" s="13"/>
      <c r="EUK99" s="13"/>
      <c r="EUL99" s="13"/>
      <c r="EUM99" s="13"/>
      <c r="EUN99" s="13"/>
      <c r="EUO99" s="13"/>
      <c r="EUP99" s="13"/>
      <c r="EUQ99" s="13"/>
      <c r="EUR99" s="13"/>
      <c r="EUS99" s="13"/>
      <c r="EUT99" s="13"/>
      <c r="EUU99" s="13"/>
      <c r="EUV99" s="13"/>
      <c r="EUW99" s="13"/>
      <c r="EUX99" s="13"/>
      <c r="EUY99" s="13"/>
      <c r="EUZ99" s="13"/>
      <c r="EVA99" s="13"/>
      <c r="EVB99" s="13"/>
      <c r="EVC99" s="13"/>
      <c r="EVD99" s="13"/>
      <c r="EVE99" s="13"/>
      <c r="EVF99" s="13"/>
      <c r="EVG99" s="13"/>
      <c r="EVH99" s="13"/>
      <c r="EVI99" s="13"/>
      <c r="EVJ99" s="13"/>
      <c r="EVK99" s="13"/>
      <c r="EVL99" s="13"/>
      <c r="EVM99" s="13"/>
      <c r="EVN99" s="13"/>
      <c r="EVO99" s="13"/>
      <c r="EVP99" s="13"/>
      <c r="EVQ99" s="13"/>
      <c r="EVR99" s="13"/>
      <c r="EVS99" s="13"/>
      <c r="EVT99" s="13"/>
      <c r="EVU99" s="13"/>
      <c r="EVV99" s="13"/>
      <c r="EVW99" s="13"/>
      <c r="EVX99" s="13"/>
      <c r="EVY99" s="13"/>
      <c r="EVZ99" s="13"/>
      <c r="EWA99" s="13"/>
      <c r="EWB99" s="13"/>
      <c r="EWC99" s="13"/>
      <c r="EWD99" s="13"/>
      <c r="EWE99" s="13"/>
      <c r="EWF99" s="13"/>
      <c r="EWG99" s="13"/>
      <c r="EWH99" s="13"/>
      <c r="EWI99" s="13"/>
      <c r="EWJ99" s="13"/>
      <c r="EWK99" s="13"/>
      <c r="EWL99" s="13"/>
      <c r="EWM99" s="13"/>
      <c r="EWN99" s="13"/>
      <c r="EWO99" s="13"/>
      <c r="EWP99" s="13"/>
      <c r="EWQ99" s="13"/>
      <c r="EWR99" s="13"/>
      <c r="EWS99" s="13"/>
      <c r="EWT99" s="13"/>
      <c r="EWU99" s="13"/>
      <c r="EWV99" s="13"/>
      <c r="EWW99" s="13"/>
      <c r="EWX99" s="13"/>
      <c r="EWY99" s="13"/>
      <c r="EWZ99" s="13"/>
      <c r="EXA99" s="13"/>
      <c r="EXB99" s="13"/>
      <c r="EXC99" s="13"/>
      <c r="EXD99" s="13"/>
      <c r="EXE99" s="13"/>
      <c r="EXF99" s="13"/>
      <c r="EXG99" s="13"/>
      <c r="EXH99" s="13"/>
      <c r="EXI99" s="13"/>
      <c r="EXJ99" s="13"/>
      <c r="EXK99" s="13"/>
      <c r="EXL99" s="13"/>
      <c r="EXM99" s="13"/>
      <c r="EXN99" s="13"/>
      <c r="EXO99" s="13"/>
      <c r="EXP99" s="13"/>
      <c r="EXQ99" s="13"/>
      <c r="EXR99" s="13"/>
      <c r="EXS99" s="13"/>
      <c r="EXT99" s="13"/>
      <c r="EXU99" s="13"/>
      <c r="EXV99" s="13"/>
      <c r="EXW99" s="13"/>
      <c r="EXX99" s="13"/>
      <c r="EXY99" s="13"/>
      <c r="EXZ99" s="13"/>
      <c r="EYA99" s="13"/>
      <c r="EYB99" s="13"/>
      <c r="EYC99" s="13"/>
      <c r="EYD99" s="13"/>
      <c r="EYE99" s="13"/>
      <c r="EYF99" s="13"/>
      <c r="EYG99" s="13"/>
      <c r="EYH99" s="13"/>
      <c r="EYI99" s="13"/>
      <c r="EYJ99" s="13"/>
      <c r="EYK99" s="13"/>
      <c r="EYL99" s="13"/>
      <c r="EYM99" s="13"/>
      <c r="EYN99" s="13"/>
      <c r="EYO99" s="13"/>
      <c r="EYP99" s="13"/>
      <c r="EYQ99" s="13"/>
      <c r="EYR99" s="13"/>
      <c r="EYS99" s="13"/>
      <c r="EYT99" s="13"/>
      <c r="EYU99" s="13"/>
      <c r="EYV99" s="13"/>
      <c r="EYW99" s="13"/>
      <c r="EYX99" s="13"/>
      <c r="EYY99" s="13"/>
      <c r="EYZ99" s="13"/>
      <c r="EZA99" s="13"/>
      <c r="EZB99" s="13"/>
      <c r="EZC99" s="13"/>
      <c r="EZD99" s="13"/>
      <c r="EZE99" s="13"/>
      <c r="EZF99" s="13"/>
      <c r="EZG99" s="13"/>
      <c r="EZH99" s="13"/>
      <c r="EZI99" s="13"/>
      <c r="EZJ99" s="13"/>
      <c r="EZK99" s="13"/>
      <c r="EZL99" s="13"/>
      <c r="EZM99" s="13"/>
      <c r="EZN99" s="13"/>
      <c r="EZO99" s="13"/>
      <c r="EZP99" s="13"/>
      <c r="EZQ99" s="13"/>
      <c r="EZR99" s="13"/>
      <c r="EZS99" s="13"/>
      <c r="EZT99" s="13"/>
      <c r="EZU99" s="13"/>
      <c r="EZV99" s="13"/>
      <c r="EZW99" s="13"/>
      <c r="EZX99" s="13"/>
      <c r="EZY99" s="13"/>
      <c r="EZZ99" s="13"/>
      <c r="FAA99" s="13"/>
      <c r="FAB99" s="13"/>
      <c r="FAC99" s="13"/>
      <c r="FAD99" s="13"/>
      <c r="FAE99" s="13"/>
      <c r="FAF99" s="13"/>
      <c r="FAG99" s="13"/>
      <c r="FAH99" s="13"/>
      <c r="FAI99" s="13"/>
      <c r="FAJ99" s="13"/>
      <c r="FAK99" s="13"/>
      <c r="FAL99" s="13"/>
      <c r="FAM99" s="13"/>
      <c r="FAN99" s="13"/>
      <c r="FAO99" s="13"/>
      <c r="FAP99" s="13"/>
      <c r="FAQ99" s="13"/>
      <c r="FAR99" s="13"/>
      <c r="FAS99" s="13"/>
      <c r="FAT99" s="13"/>
      <c r="FAU99" s="13"/>
      <c r="FAV99" s="13"/>
      <c r="FAW99" s="13"/>
      <c r="FAX99" s="13"/>
      <c r="FAY99" s="13"/>
      <c r="FAZ99" s="13"/>
      <c r="FBA99" s="13"/>
      <c r="FBB99" s="13"/>
      <c r="FBC99" s="13"/>
      <c r="FBD99" s="13"/>
      <c r="FBE99" s="13"/>
      <c r="FBF99" s="13"/>
      <c r="FBG99" s="13"/>
      <c r="FBH99" s="13"/>
      <c r="FBI99" s="13"/>
      <c r="FBJ99" s="13"/>
      <c r="FBK99" s="13"/>
      <c r="FBL99" s="13"/>
      <c r="FBM99" s="13"/>
      <c r="FBN99" s="13"/>
      <c r="FBO99" s="13"/>
      <c r="FBP99" s="13"/>
      <c r="FBQ99" s="13"/>
      <c r="FBR99" s="13"/>
      <c r="FBS99" s="13"/>
      <c r="FBT99" s="13"/>
      <c r="FBU99" s="13"/>
      <c r="FBV99" s="13"/>
      <c r="FBW99" s="13"/>
      <c r="FBX99" s="13"/>
      <c r="FBY99" s="13"/>
      <c r="FBZ99" s="13"/>
      <c r="FCA99" s="13"/>
      <c r="FCB99" s="13"/>
      <c r="FCC99" s="13"/>
      <c r="FCD99" s="13"/>
      <c r="FCE99" s="13"/>
      <c r="FCF99" s="13"/>
      <c r="FCG99" s="13"/>
      <c r="FCH99" s="13"/>
      <c r="FCI99" s="13"/>
      <c r="FCJ99" s="13"/>
      <c r="FCK99" s="13"/>
      <c r="FCL99" s="13"/>
      <c r="FCM99" s="13"/>
      <c r="FCN99" s="13"/>
      <c r="FCO99" s="13"/>
      <c r="FCP99" s="13"/>
      <c r="FCQ99" s="13"/>
      <c r="FCR99" s="13"/>
      <c r="FCS99" s="13"/>
      <c r="FCT99" s="13"/>
      <c r="FCU99" s="13"/>
      <c r="FCV99" s="13"/>
      <c r="FCW99" s="13"/>
      <c r="FCX99" s="13"/>
      <c r="FCY99" s="13"/>
      <c r="FCZ99" s="13"/>
      <c r="FDA99" s="13"/>
      <c r="FDB99" s="13"/>
      <c r="FDC99" s="13"/>
      <c r="FDD99" s="13"/>
      <c r="FDE99" s="13"/>
      <c r="FDF99" s="13"/>
      <c r="FDG99" s="13"/>
      <c r="FDH99" s="13"/>
      <c r="FDI99" s="13"/>
      <c r="FDJ99" s="13"/>
      <c r="FDK99" s="13"/>
      <c r="FDL99" s="13"/>
      <c r="FDM99" s="13"/>
      <c r="FDN99" s="13"/>
      <c r="FDO99" s="13"/>
      <c r="FDP99" s="13"/>
      <c r="FDQ99" s="13"/>
      <c r="FDR99" s="13"/>
      <c r="FDS99" s="13"/>
      <c r="FDT99" s="13"/>
      <c r="FDU99" s="13"/>
      <c r="FDV99" s="13"/>
      <c r="FDW99" s="13"/>
      <c r="FDX99" s="13"/>
      <c r="FDY99" s="13"/>
      <c r="FDZ99" s="13"/>
      <c r="FEA99" s="13"/>
      <c r="FEB99" s="13"/>
      <c r="FEC99" s="13"/>
      <c r="FED99" s="13"/>
      <c r="FEE99" s="13"/>
      <c r="FEF99" s="13"/>
      <c r="FEG99" s="13"/>
      <c r="FEH99" s="13"/>
      <c r="FEI99" s="13"/>
      <c r="FEJ99" s="13"/>
      <c r="FEK99" s="13"/>
      <c r="FEL99" s="13"/>
      <c r="FEM99" s="13"/>
      <c r="FEN99" s="13"/>
      <c r="FEO99" s="13"/>
      <c r="FEP99" s="13"/>
      <c r="FEQ99" s="13"/>
      <c r="FER99" s="13"/>
      <c r="FES99" s="13"/>
      <c r="FET99" s="13"/>
      <c r="FEU99" s="13"/>
      <c r="FEV99" s="13"/>
      <c r="FEW99" s="13"/>
      <c r="FEX99" s="13"/>
      <c r="FEY99" s="13"/>
      <c r="FEZ99" s="13"/>
      <c r="FFA99" s="13"/>
      <c r="FFB99" s="13"/>
      <c r="FFC99" s="13"/>
      <c r="FFD99" s="13"/>
      <c r="FFE99" s="13"/>
      <c r="FFF99" s="13"/>
      <c r="FFG99" s="13"/>
      <c r="FFH99" s="13"/>
      <c r="FFI99" s="13"/>
      <c r="FFJ99" s="13"/>
      <c r="FFK99" s="13"/>
      <c r="FFL99" s="13"/>
      <c r="FFM99" s="13"/>
      <c r="FFN99" s="13"/>
      <c r="FFO99" s="13"/>
      <c r="FFP99" s="13"/>
      <c r="FFQ99" s="13"/>
      <c r="FFR99" s="13"/>
      <c r="FFS99" s="13"/>
      <c r="FFT99" s="13"/>
      <c r="FFU99" s="13"/>
      <c r="FFV99" s="13"/>
      <c r="FFW99" s="13"/>
      <c r="FFX99" s="13"/>
      <c r="FFY99" s="13"/>
      <c r="FFZ99" s="13"/>
      <c r="FGA99" s="13"/>
      <c r="FGB99" s="13"/>
      <c r="FGC99" s="13"/>
      <c r="FGD99" s="13"/>
      <c r="FGE99" s="13"/>
      <c r="FGF99" s="13"/>
      <c r="FGG99" s="13"/>
      <c r="FGH99" s="13"/>
      <c r="FGI99" s="13"/>
      <c r="FGJ99" s="13"/>
      <c r="FGK99" s="13"/>
      <c r="FGL99" s="13"/>
      <c r="FGM99" s="13"/>
      <c r="FGN99" s="13"/>
      <c r="FGO99" s="13"/>
      <c r="FGP99" s="13"/>
      <c r="FGQ99" s="13"/>
      <c r="FGR99" s="13"/>
      <c r="FGS99" s="13"/>
      <c r="FGT99" s="13"/>
      <c r="FGU99" s="13"/>
      <c r="FGV99" s="13"/>
      <c r="FGW99" s="13"/>
      <c r="FGX99" s="13"/>
      <c r="FGY99" s="13"/>
      <c r="FGZ99" s="13"/>
      <c r="FHA99" s="13"/>
      <c r="FHB99" s="13"/>
      <c r="FHC99" s="13"/>
      <c r="FHD99" s="13"/>
      <c r="FHE99" s="13"/>
      <c r="FHF99" s="13"/>
      <c r="FHG99" s="13"/>
      <c r="FHH99" s="13"/>
      <c r="FHI99" s="13"/>
      <c r="FHJ99" s="13"/>
      <c r="FHK99" s="13"/>
      <c r="FHL99" s="13"/>
      <c r="FHM99" s="13"/>
      <c r="FHN99" s="13"/>
      <c r="FHO99" s="13"/>
      <c r="FHP99" s="13"/>
      <c r="FHQ99" s="13"/>
      <c r="FHR99" s="13"/>
      <c r="FHS99" s="13"/>
      <c r="FHT99" s="13"/>
      <c r="FHU99" s="13"/>
      <c r="FHV99" s="13"/>
      <c r="FHW99" s="13"/>
      <c r="FHX99" s="13"/>
      <c r="FHY99" s="13"/>
      <c r="FHZ99" s="13"/>
      <c r="FIA99" s="13"/>
      <c r="FIB99" s="13"/>
      <c r="FIC99" s="13"/>
      <c r="FID99" s="13"/>
      <c r="FIE99" s="13"/>
      <c r="FIF99" s="13"/>
      <c r="FIG99" s="13"/>
      <c r="FIH99" s="13"/>
      <c r="FII99" s="13"/>
      <c r="FIJ99" s="13"/>
      <c r="FIK99" s="13"/>
      <c r="FIL99" s="13"/>
      <c r="FIM99" s="13"/>
      <c r="FIN99" s="13"/>
      <c r="FIO99" s="13"/>
      <c r="FIP99" s="13"/>
      <c r="FIQ99" s="13"/>
      <c r="FIR99" s="13"/>
      <c r="FIS99" s="13"/>
      <c r="FIT99" s="13"/>
      <c r="FIU99" s="13"/>
      <c r="FIV99" s="13"/>
      <c r="FIW99" s="13"/>
      <c r="FIX99" s="13"/>
      <c r="FIY99" s="13"/>
      <c r="FIZ99" s="13"/>
      <c r="FJA99" s="13"/>
      <c r="FJB99" s="13"/>
      <c r="FJC99" s="13"/>
      <c r="FJD99" s="13"/>
      <c r="FJE99" s="13"/>
      <c r="FJF99" s="13"/>
      <c r="FJG99" s="13"/>
      <c r="FJH99" s="13"/>
      <c r="FJI99" s="13"/>
      <c r="FJJ99" s="13"/>
      <c r="FJK99" s="13"/>
      <c r="FJL99" s="13"/>
      <c r="FJM99" s="13"/>
      <c r="FJN99" s="13"/>
      <c r="FJO99" s="13"/>
      <c r="FJP99" s="13"/>
      <c r="FJQ99" s="13"/>
      <c r="FJR99" s="13"/>
      <c r="FJS99" s="13"/>
      <c r="FJT99" s="13"/>
      <c r="FJU99" s="13"/>
      <c r="FJV99" s="13"/>
      <c r="FJW99" s="13"/>
      <c r="FJX99" s="13"/>
      <c r="FJY99" s="13"/>
      <c r="FJZ99" s="13"/>
      <c r="FKA99" s="13"/>
      <c r="FKB99" s="13"/>
      <c r="FKC99" s="13"/>
      <c r="FKD99" s="13"/>
      <c r="FKE99" s="13"/>
      <c r="FKF99" s="13"/>
      <c r="FKG99" s="13"/>
      <c r="FKH99" s="13"/>
      <c r="FKI99" s="13"/>
      <c r="FKJ99" s="13"/>
      <c r="FKK99" s="13"/>
      <c r="FKL99" s="13"/>
      <c r="FKM99" s="13"/>
      <c r="FKN99" s="13"/>
      <c r="FKO99" s="13"/>
      <c r="FKP99" s="13"/>
      <c r="FKQ99" s="13"/>
      <c r="FKR99" s="13"/>
      <c r="FKS99" s="13"/>
      <c r="FKT99" s="13"/>
      <c r="FKU99" s="13"/>
      <c r="FKV99" s="13"/>
      <c r="FKW99" s="13"/>
      <c r="FKX99" s="13"/>
      <c r="FKY99" s="13"/>
      <c r="FKZ99" s="13"/>
      <c r="FLA99" s="13"/>
      <c r="FLB99" s="13"/>
      <c r="FLC99" s="13"/>
      <c r="FLD99" s="13"/>
      <c r="FLE99" s="13"/>
      <c r="FLF99" s="13"/>
      <c r="FLG99" s="13"/>
      <c r="FLH99" s="13"/>
      <c r="FLI99" s="13"/>
      <c r="FLJ99" s="13"/>
      <c r="FLK99" s="13"/>
      <c r="FLL99" s="13"/>
      <c r="FLM99" s="13"/>
      <c r="FLN99" s="13"/>
      <c r="FLO99" s="13"/>
      <c r="FLP99" s="13"/>
      <c r="FLQ99" s="13"/>
      <c r="FLR99" s="13"/>
      <c r="FLS99" s="13"/>
      <c r="FLT99" s="13"/>
      <c r="FLU99" s="13"/>
      <c r="FLV99" s="13"/>
      <c r="FLW99" s="13"/>
      <c r="FLX99" s="13"/>
      <c r="FLY99" s="13"/>
      <c r="FLZ99" s="13"/>
      <c r="FMA99" s="13"/>
      <c r="FMB99" s="13"/>
      <c r="FMC99" s="13"/>
      <c r="FMD99" s="13"/>
      <c r="FME99" s="13"/>
      <c r="FMF99" s="13"/>
      <c r="FMG99" s="13"/>
      <c r="FMH99" s="13"/>
      <c r="FMI99" s="13"/>
      <c r="FMJ99" s="13"/>
      <c r="FMK99" s="13"/>
      <c r="FML99" s="13"/>
      <c r="FMM99" s="13"/>
      <c r="FMN99" s="13"/>
      <c r="FMO99" s="13"/>
      <c r="FMP99" s="13"/>
      <c r="FMQ99" s="13"/>
      <c r="FMR99" s="13"/>
      <c r="FMS99" s="13"/>
      <c r="FMT99" s="13"/>
      <c r="FMU99" s="13"/>
      <c r="FMV99" s="13"/>
      <c r="FMW99" s="13"/>
      <c r="FMX99" s="13"/>
      <c r="FMY99" s="13"/>
      <c r="FMZ99" s="13"/>
      <c r="FNA99" s="13"/>
      <c r="FNB99" s="13"/>
      <c r="FNC99" s="13"/>
      <c r="FND99" s="13"/>
      <c r="FNE99" s="13"/>
      <c r="FNF99" s="13"/>
      <c r="FNG99" s="13"/>
      <c r="FNH99" s="13"/>
      <c r="FNI99" s="13"/>
      <c r="FNJ99" s="13"/>
      <c r="FNK99" s="13"/>
      <c r="FNL99" s="13"/>
      <c r="FNM99" s="13"/>
      <c r="FNN99" s="13"/>
      <c r="FNO99" s="13"/>
      <c r="FNP99" s="13"/>
      <c r="FNQ99" s="13"/>
      <c r="FNR99" s="13"/>
      <c r="FNS99" s="13"/>
      <c r="FNT99" s="13"/>
      <c r="FNU99" s="13"/>
      <c r="FNV99" s="13"/>
      <c r="FNW99" s="13"/>
      <c r="FNX99" s="13"/>
      <c r="FNY99" s="13"/>
      <c r="FNZ99" s="13"/>
      <c r="FOA99" s="13"/>
      <c r="FOB99" s="13"/>
      <c r="FOC99" s="13"/>
      <c r="FOD99" s="13"/>
      <c r="FOE99" s="13"/>
      <c r="FOF99" s="13"/>
      <c r="FOG99" s="13"/>
      <c r="FOH99" s="13"/>
      <c r="FOI99" s="13"/>
      <c r="FOJ99" s="13"/>
      <c r="FOK99" s="13"/>
      <c r="FOL99" s="13"/>
      <c r="FOM99" s="13"/>
      <c r="FON99" s="13"/>
      <c r="FOO99" s="13"/>
      <c r="FOP99" s="13"/>
      <c r="FOQ99" s="13"/>
      <c r="FOR99" s="13"/>
      <c r="FOS99" s="13"/>
      <c r="FOT99" s="13"/>
      <c r="FOU99" s="13"/>
      <c r="FOV99" s="13"/>
      <c r="FOW99" s="13"/>
      <c r="FOX99" s="13"/>
      <c r="FOY99" s="13"/>
      <c r="FOZ99" s="13"/>
      <c r="FPA99" s="13"/>
      <c r="FPB99" s="13"/>
      <c r="FPC99" s="13"/>
      <c r="FPD99" s="13"/>
      <c r="FPE99" s="13"/>
      <c r="FPF99" s="13"/>
      <c r="FPG99" s="13"/>
      <c r="FPH99" s="13"/>
      <c r="FPI99" s="13"/>
      <c r="FPJ99" s="13"/>
      <c r="FPK99" s="13"/>
      <c r="FPL99" s="13"/>
      <c r="FPM99" s="13"/>
      <c r="FPN99" s="13"/>
      <c r="FPO99" s="13"/>
      <c r="FPP99" s="13"/>
      <c r="FPQ99" s="13"/>
      <c r="FPR99" s="13"/>
      <c r="FPS99" s="13"/>
      <c r="FPT99" s="13"/>
      <c r="FPU99" s="13"/>
      <c r="FPV99" s="13"/>
      <c r="FPW99" s="13"/>
      <c r="FPX99" s="13"/>
      <c r="FPY99" s="13"/>
      <c r="FPZ99" s="13"/>
      <c r="FQA99" s="13"/>
      <c r="FQB99" s="13"/>
      <c r="FQC99" s="13"/>
      <c r="FQD99" s="13"/>
      <c r="FQE99" s="13"/>
      <c r="FQF99" s="13"/>
      <c r="FQG99" s="13"/>
      <c r="FQH99" s="13"/>
      <c r="FQI99" s="13"/>
      <c r="FQJ99" s="13"/>
      <c r="FQK99" s="13"/>
      <c r="FQL99" s="13"/>
      <c r="FQM99" s="13"/>
      <c r="FQN99" s="13"/>
      <c r="FQO99" s="13"/>
      <c r="FQP99" s="13"/>
      <c r="FQQ99" s="13"/>
      <c r="FQR99" s="13"/>
      <c r="FQS99" s="13"/>
      <c r="FQT99" s="13"/>
      <c r="FQU99" s="13"/>
      <c r="FQV99" s="13"/>
      <c r="FQW99" s="13"/>
      <c r="FQX99" s="13"/>
      <c r="FQY99" s="13"/>
      <c r="FQZ99" s="13"/>
      <c r="FRA99" s="13"/>
      <c r="FRB99" s="13"/>
      <c r="FRC99" s="13"/>
      <c r="FRD99" s="13"/>
      <c r="FRE99" s="13"/>
      <c r="FRF99" s="13"/>
      <c r="FRG99" s="13"/>
      <c r="FRH99" s="13"/>
      <c r="FRI99" s="13"/>
      <c r="FRJ99" s="13"/>
      <c r="FRK99" s="13"/>
      <c r="FRL99" s="13"/>
      <c r="FRM99" s="13"/>
      <c r="FRN99" s="13"/>
      <c r="FRO99" s="13"/>
      <c r="FRP99" s="13"/>
      <c r="FRQ99" s="13"/>
      <c r="FRR99" s="13"/>
      <c r="FRS99" s="13"/>
      <c r="FRT99" s="13"/>
      <c r="FRU99" s="13"/>
      <c r="FRV99" s="13"/>
      <c r="FRW99" s="13"/>
      <c r="FRX99" s="13"/>
      <c r="FRY99" s="13"/>
      <c r="FRZ99" s="13"/>
      <c r="FSA99" s="13"/>
      <c r="FSB99" s="13"/>
      <c r="FSC99" s="13"/>
      <c r="FSD99" s="13"/>
      <c r="FSE99" s="13"/>
      <c r="FSF99" s="13"/>
      <c r="FSG99" s="13"/>
      <c r="FSH99" s="13"/>
      <c r="FSI99" s="13"/>
      <c r="FSJ99" s="13"/>
      <c r="FSK99" s="13"/>
      <c r="FSL99" s="13"/>
      <c r="FSM99" s="13"/>
      <c r="FSN99" s="13"/>
      <c r="FSO99" s="13"/>
      <c r="FSP99" s="13"/>
      <c r="FSQ99" s="13"/>
      <c r="FSR99" s="13"/>
      <c r="FSS99" s="13"/>
      <c r="FST99" s="13"/>
      <c r="FSU99" s="13"/>
      <c r="FSV99" s="13"/>
      <c r="FSW99" s="13"/>
      <c r="FSX99" s="13"/>
      <c r="FSY99" s="13"/>
      <c r="FSZ99" s="13"/>
      <c r="FTA99" s="13"/>
      <c r="FTB99" s="13"/>
      <c r="FTC99" s="13"/>
      <c r="FTD99" s="13"/>
      <c r="FTE99" s="13"/>
      <c r="FTF99" s="13"/>
      <c r="FTG99" s="13"/>
      <c r="FTH99" s="13"/>
      <c r="FTI99" s="13"/>
      <c r="FTJ99" s="13"/>
      <c r="FTK99" s="13"/>
      <c r="FTL99" s="13"/>
      <c r="FTM99" s="13"/>
      <c r="FTN99" s="13"/>
      <c r="FTO99" s="13"/>
      <c r="FTP99" s="13"/>
      <c r="FTQ99" s="13"/>
      <c r="FTR99" s="13"/>
      <c r="FTS99" s="13"/>
      <c r="FTT99" s="13"/>
      <c r="FTU99" s="13"/>
      <c r="FTV99" s="13"/>
      <c r="FTW99" s="13"/>
      <c r="FTX99" s="13"/>
      <c r="FTY99" s="13"/>
      <c r="FTZ99" s="13"/>
      <c r="FUA99" s="13"/>
      <c r="FUB99" s="13"/>
      <c r="FUC99" s="13"/>
      <c r="FUD99" s="13"/>
      <c r="FUE99" s="13"/>
      <c r="FUF99" s="13"/>
      <c r="FUG99" s="13"/>
      <c r="FUH99" s="13"/>
      <c r="FUI99" s="13"/>
      <c r="FUJ99" s="13"/>
      <c r="FUK99" s="13"/>
      <c r="FUL99" s="13"/>
      <c r="FUM99" s="13"/>
      <c r="FUN99" s="13"/>
      <c r="FUO99" s="13"/>
      <c r="FUP99" s="13"/>
      <c r="FUQ99" s="13"/>
      <c r="FUR99" s="13"/>
      <c r="FUS99" s="13"/>
      <c r="FUT99" s="13"/>
      <c r="FUU99" s="13"/>
      <c r="FUV99" s="13"/>
      <c r="FUW99" s="13"/>
      <c r="FUX99" s="13"/>
      <c r="FUY99" s="13"/>
      <c r="FUZ99" s="13"/>
      <c r="FVA99" s="13"/>
      <c r="FVB99" s="13"/>
      <c r="FVC99" s="13"/>
      <c r="FVD99" s="13"/>
      <c r="FVE99" s="13"/>
      <c r="FVF99" s="13"/>
      <c r="FVG99" s="13"/>
      <c r="FVH99" s="13"/>
      <c r="FVI99" s="13"/>
      <c r="FVJ99" s="13"/>
      <c r="FVK99" s="13"/>
      <c r="FVL99" s="13"/>
      <c r="FVM99" s="13"/>
      <c r="FVN99" s="13"/>
      <c r="FVO99" s="13"/>
      <c r="FVP99" s="13"/>
      <c r="FVQ99" s="13"/>
      <c r="FVR99" s="13"/>
      <c r="FVS99" s="13"/>
      <c r="FVT99" s="13"/>
      <c r="FVU99" s="13"/>
      <c r="FVV99" s="13"/>
      <c r="FVW99" s="13"/>
      <c r="FVX99" s="13"/>
      <c r="FVY99" s="13"/>
      <c r="FVZ99" s="13"/>
      <c r="FWA99" s="13"/>
      <c r="FWB99" s="13"/>
      <c r="FWC99" s="13"/>
      <c r="FWD99" s="13"/>
      <c r="FWE99" s="13"/>
      <c r="FWF99" s="13"/>
      <c r="FWG99" s="13"/>
      <c r="FWH99" s="13"/>
      <c r="FWI99" s="13"/>
      <c r="FWJ99" s="13"/>
      <c r="FWK99" s="13"/>
      <c r="FWL99" s="13"/>
      <c r="FWM99" s="13"/>
      <c r="FWN99" s="13"/>
      <c r="FWO99" s="13"/>
      <c r="FWP99" s="13"/>
      <c r="FWQ99" s="13"/>
      <c r="FWR99" s="13"/>
      <c r="FWS99" s="13"/>
      <c r="FWT99" s="13"/>
      <c r="FWU99" s="13"/>
      <c r="FWV99" s="13"/>
      <c r="FWW99" s="13"/>
      <c r="FWX99" s="13"/>
      <c r="FWY99" s="13"/>
      <c r="FWZ99" s="13"/>
      <c r="FXA99" s="13"/>
      <c r="FXB99" s="13"/>
      <c r="FXC99" s="13"/>
      <c r="FXD99" s="13"/>
      <c r="FXE99" s="13"/>
      <c r="FXF99" s="13"/>
      <c r="FXG99" s="13"/>
      <c r="FXH99" s="13"/>
      <c r="FXI99" s="13"/>
      <c r="FXJ99" s="13"/>
      <c r="FXK99" s="13"/>
      <c r="FXL99" s="13"/>
      <c r="FXM99" s="13"/>
      <c r="FXN99" s="13"/>
      <c r="FXO99" s="13"/>
      <c r="FXP99" s="13"/>
      <c r="FXQ99" s="13"/>
      <c r="FXR99" s="13"/>
      <c r="FXS99" s="13"/>
      <c r="FXT99" s="13"/>
      <c r="FXU99" s="13"/>
      <c r="FXV99" s="13"/>
      <c r="FXW99" s="13"/>
      <c r="FXX99" s="13"/>
      <c r="FXY99" s="13"/>
      <c r="FXZ99" s="13"/>
      <c r="FYA99" s="13"/>
      <c r="FYB99" s="13"/>
      <c r="FYC99" s="13"/>
      <c r="FYD99" s="13"/>
      <c r="FYE99" s="13"/>
      <c r="FYF99" s="13"/>
      <c r="FYG99" s="13"/>
      <c r="FYH99" s="13"/>
      <c r="FYI99" s="13"/>
      <c r="FYJ99" s="13"/>
      <c r="FYK99" s="13"/>
      <c r="FYL99" s="13"/>
      <c r="FYM99" s="13"/>
      <c r="FYN99" s="13"/>
      <c r="FYO99" s="13"/>
      <c r="FYP99" s="13"/>
      <c r="FYQ99" s="13"/>
      <c r="FYR99" s="13"/>
      <c r="FYS99" s="13"/>
      <c r="FYT99" s="13"/>
      <c r="FYU99" s="13"/>
      <c r="FYV99" s="13"/>
      <c r="FYW99" s="13"/>
      <c r="FYX99" s="13"/>
      <c r="FYY99" s="13"/>
      <c r="FYZ99" s="13"/>
      <c r="FZA99" s="13"/>
      <c r="FZB99" s="13"/>
      <c r="FZC99" s="13"/>
      <c r="FZD99" s="13"/>
      <c r="FZE99" s="13"/>
      <c r="FZF99" s="13"/>
      <c r="FZG99" s="13"/>
      <c r="FZH99" s="13"/>
      <c r="FZI99" s="13"/>
      <c r="FZJ99" s="13"/>
      <c r="FZK99" s="13"/>
      <c r="FZL99" s="13"/>
      <c r="FZM99" s="13"/>
      <c r="FZN99" s="13"/>
      <c r="FZO99" s="13"/>
      <c r="FZP99" s="13"/>
      <c r="FZQ99" s="13"/>
      <c r="FZR99" s="13"/>
      <c r="FZS99" s="13"/>
      <c r="FZT99" s="13"/>
      <c r="FZU99" s="13"/>
      <c r="FZV99" s="13"/>
      <c r="FZW99" s="13"/>
      <c r="FZX99" s="13"/>
      <c r="FZY99" s="13"/>
      <c r="FZZ99" s="13"/>
      <c r="GAA99" s="13"/>
      <c r="GAB99" s="13"/>
      <c r="GAC99" s="13"/>
      <c r="GAD99" s="13"/>
      <c r="GAE99" s="13"/>
      <c r="GAF99" s="13"/>
      <c r="GAG99" s="13"/>
      <c r="GAH99" s="13"/>
      <c r="GAI99" s="13"/>
      <c r="GAJ99" s="13"/>
      <c r="GAK99" s="13"/>
      <c r="GAL99" s="13"/>
      <c r="GAM99" s="13"/>
      <c r="GAN99" s="13"/>
      <c r="GAO99" s="13"/>
      <c r="GAP99" s="13"/>
      <c r="GAQ99" s="13"/>
      <c r="GAR99" s="13"/>
      <c r="GAS99" s="13"/>
      <c r="GAT99" s="13"/>
      <c r="GAU99" s="13"/>
      <c r="GAV99" s="13"/>
      <c r="GAW99" s="13"/>
      <c r="GAX99" s="13"/>
      <c r="GAY99" s="13"/>
      <c r="GAZ99" s="13"/>
      <c r="GBA99" s="13"/>
      <c r="GBB99" s="13"/>
      <c r="GBC99" s="13"/>
      <c r="GBD99" s="13"/>
      <c r="GBE99" s="13"/>
      <c r="GBF99" s="13"/>
      <c r="GBG99" s="13"/>
      <c r="GBH99" s="13"/>
      <c r="GBI99" s="13"/>
      <c r="GBJ99" s="13"/>
      <c r="GBK99" s="13"/>
      <c r="GBL99" s="13"/>
      <c r="GBM99" s="13"/>
      <c r="GBN99" s="13"/>
      <c r="GBO99" s="13"/>
      <c r="GBP99" s="13"/>
      <c r="GBQ99" s="13"/>
      <c r="GBR99" s="13"/>
      <c r="GBS99" s="13"/>
      <c r="GBT99" s="13"/>
      <c r="GBU99" s="13"/>
      <c r="GBV99" s="13"/>
      <c r="GBW99" s="13"/>
      <c r="GBX99" s="13"/>
      <c r="GBY99" s="13"/>
      <c r="GBZ99" s="13"/>
      <c r="GCA99" s="13"/>
      <c r="GCB99" s="13"/>
      <c r="GCC99" s="13"/>
      <c r="GCD99" s="13"/>
      <c r="GCE99" s="13"/>
      <c r="GCF99" s="13"/>
      <c r="GCG99" s="13"/>
      <c r="GCH99" s="13"/>
      <c r="GCI99" s="13"/>
      <c r="GCJ99" s="13"/>
      <c r="GCK99" s="13"/>
      <c r="GCL99" s="13"/>
      <c r="GCM99" s="13"/>
      <c r="GCN99" s="13"/>
      <c r="GCO99" s="13"/>
      <c r="GCP99" s="13"/>
      <c r="GCQ99" s="13"/>
      <c r="GCR99" s="13"/>
      <c r="GCS99" s="13"/>
      <c r="GCT99" s="13"/>
      <c r="GCU99" s="13"/>
      <c r="GCV99" s="13"/>
      <c r="GCW99" s="13"/>
      <c r="GCX99" s="13"/>
      <c r="GCY99" s="13"/>
      <c r="GCZ99" s="13"/>
      <c r="GDA99" s="13"/>
      <c r="GDB99" s="13"/>
      <c r="GDC99" s="13"/>
      <c r="GDD99" s="13"/>
      <c r="GDE99" s="13"/>
      <c r="GDF99" s="13"/>
      <c r="GDG99" s="13"/>
      <c r="GDH99" s="13"/>
      <c r="GDI99" s="13"/>
      <c r="GDJ99" s="13"/>
      <c r="GDK99" s="13"/>
      <c r="GDL99" s="13"/>
      <c r="GDM99" s="13"/>
      <c r="GDN99" s="13"/>
      <c r="GDO99" s="13"/>
      <c r="GDP99" s="13"/>
      <c r="GDQ99" s="13"/>
      <c r="GDR99" s="13"/>
      <c r="GDS99" s="13"/>
      <c r="GDT99" s="13"/>
      <c r="GDU99" s="13"/>
      <c r="GDV99" s="13"/>
      <c r="GDW99" s="13"/>
      <c r="GDX99" s="13"/>
      <c r="GDY99" s="13"/>
      <c r="GDZ99" s="13"/>
      <c r="GEA99" s="13"/>
      <c r="GEB99" s="13"/>
      <c r="GEC99" s="13"/>
      <c r="GED99" s="13"/>
      <c r="GEE99" s="13"/>
      <c r="GEF99" s="13"/>
      <c r="GEG99" s="13"/>
      <c r="GEH99" s="13"/>
      <c r="GEI99" s="13"/>
      <c r="GEJ99" s="13"/>
      <c r="GEK99" s="13"/>
      <c r="GEL99" s="13"/>
      <c r="GEM99" s="13"/>
      <c r="GEN99" s="13"/>
      <c r="GEO99" s="13"/>
      <c r="GEP99" s="13"/>
      <c r="GEQ99" s="13"/>
      <c r="GER99" s="13"/>
      <c r="GES99" s="13"/>
      <c r="GET99" s="13"/>
      <c r="GEU99" s="13"/>
      <c r="GEV99" s="13"/>
      <c r="GEW99" s="13"/>
      <c r="GEX99" s="13"/>
      <c r="GEY99" s="13"/>
      <c r="GEZ99" s="13"/>
      <c r="GFA99" s="13"/>
      <c r="GFB99" s="13"/>
      <c r="GFC99" s="13"/>
      <c r="GFD99" s="13"/>
      <c r="GFE99" s="13"/>
      <c r="GFF99" s="13"/>
      <c r="GFG99" s="13"/>
      <c r="GFH99" s="13"/>
      <c r="GFI99" s="13"/>
      <c r="GFJ99" s="13"/>
      <c r="GFK99" s="13"/>
      <c r="GFL99" s="13"/>
      <c r="GFM99" s="13"/>
      <c r="GFN99" s="13"/>
      <c r="GFO99" s="13"/>
      <c r="GFP99" s="13"/>
      <c r="GFQ99" s="13"/>
      <c r="GFR99" s="13"/>
      <c r="GFS99" s="13"/>
      <c r="GFT99" s="13"/>
      <c r="GFU99" s="13"/>
      <c r="GFV99" s="13"/>
      <c r="GFW99" s="13"/>
      <c r="GFX99" s="13"/>
      <c r="GFY99" s="13"/>
      <c r="GFZ99" s="13"/>
      <c r="GGA99" s="13"/>
      <c r="GGB99" s="13"/>
      <c r="GGC99" s="13"/>
      <c r="GGD99" s="13"/>
      <c r="GGE99" s="13"/>
      <c r="GGF99" s="13"/>
      <c r="GGG99" s="13"/>
      <c r="GGH99" s="13"/>
      <c r="GGI99" s="13"/>
      <c r="GGJ99" s="13"/>
      <c r="GGK99" s="13"/>
      <c r="GGL99" s="13"/>
      <c r="GGM99" s="13"/>
      <c r="GGN99" s="13"/>
      <c r="GGO99" s="13"/>
      <c r="GGP99" s="13"/>
      <c r="GGQ99" s="13"/>
      <c r="GGR99" s="13"/>
      <c r="GGS99" s="13"/>
      <c r="GGT99" s="13"/>
      <c r="GGU99" s="13"/>
      <c r="GGV99" s="13"/>
      <c r="GGW99" s="13"/>
      <c r="GGX99" s="13"/>
      <c r="GGY99" s="13"/>
      <c r="GGZ99" s="13"/>
      <c r="GHA99" s="13"/>
      <c r="GHB99" s="13"/>
      <c r="GHC99" s="13"/>
      <c r="GHD99" s="13"/>
      <c r="GHE99" s="13"/>
      <c r="GHF99" s="13"/>
      <c r="GHG99" s="13"/>
      <c r="GHH99" s="13"/>
      <c r="GHI99" s="13"/>
      <c r="GHJ99" s="13"/>
      <c r="GHK99" s="13"/>
      <c r="GHL99" s="13"/>
      <c r="GHM99" s="13"/>
      <c r="GHN99" s="13"/>
      <c r="GHO99" s="13"/>
      <c r="GHP99" s="13"/>
      <c r="GHQ99" s="13"/>
      <c r="GHR99" s="13"/>
      <c r="GHS99" s="13"/>
      <c r="GHT99" s="13"/>
      <c r="GHU99" s="13"/>
      <c r="GHV99" s="13"/>
      <c r="GHW99" s="13"/>
      <c r="GHX99" s="13"/>
      <c r="GHY99" s="13"/>
      <c r="GHZ99" s="13"/>
      <c r="GIA99" s="13"/>
      <c r="GIB99" s="13"/>
      <c r="GIC99" s="13"/>
      <c r="GID99" s="13"/>
      <c r="GIE99" s="13"/>
      <c r="GIF99" s="13"/>
      <c r="GIG99" s="13"/>
      <c r="GIH99" s="13"/>
      <c r="GII99" s="13"/>
      <c r="GIJ99" s="13"/>
      <c r="GIK99" s="13"/>
      <c r="GIL99" s="13"/>
      <c r="GIM99" s="13"/>
      <c r="GIN99" s="13"/>
      <c r="GIO99" s="13"/>
      <c r="GIP99" s="13"/>
      <c r="GIQ99" s="13"/>
      <c r="GIR99" s="13"/>
      <c r="GIS99" s="13"/>
      <c r="GIT99" s="13"/>
      <c r="GIU99" s="13"/>
      <c r="GIV99" s="13"/>
      <c r="GIW99" s="13"/>
      <c r="GIX99" s="13"/>
      <c r="GIY99" s="13"/>
      <c r="GIZ99" s="13"/>
      <c r="GJA99" s="13"/>
      <c r="GJB99" s="13"/>
      <c r="GJC99" s="13"/>
      <c r="GJD99" s="13"/>
      <c r="GJE99" s="13"/>
      <c r="GJF99" s="13"/>
      <c r="GJG99" s="13"/>
      <c r="GJH99" s="13"/>
      <c r="GJI99" s="13"/>
      <c r="GJJ99" s="13"/>
      <c r="GJK99" s="13"/>
      <c r="GJL99" s="13"/>
      <c r="GJM99" s="13"/>
      <c r="GJN99" s="13"/>
      <c r="GJO99" s="13"/>
      <c r="GJP99" s="13"/>
      <c r="GJQ99" s="13"/>
      <c r="GJR99" s="13"/>
      <c r="GJS99" s="13"/>
      <c r="GJT99" s="13"/>
      <c r="GJU99" s="13"/>
      <c r="GJV99" s="13"/>
      <c r="GJW99" s="13"/>
      <c r="GJX99" s="13"/>
      <c r="GJY99" s="13"/>
      <c r="GJZ99" s="13"/>
      <c r="GKA99" s="13"/>
      <c r="GKB99" s="13"/>
      <c r="GKC99" s="13"/>
      <c r="GKD99" s="13"/>
      <c r="GKE99" s="13"/>
      <c r="GKF99" s="13"/>
      <c r="GKG99" s="13"/>
      <c r="GKH99" s="13"/>
      <c r="GKI99" s="13"/>
      <c r="GKJ99" s="13"/>
      <c r="GKK99" s="13"/>
      <c r="GKL99" s="13"/>
      <c r="GKM99" s="13"/>
      <c r="GKN99" s="13"/>
      <c r="GKO99" s="13"/>
      <c r="GKP99" s="13"/>
      <c r="GKQ99" s="13"/>
      <c r="GKR99" s="13"/>
      <c r="GKS99" s="13"/>
      <c r="GKT99" s="13"/>
      <c r="GKU99" s="13"/>
      <c r="GKV99" s="13"/>
      <c r="GKW99" s="13"/>
      <c r="GKX99" s="13"/>
      <c r="GKY99" s="13"/>
      <c r="GKZ99" s="13"/>
      <c r="GLA99" s="13"/>
      <c r="GLB99" s="13"/>
      <c r="GLC99" s="13"/>
      <c r="GLD99" s="13"/>
      <c r="GLE99" s="13"/>
      <c r="GLF99" s="13"/>
      <c r="GLG99" s="13"/>
      <c r="GLH99" s="13"/>
      <c r="GLI99" s="13"/>
      <c r="GLJ99" s="13"/>
      <c r="GLK99" s="13"/>
      <c r="GLL99" s="13"/>
      <c r="GLM99" s="13"/>
      <c r="GLN99" s="13"/>
      <c r="GLO99" s="13"/>
      <c r="GLP99" s="13"/>
      <c r="GLQ99" s="13"/>
      <c r="GLR99" s="13"/>
      <c r="GLS99" s="13"/>
      <c r="GLT99" s="13"/>
      <c r="GLU99" s="13"/>
      <c r="GLV99" s="13"/>
      <c r="GLW99" s="13"/>
      <c r="GLX99" s="13"/>
      <c r="GLY99" s="13"/>
      <c r="GLZ99" s="13"/>
      <c r="GMA99" s="13"/>
      <c r="GMB99" s="13"/>
      <c r="GMC99" s="13"/>
      <c r="GMD99" s="13"/>
      <c r="GME99" s="13"/>
      <c r="GMF99" s="13"/>
      <c r="GMG99" s="13"/>
      <c r="GMH99" s="13"/>
      <c r="GMI99" s="13"/>
      <c r="GMJ99" s="13"/>
      <c r="GMK99" s="13"/>
      <c r="GML99" s="13"/>
      <c r="GMM99" s="13"/>
      <c r="GMN99" s="13"/>
      <c r="GMO99" s="13"/>
      <c r="GMP99" s="13"/>
      <c r="GMQ99" s="13"/>
      <c r="GMR99" s="13"/>
      <c r="GMS99" s="13"/>
      <c r="GMT99" s="13"/>
      <c r="GMU99" s="13"/>
      <c r="GMV99" s="13"/>
      <c r="GMW99" s="13"/>
      <c r="GMX99" s="13"/>
      <c r="GMY99" s="13"/>
      <c r="GMZ99" s="13"/>
      <c r="GNA99" s="13"/>
      <c r="GNB99" s="13"/>
      <c r="GNC99" s="13"/>
      <c r="GND99" s="13"/>
      <c r="GNE99" s="13"/>
      <c r="GNF99" s="13"/>
      <c r="GNG99" s="13"/>
      <c r="GNH99" s="13"/>
      <c r="GNI99" s="13"/>
      <c r="GNJ99" s="13"/>
      <c r="GNK99" s="13"/>
      <c r="GNL99" s="13"/>
      <c r="GNM99" s="13"/>
      <c r="GNN99" s="13"/>
      <c r="GNO99" s="13"/>
      <c r="GNP99" s="13"/>
      <c r="GNQ99" s="13"/>
      <c r="GNR99" s="13"/>
      <c r="GNS99" s="13"/>
      <c r="GNT99" s="13"/>
      <c r="GNU99" s="13"/>
      <c r="GNV99" s="13"/>
      <c r="GNW99" s="13"/>
      <c r="GNX99" s="13"/>
      <c r="GNY99" s="13"/>
      <c r="GNZ99" s="13"/>
      <c r="GOA99" s="13"/>
      <c r="GOB99" s="13"/>
      <c r="GOC99" s="13"/>
      <c r="GOD99" s="13"/>
      <c r="GOE99" s="13"/>
      <c r="GOF99" s="13"/>
      <c r="GOG99" s="13"/>
      <c r="GOH99" s="13"/>
      <c r="GOI99" s="13"/>
      <c r="GOJ99" s="13"/>
      <c r="GOK99" s="13"/>
      <c r="GOL99" s="13"/>
      <c r="GOM99" s="13"/>
      <c r="GON99" s="13"/>
      <c r="GOO99" s="13"/>
      <c r="GOP99" s="13"/>
      <c r="GOQ99" s="13"/>
      <c r="GOR99" s="13"/>
      <c r="GOS99" s="13"/>
      <c r="GOT99" s="13"/>
      <c r="GOU99" s="13"/>
      <c r="GOV99" s="13"/>
      <c r="GOW99" s="13"/>
      <c r="GOX99" s="13"/>
      <c r="GOY99" s="13"/>
      <c r="GOZ99" s="13"/>
      <c r="GPA99" s="13"/>
      <c r="GPB99" s="13"/>
      <c r="GPC99" s="13"/>
      <c r="GPD99" s="13"/>
      <c r="GPE99" s="13"/>
      <c r="GPF99" s="13"/>
      <c r="GPG99" s="13"/>
      <c r="GPH99" s="13"/>
      <c r="GPI99" s="13"/>
      <c r="GPJ99" s="13"/>
      <c r="GPK99" s="13"/>
      <c r="GPL99" s="13"/>
      <c r="GPM99" s="13"/>
      <c r="GPN99" s="13"/>
      <c r="GPO99" s="13"/>
      <c r="GPP99" s="13"/>
      <c r="GPQ99" s="13"/>
      <c r="GPR99" s="13"/>
      <c r="GPS99" s="13"/>
      <c r="GPT99" s="13"/>
      <c r="GPU99" s="13"/>
      <c r="GPV99" s="13"/>
      <c r="GPW99" s="13"/>
      <c r="GPX99" s="13"/>
      <c r="GPY99" s="13"/>
      <c r="GPZ99" s="13"/>
      <c r="GQA99" s="13"/>
      <c r="GQB99" s="13"/>
      <c r="GQC99" s="13"/>
      <c r="GQD99" s="13"/>
      <c r="GQE99" s="13"/>
      <c r="GQF99" s="13"/>
      <c r="GQG99" s="13"/>
      <c r="GQH99" s="13"/>
      <c r="GQI99" s="13"/>
      <c r="GQJ99" s="13"/>
      <c r="GQK99" s="13"/>
      <c r="GQL99" s="13"/>
      <c r="GQM99" s="13"/>
      <c r="GQN99" s="13"/>
      <c r="GQO99" s="13"/>
      <c r="GQP99" s="13"/>
      <c r="GQQ99" s="13"/>
      <c r="GQR99" s="13"/>
      <c r="GQS99" s="13"/>
      <c r="GQT99" s="13"/>
      <c r="GQU99" s="13"/>
      <c r="GQV99" s="13"/>
      <c r="GQW99" s="13"/>
      <c r="GQX99" s="13"/>
      <c r="GQY99" s="13"/>
      <c r="GQZ99" s="13"/>
      <c r="GRA99" s="13"/>
      <c r="GRB99" s="13"/>
      <c r="GRC99" s="13"/>
      <c r="GRD99" s="13"/>
      <c r="GRE99" s="13"/>
      <c r="GRF99" s="13"/>
      <c r="GRG99" s="13"/>
      <c r="GRH99" s="13"/>
      <c r="GRI99" s="13"/>
      <c r="GRJ99" s="13"/>
      <c r="GRK99" s="13"/>
      <c r="GRL99" s="13"/>
      <c r="GRM99" s="13"/>
      <c r="GRN99" s="13"/>
      <c r="GRO99" s="13"/>
      <c r="GRP99" s="13"/>
      <c r="GRQ99" s="13"/>
      <c r="GRR99" s="13"/>
      <c r="GRS99" s="13"/>
      <c r="GRT99" s="13"/>
      <c r="GRU99" s="13"/>
      <c r="GRV99" s="13"/>
      <c r="GRW99" s="13"/>
      <c r="GRX99" s="13"/>
      <c r="GRY99" s="13"/>
      <c r="GRZ99" s="13"/>
      <c r="GSA99" s="13"/>
      <c r="GSB99" s="13"/>
      <c r="GSC99" s="13"/>
      <c r="GSD99" s="13"/>
      <c r="GSE99" s="13"/>
      <c r="GSF99" s="13"/>
      <c r="GSG99" s="13"/>
      <c r="GSH99" s="13"/>
      <c r="GSI99" s="13"/>
      <c r="GSJ99" s="13"/>
      <c r="GSK99" s="13"/>
      <c r="GSL99" s="13"/>
      <c r="GSM99" s="13"/>
      <c r="GSN99" s="13"/>
      <c r="GSO99" s="13"/>
      <c r="GSP99" s="13"/>
      <c r="GSQ99" s="13"/>
      <c r="GSR99" s="13"/>
      <c r="GSS99" s="13"/>
      <c r="GST99" s="13"/>
      <c r="GSU99" s="13"/>
      <c r="GSV99" s="13"/>
      <c r="GSW99" s="13"/>
      <c r="GSX99" s="13"/>
      <c r="GSY99" s="13"/>
      <c r="GSZ99" s="13"/>
      <c r="GTA99" s="13"/>
      <c r="GTB99" s="13"/>
      <c r="GTC99" s="13"/>
      <c r="GTD99" s="13"/>
      <c r="GTE99" s="13"/>
      <c r="GTF99" s="13"/>
      <c r="GTG99" s="13"/>
      <c r="GTH99" s="13"/>
      <c r="GTI99" s="13"/>
      <c r="GTJ99" s="13"/>
      <c r="GTK99" s="13"/>
      <c r="GTL99" s="13"/>
      <c r="GTM99" s="13"/>
      <c r="GTN99" s="13"/>
      <c r="GTO99" s="13"/>
      <c r="GTP99" s="13"/>
      <c r="GTQ99" s="13"/>
      <c r="GTR99" s="13"/>
      <c r="GTS99" s="13"/>
      <c r="GTT99" s="13"/>
      <c r="GTU99" s="13"/>
      <c r="GTV99" s="13"/>
      <c r="GTW99" s="13"/>
      <c r="GTX99" s="13"/>
      <c r="GTY99" s="13"/>
      <c r="GTZ99" s="13"/>
      <c r="GUA99" s="13"/>
      <c r="GUB99" s="13"/>
      <c r="GUC99" s="13"/>
      <c r="GUD99" s="13"/>
      <c r="GUE99" s="13"/>
      <c r="GUF99" s="13"/>
      <c r="GUG99" s="13"/>
      <c r="GUH99" s="13"/>
      <c r="GUI99" s="13"/>
      <c r="GUJ99" s="13"/>
      <c r="GUK99" s="13"/>
      <c r="GUL99" s="13"/>
      <c r="GUM99" s="13"/>
      <c r="GUN99" s="13"/>
      <c r="GUO99" s="13"/>
      <c r="GUP99" s="13"/>
      <c r="GUQ99" s="13"/>
      <c r="GUR99" s="13"/>
      <c r="GUS99" s="13"/>
      <c r="GUT99" s="13"/>
      <c r="GUU99" s="13"/>
      <c r="GUV99" s="13"/>
      <c r="GUW99" s="13"/>
      <c r="GUX99" s="13"/>
      <c r="GUY99" s="13"/>
      <c r="GUZ99" s="13"/>
      <c r="GVA99" s="13"/>
      <c r="GVB99" s="13"/>
      <c r="GVC99" s="13"/>
      <c r="GVD99" s="13"/>
      <c r="GVE99" s="13"/>
      <c r="GVF99" s="13"/>
      <c r="GVG99" s="13"/>
      <c r="GVH99" s="13"/>
      <c r="GVI99" s="13"/>
      <c r="GVJ99" s="13"/>
      <c r="GVK99" s="13"/>
      <c r="GVL99" s="13"/>
      <c r="GVM99" s="13"/>
      <c r="GVN99" s="13"/>
      <c r="GVO99" s="13"/>
      <c r="GVP99" s="13"/>
      <c r="GVQ99" s="13"/>
      <c r="GVR99" s="13"/>
      <c r="GVS99" s="13"/>
      <c r="GVT99" s="13"/>
      <c r="GVU99" s="13"/>
      <c r="GVV99" s="13"/>
      <c r="GVW99" s="13"/>
      <c r="GVX99" s="13"/>
      <c r="GVY99" s="13"/>
      <c r="GVZ99" s="13"/>
      <c r="GWA99" s="13"/>
      <c r="GWB99" s="13"/>
      <c r="GWC99" s="13"/>
      <c r="GWD99" s="13"/>
      <c r="GWE99" s="13"/>
      <c r="GWF99" s="13"/>
      <c r="GWG99" s="13"/>
      <c r="GWH99" s="13"/>
      <c r="GWI99" s="13"/>
      <c r="GWJ99" s="13"/>
      <c r="GWK99" s="13"/>
      <c r="GWL99" s="13"/>
      <c r="GWM99" s="13"/>
      <c r="GWN99" s="13"/>
      <c r="GWO99" s="13"/>
      <c r="GWP99" s="13"/>
      <c r="GWQ99" s="13"/>
      <c r="GWR99" s="13"/>
      <c r="GWS99" s="13"/>
      <c r="GWT99" s="13"/>
      <c r="GWU99" s="13"/>
      <c r="GWV99" s="13"/>
      <c r="GWW99" s="13"/>
      <c r="GWX99" s="13"/>
      <c r="GWY99" s="13"/>
      <c r="GWZ99" s="13"/>
      <c r="GXA99" s="13"/>
      <c r="GXB99" s="13"/>
      <c r="GXC99" s="13"/>
      <c r="GXD99" s="13"/>
      <c r="GXE99" s="13"/>
      <c r="GXF99" s="13"/>
      <c r="GXG99" s="13"/>
      <c r="GXH99" s="13"/>
      <c r="GXI99" s="13"/>
      <c r="GXJ99" s="13"/>
      <c r="GXK99" s="13"/>
      <c r="GXL99" s="13"/>
      <c r="GXM99" s="13"/>
      <c r="GXN99" s="13"/>
      <c r="GXO99" s="13"/>
      <c r="GXP99" s="13"/>
      <c r="GXQ99" s="13"/>
      <c r="GXR99" s="13"/>
      <c r="GXS99" s="13"/>
      <c r="GXT99" s="13"/>
      <c r="GXU99" s="13"/>
      <c r="GXV99" s="13"/>
      <c r="GXW99" s="13"/>
      <c r="GXX99" s="13"/>
      <c r="GXY99" s="13"/>
      <c r="GXZ99" s="13"/>
      <c r="GYA99" s="13"/>
      <c r="GYB99" s="13"/>
      <c r="GYC99" s="13"/>
      <c r="GYD99" s="13"/>
      <c r="GYE99" s="13"/>
      <c r="GYF99" s="13"/>
      <c r="GYG99" s="13"/>
      <c r="GYH99" s="13"/>
      <c r="GYI99" s="13"/>
      <c r="GYJ99" s="13"/>
      <c r="GYK99" s="13"/>
      <c r="GYL99" s="13"/>
      <c r="GYM99" s="13"/>
      <c r="GYN99" s="13"/>
      <c r="GYO99" s="13"/>
      <c r="GYP99" s="13"/>
      <c r="GYQ99" s="13"/>
      <c r="GYR99" s="13"/>
      <c r="GYS99" s="13"/>
      <c r="GYT99" s="13"/>
      <c r="GYU99" s="13"/>
      <c r="GYV99" s="13"/>
      <c r="GYW99" s="13"/>
      <c r="GYX99" s="13"/>
      <c r="GYY99" s="13"/>
      <c r="GYZ99" s="13"/>
      <c r="GZA99" s="13"/>
      <c r="GZB99" s="13"/>
      <c r="GZC99" s="13"/>
      <c r="GZD99" s="13"/>
      <c r="GZE99" s="13"/>
      <c r="GZF99" s="13"/>
      <c r="GZG99" s="13"/>
      <c r="GZH99" s="13"/>
      <c r="GZI99" s="13"/>
      <c r="GZJ99" s="13"/>
      <c r="GZK99" s="13"/>
      <c r="GZL99" s="13"/>
      <c r="GZM99" s="13"/>
      <c r="GZN99" s="13"/>
      <c r="GZO99" s="13"/>
      <c r="GZP99" s="13"/>
      <c r="GZQ99" s="13"/>
      <c r="GZR99" s="13"/>
      <c r="GZS99" s="13"/>
      <c r="GZT99" s="13"/>
      <c r="GZU99" s="13"/>
      <c r="GZV99" s="13"/>
      <c r="GZW99" s="13"/>
      <c r="GZX99" s="13"/>
      <c r="GZY99" s="13"/>
      <c r="GZZ99" s="13"/>
      <c r="HAA99" s="13"/>
      <c r="HAB99" s="13"/>
      <c r="HAC99" s="13"/>
      <c r="HAD99" s="13"/>
      <c r="HAE99" s="13"/>
      <c r="HAF99" s="13"/>
      <c r="HAG99" s="13"/>
      <c r="HAH99" s="13"/>
      <c r="HAI99" s="13"/>
      <c r="HAJ99" s="13"/>
      <c r="HAK99" s="13"/>
      <c r="HAL99" s="13"/>
      <c r="HAM99" s="13"/>
      <c r="HAN99" s="13"/>
      <c r="HAO99" s="13"/>
      <c r="HAP99" s="13"/>
      <c r="HAQ99" s="13"/>
      <c r="HAR99" s="13"/>
      <c r="HAS99" s="13"/>
      <c r="HAT99" s="13"/>
      <c r="HAU99" s="13"/>
      <c r="HAV99" s="13"/>
      <c r="HAW99" s="13"/>
      <c r="HAX99" s="13"/>
      <c r="HAY99" s="13"/>
      <c r="HAZ99" s="13"/>
      <c r="HBA99" s="13"/>
      <c r="HBB99" s="13"/>
      <c r="HBC99" s="13"/>
      <c r="HBD99" s="13"/>
      <c r="HBE99" s="13"/>
      <c r="HBF99" s="13"/>
      <c r="HBG99" s="13"/>
      <c r="HBH99" s="13"/>
      <c r="HBI99" s="13"/>
      <c r="HBJ99" s="13"/>
      <c r="HBK99" s="13"/>
      <c r="HBL99" s="13"/>
      <c r="HBM99" s="13"/>
      <c r="HBN99" s="13"/>
      <c r="HBO99" s="13"/>
      <c r="HBP99" s="13"/>
      <c r="HBQ99" s="13"/>
      <c r="HBR99" s="13"/>
      <c r="HBS99" s="13"/>
      <c r="HBT99" s="13"/>
      <c r="HBU99" s="13"/>
      <c r="HBV99" s="13"/>
      <c r="HBW99" s="13"/>
      <c r="HBX99" s="13"/>
      <c r="HBY99" s="13"/>
      <c r="HBZ99" s="13"/>
      <c r="HCA99" s="13"/>
      <c r="HCB99" s="13"/>
      <c r="HCC99" s="13"/>
      <c r="HCD99" s="13"/>
      <c r="HCE99" s="13"/>
      <c r="HCF99" s="13"/>
      <c r="HCG99" s="13"/>
      <c r="HCH99" s="13"/>
      <c r="HCI99" s="13"/>
      <c r="HCJ99" s="13"/>
      <c r="HCK99" s="13"/>
      <c r="HCL99" s="13"/>
      <c r="HCM99" s="13"/>
      <c r="HCN99" s="13"/>
      <c r="HCO99" s="13"/>
      <c r="HCP99" s="13"/>
      <c r="HCQ99" s="13"/>
      <c r="HCR99" s="13"/>
      <c r="HCS99" s="13"/>
      <c r="HCT99" s="13"/>
      <c r="HCU99" s="13"/>
      <c r="HCV99" s="13"/>
      <c r="HCW99" s="13"/>
      <c r="HCX99" s="13"/>
      <c r="HCY99" s="13"/>
      <c r="HCZ99" s="13"/>
      <c r="HDA99" s="13"/>
      <c r="HDB99" s="13"/>
      <c r="HDC99" s="13"/>
      <c r="HDD99" s="13"/>
      <c r="HDE99" s="13"/>
      <c r="HDF99" s="13"/>
      <c r="HDG99" s="13"/>
      <c r="HDH99" s="13"/>
      <c r="HDI99" s="13"/>
      <c r="HDJ99" s="13"/>
      <c r="HDK99" s="13"/>
      <c r="HDL99" s="13"/>
      <c r="HDM99" s="13"/>
      <c r="HDN99" s="13"/>
      <c r="HDO99" s="13"/>
      <c r="HDP99" s="13"/>
      <c r="HDQ99" s="13"/>
      <c r="HDR99" s="13"/>
      <c r="HDS99" s="13"/>
      <c r="HDT99" s="13"/>
      <c r="HDU99" s="13"/>
      <c r="HDV99" s="13"/>
      <c r="HDW99" s="13"/>
      <c r="HDX99" s="13"/>
      <c r="HDY99" s="13"/>
      <c r="HDZ99" s="13"/>
      <c r="HEA99" s="13"/>
      <c r="HEB99" s="13"/>
      <c r="HEC99" s="13"/>
      <c r="HED99" s="13"/>
      <c r="HEE99" s="13"/>
      <c r="HEF99" s="13"/>
      <c r="HEG99" s="13"/>
      <c r="HEH99" s="13"/>
      <c r="HEI99" s="13"/>
      <c r="HEJ99" s="13"/>
      <c r="HEK99" s="13"/>
      <c r="HEL99" s="13"/>
      <c r="HEM99" s="13"/>
      <c r="HEN99" s="13"/>
      <c r="HEO99" s="13"/>
      <c r="HEP99" s="13"/>
      <c r="HEQ99" s="13"/>
      <c r="HER99" s="13"/>
      <c r="HES99" s="13"/>
      <c r="HET99" s="13"/>
      <c r="HEU99" s="13"/>
      <c r="HEV99" s="13"/>
      <c r="HEW99" s="13"/>
      <c r="HEX99" s="13"/>
      <c r="HEY99" s="13"/>
      <c r="HEZ99" s="13"/>
      <c r="HFA99" s="13"/>
      <c r="HFB99" s="13"/>
      <c r="HFC99" s="13"/>
      <c r="HFD99" s="13"/>
      <c r="HFE99" s="13"/>
      <c r="HFF99" s="13"/>
      <c r="HFG99" s="13"/>
      <c r="HFH99" s="13"/>
      <c r="HFI99" s="13"/>
      <c r="HFJ99" s="13"/>
      <c r="HFK99" s="13"/>
      <c r="HFL99" s="13"/>
      <c r="HFM99" s="13"/>
      <c r="HFN99" s="13"/>
      <c r="HFO99" s="13"/>
      <c r="HFP99" s="13"/>
      <c r="HFQ99" s="13"/>
      <c r="HFR99" s="13"/>
      <c r="HFS99" s="13"/>
      <c r="HFT99" s="13"/>
      <c r="HFU99" s="13"/>
      <c r="HFV99" s="13"/>
      <c r="HFW99" s="13"/>
      <c r="HFX99" s="13"/>
      <c r="HFY99" s="13"/>
      <c r="HFZ99" s="13"/>
      <c r="HGA99" s="13"/>
      <c r="HGB99" s="13"/>
      <c r="HGC99" s="13"/>
      <c r="HGD99" s="13"/>
      <c r="HGE99" s="13"/>
      <c r="HGF99" s="13"/>
      <c r="HGG99" s="13"/>
      <c r="HGH99" s="13"/>
      <c r="HGI99" s="13"/>
      <c r="HGJ99" s="13"/>
      <c r="HGK99" s="13"/>
      <c r="HGL99" s="13"/>
      <c r="HGM99" s="13"/>
      <c r="HGN99" s="13"/>
      <c r="HGO99" s="13"/>
      <c r="HGP99" s="13"/>
      <c r="HGQ99" s="13"/>
      <c r="HGR99" s="13"/>
      <c r="HGS99" s="13"/>
      <c r="HGT99" s="13"/>
      <c r="HGU99" s="13"/>
      <c r="HGV99" s="13"/>
      <c r="HGW99" s="13"/>
      <c r="HGX99" s="13"/>
      <c r="HGY99" s="13"/>
      <c r="HGZ99" s="13"/>
      <c r="HHA99" s="13"/>
      <c r="HHB99" s="13"/>
      <c r="HHC99" s="13"/>
      <c r="HHD99" s="13"/>
      <c r="HHE99" s="13"/>
      <c r="HHF99" s="13"/>
      <c r="HHG99" s="13"/>
      <c r="HHH99" s="13"/>
      <c r="HHI99" s="13"/>
      <c r="HHJ99" s="13"/>
      <c r="HHK99" s="13"/>
      <c r="HHL99" s="13"/>
      <c r="HHM99" s="13"/>
      <c r="HHN99" s="13"/>
      <c r="HHO99" s="13"/>
      <c r="HHP99" s="13"/>
      <c r="HHQ99" s="13"/>
      <c r="HHR99" s="13"/>
      <c r="HHS99" s="13"/>
      <c r="HHT99" s="13"/>
      <c r="HHU99" s="13"/>
      <c r="HHV99" s="13"/>
      <c r="HHW99" s="13"/>
      <c r="HHX99" s="13"/>
      <c r="HHY99" s="13"/>
      <c r="HHZ99" s="13"/>
      <c r="HIA99" s="13"/>
      <c r="HIB99" s="13"/>
      <c r="HIC99" s="13"/>
      <c r="HID99" s="13"/>
      <c r="HIE99" s="13"/>
      <c r="HIF99" s="13"/>
      <c r="HIG99" s="13"/>
      <c r="HIH99" s="13"/>
      <c r="HII99" s="13"/>
      <c r="HIJ99" s="13"/>
      <c r="HIK99" s="13"/>
      <c r="HIL99" s="13"/>
      <c r="HIM99" s="13"/>
      <c r="HIN99" s="13"/>
      <c r="HIO99" s="13"/>
      <c r="HIP99" s="13"/>
      <c r="HIQ99" s="13"/>
      <c r="HIR99" s="13"/>
      <c r="HIS99" s="13"/>
      <c r="HIT99" s="13"/>
      <c r="HIU99" s="13"/>
      <c r="HIV99" s="13"/>
      <c r="HIW99" s="13"/>
      <c r="HIX99" s="13"/>
      <c r="HIY99" s="13"/>
      <c r="HIZ99" s="13"/>
      <c r="HJA99" s="13"/>
      <c r="HJB99" s="13"/>
      <c r="HJC99" s="13"/>
      <c r="HJD99" s="13"/>
      <c r="HJE99" s="13"/>
      <c r="HJF99" s="13"/>
      <c r="HJG99" s="13"/>
      <c r="HJH99" s="13"/>
      <c r="HJI99" s="13"/>
      <c r="HJJ99" s="13"/>
      <c r="HJK99" s="13"/>
      <c r="HJL99" s="13"/>
      <c r="HJM99" s="13"/>
      <c r="HJN99" s="13"/>
      <c r="HJO99" s="13"/>
      <c r="HJP99" s="13"/>
      <c r="HJQ99" s="13"/>
      <c r="HJR99" s="13"/>
      <c r="HJS99" s="13"/>
      <c r="HJT99" s="13"/>
      <c r="HJU99" s="13"/>
      <c r="HJV99" s="13"/>
      <c r="HJW99" s="13"/>
      <c r="HJX99" s="13"/>
      <c r="HJY99" s="13"/>
      <c r="HJZ99" s="13"/>
      <c r="HKA99" s="13"/>
      <c r="HKB99" s="13"/>
      <c r="HKC99" s="13"/>
      <c r="HKD99" s="13"/>
      <c r="HKE99" s="13"/>
      <c r="HKF99" s="13"/>
      <c r="HKG99" s="13"/>
      <c r="HKH99" s="13"/>
      <c r="HKI99" s="13"/>
      <c r="HKJ99" s="13"/>
      <c r="HKK99" s="13"/>
      <c r="HKL99" s="13"/>
      <c r="HKM99" s="13"/>
      <c r="HKN99" s="13"/>
      <c r="HKO99" s="13"/>
      <c r="HKP99" s="13"/>
      <c r="HKQ99" s="13"/>
      <c r="HKR99" s="13"/>
      <c r="HKS99" s="13"/>
      <c r="HKT99" s="13"/>
      <c r="HKU99" s="13"/>
      <c r="HKV99" s="13"/>
      <c r="HKW99" s="13"/>
      <c r="HKX99" s="13"/>
      <c r="HKY99" s="13"/>
      <c r="HKZ99" s="13"/>
      <c r="HLA99" s="13"/>
      <c r="HLB99" s="13"/>
      <c r="HLC99" s="13"/>
      <c r="HLD99" s="13"/>
      <c r="HLE99" s="13"/>
      <c r="HLF99" s="13"/>
      <c r="HLG99" s="13"/>
      <c r="HLH99" s="13"/>
      <c r="HLI99" s="13"/>
      <c r="HLJ99" s="13"/>
      <c r="HLK99" s="13"/>
      <c r="HLL99" s="13"/>
      <c r="HLM99" s="13"/>
      <c r="HLN99" s="13"/>
      <c r="HLO99" s="13"/>
      <c r="HLP99" s="13"/>
      <c r="HLQ99" s="13"/>
      <c r="HLR99" s="13"/>
      <c r="HLS99" s="13"/>
      <c r="HLT99" s="13"/>
      <c r="HLU99" s="13"/>
      <c r="HLV99" s="13"/>
      <c r="HLW99" s="13"/>
      <c r="HLX99" s="13"/>
      <c r="HLY99" s="13"/>
      <c r="HLZ99" s="13"/>
      <c r="HMA99" s="13"/>
      <c r="HMB99" s="13"/>
      <c r="HMC99" s="13"/>
      <c r="HMD99" s="13"/>
      <c r="HME99" s="13"/>
      <c r="HMF99" s="13"/>
      <c r="HMG99" s="13"/>
      <c r="HMH99" s="13"/>
      <c r="HMI99" s="13"/>
      <c r="HMJ99" s="13"/>
      <c r="HMK99" s="13"/>
      <c r="HML99" s="13"/>
      <c r="HMM99" s="13"/>
      <c r="HMN99" s="13"/>
      <c r="HMO99" s="13"/>
      <c r="HMP99" s="13"/>
      <c r="HMQ99" s="13"/>
      <c r="HMR99" s="13"/>
      <c r="HMS99" s="13"/>
      <c r="HMT99" s="13"/>
      <c r="HMU99" s="13"/>
      <c r="HMV99" s="13"/>
      <c r="HMW99" s="13"/>
      <c r="HMX99" s="13"/>
      <c r="HMY99" s="13"/>
      <c r="HMZ99" s="13"/>
      <c r="HNA99" s="13"/>
      <c r="HNB99" s="13"/>
      <c r="HNC99" s="13"/>
      <c r="HND99" s="13"/>
      <c r="HNE99" s="13"/>
      <c r="HNF99" s="13"/>
      <c r="HNG99" s="13"/>
      <c r="HNH99" s="13"/>
      <c r="HNI99" s="13"/>
      <c r="HNJ99" s="13"/>
      <c r="HNK99" s="13"/>
      <c r="HNL99" s="13"/>
      <c r="HNM99" s="13"/>
      <c r="HNN99" s="13"/>
      <c r="HNO99" s="13"/>
      <c r="HNP99" s="13"/>
      <c r="HNQ99" s="13"/>
      <c r="HNR99" s="13"/>
      <c r="HNS99" s="13"/>
      <c r="HNT99" s="13"/>
      <c r="HNU99" s="13"/>
      <c r="HNV99" s="13"/>
      <c r="HNW99" s="13"/>
      <c r="HNX99" s="13"/>
      <c r="HNY99" s="13"/>
      <c r="HNZ99" s="13"/>
      <c r="HOA99" s="13"/>
      <c r="HOB99" s="13"/>
      <c r="HOC99" s="13"/>
      <c r="HOD99" s="13"/>
      <c r="HOE99" s="13"/>
      <c r="HOF99" s="13"/>
      <c r="HOG99" s="13"/>
      <c r="HOH99" s="13"/>
      <c r="HOI99" s="13"/>
      <c r="HOJ99" s="13"/>
      <c r="HOK99" s="13"/>
      <c r="HOL99" s="13"/>
      <c r="HOM99" s="13"/>
      <c r="HON99" s="13"/>
      <c r="HOO99" s="13"/>
      <c r="HOP99" s="13"/>
      <c r="HOQ99" s="13"/>
      <c r="HOR99" s="13"/>
      <c r="HOS99" s="13"/>
      <c r="HOT99" s="13"/>
      <c r="HOU99" s="13"/>
      <c r="HOV99" s="13"/>
      <c r="HOW99" s="13"/>
      <c r="HOX99" s="13"/>
      <c r="HOY99" s="13"/>
      <c r="HOZ99" s="13"/>
      <c r="HPA99" s="13"/>
      <c r="HPB99" s="13"/>
      <c r="HPC99" s="13"/>
      <c r="HPD99" s="13"/>
      <c r="HPE99" s="13"/>
      <c r="HPF99" s="13"/>
      <c r="HPG99" s="13"/>
      <c r="HPH99" s="13"/>
      <c r="HPI99" s="13"/>
      <c r="HPJ99" s="13"/>
      <c r="HPK99" s="13"/>
      <c r="HPL99" s="13"/>
      <c r="HPM99" s="13"/>
      <c r="HPN99" s="13"/>
      <c r="HPO99" s="13"/>
      <c r="HPP99" s="13"/>
      <c r="HPQ99" s="13"/>
      <c r="HPR99" s="13"/>
      <c r="HPS99" s="13"/>
      <c r="HPT99" s="13"/>
      <c r="HPU99" s="13"/>
      <c r="HPV99" s="13"/>
      <c r="HPW99" s="13"/>
      <c r="HPX99" s="13"/>
      <c r="HPY99" s="13"/>
      <c r="HPZ99" s="13"/>
      <c r="HQA99" s="13"/>
      <c r="HQB99" s="13"/>
      <c r="HQC99" s="13"/>
      <c r="HQD99" s="13"/>
      <c r="HQE99" s="13"/>
      <c r="HQF99" s="13"/>
      <c r="HQG99" s="13"/>
      <c r="HQH99" s="13"/>
      <c r="HQI99" s="13"/>
      <c r="HQJ99" s="13"/>
      <c r="HQK99" s="13"/>
      <c r="HQL99" s="13"/>
      <c r="HQM99" s="13"/>
      <c r="HQN99" s="13"/>
      <c r="HQO99" s="13"/>
      <c r="HQP99" s="13"/>
      <c r="HQQ99" s="13"/>
      <c r="HQR99" s="13"/>
      <c r="HQS99" s="13"/>
      <c r="HQT99" s="13"/>
      <c r="HQU99" s="13"/>
      <c r="HQV99" s="13"/>
      <c r="HQW99" s="13"/>
      <c r="HQX99" s="13"/>
      <c r="HQY99" s="13"/>
      <c r="HQZ99" s="13"/>
      <c r="HRA99" s="13"/>
      <c r="HRB99" s="13"/>
      <c r="HRC99" s="13"/>
      <c r="HRD99" s="13"/>
      <c r="HRE99" s="13"/>
      <c r="HRF99" s="13"/>
      <c r="HRG99" s="13"/>
      <c r="HRH99" s="13"/>
      <c r="HRI99" s="13"/>
      <c r="HRJ99" s="13"/>
      <c r="HRK99" s="13"/>
      <c r="HRL99" s="13"/>
      <c r="HRM99" s="13"/>
      <c r="HRN99" s="13"/>
      <c r="HRO99" s="13"/>
      <c r="HRP99" s="13"/>
      <c r="HRQ99" s="13"/>
      <c r="HRR99" s="13"/>
      <c r="HRS99" s="13"/>
      <c r="HRT99" s="13"/>
      <c r="HRU99" s="13"/>
      <c r="HRV99" s="13"/>
      <c r="HRW99" s="13"/>
      <c r="HRX99" s="13"/>
      <c r="HRY99" s="13"/>
      <c r="HRZ99" s="13"/>
      <c r="HSA99" s="13"/>
      <c r="HSB99" s="13"/>
      <c r="HSC99" s="13"/>
      <c r="HSD99" s="13"/>
      <c r="HSE99" s="13"/>
      <c r="HSF99" s="13"/>
      <c r="HSG99" s="13"/>
      <c r="HSH99" s="13"/>
      <c r="HSI99" s="13"/>
      <c r="HSJ99" s="13"/>
      <c r="HSK99" s="13"/>
      <c r="HSL99" s="13"/>
      <c r="HSM99" s="13"/>
      <c r="HSN99" s="13"/>
      <c r="HSO99" s="13"/>
      <c r="HSP99" s="13"/>
      <c r="HSQ99" s="13"/>
      <c r="HSR99" s="13"/>
      <c r="HSS99" s="13"/>
      <c r="HST99" s="13"/>
      <c r="HSU99" s="13"/>
      <c r="HSV99" s="13"/>
      <c r="HSW99" s="13"/>
      <c r="HSX99" s="13"/>
      <c r="HSY99" s="13"/>
      <c r="HSZ99" s="13"/>
      <c r="HTA99" s="13"/>
      <c r="HTB99" s="13"/>
      <c r="HTC99" s="13"/>
      <c r="HTD99" s="13"/>
      <c r="HTE99" s="13"/>
      <c r="HTF99" s="13"/>
      <c r="HTG99" s="13"/>
      <c r="HTH99" s="13"/>
      <c r="HTI99" s="13"/>
      <c r="HTJ99" s="13"/>
      <c r="HTK99" s="13"/>
      <c r="HTL99" s="13"/>
      <c r="HTM99" s="13"/>
      <c r="HTN99" s="13"/>
      <c r="HTO99" s="13"/>
      <c r="HTP99" s="13"/>
      <c r="HTQ99" s="13"/>
      <c r="HTR99" s="13"/>
      <c r="HTS99" s="13"/>
      <c r="HTT99" s="13"/>
      <c r="HTU99" s="13"/>
      <c r="HTV99" s="13"/>
      <c r="HTW99" s="13"/>
      <c r="HTX99" s="13"/>
      <c r="HTY99" s="13"/>
      <c r="HTZ99" s="13"/>
      <c r="HUA99" s="13"/>
      <c r="HUB99" s="13"/>
      <c r="HUC99" s="13"/>
      <c r="HUD99" s="13"/>
      <c r="HUE99" s="13"/>
      <c r="HUF99" s="13"/>
      <c r="HUG99" s="13"/>
      <c r="HUH99" s="13"/>
      <c r="HUI99" s="13"/>
      <c r="HUJ99" s="13"/>
      <c r="HUK99" s="13"/>
      <c r="HUL99" s="13"/>
      <c r="HUM99" s="13"/>
      <c r="HUN99" s="13"/>
      <c r="HUO99" s="13"/>
      <c r="HUP99" s="13"/>
      <c r="HUQ99" s="13"/>
      <c r="HUR99" s="13"/>
      <c r="HUS99" s="13"/>
      <c r="HUT99" s="13"/>
      <c r="HUU99" s="13"/>
      <c r="HUV99" s="13"/>
      <c r="HUW99" s="13"/>
      <c r="HUX99" s="13"/>
      <c r="HUY99" s="13"/>
      <c r="HUZ99" s="13"/>
      <c r="HVA99" s="13"/>
      <c r="HVB99" s="13"/>
      <c r="HVC99" s="13"/>
      <c r="HVD99" s="13"/>
      <c r="HVE99" s="13"/>
      <c r="HVF99" s="13"/>
      <c r="HVG99" s="13"/>
      <c r="HVH99" s="13"/>
      <c r="HVI99" s="13"/>
      <c r="HVJ99" s="13"/>
      <c r="HVK99" s="13"/>
      <c r="HVL99" s="13"/>
      <c r="HVM99" s="13"/>
      <c r="HVN99" s="13"/>
      <c r="HVO99" s="13"/>
      <c r="HVP99" s="13"/>
      <c r="HVQ99" s="13"/>
      <c r="HVR99" s="13"/>
      <c r="HVS99" s="13"/>
      <c r="HVT99" s="13"/>
      <c r="HVU99" s="13"/>
      <c r="HVV99" s="13"/>
      <c r="HVW99" s="13"/>
      <c r="HVX99" s="13"/>
      <c r="HVY99" s="13"/>
      <c r="HVZ99" s="13"/>
      <c r="HWA99" s="13"/>
      <c r="HWB99" s="13"/>
      <c r="HWC99" s="13"/>
      <c r="HWD99" s="13"/>
      <c r="HWE99" s="13"/>
      <c r="HWF99" s="13"/>
      <c r="HWG99" s="13"/>
      <c r="HWH99" s="13"/>
      <c r="HWI99" s="13"/>
      <c r="HWJ99" s="13"/>
      <c r="HWK99" s="13"/>
      <c r="HWL99" s="13"/>
      <c r="HWM99" s="13"/>
      <c r="HWN99" s="13"/>
      <c r="HWO99" s="13"/>
      <c r="HWP99" s="13"/>
      <c r="HWQ99" s="13"/>
      <c r="HWR99" s="13"/>
      <c r="HWS99" s="13"/>
      <c r="HWT99" s="13"/>
      <c r="HWU99" s="13"/>
      <c r="HWV99" s="13"/>
      <c r="HWW99" s="13"/>
      <c r="HWX99" s="13"/>
      <c r="HWY99" s="13"/>
      <c r="HWZ99" s="13"/>
      <c r="HXA99" s="13"/>
      <c r="HXB99" s="13"/>
      <c r="HXC99" s="13"/>
      <c r="HXD99" s="13"/>
      <c r="HXE99" s="13"/>
      <c r="HXF99" s="13"/>
      <c r="HXG99" s="13"/>
      <c r="HXH99" s="13"/>
      <c r="HXI99" s="13"/>
      <c r="HXJ99" s="13"/>
      <c r="HXK99" s="13"/>
      <c r="HXL99" s="13"/>
      <c r="HXM99" s="13"/>
      <c r="HXN99" s="13"/>
      <c r="HXO99" s="13"/>
      <c r="HXP99" s="13"/>
      <c r="HXQ99" s="13"/>
      <c r="HXR99" s="13"/>
      <c r="HXS99" s="13"/>
      <c r="HXT99" s="13"/>
      <c r="HXU99" s="13"/>
      <c r="HXV99" s="13"/>
      <c r="HXW99" s="13"/>
      <c r="HXX99" s="13"/>
      <c r="HXY99" s="13"/>
      <c r="HXZ99" s="13"/>
      <c r="HYA99" s="13"/>
      <c r="HYB99" s="13"/>
      <c r="HYC99" s="13"/>
      <c r="HYD99" s="13"/>
      <c r="HYE99" s="13"/>
      <c r="HYF99" s="13"/>
      <c r="HYG99" s="13"/>
      <c r="HYH99" s="13"/>
      <c r="HYI99" s="13"/>
      <c r="HYJ99" s="13"/>
      <c r="HYK99" s="13"/>
      <c r="HYL99" s="13"/>
      <c r="HYM99" s="13"/>
      <c r="HYN99" s="13"/>
      <c r="HYO99" s="13"/>
      <c r="HYP99" s="13"/>
      <c r="HYQ99" s="13"/>
      <c r="HYR99" s="13"/>
      <c r="HYS99" s="13"/>
      <c r="HYT99" s="13"/>
      <c r="HYU99" s="13"/>
      <c r="HYV99" s="13"/>
      <c r="HYW99" s="13"/>
      <c r="HYX99" s="13"/>
      <c r="HYY99" s="13"/>
      <c r="HYZ99" s="13"/>
      <c r="HZA99" s="13"/>
      <c r="HZB99" s="13"/>
      <c r="HZC99" s="13"/>
      <c r="HZD99" s="13"/>
      <c r="HZE99" s="13"/>
      <c r="HZF99" s="13"/>
      <c r="HZG99" s="13"/>
      <c r="HZH99" s="13"/>
      <c r="HZI99" s="13"/>
      <c r="HZJ99" s="13"/>
      <c r="HZK99" s="13"/>
      <c r="HZL99" s="13"/>
      <c r="HZM99" s="13"/>
      <c r="HZN99" s="13"/>
      <c r="HZO99" s="13"/>
      <c r="HZP99" s="13"/>
      <c r="HZQ99" s="13"/>
      <c r="HZR99" s="13"/>
      <c r="HZS99" s="13"/>
      <c r="HZT99" s="13"/>
      <c r="HZU99" s="13"/>
      <c r="HZV99" s="13"/>
      <c r="HZW99" s="13"/>
      <c r="HZX99" s="13"/>
      <c r="HZY99" s="13"/>
      <c r="HZZ99" s="13"/>
      <c r="IAA99" s="13"/>
      <c r="IAB99" s="13"/>
      <c r="IAC99" s="13"/>
      <c r="IAD99" s="13"/>
      <c r="IAE99" s="13"/>
      <c r="IAF99" s="13"/>
      <c r="IAG99" s="13"/>
      <c r="IAH99" s="13"/>
      <c r="IAI99" s="13"/>
      <c r="IAJ99" s="13"/>
      <c r="IAK99" s="13"/>
      <c r="IAL99" s="13"/>
      <c r="IAM99" s="13"/>
      <c r="IAN99" s="13"/>
      <c r="IAO99" s="13"/>
      <c r="IAP99" s="13"/>
      <c r="IAQ99" s="13"/>
      <c r="IAR99" s="13"/>
      <c r="IAS99" s="13"/>
      <c r="IAT99" s="13"/>
      <c r="IAU99" s="13"/>
      <c r="IAV99" s="13"/>
      <c r="IAW99" s="13"/>
      <c r="IAX99" s="13"/>
      <c r="IAY99" s="13"/>
      <c r="IAZ99" s="13"/>
      <c r="IBA99" s="13"/>
      <c r="IBB99" s="13"/>
      <c r="IBC99" s="13"/>
      <c r="IBD99" s="13"/>
      <c r="IBE99" s="13"/>
      <c r="IBF99" s="13"/>
      <c r="IBG99" s="13"/>
      <c r="IBH99" s="13"/>
      <c r="IBI99" s="13"/>
      <c r="IBJ99" s="13"/>
      <c r="IBK99" s="13"/>
      <c r="IBL99" s="13"/>
      <c r="IBM99" s="13"/>
      <c r="IBN99" s="13"/>
      <c r="IBO99" s="13"/>
      <c r="IBP99" s="13"/>
      <c r="IBQ99" s="13"/>
      <c r="IBR99" s="13"/>
      <c r="IBS99" s="13"/>
      <c r="IBT99" s="13"/>
      <c r="IBU99" s="13"/>
      <c r="IBV99" s="13"/>
      <c r="IBW99" s="13"/>
      <c r="IBX99" s="13"/>
      <c r="IBY99" s="13"/>
      <c r="IBZ99" s="13"/>
      <c r="ICA99" s="13"/>
      <c r="ICB99" s="13"/>
      <c r="ICC99" s="13"/>
      <c r="ICD99" s="13"/>
      <c r="ICE99" s="13"/>
      <c r="ICF99" s="13"/>
      <c r="ICG99" s="13"/>
      <c r="ICH99" s="13"/>
      <c r="ICI99" s="13"/>
      <c r="ICJ99" s="13"/>
      <c r="ICK99" s="13"/>
      <c r="ICL99" s="13"/>
      <c r="ICM99" s="13"/>
      <c r="ICN99" s="13"/>
      <c r="ICO99" s="13"/>
      <c r="ICP99" s="13"/>
      <c r="ICQ99" s="13"/>
      <c r="ICR99" s="13"/>
      <c r="ICS99" s="13"/>
      <c r="ICT99" s="13"/>
      <c r="ICU99" s="13"/>
      <c r="ICV99" s="13"/>
      <c r="ICW99" s="13"/>
      <c r="ICX99" s="13"/>
      <c r="ICY99" s="13"/>
      <c r="ICZ99" s="13"/>
      <c r="IDA99" s="13"/>
      <c r="IDB99" s="13"/>
      <c r="IDC99" s="13"/>
      <c r="IDD99" s="13"/>
      <c r="IDE99" s="13"/>
      <c r="IDF99" s="13"/>
      <c r="IDG99" s="13"/>
      <c r="IDH99" s="13"/>
      <c r="IDI99" s="13"/>
      <c r="IDJ99" s="13"/>
      <c r="IDK99" s="13"/>
      <c r="IDL99" s="13"/>
      <c r="IDM99" s="13"/>
      <c r="IDN99" s="13"/>
      <c r="IDO99" s="13"/>
      <c r="IDP99" s="13"/>
      <c r="IDQ99" s="13"/>
      <c r="IDR99" s="13"/>
      <c r="IDS99" s="13"/>
      <c r="IDT99" s="13"/>
      <c r="IDU99" s="13"/>
      <c r="IDV99" s="13"/>
      <c r="IDW99" s="13"/>
      <c r="IDX99" s="13"/>
      <c r="IDY99" s="13"/>
      <c r="IDZ99" s="13"/>
      <c r="IEA99" s="13"/>
      <c r="IEB99" s="13"/>
      <c r="IEC99" s="13"/>
      <c r="IED99" s="13"/>
      <c r="IEE99" s="13"/>
      <c r="IEF99" s="13"/>
      <c r="IEG99" s="13"/>
      <c r="IEH99" s="13"/>
      <c r="IEI99" s="13"/>
      <c r="IEJ99" s="13"/>
      <c r="IEK99" s="13"/>
      <c r="IEL99" s="13"/>
      <c r="IEM99" s="13"/>
      <c r="IEN99" s="13"/>
      <c r="IEO99" s="13"/>
      <c r="IEP99" s="13"/>
      <c r="IEQ99" s="13"/>
      <c r="IER99" s="13"/>
      <c r="IES99" s="13"/>
      <c r="IET99" s="13"/>
      <c r="IEU99" s="13"/>
      <c r="IEV99" s="13"/>
      <c r="IEW99" s="13"/>
      <c r="IEX99" s="13"/>
      <c r="IEY99" s="13"/>
      <c r="IEZ99" s="13"/>
      <c r="IFA99" s="13"/>
      <c r="IFB99" s="13"/>
      <c r="IFC99" s="13"/>
      <c r="IFD99" s="13"/>
      <c r="IFE99" s="13"/>
      <c r="IFF99" s="13"/>
      <c r="IFG99" s="13"/>
      <c r="IFH99" s="13"/>
      <c r="IFI99" s="13"/>
      <c r="IFJ99" s="13"/>
      <c r="IFK99" s="13"/>
      <c r="IFL99" s="13"/>
      <c r="IFM99" s="13"/>
      <c r="IFN99" s="13"/>
      <c r="IFO99" s="13"/>
      <c r="IFP99" s="13"/>
      <c r="IFQ99" s="13"/>
      <c r="IFR99" s="13"/>
      <c r="IFS99" s="13"/>
      <c r="IFT99" s="13"/>
      <c r="IFU99" s="13"/>
      <c r="IFV99" s="13"/>
      <c r="IFW99" s="13"/>
      <c r="IFX99" s="13"/>
      <c r="IFY99" s="13"/>
      <c r="IFZ99" s="13"/>
      <c r="IGA99" s="13"/>
      <c r="IGB99" s="13"/>
      <c r="IGC99" s="13"/>
      <c r="IGD99" s="13"/>
      <c r="IGE99" s="13"/>
      <c r="IGF99" s="13"/>
      <c r="IGG99" s="13"/>
      <c r="IGH99" s="13"/>
      <c r="IGI99" s="13"/>
      <c r="IGJ99" s="13"/>
      <c r="IGK99" s="13"/>
      <c r="IGL99" s="13"/>
      <c r="IGM99" s="13"/>
      <c r="IGN99" s="13"/>
      <c r="IGO99" s="13"/>
      <c r="IGP99" s="13"/>
      <c r="IGQ99" s="13"/>
      <c r="IGR99" s="13"/>
      <c r="IGS99" s="13"/>
      <c r="IGT99" s="13"/>
      <c r="IGU99" s="13"/>
      <c r="IGV99" s="13"/>
      <c r="IGW99" s="13"/>
      <c r="IGX99" s="13"/>
      <c r="IGY99" s="13"/>
      <c r="IGZ99" s="13"/>
      <c r="IHA99" s="13"/>
      <c r="IHB99" s="13"/>
      <c r="IHC99" s="13"/>
      <c r="IHD99" s="13"/>
      <c r="IHE99" s="13"/>
      <c r="IHF99" s="13"/>
      <c r="IHG99" s="13"/>
      <c r="IHH99" s="13"/>
      <c r="IHI99" s="13"/>
      <c r="IHJ99" s="13"/>
      <c r="IHK99" s="13"/>
      <c r="IHL99" s="13"/>
      <c r="IHM99" s="13"/>
      <c r="IHN99" s="13"/>
      <c r="IHO99" s="13"/>
      <c r="IHP99" s="13"/>
      <c r="IHQ99" s="13"/>
      <c r="IHR99" s="13"/>
      <c r="IHS99" s="13"/>
      <c r="IHT99" s="13"/>
      <c r="IHU99" s="13"/>
      <c r="IHV99" s="13"/>
      <c r="IHW99" s="13"/>
      <c r="IHX99" s="13"/>
      <c r="IHY99" s="13"/>
      <c r="IHZ99" s="13"/>
      <c r="IIA99" s="13"/>
      <c r="IIB99" s="13"/>
      <c r="IIC99" s="13"/>
      <c r="IID99" s="13"/>
      <c r="IIE99" s="13"/>
      <c r="IIF99" s="13"/>
      <c r="IIG99" s="13"/>
      <c r="IIH99" s="13"/>
      <c r="III99" s="13"/>
      <c r="IIJ99" s="13"/>
      <c r="IIK99" s="13"/>
      <c r="IIL99" s="13"/>
      <c r="IIM99" s="13"/>
      <c r="IIN99" s="13"/>
      <c r="IIO99" s="13"/>
      <c r="IIP99" s="13"/>
      <c r="IIQ99" s="13"/>
      <c r="IIR99" s="13"/>
      <c r="IIS99" s="13"/>
      <c r="IIT99" s="13"/>
      <c r="IIU99" s="13"/>
      <c r="IIV99" s="13"/>
      <c r="IIW99" s="13"/>
      <c r="IIX99" s="13"/>
      <c r="IIY99" s="13"/>
      <c r="IIZ99" s="13"/>
      <c r="IJA99" s="13"/>
      <c r="IJB99" s="13"/>
      <c r="IJC99" s="13"/>
      <c r="IJD99" s="13"/>
      <c r="IJE99" s="13"/>
      <c r="IJF99" s="13"/>
      <c r="IJG99" s="13"/>
      <c r="IJH99" s="13"/>
      <c r="IJI99" s="13"/>
      <c r="IJJ99" s="13"/>
      <c r="IJK99" s="13"/>
      <c r="IJL99" s="13"/>
      <c r="IJM99" s="13"/>
      <c r="IJN99" s="13"/>
      <c r="IJO99" s="13"/>
      <c r="IJP99" s="13"/>
      <c r="IJQ99" s="13"/>
      <c r="IJR99" s="13"/>
      <c r="IJS99" s="13"/>
      <c r="IJT99" s="13"/>
      <c r="IJU99" s="13"/>
      <c r="IJV99" s="13"/>
      <c r="IJW99" s="13"/>
      <c r="IJX99" s="13"/>
      <c r="IJY99" s="13"/>
      <c r="IJZ99" s="13"/>
      <c r="IKA99" s="13"/>
      <c r="IKB99" s="13"/>
      <c r="IKC99" s="13"/>
      <c r="IKD99" s="13"/>
      <c r="IKE99" s="13"/>
      <c r="IKF99" s="13"/>
      <c r="IKG99" s="13"/>
      <c r="IKH99" s="13"/>
      <c r="IKI99" s="13"/>
      <c r="IKJ99" s="13"/>
      <c r="IKK99" s="13"/>
      <c r="IKL99" s="13"/>
      <c r="IKM99" s="13"/>
      <c r="IKN99" s="13"/>
      <c r="IKO99" s="13"/>
      <c r="IKP99" s="13"/>
      <c r="IKQ99" s="13"/>
      <c r="IKR99" s="13"/>
      <c r="IKS99" s="13"/>
      <c r="IKT99" s="13"/>
      <c r="IKU99" s="13"/>
      <c r="IKV99" s="13"/>
      <c r="IKW99" s="13"/>
      <c r="IKX99" s="13"/>
      <c r="IKY99" s="13"/>
      <c r="IKZ99" s="13"/>
      <c r="ILA99" s="13"/>
      <c r="ILB99" s="13"/>
      <c r="ILC99" s="13"/>
      <c r="ILD99" s="13"/>
      <c r="ILE99" s="13"/>
      <c r="ILF99" s="13"/>
      <c r="ILG99" s="13"/>
      <c r="ILH99" s="13"/>
      <c r="ILI99" s="13"/>
      <c r="ILJ99" s="13"/>
      <c r="ILK99" s="13"/>
      <c r="ILL99" s="13"/>
      <c r="ILM99" s="13"/>
      <c r="ILN99" s="13"/>
      <c r="ILO99" s="13"/>
      <c r="ILP99" s="13"/>
      <c r="ILQ99" s="13"/>
      <c r="ILR99" s="13"/>
      <c r="ILS99" s="13"/>
      <c r="ILT99" s="13"/>
      <c r="ILU99" s="13"/>
      <c r="ILV99" s="13"/>
      <c r="ILW99" s="13"/>
      <c r="ILX99" s="13"/>
      <c r="ILY99" s="13"/>
      <c r="ILZ99" s="13"/>
      <c r="IMA99" s="13"/>
      <c r="IMB99" s="13"/>
      <c r="IMC99" s="13"/>
      <c r="IMD99" s="13"/>
      <c r="IME99" s="13"/>
      <c r="IMF99" s="13"/>
      <c r="IMG99" s="13"/>
      <c r="IMH99" s="13"/>
      <c r="IMI99" s="13"/>
      <c r="IMJ99" s="13"/>
      <c r="IMK99" s="13"/>
      <c r="IML99" s="13"/>
      <c r="IMM99" s="13"/>
      <c r="IMN99" s="13"/>
      <c r="IMO99" s="13"/>
      <c r="IMP99" s="13"/>
      <c r="IMQ99" s="13"/>
      <c r="IMR99" s="13"/>
      <c r="IMS99" s="13"/>
      <c r="IMT99" s="13"/>
      <c r="IMU99" s="13"/>
      <c r="IMV99" s="13"/>
      <c r="IMW99" s="13"/>
      <c r="IMX99" s="13"/>
      <c r="IMY99" s="13"/>
      <c r="IMZ99" s="13"/>
      <c r="INA99" s="13"/>
      <c r="INB99" s="13"/>
      <c r="INC99" s="13"/>
      <c r="IND99" s="13"/>
      <c r="INE99" s="13"/>
      <c r="INF99" s="13"/>
      <c r="ING99" s="13"/>
      <c r="INH99" s="13"/>
      <c r="INI99" s="13"/>
      <c r="INJ99" s="13"/>
      <c r="INK99" s="13"/>
      <c r="INL99" s="13"/>
      <c r="INM99" s="13"/>
      <c r="INN99" s="13"/>
      <c r="INO99" s="13"/>
      <c r="INP99" s="13"/>
      <c r="INQ99" s="13"/>
      <c r="INR99" s="13"/>
      <c r="INS99" s="13"/>
      <c r="INT99" s="13"/>
      <c r="INU99" s="13"/>
      <c r="INV99" s="13"/>
      <c r="INW99" s="13"/>
      <c r="INX99" s="13"/>
      <c r="INY99" s="13"/>
      <c r="INZ99" s="13"/>
      <c r="IOA99" s="13"/>
      <c r="IOB99" s="13"/>
      <c r="IOC99" s="13"/>
      <c r="IOD99" s="13"/>
      <c r="IOE99" s="13"/>
      <c r="IOF99" s="13"/>
      <c r="IOG99" s="13"/>
      <c r="IOH99" s="13"/>
      <c r="IOI99" s="13"/>
      <c r="IOJ99" s="13"/>
      <c r="IOK99" s="13"/>
      <c r="IOL99" s="13"/>
      <c r="IOM99" s="13"/>
      <c r="ION99" s="13"/>
      <c r="IOO99" s="13"/>
      <c r="IOP99" s="13"/>
      <c r="IOQ99" s="13"/>
      <c r="IOR99" s="13"/>
      <c r="IOS99" s="13"/>
      <c r="IOT99" s="13"/>
      <c r="IOU99" s="13"/>
      <c r="IOV99" s="13"/>
      <c r="IOW99" s="13"/>
      <c r="IOX99" s="13"/>
      <c r="IOY99" s="13"/>
      <c r="IOZ99" s="13"/>
      <c r="IPA99" s="13"/>
      <c r="IPB99" s="13"/>
      <c r="IPC99" s="13"/>
      <c r="IPD99" s="13"/>
      <c r="IPE99" s="13"/>
      <c r="IPF99" s="13"/>
      <c r="IPG99" s="13"/>
      <c r="IPH99" s="13"/>
      <c r="IPI99" s="13"/>
      <c r="IPJ99" s="13"/>
      <c r="IPK99" s="13"/>
      <c r="IPL99" s="13"/>
      <c r="IPM99" s="13"/>
      <c r="IPN99" s="13"/>
      <c r="IPO99" s="13"/>
      <c r="IPP99" s="13"/>
      <c r="IPQ99" s="13"/>
      <c r="IPR99" s="13"/>
      <c r="IPS99" s="13"/>
      <c r="IPT99" s="13"/>
      <c r="IPU99" s="13"/>
      <c r="IPV99" s="13"/>
      <c r="IPW99" s="13"/>
      <c r="IPX99" s="13"/>
      <c r="IPY99" s="13"/>
      <c r="IPZ99" s="13"/>
      <c r="IQA99" s="13"/>
      <c r="IQB99" s="13"/>
      <c r="IQC99" s="13"/>
      <c r="IQD99" s="13"/>
      <c r="IQE99" s="13"/>
      <c r="IQF99" s="13"/>
      <c r="IQG99" s="13"/>
      <c r="IQH99" s="13"/>
      <c r="IQI99" s="13"/>
      <c r="IQJ99" s="13"/>
      <c r="IQK99" s="13"/>
      <c r="IQL99" s="13"/>
      <c r="IQM99" s="13"/>
      <c r="IQN99" s="13"/>
      <c r="IQO99" s="13"/>
      <c r="IQP99" s="13"/>
      <c r="IQQ99" s="13"/>
      <c r="IQR99" s="13"/>
      <c r="IQS99" s="13"/>
      <c r="IQT99" s="13"/>
      <c r="IQU99" s="13"/>
      <c r="IQV99" s="13"/>
      <c r="IQW99" s="13"/>
      <c r="IQX99" s="13"/>
      <c r="IQY99" s="13"/>
      <c r="IQZ99" s="13"/>
      <c r="IRA99" s="13"/>
      <c r="IRB99" s="13"/>
      <c r="IRC99" s="13"/>
      <c r="IRD99" s="13"/>
      <c r="IRE99" s="13"/>
      <c r="IRF99" s="13"/>
      <c r="IRG99" s="13"/>
      <c r="IRH99" s="13"/>
      <c r="IRI99" s="13"/>
      <c r="IRJ99" s="13"/>
      <c r="IRK99" s="13"/>
      <c r="IRL99" s="13"/>
      <c r="IRM99" s="13"/>
      <c r="IRN99" s="13"/>
      <c r="IRO99" s="13"/>
      <c r="IRP99" s="13"/>
      <c r="IRQ99" s="13"/>
      <c r="IRR99" s="13"/>
      <c r="IRS99" s="13"/>
      <c r="IRT99" s="13"/>
      <c r="IRU99" s="13"/>
      <c r="IRV99" s="13"/>
      <c r="IRW99" s="13"/>
      <c r="IRX99" s="13"/>
      <c r="IRY99" s="13"/>
      <c r="IRZ99" s="13"/>
      <c r="ISA99" s="13"/>
      <c r="ISB99" s="13"/>
      <c r="ISC99" s="13"/>
      <c r="ISD99" s="13"/>
      <c r="ISE99" s="13"/>
      <c r="ISF99" s="13"/>
      <c r="ISG99" s="13"/>
      <c r="ISH99" s="13"/>
      <c r="ISI99" s="13"/>
      <c r="ISJ99" s="13"/>
      <c r="ISK99" s="13"/>
      <c r="ISL99" s="13"/>
      <c r="ISM99" s="13"/>
      <c r="ISN99" s="13"/>
      <c r="ISO99" s="13"/>
      <c r="ISP99" s="13"/>
      <c r="ISQ99" s="13"/>
      <c r="ISR99" s="13"/>
      <c r="ISS99" s="13"/>
      <c r="IST99" s="13"/>
      <c r="ISU99" s="13"/>
      <c r="ISV99" s="13"/>
      <c r="ISW99" s="13"/>
      <c r="ISX99" s="13"/>
      <c r="ISY99" s="13"/>
      <c r="ISZ99" s="13"/>
      <c r="ITA99" s="13"/>
      <c r="ITB99" s="13"/>
      <c r="ITC99" s="13"/>
      <c r="ITD99" s="13"/>
      <c r="ITE99" s="13"/>
      <c r="ITF99" s="13"/>
      <c r="ITG99" s="13"/>
      <c r="ITH99" s="13"/>
      <c r="ITI99" s="13"/>
      <c r="ITJ99" s="13"/>
      <c r="ITK99" s="13"/>
      <c r="ITL99" s="13"/>
      <c r="ITM99" s="13"/>
      <c r="ITN99" s="13"/>
      <c r="ITO99" s="13"/>
      <c r="ITP99" s="13"/>
      <c r="ITQ99" s="13"/>
      <c r="ITR99" s="13"/>
      <c r="ITS99" s="13"/>
      <c r="ITT99" s="13"/>
      <c r="ITU99" s="13"/>
      <c r="ITV99" s="13"/>
      <c r="ITW99" s="13"/>
      <c r="ITX99" s="13"/>
      <c r="ITY99" s="13"/>
      <c r="ITZ99" s="13"/>
      <c r="IUA99" s="13"/>
      <c r="IUB99" s="13"/>
      <c r="IUC99" s="13"/>
      <c r="IUD99" s="13"/>
      <c r="IUE99" s="13"/>
      <c r="IUF99" s="13"/>
      <c r="IUG99" s="13"/>
      <c r="IUH99" s="13"/>
      <c r="IUI99" s="13"/>
      <c r="IUJ99" s="13"/>
      <c r="IUK99" s="13"/>
      <c r="IUL99" s="13"/>
      <c r="IUM99" s="13"/>
      <c r="IUN99" s="13"/>
      <c r="IUO99" s="13"/>
      <c r="IUP99" s="13"/>
      <c r="IUQ99" s="13"/>
      <c r="IUR99" s="13"/>
      <c r="IUS99" s="13"/>
      <c r="IUT99" s="13"/>
      <c r="IUU99" s="13"/>
      <c r="IUV99" s="13"/>
      <c r="IUW99" s="13"/>
      <c r="IUX99" s="13"/>
      <c r="IUY99" s="13"/>
      <c r="IUZ99" s="13"/>
      <c r="IVA99" s="13"/>
      <c r="IVB99" s="13"/>
      <c r="IVC99" s="13"/>
      <c r="IVD99" s="13"/>
      <c r="IVE99" s="13"/>
      <c r="IVF99" s="13"/>
      <c r="IVG99" s="13"/>
      <c r="IVH99" s="13"/>
      <c r="IVI99" s="13"/>
      <c r="IVJ99" s="13"/>
      <c r="IVK99" s="13"/>
      <c r="IVL99" s="13"/>
      <c r="IVM99" s="13"/>
      <c r="IVN99" s="13"/>
      <c r="IVO99" s="13"/>
      <c r="IVP99" s="13"/>
      <c r="IVQ99" s="13"/>
      <c r="IVR99" s="13"/>
      <c r="IVS99" s="13"/>
      <c r="IVT99" s="13"/>
      <c r="IVU99" s="13"/>
      <c r="IVV99" s="13"/>
      <c r="IVW99" s="13"/>
      <c r="IVX99" s="13"/>
      <c r="IVY99" s="13"/>
      <c r="IVZ99" s="13"/>
      <c r="IWA99" s="13"/>
      <c r="IWB99" s="13"/>
      <c r="IWC99" s="13"/>
      <c r="IWD99" s="13"/>
      <c r="IWE99" s="13"/>
      <c r="IWF99" s="13"/>
      <c r="IWG99" s="13"/>
      <c r="IWH99" s="13"/>
      <c r="IWI99" s="13"/>
      <c r="IWJ99" s="13"/>
      <c r="IWK99" s="13"/>
      <c r="IWL99" s="13"/>
      <c r="IWM99" s="13"/>
      <c r="IWN99" s="13"/>
      <c r="IWO99" s="13"/>
      <c r="IWP99" s="13"/>
      <c r="IWQ99" s="13"/>
      <c r="IWR99" s="13"/>
      <c r="IWS99" s="13"/>
      <c r="IWT99" s="13"/>
      <c r="IWU99" s="13"/>
      <c r="IWV99" s="13"/>
      <c r="IWW99" s="13"/>
      <c r="IWX99" s="13"/>
      <c r="IWY99" s="13"/>
      <c r="IWZ99" s="13"/>
      <c r="IXA99" s="13"/>
      <c r="IXB99" s="13"/>
      <c r="IXC99" s="13"/>
      <c r="IXD99" s="13"/>
      <c r="IXE99" s="13"/>
      <c r="IXF99" s="13"/>
      <c r="IXG99" s="13"/>
      <c r="IXH99" s="13"/>
      <c r="IXI99" s="13"/>
      <c r="IXJ99" s="13"/>
      <c r="IXK99" s="13"/>
      <c r="IXL99" s="13"/>
      <c r="IXM99" s="13"/>
      <c r="IXN99" s="13"/>
      <c r="IXO99" s="13"/>
      <c r="IXP99" s="13"/>
      <c r="IXQ99" s="13"/>
      <c r="IXR99" s="13"/>
      <c r="IXS99" s="13"/>
      <c r="IXT99" s="13"/>
      <c r="IXU99" s="13"/>
      <c r="IXV99" s="13"/>
      <c r="IXW99" s="13"/>
      <c r="IXX99" s="13"/>
      <c r="IXY99" s="13"/>
      <c r="IXZ99" s="13"/>
      <c r="IYA99" s="13"/>
      <c r="IYB99" s="13"/>
      <c r="IYC99" s="13"/>
      <c r="IYD99" s="13"/>
      <c r="IYE99" s="13"/>
      <c r="IYF99" s="13"/>
      <c r="IYG99" s="13"/>
      <c r="IYH99" s="13"/>
      <c r="IYI99" s="13"/>
      <c r="IYJ99" s="13"/>
      <c r="IYK99" s="13"/>
      <c r="IYL99" s="13"/>
      <c r="IYM99" s="13"/>
      <c r="IYN99" s="13"/>
      <c r="IYO99" s="13"/>
      <c r="IYP99" s="13"/>
      <c r="IYQ99" s="13"/>
      <c r="IYR99" s="13"/>
      <c r="IYS99" s="13"/>
      <c r="IYT99" s="13"/>
      <c r="IYU99" s="13"/>
      <c r="IYV99" s="13"/>
      <c r="IYW99" s="13"/>
      <c r="IYX99" s="13"/>
      <c r="IYY99" s="13"/>
      <c r="IYZ99" s="13"/>
      <c r="IZA99" s="13"/>
      <c r="IZB99" s="13"/>
      <c r="IZC99" s="13"/>
      <c r="IZD99" s="13"/>
      <c r="IZE99" s="13"/>
      <c r="IZF99" s="13"/>
      <c r="IZG99" s="13"/>
      <c r="IZH99" s="13"/>
      <c r="IZI99" s="13"/>
      <c r="IZJ99" s="13"/>
      <c r="IZK99" s="13"/>
      <c r="IZL99" s="13"/>
      <c r="IZM99" s="13"/>
      <c r="IZN99" s="13"/>
      <c r="IZO99" s="13"/>
      <c r="IZP99" s="13"/>
      <c r="IZQ99" s="13"/>
      <c r="IZR99" s="13"/>
      <c r="IZS99" s="13"/>
      <c r="IZT99" s="13"/>
      <c r="IZU99" s="13"/>
      <c r="IZV99" s="13"/>
      <c r="IZW99" s="13"/>
      <c r="IZX99" s="13"/>
      <c r="IZY99" s="13"/>
      <c r="IZZ99" s="13"/>
      <c r="JAA99" s="13"/>
      <c r="JAB99" s="13"/>
      <c r="JAC99" s="13"/>
      <c r="JAD99" s="13"/>
      <c r="JAE99" s="13"/>
      <c r="JAF99" s="13"/>
      <c r="JAG99" s="13"/>
      <c r="JAH99" s="13"/>
      <c r="JAI99" s="13"/>
      <c r="JAJ99" s="13"/>
      <c r="JAK99" s="13"/>
      <c r="JAL99" s="13"/>
      <c r="JAM99" s="13"/>
      <c r="JAN99" s="13"/>
      <c r="JAO99" s="13"/>
      <c r="JAP99" s="13"/>
      <c r="JAQ99" s="13"/>
      <c r="JAR99" s="13"/>
      <c r="JAS99" s="13"/>
      <c r="JAT99" s="13"/>
      <c r="JAU99" s="13"/>
      <c r="JAV99" s="13"/>
      <c r="JAW99" s="13"/>
      <c r="JAX99" s="13"/>
      <c r="JAY99" s="13"/>
      <c r="JAZ99" s="13"/>
      <c r="JBA99" s="13"/>
      <c r="JBB99" s="13"/>
      <c r="JBC99" s="13"/>
      <c r="JBD99" s="13"/>
      <c r="JBE99" s="13"/>
      <c r="JBF99" s="13"/>
      <c r="JBG99" s="13"/>
      <c r="JBH99" s="13"/>
      <c r="JBI99" s="13"/>
      <c r="JBJ99" s="13"/>
      <c r="JBK99" s="13"/>
      <c r="JBL99" s="13"/>
      <c r="JBM99" s="13"/>
      <c r="JBN99" s="13"/>
      <c r="JBO99" s="13"/>
      <c r="JBP99" s="13"/>
      <c r="JBQ99" s="13"/>
      <c r="JBR99" s="13"/>
      <c r="JBS99" s="13"/>
      <c r="JBT99" s="13"/>
      <c r="JBU99" s="13"/>
      <c r="JBV99" s="13"/>
      <c r="JBW99" s="13"/>
      <c r="JBX99" s="13"/>
      <c r="JBY99" s="13"/>
      <c r="JBZ99" s="13"/>
      <c r="JCA99" s="13"/>
      <c r="JCB99" s="13"/>
      <c r="JCC99" s="13"/>
      <c r="JCD99" s="13"/>
      <c r="JCE99" s="13"/>
      <c r="JCF99" s="13"/>
      <c r="JCG99" s="13"/>
      <c r="JCH99" s="13"/>
      <c r="JCI99" s="13"/>
      <c r="JCJ99" s="13"/>
      <c r="JCK99" s="13"/>
      <c r="JCL99" s="13"/>
      <c r="JCM99" s="13"/>
      <c r="JCN99" s="13"/>
      <c r="JCO99" s="13"/>
      <c r="JCP99" s="13"/>
      <c r="JCQ99" s="13"/>
      <c r="JCR99" s="13"/>
      <c r="JCS99" s="13"/>
      <c r="JCT99" s="13"/>
      <c r="JCU99" s="13"/>
      <c r="JCV99" s="13"/>
      <c r="JCW99" s="13"/>
      <c r="JCX99" s="13"/>
      <c r="JCY99" s="13"/>
      <c r="JCZ99" s="13"/>
      <c r="JDA99" s="13"/>
      <c r="JDB99" s="13"/>
      <c r="JDC99" s="13"/>
      <c r="JDD99" s="13"/>
      <c r="JDE99" s="13"/>
      <c r="JDF99" s="13"/>
      <c r="JDG99" s="13"/>
      <c r="JDH99" s="13"/>
      <c r="JDI99" s="13"/>
      <c r="JDJ99" s="13"/>
      <c r="JDK99" s="13"/>
      <c r="JDL99" s="13"/>
      <c r="JDM99" s="13"/>
      <c r="JDN99" s="13"/>
      <c r="JDO99" s="13"/>
      <c r="JDP99" s="13"/>
      <c r="JDQ99" s="13"/>
      <c r="JDR99" s="13"/>
      <c r="JDS99" s="13"/>
      <c r="JDT99" s="13"/>
      <c r="JDU99" s="13"/>
      <c r="JDV99" s="13"/>
      <c r="JDW99" s="13"/>
      <c r="JDX99" s="13"/>
      <c r="JDY99" s="13"/>
      <c r="JDZ99" s="13"/>
      <c r="JEA99" s="13"/>
      <c r="JEB99" s="13"/>
      <c r="JEC99" s="13"/>
      <c r="JED99" s="13"/>
      <c r="JEE99" s="13"/>
      <c r="JEF99" s="13"/>
      <c r="JEG99" s="13"/>
      <c r="JEH99" s="13"/>
      <c r="JEI99" s="13"/>
      <c r="JEJ99" s="13"/>
      <c r="JEK99" s="13"/>
      <c r="JEL99" s="13"/>
      <c r="JEM99" s="13"/>
      <c r="JEN99" s="13"/>
      <c r="JEO99" s="13"/>
      <c r="JEP99" s="13"/>
      <c r="JEQ99" s="13"/>
      <c r="JER99" s="13"/>
      <c r="JES99" s="13"/>
      <c r="JET99" s="13"/>
      <c r="JEU99" s="13"/>
      <c r="JEV99" s="13"/>
      <c r="JEW99" s="13"/>
      <c r="JEX99" s="13"/>
      <c r="JEY99" s="13"/>
      <c r="JEZ99" s="13"/>
      <c r="JFA99" s="13"/>
      <c r="JFB99" s="13"/>
      <c r="JFC99" s="13"/>
      <c r="JFD99" s="13"/>
      <c r="JFE99" s="13"/>
      <c r="JFF99" s="13"/>
      <c r="JFG99" s="13"/>
      <c r="JFH99" s="13"/>
      <c r="JFI99" s="13"/>
      <c r="JFJ99" s="13"/>
      <c r="JFK99" s="13"/>
      <c r="JFL99" s="13"/>
      <c r="JFM99" s="13"/>
      <c r="JFN99" s="13"/>
      <c r="JFO99" s="13"/>
      <c r="JFP99" s="13"/>
      <c r="JFQ99" s="13"/>
      <c r="JFR99" s="13"/>
      <c r="JFS99" s="13"/>
      <c r="JFT99" s="13"/>
      <c r="JFU99" s="13"/>
      <c r="JFV99" s="13"/>
      <c r="JFW99" s="13"/>
      <c r="JFX99" s="13"/>
      <c r="JFY99" s="13"/>
      <c r="JFZ99" s="13"/>
      <c r="JGA99" s="13"/>
      <c r="JGB99" s="13"/>
      <c r="JGC99" s="13"/>
      <c r="JGD99" s="13"/>
      <c r="JGE99" s="13"/>
      <c r="JGF99" s="13"/>
      <c r="JGG99" s="13"/>
      <c r="JGH99" s="13"/>
      <c r="JGI99" s="13"/>
      <c r="JGJ99" s="13"/>
      <c r="JGK99" s="13"/>
      <c r="JGL99" s="13"/>
      <c r="JGM99" s="13"/>
      <c r="JGN99" s="13"/>
      <c r="JGO99" s="13"/>
      <c r="JGP99" s="13"/>
      <c r="JGQ99" s="13"/>
      <c r="JGR99" s="13"/>
      <c r="JGS99" s="13"/>
      <c r="JGT99" s="13"/>
      <c r="JGU99" s="13"/>
      <c r="JGV99" s="13"/>
      <c r="JGW99" s="13"/>
      <c r="JGX99" s="13"/>
      <c r="JGY99" s="13"/>
      <c r="JGZ99" s="13"/>
      <c r="JHA99" s="13"/>
      <c r="JHB99" s="13"/>
      <c r="JHC99" s="13"/>
      <c r="JHD99" s="13"/>
      <c r="JHE99" s="13"/>
      <c r="JHF99" s="13"/>
      <c r="JHG99" s="13"/>
      <c r="JHH99" s="13"/>
      <c r="JHI99" s="13"/>
      <c r="JHJ99" s="13"/>
      <c r="JHK99" s="13"/>
      <c r="JHL99" s="13"/>
      <c r="JHM99" s="13"/>
      <c r="JHN99" s="13"/>
      <c r="JHO99" s="13"/>
      <c r="JHP99" s="13"/>
      <c r="JHQ99" s="13"/>
      <c r="JHR99" s="13"/>
      <c r="JHS99" s="13"/>
      <c r="JHT99" s="13"/>
      <c r="JHU99" s="13"/>
      <c r="JHV99" s="13"/>
      <c r="JHW99" s="13"/>
      <c r="JHX99" s="13"/>
      <c r="JHY99" s="13"/>
      <c r="JHZ99" s="13"/>
      <c r="JIA99" s="13"/>
      <c r="JIB99" s="13"/>
      <c r="JIC99" s="13"/>
      <c r="JID99" s="13"/>
      <c r="JIE99" s="13"/>
      <c r="JIF99" s="13"/>
      <c r="JIG99" s="13"/>
      <c r="JIH99" s="13"/>
      <c r="JII99" s="13"/>
      <c r="JIJ99" s="13"/>
      <c r="JIK99" s="13"/>
      <c r="JIL99" s="13"/>
      <c r="JIM99" s="13"/>
      <c r="JIN99" s="13"/>
      <c r="JIO99" s="13"/>
      <c r="JIP99" s="13"/>
      <c r="JIQ99" s="13"/>
      <c r="JIR99" s="13"/>
      <c r="JIS99" s="13"/>
      <c r="JIT99" s="13"/>
      <c r="JIU99" s="13"/>
      <c r="JIV99" s="13"/>
      <c r="JIW99" s="13"/>
      <c r="JIX99" s="13"/>
      <c r="JIY99" s="13"/>
      <c r="JIZ99" s="13"/>
      <c r="JJA99" s="13"/>
      <c r="JJB99" s="13"/>
      <c r="JJC99" s="13"/>
      <c r="JJD99" s="13"/>
      <c r="JJE99" s="13"/>
      <c r="JJF99" s="13"/>
      <c r="JJG99" s="13"/>
      <c r="JJH99" s="13"/>
      <c r="JJI99" s="13"/>
      <c r="JJJ99" s="13"/>
      <c r="JJK99" s="13"/>
      <c r="JJL99" s="13"/>
      <c r="JJM99" s="13"/>
      <c r="JJN99" s="13"/>
      <c r="JJO99" s="13"/>
      <c r="JJP99" s="13"/>
      <c r="JJQ99" s="13"/>
      <c r="JJR99" s="13"/>
      <c r="JJS99" s="13"/>
      <c r="JJT99" s="13"/>
      <c r="JJU99" s="13"/>
      <c r="JJV99" s="13"/>
      <c r="JJW99" s="13"/>
      <c r="JJX99" s="13"/>
      <c r="JJY99" s="13"/>
      <c r="JJZ99" s="13"/>
      <c r="JKA99" s="13"/>
      <c r="JKB99" s="13"/>
      <c r="JKC99" s="13"/>
      <c r="JKD99" s="13"/>
      <c r="JKE99" s="13"/>
      <c r="JKF99" s="13"/>
      <c r="JKG99" s="13"/>
      <c r="JKH99" s="13"/>
      <c r="JKI99" s="13"/>
      <c r="JKJ99" s="13"/>
      <c r="JKK99" s="13"/>
      <c r="JKL99" s="13"/>
      <c r="JKM99" s="13"/>
      <c r="JKN99" s="13"/>
      <c r="JKO99" s="13"/>
      <c r="JKP99" s="13"/>
      <c r="JKQ99" s="13"/>
      <c r="JKR99" s="13"/>
      <c r="JKS99" s="13"/>
      <c r="JKT99" s="13"/>
      <c r="JKU99" s="13"/>
      <c r="JKV99" s="13"/>
      <c r="JKW99" s="13"/>
      <c r="JKX99" s="13"/>
      <c r="JKY99" s="13"/>
      <c r="JKZ99" s="13"/>
      <c r="JLA99" s="13"/>
      <c r="JLB99" s="13"/>
      <c r="JLC99" s="13"/>
      <c r="JLD99" s="13"/>
      <c r="JLE99" s="13"/>
      <c r="JLF99" s="13"/>
      <c r="JLG99" s="13"/>
      <c r="JLH99" s="13"/>
      <c r="JLI99" s="13"/>
      <c r="JLJ99" s="13"/>
      <c r="JLK99" s="13"/>
      <c r="JLL99" s="13"/>
      <c r="JLM99" s="13"/>
      <c r="JLN99" s="13"/>
      <c r="JLO99" s="13"/>
      <c r="JLP99" s="13"/>
      <c r="JLQ99" s="13"/>
      <c r="JLR99" s="13"/>
      <c r="JLS99" s="13"/>
      <c r="JLT99" s="13"/>
      <c r="JLU99" s="13"/>
      <c r="JLV99" s="13"/>
      <c r="JLW99" s="13"/>
      <c r="JLX99" s="13"/>
      <c r="JLY99" s="13"/>
      <c r="JLZ99" s="13"/>
      <c r="JMA99" s="13"/>
      <c r="JMB99" s="13"/>
      <c r="JMC99" s="13"/>
      <c r="JMD99" s="13"/>
      <c r="JME99" s="13"/>
      <c r="JMF99" s="13"/>
      <c r="JMG99" s="13"/>
      <c r="JMH99" s="13"/>
      <c r="JMI99" s="13"/>
      <c r="JMJ99" s="13"/>
      <c r="JMK99" s="13"/>
      <c r="JML99" s="13"/>
      <c r="JMM99" s="13"/>
      <c r="JMN99" s="13"/>
      <c r="JMO99" s="13"/>
      <c r="JMP99" s="13"/>
      <c r="JMQ99" s="13"/>
      <c r="JMR99" s="13"/>
      <c r="JMS99" s="13"/>
      <c r="JMT99" s="13"/>
      <c r="JMU99" s="13"/>
      <c r="JMV99" s="13"/>
      <c r="JMW99" s="13"/>
      <c r="JMX99" s="13"/>
      <c r="JMY99" s="13"/>
      <c r="JMZ99" s="13"/>
      <c r="JNA99" s="13"/>
      <c r="JNB99" s="13"/>
      <c r="JNC99" s="13"/>
      <c r="JND99" s="13"/>
      <c r="JNE99" s="13"/>
      <c r="JNF99" s="13"/>
      <c r="JNG99" s="13"/>
      <c r="JNH99" s="13"/>
      <c r="JNI99" s="13"/>
      <c r="JNJ99" s="13"/>
      <c r="JNK99" s="13"/>
      <c r="JNL99" s="13"/>
      <c r="JNM99" s="13"/>
      <c r="JNN99" s="13"/>
      <c r="JNO99" s="13"/>
      <c r="JNP99" s="13"/>
      <c r="JNQ99" s="13"/>
      <c r="JNR99" s="13"/>
      <c r="JNS99" s="13"/>
      <c r="JNT99" s="13"/>
      <c r="JNU99" s="13"/>
      <c r="JNV99" s="13"/>
      <c r="JNW99" s="13"/>
      <c r="JNX99" s="13"/>
      <c r="JNY99" s="13"/>
      <c r="JNZ99" s="13"/>
      <c r="JOA99" s="13"/>
      <c r="JOB99" s="13"/>
      <c r="JOC99" s="13"/>
      <c r="JOD99" s="13"/>
      <c r="JOE99" s="13"/>
      <c r="JOF99" s="13"/>
      <c r="JOG99" s="13"/>
      <c r="JOH99" s="13"/>
      <c r="JOI99" s="13"/>
      <c r="JOJ99" s="13"/>
      <c r="JOK99" s="13"/>
      <c r="JOL99" s="13"/>
      <c r="JOM99" s="13"/>
      <c r="JON99" s="13"/>
      <c r="JOO99" s="13"/>
      <c r="JOP99" s="13"/>
      <c r="JOQ99" s="13"/>
      <c r="JOR99" s="13"/>
      <c r="JOS99" s="13"/>
      <c r="JOT99" s="13"/>
      <c r="JOU99" s="13"/>
      <c r="JOV99" s="13"/>
      <c r="JOW99" s="13"/>
      <c r="JOX99" s="13"/>
      <c r="JOY99" s="13"/>
      <c r="JOZ99" s="13"/>
      <c r="JPA99" s="13"/>
      <c r="JPB99" s="13"/>
      <c r="JPC99" s="13"/>
      <c r="JPD99" s="13"/>
      <c r="JPE99" s="13"/>
      <c r="JPF99" s="13"/>
      <c r="JPG99" s="13"/>
      <c r="JPH99" s="13"/>
      <c r="JPI99" s="13"/>
      <c r="JPJ99" s="13"/>
      <c r="JPK99" s="13"/>
      <c r="JPL99" s="13"/>
      <c r="JPM99" s="13"/>
      <c r="JPN99" s="13"/>
      <c r="JPO99" s="13"/>
      <c r="JPP99" s="13"/>
      <c r="JPQ99" s="13"/>
      <c r="JPR99" s="13"/>
      <c r="JPS99" s="13"/>
      <c r="JPT99" s="13"/>
      <c r="JPU99" s="13"/>
      <c r="JPV99" s="13"/>
      <c r="JPW99" s="13"/>
      <c r="JPX99" s="13"/>
      <c r="JPY99" s="13"/>
      <c r="JPZ99" s="13"/>
      <c r="JQA99" s="13"/>
      <c r="JQB99" s="13"/>
      <c r="JQC99" s="13"/>
      <c r="JQD99" s="13"/>
      <c r="JQE99" s="13"/>
      <c r="JQF99" s="13"/>
      <c r="JQG99" s="13"/>
      <c r="JQH99" s="13"/>
      <c r="JQI99" s="13"/>
      <c r="JQJ99" s="13"/>
      <c r="JQK99" s="13"/>
      <c r="JQL99" s="13"/>
      <c r="JQM99" s="13"/>
      <c r="JQN99" s="13"/>
      <c r="JQO99" s="13"/>
      <c r="JQP99" s="13"/>
      <c r="JQQ99" s="13"/>
      <c r="JQR99" s="13"/>
      <c r="JQS99" s="13"/>
      <c r="JQT99" s="13"/>
      <c r="JQU99" s="13"/>
      <c r="JQV99" s="13"/>
      <c r="JQW99" s="13"/>
      <c r="JQX99" s="13"/>
      <c r="JQY99" s="13"/>
      <c r="JQZ99" s="13"/>
      <c r="JRA99" s="13"/>
      <c r="JRB99" s="13"/>
      <c r="JRC99" s="13"/>
      <c r="JRD99" s="13"/>
      <c r="JRE99" s="13"/>
      <c r="JRF99" s="13"/>
      <c r="JRG99" s="13"/>
      <c r="JRH99" s="13"/>
      <c r="JRI99" s="13"/>
      <c r="JRJ99" s="13"/>
      <c r="JRK99" s="13"/>
      <c r="JRL99" s="13"/>
      <c r="JRM99" s="13"/>
      <c r="JRN99" s="13"/>
      <c r="JRO99" s="13"/>
      <c r="JRP99" s="13"/>
      <c r="JRQ99" s="13"/>
      <c r="JRR99" s="13"/>
      <c r="JRS99" s="13"/>
      <c r="JRT99" s="13"/>
      <c r="JRU99" s="13"/>
      <c r="JRV99" s="13"/>
      <c r="JRW99" s="13"/>
      <c r="JRX99" s="13"/>
      <c r="JRY99" s="13"/>
      <c r="JRZ99" s="13"/>
      <c r="JSA99" s="13"/>
      <c r="JSB99" s="13"/>
      <c r="JSC99" s="13"/>
      <c r="JSD99" s="13"/>
      <c r="JSE99" s="13"/>
      <c r="JSF99" s="13"/>
      <c r="JSG99" s="13"/>
      <c r="JSH99" s="13"/>
      <c r="JSI99" s="13"/>
      <c r="JSJ99" s="13"/>
      <c r="JSK99" s="13"/>
      <c r="JSL99" s="13"/>
      <c r="JSM99" s="13"/>
      <c r="JSN99" s="13"/>
      <c r="JSO99" s="13"/>
      <c r="JSP99" s="13"/>
      <c r="JSQ99" s="13"/>
      <c r="JSR99" s="13"/>
      <c r="JSS99" s="13"/>
      <c r="JST99" s="13"/>
      <c r="JSU99" s="13"/>
      <c r="JSV99" s="13"/>
      <c r="JSW99" s="13"/>
      <c r="JSX99" s="13"/>
      <c r="JSY99" s="13"/>
      <c r="JSZ99" s="13"/>
      <c r="JTA99" s="13"/>
      <c r="JTB99" s="13"/>
      <c r="JTC99" s="13"/>
      <c r="JTD99" s="13"/>
      <c r="JTE99" s="13"/>
      <c r="JTF99" s="13"/>
      <c r="JTG99" s="13"/>
      <c r="JTH99" s="13"/>
      <c r="JTI99" s="13"/>
      <c r="JTJ99" s="13"/>
      <c r="JTK99" s="13"/>
      <c r="JTL99" s="13"/>
      <c r="JTM99" s="13"/>
      <c r="JTN99" s="13"/>
      <c r="JTO99" s="13"/>
      <c r="JTP99" s="13"/>
      <c r="JTQ99" s="13"/>
      <c r="JTR99" s="13"/>
      <c r="JTS99" s="13"/>
      <c r="JTT99" s="13"/>
      <c r="JTU99" s="13"/>
      <c r="JTV99" s="13"/>
      <c r="JTW99" s="13"/>
      <c r="JTX99" s="13"/>
      <c r="JTY99" s="13"/>
      <c r="JTZ99" s="13"/>
      <c r="JUA99" s="13"/>
      <c r="JUB99" s="13"/>
      <c r="JUC99" s="13"/>
      <c r="JUD99" s="13"/>
      <c r="JUE99" s="13"/>
      <c r="JUF99" s="13"/>
      <c r="JUG99" s="13"/>
      <c r="JUH99" s="13"/>
      <c r="JUI99" s="13"/>
      <c r="JUJ99" s="13"/>
      <c r="JUK99" s="13"/>
      <c r="JUL99" s="13"/>
      <c r="JUM99" s="13"/>
      <c r="JUN99" s="13"/>
      <c r="JUO99" s="13"/>
      <c r="JUP99" s="13"/>
      <c r="JUQ99" s="13"/>
      <c r="JUR99" s="13"/>
      <c r="JUS99" s="13"/>
      <c r="JUT99" s="13"/>
      <c r="JUU99" s="13"/>
      <c r="JUV99" s="13"/>
      <c r="JUW99" s="13"/>
      <c r="JUX99" s="13"/>
      <c r="JUY99" s="13"/>
      <c r="JUZ99" s="13"/>
      <c r="JVA99" s="13"/>
      <c r="JVB99" s="13"/>
      <c r="JVC99" s="13"/>
      <c r="JVD99" s="13"/>
      <c r="JVE99" s="13"/>
      <c r="JVF99" s="13"/>
      <c r="JVG99" s="13"/>
      <c r="JVH99" s="13"/>
      <c r="JVI99" s="13"/>
      <c r="JVJ99" s="13"/>
      <c r="JVK99" s="13"/>
      <c r="JVL99" s="13"/>
      <c r="JVM99" s="13"/>
      <c r="JVN99" s="13"/>
      <c r="JVO99" s="13"/>
      <c r="JVP99" s="13"/>
      <c r="JVQ99" s="13"/>
      <c r="JVR99" s="13"/>
      <c r="JVS99" s="13"/>
      <c r="JVT99" s="13"/>
      <c r="JVU99" s="13"/>
      <c r="JVV99" s="13"/>
      <c r="JVW99" s="13"/>
      <c r="JVX99" s="13"/>
      <c r="JVY99" s="13"/>
      <c r="JVZ99" s="13"/>
      <c r="JWA99" s="13"/>
      <c r="JWB99" s="13"/>
      <c r="JWC99" s="13"/>
      <c r="JWD99" s="13"/>
      <c r="JWE99" s="13"/>
      <c r="JWF99" s="13"/>
      <c r="JWG99" s="13"/>
      <c r="JWH99" s="13"/>
      <c r="JWI99" s="13"/>
      <c r="JWJ99" s="13"/>
      <c r="JWK99" s="13"/>
      <c r="JWL99" s="13"/>
      <c r="JWM99" s="13"/>
      <c r="JWN99" s="13"/>
      <c r="JWO99" s="13"/>
      <c r="JWP99" s="13"/>
      <c r="JWQ99" s="13"/>
      <c r="JWR99" s="13"/>
      <c r="JWS99" s="13"/>
      <c r="JWT99" s="13"/>
      <c r="JWU99" s="13"/>
      <c r="JWV99" s="13"/>
      <c r="JWW99" s="13"/>
      <c r="JWX99" s="13"/>
      <c r="JWY99" s="13"/>
      <c r="JWZ99" s="13"/>
      <c r="JXA99" s="13"/>
      <c r="JXB99" s="13"/>
      <c r="JXC99" s="13"/>
      <c r="JXD99" s="13"/>
      <c r="JXE99" s="13"/>
      <c r="JXF99" s="13"/>
      <c r="JXG99" s="13"/>
      <c r="JXH99" s="13"/>
      <c r="JXI99" s="13"/>
      <c r="JXJ99" s="13"/>
      <c r="JXK99" s="13"/>
      <c r="JXL99" s="13"/>
      <c r="JXM99" s="13"/>
      <c r="JXN99" s="13"/>
      <c r="JXO99" s="13"/>
      <c r="JXP99" s="13"/>
      <c r="JXQ99" s="13"/>
      <c r="JXR99" s="13"/>
      <c r="JXS99" s="13"/>
      <c r="JXT99" s="13"/>
      <c r="JXU99" s="13"/>
      <c r="JXV99" s="13"/>
      <c r="JXW99" s="13"/>
      <c r="JXX99" s="13"/>
      <c r="JXY99" s="13"/>
      <c r="JXZ99" s="13"/>
      <c r="JYA99" s="13"/>
      <c r="JYB99" s="13"/>
      <c r="JYC99" s="13"/>
      <c r="JYD99" s="13"/>
      <c r="JYE99" s="13"/>
      <c r="JYF99" s="13"/>
      <c r="JYG99" s="13"/>
      <c r="JYH99" s="13"/>
      <c r="JYI99" s="13"/>
      <c r="JYJ99" s="13"/>
      <c r="JYK99" s="13"/>
      <c r="JYL99" s="13"/>
      <c r="JYM99" s="13"/>
      <c r="JYN99" s="13"/>
      <c r="JYO99" s="13"/>
      <c r="JYP99" s="13"/>
      <c r="JYQ99" s="13"/>
      <c r="JYR99" s="13"/>
      <c r="JYS99" s="13"/>
      <c r="JYT99" s="13"/>
      <c r="JYU99" s="13"/>
      <c r="JYV99" s="13"/>
      <c r="JYW99" s="13"/>
      <c r="JYX99" s="13"/>
      <c r="JYY99" s="13"/>
      <c r="JYZ99" s="13"/>
      <c r="JZA99" s="13"/>
      <c r="JZB99" s="13"/>
      <c r="JZC99" s="13"/>
      <c r="JZD99" s="13"/>
      <c r="JZE99" s="13"/>
      <c r="JZF99" s="13"/>
      <c r="JZG99" s="13"/>
      <c r="JZH99" s="13"/>
      <c r="JZI99" s="13"/>
      <c r="JZJ99" s="13"/>
      <c r="JZK99" s="13"/>
      <c r="JZL99" s="13"/>
      <c r="JZM99" s="13"/>
      <c r="JZN99" s="13"/>
      <c r="JZO99" s="13"/>
      <c r="JZP99" s="13"/>
      <c r="JZQ99" s="13"/>
      <c r="JZR99" s="13"/>
      <c r="JZS99" s="13"/>
      <c r="JZT99" s="13"/>
      <c r="JZU99" s="13"/>
      <c r="JZV99" s="13"/>
      <c r="JZW99" s="13"/>
      <c r="JZX99" s="13"/>
      <c r="JZY99" s="13"/>
      <c r="JZZ99" s="13"/>
      <c r="KAA99" s="13"/>
      <c r="KAB99" s="13"/>
      <c r="KAC99" s="13"/>
      <c r="KAD99" s="13"/>
      <c r="KAE99" s="13"/>
      <c r="KAF99" s="13"/>
      <c r="KAG99" s="13"/>
      <c r="KAH99" s="13"/>
      <c r="KAI99" s="13"/>
      <c r="KAJ99" s="13"/>
      <c r="KAK99" s="13"/>
      <c r="KAL99" s="13"/>
      <c r="KAM99" s="13"/>
      <c r="KAN99" s="13"/>
      <c r="KAO99" s="13"/>
      <c r="KAP99" s="13"/>
      <c r="KAQ99" s="13"/>
      <c r="KAR99" s="13"/>
      <c r="KAS99" s="13"/>
      <c r="KAT99" s="13"/>
      <c r="KAU99" s="13"/>
      <c r="KAV99" s="13"/>
      <c r="KAW99" s="13"/>
      <c r="KAX99" s="13"/>
      <c r="KAY99" s="13"/>
      <c r="KAZ99" s="13"/>
      <c r="KBA99" s="13"/>
      <c r="KBB99" s="13"/>
      <c r="KBC99" s="13"/>
      <c r="KBD99" s="13"/>
      <c r="KBE99" s="13"/>
      <c r="KBF99" s="13"/>
      <c r="KBG99" s="13"/>
      <c r="KBH99" s="13"/>
      <c r="KBI99" s="13"/>
      <c r="KBJ99" s="13"/>
      <c r="KBK99" s="13"/>
      <c r="KBL99" s="13"/>
      <c r="KBM99" s="13"/>
      <c r="KBN99" s="13"/>
      <c r="KBO99" s="13"/>
      <c r="KBP99" s="13"/>
      <c r="KBQ99" s="13"/>
      <c r="KBR99" s="13"/>
      <c r="KBS99" s="13"/>
      <c r="KBT99" s="13"/>
      <c r="KBU99" s="13"/>
      <c r="KBV99" s="13"/>
      <c r="KBW99" s="13"/>
      <c r="KBX99" s="13"/>
      <c r="KBY99" s="13"/>
      <c r="KBZ99" s="13"/>
      <c r="KCA99" s="13"/>
      <c r="KCB99" s="13"/>
      <c r="KCC99" s="13"/>
      <c r="KCD99" s="13"/>
      <c r="KCE99" s="13"/>
      <c r="KCF99" s="13"/>
      <c r="KCG99" s="13"/>
      <c r="KCH99" s="13"/>
      <c r="KCI99" s="13"/>
      <c r="KCJ99" s="13"/>
      <c r="KCK99" s="13"/>
      <c r="KCL99" s="13"/>
      <c r="KCM99" s="13"/>
      <c r="KCN99" s="13"/>
      <c r="KCO99" s="13"/>
      <c r="KCP99" s="13"/>
      <c r="KCQ99" s="13"/>
      <c r="KCR99" s="13"/>
      <c r="KCS99" s="13"/>
      <c r="KCT99" s="13"/>
      <c r="KCU99" s="13"/>
      <c r="KCV99" s="13"/>
      <c r="KCW99" s="13"/>
      <c r="KCX99" s="13"/>
      <c r="KCY99" s="13"/>
      <c r="KCZ99" s="13"/>
      <c r="KDA99" s="13"/>
      <c r="KDB99" s="13"/>
      <c r="KDC99" s="13"/>
      <c r="KDD99" s="13"/>
      <c r="KDE99" s="13"/>
      <c r="KDF99" s="13"/>
      <c r="KDG99" s="13"/>
      <c r="KDH99" s="13"/>
      <c r="KDI99" s="13"/>
      <c r="KDJ99" s="13"/>
      <c r="KDK99" s="13"/>
      <c r="KDL99" s="13"/>
      <c r="KDM99" s="13"/>
      <c r="KDN99" s="13"/>
      <c r="KDO99" s="13"/>
      <c r="KDP99" s="13"/>
      <c r="KDQ99" s="13"/>
      <c r="KDR99" s="13"/>
      <c r="KDS99" s="13"/>
      <c r="KDT99" s="13"/>
      <c r="KDU99" s="13"/>
      <c r="KDV99" s="13"/>
      <c r="KDW99" s="13"/>
      <c r="KDX99" s="13"/>
      <c r="KDY99" s="13"/>
      <c r="KDZ99" s="13"/>
      <c r="KEA99" s="13"/>
      <c r="KEB99" s="13"/>
      <c r="KEC99" s="13"/>
      <c r="KED99" s="13"/>
      <c r="KEE99" s="13"/>
      <c r="KEF99" s="13"/>
      <c r="KEG99" s="13"/>
      <c r="KEH99" s="13"/>
      <c r="KEI99" s="13"/>
      <c r="KEJ99" s="13"/>
      <c r="KEK99" s="13"/>
      <c r="KEL99" s="13"/>
      <c r="KEM99" s="13"/>
      <c r="KEN99" s="13"/>
      <c r="KEO99" s="13"/>
      <c r="KEP99" s="13"/>
      <c r="KEQ99" s="13"/>
      <c r="KER99" s="13"/>
      <c r="KES99" s="13"/>
      <c r="KET99" s="13"/>
      <c r="KEU99" s="13"/>
      <c r="KEV99" s="13"/>
      <c r="KEW99" s="13"/>
      <c r="KEX99" s="13"/>
      <c r="KEY99" s="13"/>
      <c r="KEZ99" s="13"/>
      <c r="KFA99" s="13"/>
      <c r="KFB99" s="13"/>
      <c r="KFC99" s="13"/>
      <c r="KFD99" s="13"/>
      <c r="KFE99" s="13"/>
      <c r="KFF99" s="13"/>
      <c r="KFG99" s="13"/>
      <c r="KFH99" s="13"/>
      <c r="KFI99" s="13"/>
      <c r="KFJ99" s="13"/>
      <c r="KFK99" s="13"/>
      <c r="KFL99" s="13"/>
      <c r="KFM99" s="13"/>
      <c r="KFN99" s="13"/>
      <c r="KFO99" s="13"/>
      <c r="KFP99" s="13"/>
      <c r="KFQ99" s="13"/>
      <c r="KFR99" s="13"/>
      <c r="KFS99" s="13"/>
      <c r="KFT99" s="13"/>
      <c r="KFU99" s="13"/>
      <c r="KFV99" s="13"/>
      <c r="KFW99" s="13"/>
      <c r="KFX99" s="13"/>
      <c r="KFY99" s="13"/>
      <c r="KFZ99" s="13"/>
      <c r="KGA99" s="13"/>
      <c r="KGB99" s="13"/>
      <c r="KGC99" s="13"/>
      <c r="KGD99" s="13"/>
      <c r="KGE99" s="13"/>
      <c r="KGF99" s="13"/>
      <c r="KGG99" s="13"/>
      <c r="KGH99" s="13"/>
      <c r="KGI99" s="13"/>
      <c r="KGJ99" s="13"/>
      <c r="KGK99" s="13"/>
      <c r="KGL99" s="13"/>
      <c r="KGM99" s="13"/>
      <c r="KGN99" s="13"/>
      <c r="KGO99" s="13"/>
      <c r="KGP99" s="13"/>
      <c r="KGQ99" s="13"/>
      <c r="KGR99" s="13"/>
      <c r="KGS99" s="13"/>
      <c r="KGT99" s="13"/>
      <c r="KGU99" s="13"/>
      <c r="KGV99" s="13"/>
      <c r="KGW99" s="13"/>
      <c r="KGX99" s="13"/>
      <c r="KGY99" s="13"/>
      <c r="KGZ99" s="13"/>
      <c r="KHA99" s="13"/>
      <c r="KHB99" s="13"/>
      <c r="KHC99" s="13"/>
      <c r="KHD99" s="13"/>
      <c r="KHE99" s="13"/>
      <c r="KHF99" s="13"/>
      <c r="KHG99" s="13"/>
      <c r="KHH99" s="13"/>
      <c r="KHI99" s="13"/>
      <c r="KHJ99" s="13"/>
      <c r="KHK99" s="13"/>
      <c r="KHL99" s="13"/>
      <c r="KHM99" s="13"/>
      <c r="KHN99" s="13"/>
      <c r="KHO99" s="13"/>
      <c r="KHP99" s="13"/>
      <c r="KHQ99" s="13"/>
      <c r="KHR99" s="13"/>
      <c r="KHS99" s="13"/>
      <c r="KHT99" s="13"/>
      <c r="KHU99" s="13"/>
      <c r="KHV99" s="13"/>
      <c r="KHW99" s="13"/>
      <c r="KHX99" s="13"/>
      <c r="KHY99" s="13"/>
      <c r="KHZ99" s="13"/>
      <c r="KIA99" s="13"/>
      <c r="KIB99" s="13"/>
      <c r="KIC99" s="13"/>
      <c r="KID99" s="13"/>
      <c r="KIE99" s="13"/>
      <c r="KIF99" s="13"/>
      <c r="KIG99" s="13"/>
      <c r="KIH99" s="13"/>
      <c r="KII99" s="13"/>
      <c r="KIJ99" s="13"/>
      <c r="KIK99" s="13"/>
      <c r="KIL99" s="13"/>
      <c r="KIM99" s="13"/>
      <c r="KIN99" s="13"/>
      <c r="KIO99" s="13"/>
      <c r="KIP99" s="13"/>
      <c r="KIQ99" s="13"/>
      <c r="KIR99" s="13"/>
      <c r="KIS99" s="13"/>
      <c r="KIT99" s="13"/>
      <c r="KIU99" s="13"/>
      <c r="KIV99" s="13"/>
      <c r="KIW99" s="13"/>
      <c r="KIX99" s="13"/>
      <c r="KIY99" s="13"/>
      <c r="KIZ99" s="13"/>
      <c r="KJA99" s="13"/>
      <c r="KJB99" s="13"/>
      <c r="KJC99" s="13"/>
      <c r="KJD99" s="13"/>
      <c r="KJE99" s="13"/>
      <c r="KJF99" s="13"/>
      <c r="KJG99" s="13"/>
      <c r="KJH99" s="13"/>
      <c r="KJI99" s="13"/>
      <c r="KJJ99" s="13"/>
      <c r="KJK99" s="13"/>
      <c r="KJL99" s="13"/>
      <c r="KJM99" s="13"/>
      <c r="KJN99" s="13"/>
      <c r="KJO99" s="13"/>
      <c r="KJP99" s="13"/>
      <c r="KJQ99" s="13"/>
      <c r="KJR99" s="13"/>
      <c r="KJS99" s="13"/>
      <c r="KJT99" s="13"/>
      <c r="KJU99" s="13"/>
      <c r="KJV99" s="13"/>
      <c r="KJW99" s="13"/>
      <c r="KJX99" s="13"/>
      <c r="KJY99" s="13"/>
      <c r="KJZ99" s="13"/>
      <c r="KKA99" s="13"/>
      <c r="KKB99" s="13"/>
      <c r="KKC99" s="13"/>
      <c r="KKD99" s="13"/>
      <c r="KKE99" s="13"/>
      <c r="KKF99" s="13"/>
      <c r="KKG99" s="13"/>
      <c r="KKH99" s="13"/>
      <c r="KKI99" s="13"/>
      <c r="KKJ99" s="13"/>
      <c r="KKK99" s="13"/>
      <c r="KKL99" s="13"/>
      <c r="KKM99" s="13"/>
      <c r="KKN99" s="13"/>
      <c r="KKO99" s="13"/>
      <c r="KKP99" s="13"/>
      <c r="KKQ99" s="13"/>
      <c r="KKR99" s="13"/>
      <c r="KKS99" s="13"/>
      <c r="KKT99" s="13"/>
      <c r="KKU99" s="13"/>
      <c r="KKV99" s="13"/>
      <c r="KKW99" s="13"/>
      <c r="KKX99" s="13"/>
      <c r="KKY99" s="13"/>
      <c r="KKZ99" s="13"/>
      <c r="KLA99" s="13"/>
      <c r="KLB99" s="13"/>
      <c r="KLC99" s="13"/>
      <c r="KLD99" s="13"/>
      <c r="KLE99" s="13"/>
      <c r="KLF99" s="13"/>
      <c r="KLG99" s="13"/>
      <c r="KLH99" s="13"/>
      <c r="KLI99" s="13"/>
      <c r="KLJ99" s="13"/>
      <c r="KLK99" s="13"/>
      <c r="KLL99" s="13"/>
      <c r="KLM99" s="13"/>
      <c r="KLN99" s="13"/>
      <c r="KLO99" s="13"/>
      <c r="KLP99" s="13"/>
      <c r="KLQ99" s="13"/>
      <c r="KLR99" s="13"/>
      <c r="KLS99" s="13"/>
      <c r="KLT99" s="13"/>
      <c r="KLU99" s="13"/>
      <c r="KLV99" s="13"/>
      <c r="KLW99" s="13"/>
      <c r="KLX99" s="13"/>
      <c r="KLY99" s="13"/>
      <c r="KLZ99" s="13"/>
      <c r="KMA99" s="13"/>
      <c r="KMB99" s="13"/>
      <c r="KMC99" s="13"/>
      <c r="KMD99" s="13"/>
      <c r="KME99" s="13"/>
      <c r="KMF99" s="13"/>
      <c r="KMG99" s="13"/>
      <c r="KMH99" s="13"/>
      <c r="KMI99" s="13"/>
      <c r="KMJ99" s="13"/>
      <c r="KMK99" s="13"/>
      <c r="KML99" s="13"/>
      <c r="KMM99" s="13"/>
      <c r="KMN99" s="13"/>
      <c r="KMO99" s="13"/>
      <c r="KMP99" s="13"/>
      <c r="KMQ99" s="13"/>
      <c r="KMR99" s="13"/>
      <c r="KMS99" s="13"/>
      <c r="KMT99" s="13"/>
      <c r="KMU99" s="13"/>
      <c r="KMV99" s="13"/>
      <c r="KMW99" s="13"/>
      <c r="KMX99" s="13"/>
      <c r="KMY99" s="13"/>
      <c r="KMZ99" s="13"/>
      <c r="KNA99" s="13"/>
      <c r="KNB99" s="13"/>
      <c r="KNC99" s="13"/>
      <c r="KND99" s="13"/>
      <c r="KNE99" s="13"/>
      <c r="KNF99" s="13"/>
      <c r="KNG99" s="13"/>
      <c r="KNH99" s="13"/>
      <c r="KNI99" s="13"/>
      <c r="KNJ99" s="13"/>
      <c r="KNK99" s="13"/>
      <c r="KNL99" s="13"/>
      <c r="KNM99" s="13"/>
      <c r="KNN99" s="13"/>
      <c r="KNO99" s="13"/>
      <c r="KNP99" s="13"/>
      <c r="KNQ99" s="13"/>
      <c r="KNR99" s="13"/>
      <c r="KNS99" s="13"/>
      <c r="KNT99" s="13"/>
      <c r="KNU99" s="13"/>
      <c r="KNV99" s="13"/>
      <c r="KNW99" s="13"/>
      <c r="KNX99" s="13"/>
      <c r="KNY99" s="13"/>
      <c r="KNZ99" s="13"/>
      <c r="KOA99" s="13"/>
      <c r="KOB99" s="13"/>
      <c r="KOC99" s="13"/>
      <c r="KOD99" s="13"/>
      <c r="KOE99" s="13"/>
      <c r="KOF99" s="13"/>
      <c r="KOG99" s="13"/>
      <c r="KOH99" s="13"/>
      <c r="KOI99" s="13"/>
      <c r="KOJ99" s="13"/>
      <c r="KOK99" s="13"/>
      <c r="KOL99" s="13"/>
      <c r="KOM99" s="13"/>
      <c r="KON99" s="13"/>
      <c r="KOO99" s="13"/>
      <c r="KOP99" s="13"/>
      <c r="KOQ99" s="13"/>
      <c r="KOR99" s="13"/>
      <c r="KOS99" s="13"/>
      <c r="KOT99" s="13"/>
      <c r="KOU99" s="13"/>
      <c r="KOV99" s="13"/>
      <c r="KOW99" s="13"/>
      <c r="KOX99" s="13"/>
      <c r="KOY99" s="13"/>
      <c r="KOZ99" s="13"/>
      <c r="KPA99" s="13"/>
      <c r="KPB99" s="13"/>
      <c r="KPC99" s="13"/>
      <c r="KPD99" s="13"/>
      <c r="KPE99" s="13"/>
      <c r="KPF99" s="13"/>
      <c r="KPG99" s="13"/>
      <c r="KPH99" s="13"/>
      <c r="KPI99" s="13"/>
      <c r="KPJ99" s="13"/>
      <c r="KPK99" s="13"/>
      <c r="KPL99" s="13"/>
      <c r="KPM99" s="13"/>
      <c r="KPN99" s="13"/>
      <c r="KPO99" s="13"/>
      <c r="KPP99" s="13"/>
      <c r="KPQ99" s="13"/>
      <c r="KPR99" s="13"/>
      <c r="KPS99" s="13"/>
      <c r="KPT99" s="13"/>
      <c r="KPU99" s="13"/>
      <c r="KPV99" s="13"/>
      <c r="KPW99" s="13"/>
      <c r="KPX99" s="13"/>
      <c r="KPY99" s="13"/>
      <c r="KPZ99" s="13"/>
      <c r="KQA99" s="13"/>
      <c r="KQB99" s="13"/>
      <c r="KQC99" s="13"/>
      <c r="KQD99" s="13"/>
      <c r="KQE99" s="13"/>
      <c r="KQF99" s="13"/>
      <c r="KQG99" s="13"/>
      <c r="KQH99" s="13"/>
      <c r="KQI99" s="13"/>
      <c r="KQJ99" s="13"/>
      <c r="KQK99" s="13"/>
      <c r="KQL99" s="13"/>
      <c r="KQM99" s="13"/>
      <c r="KQN99" s="13"/>
      <c r="KQO99" s="13"/>
      <c r="KQP99" s="13"/>
      <c r="KQQ99" s="13"/>
      <c r="KQR99" s="13"/>
      <c r="KQS99" s="13"/>
      <c r="KQT99" s="13"/>
      <c r="KQU99" s="13"/>
      <c r="KQV99" s="13"/>
      <c r="KQW99" s="13"/>
      <c r="KQX99" s="13"/>
      <c r="KQY99" s="13"/>
      <c r="KQZ99" s="13"/>
      <c r="KRA99" s="13"/>
      <c r="KRB99" s="13"/>
      <c r="KRC99" s="13"/>
      <c r="KRD99" s="13"/>
      <c r="KRE99" s="13"/>
      <c r="KRF99" s="13"/>
      <c r="KRG99" s="13"/>
      <c r="KRH99" s="13"/>
      <c r="KRI99" s="13"/>
      <c r="KRJ99" s="13"/>
      <c r="KRK99" s="13"/>
      <c r="KRL99" s="13"/>
      <c r="KRM99" s="13"/>
      <c r="KRN99" s="13"/>
      <c r="KRO99" s="13"/>
      <c r="KRP99" s="13"/>
      <c r="KRQ99" s="13"/>
      <c r="KRR99" s="13"/>
      <c r="KRS99" s="13"/>
      <c r="KRT99" s="13"/>
      <c r="KRU99" s="13"/>
      <c r="KRV99" s="13"/>
      <c r="KRW99" s="13"/>
      <c r="KRX99" s="13"/>
      <c r="KRY99" s="13"/>
      <c r="KRZ99" s="13"/>
      <c r="KSA99" s="13"/>
      <c r="KSB99" s="13"/>
      <c r="KSC99" s="13"/>
      <c r="KSD99" s="13"/>
      <c r="KSE99" s="13"/>
      <c r="KSF99" s="13"/>
      <c r="KSG99" s="13"/>
      <c r="KSH99" s="13"/>
      <c r="KSI99" s="13"/>
      <c r="KSJ99" s="13"/>
      <c r="KSK99" s="13"/>
      <c r="KSL99" s="13"/>
      <c r="KSM99" s="13"/>
      <c r="KSN99" s="13"/>
      <c r="KSO99" s="13"/>
      <c r="KSP99" s="13"/>
      <c r="KSQ99" s="13"/>
      <c r="KSR99" s="13"/>
      <c r="KSS99" s="13"/>
      <c r="KST99" s="13"/>
      <c r="KSU99" s="13"/>
      <c r="KSV99" s="13"/>
      <c r="KSW99" s="13"/>
      <c r="KSX99" s="13"/>
      <c r="KSY99" s="13"/>
      <c r="KSZ99" s="13"/>
      <c r="KTA99" s="13"/>
      <c r="KTB99" s="13"/>
      <c r="KTC99" s="13"/>
      <c r="KTD99" s="13"/>
      <c r="KTE99" s="13"/>
      <c r="KTF99" s="13"/>
      <c r="KTG99" s="13"/>
      <c r="KTH99" s="13"/>
      <c r="KTI99" s="13"/>
      <c r="KTJ99" s="13"/>
      <c r="KTK99" s="13"/>
      <c r="KTL99" s="13"/>
      <c r="KTM99" s="13"/>
      <c r="KTN99" s="13"/>
      <c r="KTO99" s="13"/>
      <c r="KTP99" s="13"/>
      <c r="KTQ99" s="13"/>
      <c r="KTR99" s="13"/>
      <c r="KTS99" s="13"/>
      <c r="KTT99" s="13"/>
      <c r="KTU99" s="13"/>
      <c r="KTV99" s="13"/>
      <c r="KTW99" s="13"/>
      <c r="KTX99" s="13"/>
      <c r="KTY99" s="13"/>
      <c r="KTZ99" s="13"/>
      <c r="KUA99" s="13"/>
      <c r="KUB99" s="13"/>
      <c r="KUC99" s="13"/>
      <c r="KUD99" s="13"/>
      <c r="KUE99" s="13"/>
      <c r="KUF99" s="13"/>
      <c r="KUG99" s="13"/>
      <c r="KUH99" s="13"/>
      <c r="KUI99" s="13"/>
      <c r="KUJ99" s="13"/>
      <c r="KUK99" s="13"/>
      <c r="KUL99" s="13"/>
      <c r="KUM99" s="13"/>
      <c r="KUN99" s="13"/>
      <c r="KUO99" s="13"/>
      <c r="KUP99" s="13"/>
      <c r="KUQ99" s="13"/>
      <c r="KUR99" s="13"/>
      <c r="KUS99" s="13"/>
      <c r="KUT99" s="13"/>
      <c r="KUU99" s="13"/>
      <c r="KUV99" s="13"/>
      <c r="KUW99" s="13"/>
      <c r="KUX99" s="13"/>
      <c r="KUY99" s="13"/>
      <c r="KUZ99" s="13"/>
      <c r="KVA99" s="13"/>
      <c r="KVB99" s="13"/>
      <c r="KVC99" s="13"/>
      <c r="KVD99" s="13"/>
      <c r="KVE99" s="13"/>
      <c r="KVF99" s="13"/>
      <c r="KVG99" s="13"/>
      <c r="KVH99" s="13"/>
      <c r="KVI99" s="13"/>
      <c r="KVJ99" s="13"/>
      <c r="KVK99" s="13"/>
      <c r="KVL99" s="13"/>
      <c r="KVM99" s="13"/>
      <c r="KVN99" s="13"/>
      <c r="KVO99" s="13"/>
      <c r="KVP99" s="13"/>
      <c r="KVQ99" s="13"/>
      <c r="KVR99" s="13"/>
      <c r="KVS99" s="13"/>
      <c r="KVT99" s="13"/>
      <c r="KVU99" s="13"/>
      <c r="KVV99" s="13"/>
      <c r="KVW99" s="13"/>
      <c r="KVX99" s="13"/>
      <c r="KVY99" s="13"/>
      <c r="KVZ99" s="13"/>
      <c r="KWA99" s="13"/>
      <c r="KWB99" s="13"/>
      <c r="KWC99" s="13"/>
      <c r="KWD99" s="13"/>
      <c r="KWE99" s="13"/>
      <c r="KWF99" s="13"/>
      <c r="KWG99" s="13"/>
      <c r="KWH99" s="13"/>
      <c r="KWI99" s="13"/>
      <c r="KWJ99" s="13"/>
      <c r="KWK99" s="13"/>
      <c r="KWL99" s="13"/>
      <c r="KWM99" s="13"/>
      <c r="KWN99" s="13"/>
      <c r="KWO99" s="13"/>
      <c r="KWP99" s="13"/>
      <c r="KWQ99" s="13"/>
      <c r="KWR99" s="13"/>
      <c r="KWS99" s="13"/>
      <c r="KWT99" s="13"/>
      <c r="KWU99" s="13"/>
      <c r="KWV99" s="13"/>
      <c r="KWW99" s="13"/>
      <c r="KWX99" s="13"/>
      <c r="KWY99" s="13"/>
      <c r="KWZ99" s="13"/>
      <c r="KXA99" s="13"/>
      <c r="KXB99" s="13"/>
      <c r="KXC99" s="13"/>
      <c r="KXD99" s="13"/>
      <c r="KXE99" s="13"/>
      <c r="KXF99" s="13"/>
      <c r="KXG99" s="13"/>
      <c r="KXH99" s="13"/>
      <c r="KXI99" s="13"/>
      <c r="KXJ99" s="13"/>
      <c r="KXK99" s="13"/>
      <c r="KXL99" s="13"/>
      <c r="KXM99" s="13"/>
      <c r="KXN99" s="13"/>
      <c r="KXO99" s="13"/>
      <c r="KXP99" s="13"/>
      <c r="KXQ99" s="13"/>
      <c r="KXR99" s="13"/>
      <c r="KXS99" s="13"/>
      <c r="KXT99" s="13"/>
      <c r="KXU99" s="13"/>
      <c r="KXV99" s="13"/>
      <c r="KXW99" s="13"/>
      <c r="KXX99" s="13"/>
      <c r="KXY99" s="13"/>
      <c r="KXZ99" s="13"/>
      <c r="KYA99" s="13"/>
      <c r="KYB99" s="13"/>
      <c r="KYC99" s="13"/>
      <c r="KYD99" s="13"/>
      <c r="KYE99" s="13"/>
      <c r="KYF99" s="13"/>
      <c r="KYG99" s="13"/>
      <c r="KYH99" s="13"/>
      <c r="KYI99" s="13"/>
      <c r="KYJ99" s="13"/>
      <c r="KYK99" s="13"/>
      <c r="KYL99" s="13"/>
      <c r="KYM99" s="13"/>
      <c r="KYN99" s="13"/>
      <c r="KYO99" s="13"/>
      <c r="KYP99" s="13"/>
      <c r="KYQ99" s="13"/>
      <c r="KYR99" s="13"/>
      <c r="KYS99" s="13"/>
      <c r="KYT99" s="13"/>
      <c r="KYU99" s="13"/>
      <c r="KYV99" s="13"/>
      <c r="KYW99" s="13"/>
      <c r="KYX99" s="13"/>
      <c r="KYY99" s="13"/>
      <c r="KYZ99" s="13"/>
      <c r="KZA99" s="13"/>
      <c r="KZB99" s="13"/>
      <c r="KZC99" s="13"/>
      <c r="KZD99" s="13"/>
      <c r="KZE99" s="13"/>
      <c r="KZF99" s="13"/>
      <c r="KZG99" s="13"/>
      <c r="KZH99" s="13"/>
      <c r="KZI99" s="13"/>
      <c r="KZJ99" s="13"/>
      <c r="KZK99" s="13"/>
      <c r="KZL99" s="13"/>
      <c r="KZM99" s="13"/>
      <c r="KZN99" s="13"/>
      <c r="KZO99" s="13"/>
      <c r="KZP99" s="13"/>
      <c r="KZQ99" s="13"/>
      <c r="KZR99" s="13"/>
      <c r="KZS99" s="13"/>
      <c r="KZT99" s="13"/>
      <c r="KZU99" s="13"/>
      <c r="KZV99" s="13"/>
      <c r="KZW99" s="13"/>
      <c r="KZX99" s="13"/>
      <c r="KZY99" s="13"/>
      <c r="KZZ99" s="13"/>
      <c r="LAA99" s="13"/>
      <c r="LAB99" s="13"/>
      <c r="LAC99" s="13"/>
      <c r="LAD99" s="13"/>
      <c r="LAE99" s="13"/>
      <c r="LAF99" s="13"/>
      <c r="LAG99" s="13"/>
      <c r="LAH99" s="13"/>
      <c r="LAI99" s="13"/>
      <c r="LAJ99" s="13"/>
      <c r="LAK99" s="13"/>
      <c r="LAL99" s="13"/>
      <c r="LAM99" s="13"/>
      <c r="LAN99" s="13"/>
      <c r="LAO99" s="13"/>
      <c r="LAP99" s="13"/>
      <c r="LAQ99" s="13"/>
      <c r="LAR99" s="13"/>
      <c r="LAS99" s="13"/>
      <c r="LAT99" s="13"/>
      <c r="LAU99" s="13"/>
      <c r="LAV99" s="13"/>
      <c r="LAW99" s="13"/>
      <c r="LAX99" s="13"/>
      <c r="LAY99" s="13"/>
      <c r="LAZ99" s="13"/>
      <c r="LBA99" s="13"/>
      <c r="LBB99" s="13"/>
      <c r="LBC99" s="13"/>
      <c r="LBD99" s="13"/>
      <c r="LBE99" s="13"/>
      <c r="LBF99" s="13"/>
      <c r="LBG99" s="13"/>
      <c r="LBH99" s="13"/>
      <c r="LBI99" s="13"/>
      <c r="LBJ99" s="13"/>
      <c r="LBK99" s="13"/>
      <c r="LBL99" s="13"/>
      <c r="LBM99" s="13"/>
      <c r="LBN99" s="13"/>
      <c r="LBO99" s="13"/>
      <c r="LBP99" s="13"/>
      <c r="LBQ99" s="13"/>
      <c r="LBR99" s="13"/>
      <c r="LBS99" s="13"/>
      <c r="LBT99" s="13"/>
      <c r="LBU99" s="13"/>
      <c r="LBV99" s="13"/>
      <c r="LBW99" s="13"/>
      <c r="LBX99" s="13"/>
      <c r="LBY99" s="13"/>
      <c r="LBZ99" s="13"/>
      <c r="LCA99" s="13"/>
      <c r="LCB99" s="13"/>
      <c r="LCC99" s="13"/>
      <c r="LCD99" s="13"/>
      <c r="LCE99" s="13"/>
      <c r="LCF99" s="13"/>
      <c r="LCG99" s="13"/>
      <c r="LCH99" s="13"/>
      <c r="LCI99" s="13"/>
      <c r="LCJ99" s="13"/>
      <c r="LCK99" s="13"/>
      <c r="LCL99" s="13"/>
      <c r="LCM99" s="13"/>
      <c r="LCN99" s="13"/>
      <c r="LCO99" s="13"/>
      <c r="LCP99" s="13"/>
      <c r="LCQ99" s="13"/>
      <c r="LCR99" s="13"/>
      <c r="LCS99" s="13"/>
      <c r="LCT99" s="13"/>
      <c r="LCU99" s="13"/>
      <c r="LCV99" s="13"/>
      <c r="LCW99" s="13"/>
      <c r="LCX99" s="13"/>
      <c r="LCY99" s="13"/>
      <c r="LCZ99" s="13"/>
      <c r="LDA99" s="13"/>
      <c r="LDB99" s="13"/>
      <c r="LDC99" s="13"/>
      <c r="LDD99" s="13"/>
      <c r="LDE99" s="13"/>
      <c r="LDF99" s="13"/>
      <c r="LDG99" s="13"/>
      <c r="LDH99" s="13"/>
      <c r="LDI99" s="13"/>
      <c r="LDJ99" s="13"/>
      <c r="LDK99" s="13"/>
      <c r="LDL99" s="13"/>
      <c r="LDM99" s="13"/>
      <c r="LDN99" s="13"/>
      <c r="LDO99" s="13"/>
      <c r="LDP99" s="13"/>
      <c r="LDQ99" s="13"/>
      <c r="LDR99" s="13"/>
      <c r="LDS99" s="13"/>
      <c r="LDT99" s="13"/>
      <c r="LDU99" s="13"/>
      <c r="LDV99" s="13"/>
      <c r="LDW99" s="13"/>
      <c r="LDX99" s="13"/>
      <c r="LDY99" s="13"/>
      <c r="LDZ99" s="13"/>
      <c r="LEA99" s="13"/>
      <c r="LEB99" s="13"/>
      <c r="LEC99" s="13"/>
      <c r="LED99" s="13"/>
      <c r="LEE99" s="13"/>
      <c r="LEF99" s="13"/>
      <c r="LEG99" s="13"/>
      <c r="LEH99" s="13"/>
      <c r="LEI99" s="13"/>
      <c r="LEJ99" s="13"/>
      <c r="LEK99" s="13"/>
      <c r="LEL99" s="13"/>
      <c r="LEM99" s="13"/>
      <c r="LEN99" s="13"/>
      <c r="LEO99" s="13"/>
      <c r="LEP99" s="13"/>
      <c r="LEQ99" s="13"/>
      <c r="LER99" s="13"/>
      <c r="LES99" s="13"/>
      <c r="LET99" s="13"/>
      <c r="LEU99" s="13"/>
      <c r="LEV99" s="13"/>
      <c r="LEW99" s="13"/>
      <c r="LEX99" s="13"/>
      <c r="LEY99" s="13"/>
      <c r="LEZ99" s="13"/>
      <c r="LFA99" s="13"/>
      <c r="LFB99" s="13"/>
      <c r="LFC99" s="13"/>
      <c r="LFD99" s="13"/>
      <c r="LFE99" s="13"/>
      <c r="LFF99" s="13"/>
      <c r="LFG99" s="13"/>
      <c r="LFH99" s="13"/>
      <c r="LFI99" s="13"/>
      <c r="LFJ99" s="13"/>
      <c r="LFK99" s="13"/>
      <c r="LFL99" s="13"/>
      <c r="LFM99" s="13"/>
      <c r="LFN99" s="13"/>
      <c r="LFO99" s="13"/>
      <c r="LFP99" s="13"/>
      <c r="LFQ99" s="13"/>
      <c r="LFR99" s="13"/>
      <c r="LFS99" s="13"/>
      <c r="LFT99" s="13"/>
      <c r="LFU99" s="13"/>
      <c r="LFV99" s="13"/>
      <c r="LFW99" s="13"/>
      <c r="LFX99" s="13"/>
      <c r="LFY99" s="13"/>
      <c r="LFZ99" s="13"/>
      <c r="LGA99" s="13"/>
      <c r="LGB99" s="13"/>
      <c r="LGC99" s="13"/>
      <c r="LGD99" s="13"/>
      <c r="LGE99" s="13"/>
      <c r="LGF99" s="13"/>
      <c r="LGG99" s="13"/>
      <c r="LGH99" s="13"/>
      <c r="LGI99" s="13"/>
      <c r="LGJ99" s="13"/>
      <c r="LGK99" s="13"/>
      <c r="LGL99" s="13"/>
      <c r="LGM99" s="13"/>
      <c r="LGN99" s="13"/>
      <c r="LGO99" s="13"/>
      <c r="LGP99" s="13"/>
      <c r="LGQ99" s="13"/>
      <c r="LGR99" s="13"/>
      <c r="LGS99" s="13"/>
      <c r="LGT99" s="13"/>
      <c r="LGU99" s="13"/>
      <c r="LGV99" s="13"/>
      <c r="LGW99" s="13"/>
      <c r="LGX99" s="13"/>
      <c r="LGY99" s="13"/>
      <c r="LGZ99" s="13"/>
      <c r="LHA99" s="13"/>
      <c r="LHB99" s="13"/>
      <c r="LHC99" s="13"/>
      <c r="LHD99" s="13"/>
      <c r="LHE99" s="13"/>
      <c r="LHF99" s="13"/>
      <c r="LHG99" s="13"/>
      <c r="LHH99" s="13"/>
      <c r="LHI99" s="13"/>
      <c r="LHJ99" s="13"/>
      <c r="LHK99" s="13"/>
      <c r="LHL99" s="13"/>
      <c r="LHM99" s="13"/>
      <c r="LHN99" s="13"/>
      <c r="LHO99" s="13"/>
      <c r="LHP99" s="13"/>
      <c r="LHQ99" s="13"/>
      <c r="LHR99" s="13"/>
      <c r="LHS99" s="13"/>
      <c r="LHT99" s="13"/>
      <c r="LHU99" s="13"/>
      <c r="LHV99" s="13"/>
      <c r="LHW99" s="13"/>
      <c r="LHX99" s="13"/>
      <c r="LHY99" s="13"/>
      <c r="LHZ99" s="13"/>
      <c r="LIA99" s="13"/>
      <c r="LIB99" s="13"/>
      <c r="LIC99" s="13"/>
      <c r="LID99" s="13"/>
      <c r="LIE99" s="13"/>
      <c r="LIF99" s="13"/>
      <c r="LIG99" s="13"/>
      <c r="LIH99" s="13"/>
      <c r="LII99" s="13"/>
      <c r="LIJ99" s="13"/>
      <c r="LIK99" s="13"/>
      <c r="LIL99" s="13"/>
      <c r="LIM99" s="13"/>
      <c r="LIN99" s="13"/>
      <c r="LIO99" s="13"/>
      <c r="LIP99" s="13"/>
      <c r="LIQ99" s="13"/>
      <c r="LIR99" s="13"/>
      <c r="LIS99" s="13"/>
      <c r="LIT99" s="13"/>
      <c r="LIU99" s="13"/>
      <c r="LIV99" s="13"/>
      <c r="LIW99" s="13"/>
      <c r="LIX99" s="13"/>
      <c r="LIY99" s="13"/>
      <c r="LIZ99" s="13"/>
      <c r="LJA99" s="13"/>
      <c r="LJB99" s="13"/>
      <c r="LJC99" s="13"/>
      <c r="LJD99" s="13"/>
      <c r="LJE99" s="13"/>
      <c r="LJF99" s="13"/>
      <c r="LJG99" s="13"/>
      <c r="LJH99" s="13"/>
      <c r="LJI99" s="13"/>
      <c r="LJJ99" s="13"/>
      <c r="LJK99" s="13"/>
      <c r="LJL99" s="13"/>
      <c r="LJM99" s="13"/>
      <c r="LJN99" s="13"/>
      <c r="LJO99" s="13"/>
      <c r="LJP99" s="13"/>
      <c r="LJQ99" s="13"/>
      <c r="LJR99" s="13"/>
      <c r="LJS99" s="13"/>
      <c r="LJT99" s="13"/>
      <c r="LJU99" s="13"/>
      <c r="LJV99" s="13"/>
      <c r="LJW99" s="13"/>
      <c r="LJX99" s="13"/>
      <c r="LJY99" s="13"/>
      <c r="LJZ99" s="13"/>
      <c r="LKA99" s="13"/>
      <c r="LKB99" s="13"/>
      <c r="LKC99" s="13"/>
      <c r="LKD99" s="13"/>
      <c r="LKE99" s="13"/>
      <c r="LKF99" s="13"/>
      <c r="LKG99" s="13"/>
      <c r="LKH99" s="13"/>
      <c r="LKI99" s="13"/>
      <c r="LKJ99" s="13"/>
      <c r="LKK99" s="13"/>
      <c r="LKL99" s="13"/>
      <c r="LKM99" s="13"/>
      <c r="LKN99" s="13"/>
      <c r="LKO99" s="13"/>
      <c r="LKP99" s="13"/>
      <c r="LKQ99" s="13"/>
      <c r="LKR99" s="13"/>
      <c r="LKS99" s="13"/>
      <c r="LKT99" s="13"/>
      <c r="LKU99" s="13"/>
      <c r="LKV99" s="13"/>
      <c r="LKW99" s="13"/>
      <c r="LKX99" s="13"/>
      <c r="LKY99" s="13"/>
      <c r="LKZ99" s="13"/>
      <c r="LLA99" s="13"/>
      <c r="LLB99" s="13"/>
      <c r="LLC99" s="13"/>
      <c r="LLD99" s="13"/>
      <c r="LLE99" s="13"/>
      <c r="LLF99" s="13"/>
      <c r="LLG99" s="13"/>
      <c r="LLH99" s="13"/>
      <c r="LLI99" s="13"/>
      <c r="LLJ99" s="13"/>
      <c r="LLK99" s="13"/>
      <c r="LLL99" s="13"/>
      <c r="LLM99" s="13"/>
      <c r="LLN99" s="13"/>
      <c r="LLO99" s="13"/>
      <c r="LLP99" s="13"/>
      <c r="LLQ99" s="13"/>
      <c r="LLR99" s="13"/>
      <c r="LLS99" s="13"/>
      <c r="LLT99" s="13"/>
      <c r="LLU99" s="13"/>
      <c r="LLV99" s="13"/>
      <c r="LLW99" s="13"/>
      <c r="LLX99" s="13"/>
      <c r="LLY99" s="13"/>
      <c r="LLZ99" s="13"/>
      <c r="LMA99" s="13"/>
      <c r="LMB99" s="13"/>
      <c r="LMC99" s="13"/>
      <c r="LMD99" s="13"/>
      <c r="LME99" s="13"/>
      <c r="LMF99" s="13"/>
      <c r="LMG99" s="13"/>
      <c r="LMH99" s="13"/>
      <c r="LMI99" s="13"/>
      <c r="LMJ99" s="13"/>
      <c r="LMK99" s="13"/>
      <c r="LML99" s="13"/>
      <c r="LMM99" s="13"/>
      <c r="LMN99" s="13"/>
      <c r="LMO99" s="13"/>
      <c r="LMP99" s="13"/>
      <c r="LMQ99" s="13"/>
      <c r="LMR99" s="13"/>
      <c r="LMS99" s="13"/>
      <c r="LMT99" s="13"/>
      <c r="LMU99" s="13"/>
      <c r="LMV99" s="13"/>
      <c r="LMW99" s="13"/>
      <c r="LMX99" s="13"/>
      <c r="LMY99" s="13"/>
      <c r="LMZ99" s="13"/>
      <c r="LNA99" s="13"/>
      <c r="LNB99" s="13"/>
      <c r="LNC99" s="13"/>
      <c r="LND99" s="13"/>
      <c r="LNE99" s="13"/>
      <c r="LNF99" s="13"/>
      <c r="LNG99" s="13"/>
      <c r="LNH99" s="13"/>
      <c r="LNI99" s="13"/>
      <c r="LNJ99" s="13"/>
      <c r="LNK99" s="13"/>
      <c r="LNL99" s="13"/>
      <c r="LNM99" s="13"/>
      <c r="LNN99" s="13"/>
      <c r="LNO99" s="13"/>
      <c r="LNP99" s="13"/>
      <c r="LNQ99" s="13"/>
      <c r="LNR99" s="13"/>
      <c r="LNS99" s="13"/>
      <c r="LNT99" s="13"/>
      <c r="LNU99" s="13"/>
      <c r="LNV99" s="13"/>
      <c r="LNW99" s="13"/>
      <c r="LNX99" s="13"/>
      <c r="LNY99" s="13"/>
      <c r="LNZ99" s="13"/>
      <c r="LOA99" s="13"/>
      <c r="LOB99" s="13"/>
      <c r="LOC99" s="13"/>
      <c r="LOD99" s="13"/>
      <c r="LOE99" s="13"/>
      <c r="LOF99" s="13"/>
      <c r="LOG99" s="13"/>
      <c r="LOH99" s="13"/>
      <c r="LOI99" s="13"/>
      <c r="LOJ99" s="13"/>
      <c r="LOK99" s="13"/>
      <c r="LOL99" s="13"/>
      <c r="LOM99" s="13"/>
      <c r="LON99" s="13"/>
      <c r="LOO99" s="13"/>
      <c r="LOP99" s="13"/>
      <c r="LOQ99" s="13"/>
      <c r="LOR99" s="13"/>
      <c r="LOS99" s="13"/>
      <c r="LOT99" s="13"/>
      <c r="LOU99" s="13"/>
      <c r="LOV99" s="13"/>
      <c r="LOW99" s="13"/>
      <c r="LOX99" s="13"/>
      <c r="LOY99" s="13"/>
      <c r="LOZ99" s="13"/>
      <c r="LPA99" s="13"/>
      <c r="LPB99" s="13"/>
      <c r="LPC99" s="13"/>
      <c r="LPD99" s="13"/>
      <c r="LPE99" s="13"/>
      <c r="LPF99" s="13"/>
      <c r="LPG99" s="13"/>
      <c r="LPH99" s="13"/>
      <c r="LPI99" s="13"/>
      <c r="LPJ99" s="13"/>
      <c r="LPK99" s="13"/>
      <c r="LPL99" s="13"/>
      <c r="LPM99" s="13"/>
      <c r="LPN99" s="13"/>
      <c r="LPO99" s="13"/>
      <c r="LPP99" s="13"/>
      <c r="LPQ99" s="13"/>
      <c r="LPR99" s="13"/>
      <c r="LPS99" s="13"/>
      <c r="LPT99" s="13"/>
      <c r="LPU99" s="13"/>
      <c r="LPV99" s="13"/>
      <c r="LPW99" s="13"/>
      <c r="LPX99" s="13"/>
      <c r="LPY99" s="13"/>
      <c r="LPZ99" s="13"/>
      <c r="LQA99" s="13"/>
      <c r="LQB99" s="13"/>
      <c r="LQC99" s="13"/>
      <c r="LQD99" s="13"/>
      <c r="LQE99" s="13"/>
      <c r="LQF99" s="13"/>
      <c r="LQG99" s="13"/>
      <c r="LQH99" s="13"/>
      <c r="LQI99" s="13"/>
      <c r="LQJ99" s="13"/>
      <c r="LQK99" s="13"/>
      <c r="LQL99" s="13"/>
      <c r="LQM99" s="13"/>
      <c r="LQN99" s="13"/>
      <c r="LQO99" s="13"/>
      <c r="LQP99" s="13"/>
      <c r="LQQ99" s="13"/>
      <c r="LQR99" s="13"/>
      <c r="LQS99" s="13"/>
      <c r="LQT99" s="13"/>
      <c r="LQU99" s="13"/>
      <c r="LQV99" s="13"/>
      <c r="LQW99" s="13"/>
      <c r="LQX99" s="13"/>
      <c r="LQY99" s="13"/>
      <c r="LQZ99" s="13"/>
      <c r="LRA99" s="13"/>
      <c r="LRB99" s="13"/>
      <c r="LRC99" s="13"/>
      <c r="LRD99" s="13"/>
      <c r="LRE99" s="13"/>
      <c r="LRF99" s="13"/>
      <c r="LRG99" s="13"/>
      <c r="LRH99" s="13"/>
      <c r="LRI99" s="13"/>
      <c r="LRJ99" s="13"/>
      <c r="LRK99" s="13"/>
      <c r="LRL99" s="13"/>
      <c r="LRM99" s="13"/>
      <c r="LRN99" s="13"/>
      <c r="LRO99" s="13"/>
      <c r="LRP99" s="13"/>
      <c r="LRQ99" s="13"/>
      <c r="LRR99" s="13"/>
      <c r="LRS99" s="13"/>
      <c r="LRT99" s="13"/>
      <c r="LRU99" s="13"/>
      <c r="LRV99" s="13"/>
      <c r="LRW99" s="13"/>
      <c r="LRX99" s="13"/>
      <c r="LRY99" s="13"/>
      <c r="LRZ99" s="13"/>
      <c r="LSA99" s="13"/>
      <c r="LSB99" s="13"/>
      <c r="LSC99" s="13"/>
      <c r="LSD99" s="13"/>
      <c r="LSE99" s="13"/>
      <c r="LSF99" s="13"/>
      <c r="LSG99" s="13"/>
      <c r="LSH99" s="13"/>
      <c r="LSI99" s="13"/>
      <c r="LSJ99" s="13"/>
      <c r="LSK99" s="13"/>
      <c r="LSL99" s="13"/>
      <c r="LSM99" s="13"/>
      <c r="LSN99" s="13"/>
      <c r="LSO99" s="13"/>
      <c r="LSP99" s="13"/>
      <c r="LSQ99" s="13"/>
      <c r="LSR99" s="13"/>
      <c r="LSS99" s="13"/>
      <c r="LST99" s="13"/>
      <c r="LSU99" s="13"/>
      <c r="LSV99" s="13"/>
      <c r="LSW99" s="13"/>
      <c r="LSX99" s="13"/>
      <c r="LSY99" s="13"/>
      <c r="LSZ99" s="13"/>
      <c r="LTA99" s="13"/>
      <c r="LTB99" s="13"/>
      <c r="LTC99" s="13"/>
      <c r="LTD99" s="13"/>
      <c r="LTE99" s="13"/>
      <c r="LTF99" s="13"/>
      <c r="LTG99" s="13"/>
      <c r="LTH99" s="13"/>
      <c r="LTI99" s="13"/>
      <c r="LTJ99" s="13"/>
      <c r="LTK99" s="13"/>
      <c r="LTL99" s="13"/>
      <c r="LTM99" s="13"/>
      <c r="LTN99" s="13"/>
      <c r="LTO99" s="13"/>
      <c r="LTP99" s="13"/>
      <c r="LTQ99" s="13"/>
      <c r="LTR99" s="13"/>
      <c r="LTS99" s="13"/>
      <c r="LTT99" s="13"/>
      <c r="LTU99" s="13"/>
      <c r="LTV99" s="13"/>
      <c r="LTW99" s="13"/>
      <c r="LTX99" s="13"/>
      <c r="LTY99" s="13"/>
      <c r="LTZ99" s="13"/>
      <c r="LUA99" s="13"/>
      <c r="LUB99" s="13"/>
      <c r="LUC99" s="13"/>
      <c r="LUD99" s="13"/>
      <c r="LUE99" s="13"/>
      <c r="LUF99" s="13"/>
      <c r="LUG99" s="13"/>
      <c r="LUH99" s="13"/>
      <c r="LUI99" s="13"/>
      <c r="LUJ99" s="13"/>
      <c r="LUK99" s="13"/>
      <c r="LUL99" s="13"/>
      <c r="LUM99" s="13"/>
      <c r="LUN99" s="13"/>
      <c r="LUO99" s="13"/>
      <c r="LUP99" s="13"/>
      <c r="LUQ99" s="13"/>
      <c r="LUR99" s="13"/>
      <c r="LUS99" s="13"/>
      <c r="LUT99" s="13"/>
      <c r="LUU99" s="13"/>
      <c r="LUV99" s="13"/>
      <c r="LUW99" s="13"/>
      <c r="LUX99" s="13"/>
      <c r="LUY99" s="13"/>
      <c r="LUZ99" s="13"/>
      <c r="LVA99" s="13"/>
      <c r="LVB99" s="13"/>
      <c r="LVC99" s="13"/>
      <c r="LVD99" s="13"/>
      <c r="LVE99" s="13"/>
      <c r="LVF99" s="13"/>
      <c r="LVG99" s="13"/>
      <c r="LVH99" s="13"/>
      <c r="LVI99" s="13"/>
      <c r="LVJ99" s="13"/>
      <c r="LVK99" s="13"/>
      <c r="LVL99" s="13"/>
      <c r="LVM99" s="13"/>
      <c r="LVN99" s="13"/>
      <c r="LVO99" s="13"/>
      <c r="LVP99" s="13"/>
      <c r="LVQ99" s="13"/>
      <c r="LVR99" s="13"/>
      <c r="LVS99" s="13"/>
      <c r="LVT99" s="13"/>
      <c r="LVU99" s="13"/>
      <c r="LVV99" s="13"/>
      <c r="LVW99" s="13"/>
      <c r="LVX99" s="13"/>
      <c r="LVY99" s="13"/>
      <c r="LVZ99" s="13"/>
      <c r="LWA99" s="13"/>
      <c r="LWB99" s="13"/>
      <c r="LWC99" s="13"/>
      <c r="LWD99" s="13"/>
      <c r="LWE99" s="13"/>
      <c r="LWF99" s="13"/>
      <c r="LWG99" s="13"/>
      <c r="LWH99" s="13"/>
      <c r="LWI99" s="13"/>
      <c r="LWJ99" s="13"/>
      <c r="LWK99" s="13"/>
      <c r="LWL99" s="13"/>
      <c r="LWM99" s="13"/>
      <c r="LWN99" s="13"/>
      <c r="LWO99" s="13"/>
      <c r="LWP99" s="13"/>
      <c r="LWQ99" s="13"/>
      <c r="LWR99" s="13"/>
      <c r="LWS99" s="13"/>
      <c r="LWT99" s="13"/>
      <c r="LWU99" s="13"/>
      <c r="LWV99" s="13"/>
      <c r="LWW99" s="13"/>
      <c r="LWX99" s="13"/>
      <c r="LWY99" s="13"/>
      <c r="LWZ99" s="13"/>
      <c r="LXA99" s="13"/>
      <c r="LXB99" s="13"/>
      <c r="LXC99" s="13"/>
      <c r="LXD99" s="13"/>
      <c r="LXE99" s="13"/>
      <c r="LXF99" s="13"/>
      <c r="LXG99" s="13"/>
      <c r="LXH99" s="13"/>
      <c r="LXI99" s="13"/>
      <c r="LXJ99" s="13"/>
      <c r="LXK99" s="13"/>
      <c r="LXL99" s="13"/>
      <c r="LXM99" s="13"/>
      <c r="LXN99" s="13"/>
      <c r="LXO99" s="13"/>
      <c r="LXP99" s="13"/>
      <c r="LXQ99" s="13"/>
      <c r="LXR99" s="13"/>
      <c r="LXS99" s="13"/>
      <c r="LXT99" s="13"/>
      <c r="LXU99" s="13"/>
      <c r="LXV99" s="13"/>
      <c r="LXW99" s="13"/>
      <c r="LXX99" s="13"/>
      <c r="LXY99" s="13"/>
      <c r="LXZ99" s="13"/>
      <c r="LYA99" s="13"/>
      <c r="LYB99" s="13"/>
      <c r="LYC99" s="13"/>
      <c r="LYD99" s="13"/>
      <c r="LYE99" s="13"/>
      <c r="LYF99" s="13"/>
      <c r="LYG99" s="13"/>
      <c r="LYH99" s="13"/>
      <c r="LYI99" s="13"/>
      <c r="LYJ99" s="13"/>
      <c r="LYK99" s="13"/>
      <c r="LYL99" s="13"/>
      <c r="LYM99" s="13"/>
      <c r="LYN99" s="13"/>
      <c r="LYO99" s="13"/>
      <c r="LYP99" s="13"/>
      <c r="LYQ99" s="13"/>
      <c r="LYR99" s="13"/>
      <c r="LYS99" s="13"/>
      <c r="LYT99" s="13"/>
      <c r="LYU99" s="13"/>
      <c r="LYV99" s="13"/>
      <c r="LYW99" s="13"/>
      <c r="LYX99" s="13"/>
      <c r="LYY99" s="13"/>
      <c r="LYZ99" s="13"/>
      <c r="LZA99" s="13"/>
      <c r="LZB99" s="13"/>
      <c r="LZC99" s="13"/>
      <c r="LZD99" s="13"/>
      <c r="LZE99" s="13"/>
      <c r="LZF99" s="13"/>
      <c r="LZG99" s="13"/>
      <c r="LZH99" s="13"/>
      <c r="LZI99" s="13"/>
      <c r="LZJ99" s="13"/>
      <c r="LZK99" s="13"/>
      <c r="LZL99" s="13"/>
      <c r="LZM99" s="13"/>
      <c r="LZN99" s="13"/>
      <c r="LZO99" s="13"/>
      <c r="LZP99" s="13"/>
      <c r="LZQ99" s="13"/>
      <c r="LZR99" s="13"/>
      <c r="LZS99" s="13"/>
      <c r="LZT99" s="13"/>
      <c r="LZU99" s="13"/>
      <c r="LZV99" s="13"/>
      <c r="LZW99" s="13"/>
      <c r="LZX99" s="13"/>
      <c r="LZY99" s="13"/>
      <c r="LZZ99" s="13"/>
      <c r="MAA99" s="13"/>
      <c r="MAB99" s="13"/>
      <c r="MAC99" s="13"/>
      <c r="MAD99" s="13"/>
      <c r="MAE99" s="13"/>
      <c r="MAF99" s="13"/>
      <c r="MAG99" s="13"/>
      <c r="MAH99" s="13"/>
      <c r="MAI99" s="13"/>
      <c r="MAJ99" s="13"/>
      <c r="MAK99" s="13"/>
      <c r="MAL99" s="13"/>
      <c r="MAM99" s="13"/>
      <c r="MAN99" s="13"/>
      <c r="MAO99" s="13"/>
      <c r="MAP99" s="13"/>
      <c r="MAQ99" s="13"/>
      <c r="MAR99" s="13"/>
      <c r="MAS99" s="13"/>
      <c r="MAT99" s="13"/>
      <c r="MAU99" s="13"/>
      <c r="MAV99" s="13"/>
      <c r="MAW99" s="13"/>
      <c r="MAX99" s="13"/>
      <c r="MAY99" s="13"/>
      <c r="MAZ99" s="13"/>
      <c r="MBA99" s="13"/>
      <c r="MBB99" s="13"/>
      <c r="MBC99" s="13"/>
      <c r="MBD99" s="13"/>
      <c r="MBE99" s="13"/>
      <c r="MBF99" s="13"/>
      <c r="MBG99" s="13"/>
      <c r="MBH99" s="13"/>
      <c r="MBI99" s="13"/>
      <c r="MBJ99" s="13"/>
      <c r="MBK99" s="13"/>
      <c r="MBL99" s="13"/>
      <c r="MBM99" s="13"/>
      <c r="MBN99" s="13"/>
      <c r="MBO99" s="13"/>
      <c r="MBP99" s="13"/>
      <c r="MBQ99" s="13"/>
      <c r="MBR99" s="13"/>
      <c r="MBS99" s="13"/>
      <c r="MBT99" s="13"/>
      <c r="MBU99" s="13"/>
      <c r="MBV99" s="13"/>
      <c r="MBW99" s="13"/>
      <c r="MBX99" s="13"/>
      <c r="MBY99" s="13"/>
      <c r="MBZ99" s="13"/>
      <c r="MCA99" s="13"/>
      <c r="MCB99" s="13"/>
      <c r="MCC99" s="13"/>
      <c r="MCD99" s="13"/>
      <c r="MCE99" s="13"/>
      <c r="MCF99" s="13"/>
      <c r="MCG99" s="13"/>
      <c r="MCH99" s="13"/>
      <c r="MCI99" s="13"/>
      <c r="MCJ99" s="13"/>
      <c r="MCK99" s="13"/>
      <c r="MCL99" s="13"/>
      <c r="MCM99" s="13"/>
      <c r="MCN99" s="13"/>
      <c r="MCO99" s="13"/>
      <c r="MCP99" s="13"/>
      <c r="MCQ99" s="13"/>
      <c r="MCR99" s="13"/>
      <c r="MCS99" s="13"/>
      <c r="MCT99" s="13"/>
      <c r="MCU99" s="13"/>
      <c r="MCV99" s="13"/>
      <c r="MCW99" s="13"/>
      <c r="MCX99" s="13"/>
      <c r="MCY99" s="13"/>
      <c r="MCZ99" s="13"/>
      <c r="MDA99" s="13"/>
      <c r="MDB99" s="13"/>
      <c r="MDC99" s="13"/>
      <c r="MDD99" s="13"/>
      <c r="MDE99" s="13"/>
      <c r="MDF99" s="13"/>
      <c r="MDG99" s="13"/>
      <c r="MDH99" s="13"/>
      <c r="MDI99" s="13"/>
      <c r="MDJ99" s="13"/>
      <c r="MDK99" s="13"/>
      <c r="MDL99" s="13"/>
      <c r="MDM99" s="13"/>
      <c r="MDN99" s="13"/>
      <c r="MDO99" s="13"/>
      <c r="MDP99" s="13"/>
      <c r="MDQ99" s="13"/>
      <c r="MDR99" s="13"/>
      <c r="MDS99" s="13"/>
      <c r="MDT99" s="13"/>
      <c r="MDU99" s="13"/>
      <c r="MDV99" s="13"/>
      <c r="MDW99" s="13"/>
      <c r="MDX99" s="13"/>
      <c r="MDY99" s="13"/>
      <c r="MDZ99" s="13"/>
      <c r="MEA99" s="13"/>
      <c r="MEB99" s="13"/>
      <c r="MEC99" s="13"/>
      <c r="MED99" s="13"/>
      <c r="MEE99" s="13"/>
      <c r="MEF99" s="13"/>
      <c r="MEG99" s="13"/>
      <c r="MEH99" s="13"/>
      <c r="MEI99" s="13"/>
      <c r="MEJ99" s="13"/>
      <c r="MEK99" s="13"/>
      <c r="MEL99" s="13"/>
      <c r="MEM99" s="13"/>
      <c r="MEN99" s="13"/>
      <c r="MEO99" s="13"/>
      <c r="MEP99" s="13"/>
      <c r="MEQ99" s="13"/>
      <c r="MER99" s="13"/>
      <c r="MES99" s="13"/>
      <c r="MET99" s="13"/>
      <c r="MEU99" s="13"/>
      <c r="MEV99" s="13"/>
      <c r="MEW99" s="13"/>
      <c r="MEX99" s="13"/>
      <c r="MEY99" s="13"/>
      <c r="MEZ99" s="13"/>
      <c r="MFA99" s="13"/>
      <c r="MFB99" s="13"/>
      <c r="MFC99" s="13"/>
      <c r="MFD99" s="13"/>
      <c r="MFE99" s="13"/>
      <c r="MFF99" s="13"/>
      <c r="MFG99" s="13"/>
      <c r="MFH99" s="13"/>
      <c r="MFI99" s="13"/>
      <c r="MFJ99" s="13"/>
      <c r="MFK99" s="13"/>
      <c r="MFL99" s="13"/>
      <c r="MFM99" s="13"/>
      <c r="MFN99" s="13"/>
      <c r="MFO99" s="13"/>
      <c r="MFP99" s="13"/>
      <c r="MFQ99" s="13"/>
      <c r="MFR99" s="13"/>
      <c r="MFS99" s="13"/>
      <c r="MFT99" s="13"/>
      <c r="MFU99" s="13"/>
      <c r="MFV99" s="13"/>
      <c r="MFW99" s="13"/>
      <c r="MFX99" s="13"/>
      <c r="MFY99" s="13"/>
      <c r="MFZ99" s="13"/>
      <c r="MGA99" s="13"/>
      <c r="MGB99" s="13"/>
      <c r="MGC99" s="13"/>
      <c r="MGD99" s="13"/>
      <c r="MGE99" s="13"/>
      <c r="MGF99" s="13"/>
      <c r="MGG99" s="13"/>
      <c r="MGH99" s="13"/>
      <c r="MGI99" s="13"/>
      <c r="MGJ99" s="13"/>
      <c r="MGK99" s="13"/>
      <c r="MGL99" s="13"/>
      <c r="MGM99" s="13"/>
      <c r="MGN99" s="13"/>
      <c r="MGO99" s="13"/>
      <c r="MGP99" s="13"/>
      <c r="MGQ99" s="13"/>
      <c r="MGR99" s="13"/>
      <c r="MGS99" s="13"/>
      <c r="MGT99" s="13"/>
      <c r="MGU99" s="13"/>
      <c r="MGV99" s="13"/>
      <c r="MGW99" s="13"/>
      <c r="MGX99" s="13"/>
      <c r="MGY99" s="13"/>
      <c r="MGZ99" s="13"/>
      <c r="MHA99" s="13"/>
      <c r="MHB99" s="13"/>
      <c r="MHC99" s="13"/>
      <c r="MHD99" s="13"/>
      <c r="MHE99" s="13"/>
      <c r="MHF99" s="13"/>
      <c r="MHG99" s="13"/>
      <c r="MHH99" s="13"/>
      <c r="MHI99" s="13"/>
      <c r="MHJ99" s="13"/>
      <c r="MHK99" s="13"/>
      <c r="MHL99" s="13"/>
      <c r="MHM99" s="13"/>
      <c r="MHN99" s="13"/>
      <c r="MHO99" s="13"/>
      <c r="MHP99" s="13"/>
      <c r="MHQ99" s="13"/>
      <c r="MHR99" s="13"/>
      <c r="MHS99" s="13"/>
      <c r="MHT99" s="13"/>
      <c r="MHU99" s="13"/>
      <c r="MHV99" s="13"/>
      <c r="MHW99" s="13"/>
      <c r="MHX99" s="13"/>
      <c r="MHY99" s="13"/>
      <c r="MHZ99" s="13"/>
      <c r="MIA99" s="13"/>
      <c r="MIB99" s="13"/>
      <c r="MIC99" s="13"/>
      <c r="MID99" s="13"/>
      <c r="MIE99" s="13"/>
      <c r="MIF99" s="13"/>
      <c r="MIG99" s="13"/>
      <c r="MIH99" s="13"/>
      <c r="MII99" s="13"/>
      <c r="MIJ99" s="13"/>
      <c r="MIK99" s="13"/>
      <c r="MIL99" s="13"/>
      <c r="MIM99" s="13"/>
      <c r="MIN99" s="13"/>
      <c r="MIO99" s="13"/>
      <c r="MIP99" s="13"/>
      <c r="MIQ99" s="13"/>
      <c r="MIR99" s="13"/>
      <c r="MIS99" s="13"/>
      <c r="MIT99" s="13"/>
      <c r="MIU99" s="13"/>
      <c r="MIV99" s="13"/>
      <c r="MIW99" s="13"/>
      <c r="MIX99" s="13"/>
      <c r="MIY99" s="13"/>
      <c r="MIZ99" s="13"/>
      <c r="MJA99" s="13"/>
      <c r="MJB99" s="13"/>
      <c r="MJC99" s="13"/>
      <c r="MJD99" s="13"/>
      <c r="MJE99" s="13"/>
      <c r="MJF99" s="13"/>
      <c r="MJG99" s="13"/>
      <c r="MJH99" s="13"/>
      <c r="MJI99" s="13"/>
      <c r="MJJ99" s="13"/>
      <c r="MJK99" s="13"/>
      <c r="MJL99" s="13"/>
      <c r="MJM99" s="13"/>
      <c r="MJN99" s="13"/>
      <c r="MJO99" s="13"/>
      <c r="MJP99" s="13"/>
      <c r="MJQ99" s="13"/>
      <c r="MJR99" s="13"/>
      <c r="MJS99" s="13"/>
      <c r="MJT99" s="13"/>
      <c r="MJU99" s="13"/>
      <c r="MJV99" s="13"/>
      <c r="MJW99" s="13"/>
      <c r="MJX99" s="13"/>
      <c r="MJY99" s="13"/>
      <c r="MJZ99" s="13"/>
      <c r="MKA99" s="13"/>
      <c r="MKB99" s="13"/>
      <c r="MKC99" s="13"/>
      <c r="MKD99" s="13"/>
      <c r="MKE99" s="13"/>
      <c r="MKF99" s="13"/>
      <c r="MKG99" s="13"/>
      <c r="MKH99" s="13"/>
      <c r="MKI99" s="13"/>
      <c r="MKJ99" s="13"/>
      <c r="MKK99" s="13"/>
      <c r="MKL99" s="13"/>
      <c r="MKM99" s="13"/>
      <c r="MKN99" s="13"/>
      <c r="MKO99" s="13"/>
      <c r="MKP99" s="13"/>
      <c r="MKQ99" s="13"/>
      <c r="MKR99" s="13"/>
      <c r="MKS99" s="13"/>
      <c r="MKT99" s="13"/>
      <c r="MKU99" s="13"/>
      <c r="MKV99" s="13"/>
      <c r="MKW99" s="13"/>
      <c r="MKX99" s="13"/>
      <c r="MKY99" s="13"/>
      <c r="MKZ99" s="13"/>
      <c r="MLA99" s="13"/>
      <c r="MLB99" s="13"/>
      <c r="MLC99" s="13"/>
      <c r="MLD99" s="13"/>
      <c r="MLE99" s="13"/>
      <c r="MLF99" s="13"/>
      <c r="MLG99" s="13"/>
      <c r="MLH99" s="13"/>
      <c r="MLI99" s="13"/>
      <c r="MLJ99" s="13"/>
      <c r="MLK99" s="13"/>
      <c r="MLL99" s="13"/>
      <c r="MLM99" s="13"/>
      <c r="MLN99" s="13"/>
      <c r="MLO99" s="13"/>
      <c r="MLP99" s="13"/>
      <c r="MLQ99" s="13"/>
      <c r="MLR99" s="13"/>
      <c r="MLS99" s="13"/>
      <c r="MLT99" s="13"/>
      <c r="MLU99" s="13"/>
      <c r="MLV99" s="13"/>
      <c r="MLW99" s="13"/>
      <c r="MLX99" s="13"/>
      <c r="MLY99" s="13"/>
      <c r="MLZ99" s="13"/>
      <c r="MMA99" s="13"/>
      <c r="MMB99" s="13"/>
      <c r="MMC99" s="13"/>
      <c r="MMD99" s="13"/>
      <c r="MME99" s="13"/>
      <c r="MMF99" s="13"/>
      <c r="MMG99" s="13"/>
      <c r="MMH99" s="13"/>
      <c r="MMI99" s="13"/>
      <c r="MMJ99" s="13"/>
      <c r="MMK99" s="13"/>
      <c r="MML99" s="13"/>
      <c r="MMM99" s="13"/>
      <c r="MMN99" s="13"/>
      <c r="MMO99" s="13"/>
      <c r="MMP99" s="13"/>
      <c r="MMQ99" s="13"/>
      <c r="MMR99" s="13"/>
      <c r="MMS99" s="13"/>
      <c r="MMT99" s="13"/>
      <c r="MMU99" s="13"/>
      <c r="MMV99" s="13"/>
      <c r="MMW99" s="13"/>
      <c r="MMX99" s="13"/>
      <c r="MMY99" s="13"/>
      <c r="MMZ99" s="13"/>
      <c r="MNA99" s="13"/>
      <c r="MNB99" s="13"/>
      <c r="MNC99" s="13"/>
      <c r="MND99" s="13"/>
      <c r="MNE99" s="13"/>
      <c r="MNF99" s="13"/>
      <c r="MNG99" s="13"/>
      <c r="MNH99" s="13"/>
      <c r="MNI99" s="13"/>
      <c r="MNJ99" s="13"/>
      <c r="MNK99" s="13"/>
      <c r="MNL99" s="13"/>
      <c r="MNM99" s="13"/>
      <c r="MNN99" s="13"/>
      <c r="MNO99" s="13"/>
      <c r="MNP99" s="13"/>
      <c r="MNQ99" s="13"/>
      <c r="MNR99" s="13"/>
      <c r="MNS99" s="13"/>
      <c r="MNT99" s="13"/>
      <c r="MNU99" s="13"/>
      <c r="MNV99" s="13"/>
      <c r="MNW99" s="13"/>
      <c r="MNX99" s="13"/>
      <c r="MNY99" s="13"/>
      <c r="MNZ99" s="13"/>
      <c r="MOA99" s="13"/>
      <c r="MOB99" s="13"/>
      <c r="MOC99" s="13"/>
      <c r="MOD99" s="13"/>
      <c r="MOE99" s="13"/>
      <c r="MOF99" s="13"/>
      <c r="MOG99" s="13"/>
      <c r="MOH99" s="13"/>
      <c r="MOI99" s="13"/>
      <c r="MOJ99" s="13"/>
      <c r="MOK99" s="13"/>
      <c r="MOL99" s="13"/>
      <c r="MOM99" s="13"/>
      <c r="MON99" s="13"/>
      <c r="MOO99" s="13"/>
      <c r="MOP99" s="13"/>
      <c r="MOQ99" s="13"/>
      <c r="MOR99" s="13"/>
      <c r="MOS99" s="13"/>
      <c r="MOT99" s="13"/>
      <c r="MOU99" s="13"/>
      <c r="MOV99" s="13"/>
      <c r="MOW99" s="13"/>
      <c r="MOX99" s="13"/>
      <c r="MOY99" s="13"/>
      <c r="MOZ99" s="13"/>
      <c r="MPA99" s="13"/>
      <c r="MPB99" s="13"/>
      <c r="MPC99" s="13"/>
      <c r="MPD99" s="13"/>
      <c r="MPE99" s="13"/>
      <c r="MPF99" s="13"/>
      <c r="MPG99" s="13"/>
      <c r="MPH99" s="13"/>
      <c r="MPI99" s="13"/>
      <c r="MPJ99" s="13"/>
      <c r="MPK99" s="13"/>
      <c r="MPL99" s="13"/>
      <c r="MPM99" s="13"/>
      <c r="MPN99" s="13"/>
      <c r="MPO99" s="13"/>
      <c r="MPP99" s="13"/>
      <c r="MPQ99" s="13"/>
      <c r="MPR99" s="13"/>
      <c r="MPS99" s="13"/>
      <c r="MPT99" s="13"/>
      <c r="MPU99" s="13"/>
      <c r="MPV99" s="13"/>
      <c r="MPW99" s="13"/>
      <c r="MPX99" s="13"/>
      <c r="MPY99" s="13"/>
      <c r="MPZ99" s="13"/>
      <c r="MQA99" s="13"/>
      <c r="MQB99" s="13"/>
      <c r="MQC99" s="13"/>
      <c r="MQD99" s="13"/>
      <c r="MQE99" s="13"/>
      <c r="MQF99" s="13"/>
      <c r="MQG99" s="13"/>
      <c r="MQH99" s="13"/>
      <c r="MQI99" s="13"/>
      <c r="MQJ99" s="13"/>
      <c r="MQK99" s="13"/>
      <c r="MQL99" s="13"/>
      <c r="MQM99" s="13"/>
      <c r="MQN99" s="13"/>
      <c r="MQO99" s="13"/>
      <c r="MQP99" s="13"/>
      <c r="MQQ99" s="13"/>
      <c r="MQR99" s="13"/>
      <c r="MQS99" s="13"/>
      <c r="MQT99" s="13"/>
      <c r="MQU99" s="13"/>
      <c r="MQV99" s="13"/>
      <c r="MQW99" s="13"/>
      <c r="MQX99" s="13"/>
      <c r="MQY99" s="13"/>
      <c r="MQZ99" s="13"/>
      <c r="MRA99" s="13"/>
      <c r="MRB99" s="13"/>
      <c r="MRC99" s="13"/>
      <c r="MRD99" s="13"/>
      <c r="MRE99" s="13"/>
      <c r="MRF99" s="13"/>
      <c r="MRG99" s="13"/>
      <c r="MRH99" s="13"/>
      <c r="MRI99" s="13"/>
      <c r="MRJ99" s="13"/>
      <c r="MRK99" s="13"/>
      <c r="MRL99" s="13"/>
      <c r="MRM99" s="13"/>
      <c r="MRN99" s="13"/>
      <c r="MRO99" s="13"/>
      <c r="MRP99" s="13"/>
      <c r="MRQ99" s="13"/>
      <c r="MRR99" s="13"/>
      <c r="MRS99" s="13"/>
      <c r="MRT99" s="13"/>
      <c r="MRU99" s="13"/>
      <c r="MRV99" s="13"/>
      <c r="MRW99" s="13"/>
      <c r="MRX99" s="13"/>
      <c r="MRY99" s="13"/>
      <c r="MRZ99" s="13"/>
      <c r="MSA99" s="13"/>
      <c r="MSB99" s="13"/>
      <c r="MSC99" s="13"/>
      <c r="MSD99" s="13"/>
      <c r="MSE99" s="13"/>
      <c r="MSF99" s="13"/>
      <c r="MSG99" s="13"/>
      <c r="MSH99" s="13"/>
      <c r="MSI99" s="13"/>
      <c r="MSJ99" s="13"/>
      <c r="MSK99" s="13"/>
      <c r="MSL99" s="13"/>
      <c r="MSM99" s="13"/>
      <c r="MSN99" s="13"/>
      <c r="MSO99" s="13"/>
      <c r="MSP99" s="13"/>
      <c r="MSQ99" s="13"/>
      <c r="MSR99" s="13"/>
      <c r="MSS99" s="13"/>
      <c r="MST99" s="13"/>
      <c r="MSU99" s="13"/>
      <c r="MSV99" s="13"/>
      <c r="MSW99" s="13"/>
      <c r="MSX99" s="13"/>
      <c r="MSY99" s="13"/>
      <c r="MSZ99" s="13"/>
      <c r="MTA99" s="13"/>
      <c r="MTB99" s="13"/>
      <c r="MTC99" s="13"/>
      <c r="MTD99" s="13"/>
      <c r="MTE99" s="13"/>
      <c r="MTF99" s="13"/>
      <c r="MTG99" s="13"/>
      <c r="MTH99" s="13"/>
      <c r="MTI99" s="13"/>
      <c r="MTJ99" s="13"/>
      <c r="MTK99" s="13"/>
      <c r="MTL99" s="13"/>
      <c r="MTM99" s="13"/>
      <c r="MTN99" s="13"/>
      <c r="MTO99" s="13"/>
      <c r="MTP99" s="13"/>
      <c r="MTQ99" s="13"/>
      <c r="MTR99" s="13"/>
      <c r="MTS99" s="13"/>
      <c r="MTT99" s="13"/>
      <c r="MTU99" s="13"/>
      <c r="MTV99" s="13"/>
      <c r="MTW99" s="13"/>
      <c r="MTX99" s="13"/>
      <c r="MTY99" s="13"/>
      <c r="MTZ99" s="13"/>
      <c r="MUA99" s="13"/>
      <c r="MUB99" s="13"/>
      <c r="MUC99" s="13"/>
      <c r="MUD99" s="13"/>
      <c r="MUE99" s="13"/>
      <c r="MUF99" s="13"/>
      <c r="MUG99" s="13"/>
      <c r="MUH99" s="13"/>
      <c r="MUI99" s="13"/>
      <c r="MUJ99" s="13"/>
      <c r="MUK99" s="13"/>
      <c r="MUL99" s="13"/>
      <c r="MUM99" s="13"/>
      <c r="MUN99" s="13"/>
      <c r="MUO99" s="13"/>
      <c r="MUP99" s="13"/>
      <c r="MUQ99" s="13"/>
      <c r="MUR99" s="13"/>
      <c r="MUS99" s="13"/>
      <c r="MUT99" s="13"/>
      <c r="MUU99" s="13"/>
      <c r="MUV99" s="13"/>
      <c r="MUW99" s="13"/>
      <c r="MUX99" s="13"/>
      <c r="MUY99" s="13"/>
      <c r="MUZ99" s="13"/>
      <c r="MVA99" s="13"/>
      <c r="MVB99" s="13"/>
      <c r="MVC99" s="13"/>
      <c r="MVD99" s="13"/>
      <c r="MVE99" s="13"/>
      <c r="MVF99" s="13"/>
      <c r="MVG99" s="13"/>
      <c r="MVH99" s="13"/>
      <c r="MVI99" s="13"/>
      <c r="MVJ99" s="13"/>
      <c r="MVK99" s="13"/>
      <c r="MVL99" s="13"/>
      <c r="MVM99" s="13"/>
      <c r="MVN99" s="13"/>
      <c r="MVO99" s="13"/>
      <c r="MVP99" s="13"/>
      <c r="MVQ99" s="13"/>
      <c r="MVR99" s="13"/>
      <c r="MVS99" s="13"/>
      <c r="MVT99" s="13"/>
      <c r="MVU99" s="13"/>
      <c r="MVV99" s="13"/>
      <c r="MVW99" s="13"/>
      <c r="MVX99" s="13"/>
      <c r="MVY99" s="13"/>
      <c r="MVZ99" s="13"/>
      <c r="MWA99" s="13"/>
      <c r="MWB99" s="13"/>
      <c r="MWC99" s="13"/>
      <c r="MWD99" s="13"/>
      <c r="MWE99" s="13"/>
      <c r="MWF99" s="13"/>
      <c r="MWG99" s="13"/>
      <c r="MWH99" s="13"/>
      <c r="MWI99" s="13"/>
      <c r="MWJ99" s="13"/>
      <c r="MWK99" s="13"/>
      <c r="MWL99" s="13"/>
      <c r="MWM99" s="13"/>
      <c r="MWN99" s="13"/>
      <c r="MWO99" s="13"/>
      <c r="MWP99" s="13"/>
      <c r="MWQ99" s="13"/>
      <c r="MWR99" s="13"/>
      <c r="MWS99" s="13"/>
      <c r="MWT99" s="13"/>
      <c r="MWU99" s="13"/>
      <c r="MWV99" s="13"/>
      <c r="MWW99" s="13"/>
      <c r="MWX99" s="13"/>
      <c r="MWY99" s="13"/>
      <c r="MWZ99" s="13"/>
      <c r="MXA99" s="13"/>
      <c r="MXB99" s="13"/>
      <c r="MXC99" s="13"/>
      <c r="MXD99" s="13"/>
      <c r="MXE99" s="13"/>
      <c r="MXF99" s="13"/>
      <c r="MXG99" s="13"/>
      <c r="MXH99" s="13"/>
      <c r="MXI99" s="13"/>
      <c r="MXJ99" s="13"/>
      <c r="MXK99" s="13"/>
      <c r="MXL99" s="13"/>
      <c r="MXM99" s="13"/>
      <c r="MXN99" s="13"/>
      <c r="MXO99" s="13"/>
      <c r="MXP99" s="13"/>
      <c r="MXQ99" s="13"/>
      <c r="MXR99" s="13"/>
      <c r="MXS99" s="13"/>
      <c r="MXT99" s="13"/>
      <c r="MXU99" s="13"/>
      <c r="MXV99" s="13"/>
      <c r="MXW99" s="13"/>
      <c r="MXX99" s="13"/>
      <c r="MXY99" s="13"/>
      <c r="MXZ99" s="13"/>
      <c r="MYA99" s="13"/>
      <c r="MYB99" s="13"/>
      <c r="MYC99" s="13"/>
      <c r="MYD99" s="13"/>
      <c r="MYE99" s="13"/>
      <c r="MYF99" s="13"/>
      <c r="MYG99" s="13"/>
      <c r="MYH99" s="13"/>
      <c r="MYI99" s="13"/>
      <c r="MYJ99" s="13"/>
      <c r="MYK99" s="13"/>
      <c r="MYL99" s="13"/>
      <c r="MYM99" s="13"/>
      <c r="MYN99" s="13"/>
      <c r="MYO99" s="13"/>
      <c r="MYP99" s="13"/>
      <c r="MYQ99" s="13"/>
      <c r="MYR99" s="13"/>
      <c r="MYS99" s="13"/>
      <c r="MYT99" s="13"/>
      <c r="MYU99" s="13"/>
      <c r="MYV99" s="13"/>
      <c r="MYW99" s="13"/>
      <c r="MYX99" s="13"/>
      <c r="MYY99" s="13"/>
      <c r="MYZ99" s="13"/>
      <c r="MZA99" s="13"/>
      <c r="MZB99" s="13"/>
      <c r="MZC99" s="13"/>
      <c r="MZD99" s="13"/>
      <c r="MZE99" s="13"/>
      <c r="MZF99" s="13"/>
      <c r="MZG99" s="13"/>
      <c r="MZH99" s="13"/>
      <c r="MZI99" s="13"/>
      <c r="MZJ99" s="13"/>
      <c r="MZK99" s="13"/>
      <c r="MZL99" s="13"/>
      <c r="MZM99" s="13"/>
      <c r="MZN99" s="13"/>
      <c r="MZO99" s="13"/>
      <c r="MZP99" s="13"/>
      <c r="MZQ99" s="13"/>
      <c r="MZR99" s="13"/>
      <c r="MZS99" s="13"/>
      <c r="MZT99" s="13"/>
      <c r="MZU99" s="13"/>
      <c r="MZV99" s="13"/>
      <c r="MZW99" s="13"/>
      <c r="MZX99" s="13"/>
      <c r="MZY99" s="13"/>
      <c r="MZZ99" s="13"/>
      <c r="NAA99" s="13"/>
      <c r="NAB99" s="13"/>
      <c r="NAC99" s="13"/>
      <c r="NAD99" s="13"/>
      <c r="NAE99" s="13"/>
      <c r="NAF99" s="13"/>
      <c r="NAG99" s="13"/>
      <c r="NAH99" s="13"/>
      <c r="NAI99" s="13"/>
      <c r="NAJ99" s="13"/>
      <c r="NAK99" s="13"/>
      <c r="NAL99" s="13"/>
      <c r="NAM99" s="13"/>
      <c r="NAN99" s="13"/>
      <c r="NAO99" s="13"/>
      <c r="NAP99" s="13"/>
      <c r="NAQ99" s="13"/>
      <c r="NAR99" s="13"/>
      <c r="NAS99" s="13"/>
      <c r="NAT99" s="13"/>
      <c r="NAU99" s="13"/>
      <c r="NAV99" s="13"/>
      <c r="NAW99" s="13"/>
      <c r="NAX99" s="13"/>
      <c r="NAY99" s="13"/>
      <c r="NAZ99" s="13"/>
      <c r="NBA99" s="13"/>
      <c r="NBB99" s="13"/>
      <c r="NBC99" s="13"/>
      <c r="NBD99" s="13"/>
      <c r="NBE99" s="13"/>
      <c r="NBF99" s="13"/>
      <c r="NBG99" s="13"/>
      <c r="NBH99" s="13"/>
      <c r="NBI99" s="13"/>
      <c r="NBJ99" s="13"/>
      <c r="NBK99" s="13"/>
      <c r="NBL99" s="13"/>
      <c r="NBM99" s="13"/>
      <c r="NBN99" s="13"/>
      <c r="NBO99" s="13"/>
      <c r="NBP99" s="13"/>
      <c r="NBQ99" s="13"/>
      <c r="NBR99" s="13"/>
      <c r="NBS99" s="13"/>
      <c r="NBT99" s="13"/>
      <c r="NBU99" s="13"/>
      <c r="NBV99" s="13"/>
      <c r="NBW99" s="13"/>
      <c r="NBX99" s="13"/>
      <c r="NBY99" s="13"/>
      <c r="NBZ99" s="13"/>
      <c r="NCA99" s="13"/>
      <c r="NCB99" s="13"/>
      <c r="NCC99" s="13"/>
      <c r="NCD99" s="13"/>
      <c r="NCE99" s="13"/>
      <c r="NCF99" s="13"/>
      <c r="NCG99" s="13"/>
      <c r="NCH99" s="13"/>
      <c r="NCI99" s="13"/>
      <c r="NCJ99" s="13"/>
      <c r="NCK99" s="13"/>
      <c r="NCL99" s="13"/>
      <c r="NCM99" s="13"/>
      <c r="NCN99" s="13"/>
      <c r="NCO99" s="13"/>
      <c r="NCP99" s="13"/>
      <c r="NCQ99" s="13"/>
      <c r="NCR99" s="13"/>
      <c r="NCS99" s="13"/>
      <c r="NCT99" s="13"/>
      <c r="NCU99" s="13"/>
      <c r="NCV99" s="13"/>
      <c r="NCW99" s="13"/>
      <c r="NCX99" s="13"/>
      <c r="NCY99" s="13"/>
      <c r="NCZ99" s="13"/>
      <c r="NDA99" s="13"/>
      <c r="NDB99" s="13"/>
      <c r="NDC99" s="13"/>
      <c r="NDD99" s="13"/>
      <c r="NDE99" s="13"/>
      <c r="NDF99" s="13"/>
      <c r="NDG99" s="13"/>
      <c r="NDH99" s="13"/>
      <c r="NDI99" s="13"/>
      <c r="NDJ99" s="13"/>
      <c r="NDK99" s="13"/>
      <c r="NDL99" s="13"/>
      <c r="NDM99" s="13"/>
      <c r="NDN99" s="13"/>
      <c r="NDO99" s="13"/>
      <c r="NDP99" s="13"/>
      <c r="NDQ99" s="13"/>
      <c r="NDR99" s="13"/>
      <c r="NDS99" s="13"/>
      <c r="NDT99" s="13"/>
      <c r="NDU99" s="13"/>
      <c r="NDV99" s="13"/>
      <c r="NDW99" s="13"/>
      <c r="NDX99" s="13"/>
      <c r="NDY99" s="13"/>
      <c r="NDZ99" s="13"/>
      <c r="NEA99" s="13"/>
      <c r="NEB99" s="13"/>
      <c r="NEC99" s="13"/>
      <c r="NED99" s="13"/>
      <c r="NEE99" s="13"/>
      <c r="NEF99" s="13"/>
      <c r="NEG99" s="13"/>
      <c r="NEH99" s="13"/>
      <c r="NEI99" s="13"/>
      <c r="NEJ99" s="13"/>
      <c r="NEK99" s="13"/>
      <c r="NEL99" s="13"/>
      <c r="NEM99" s="13"/>
      <c r="NEN99" s="13"/>
      <c r="NEO99" s="13"/>
      <c r="NEP99" s="13"/>
      <c r="NEQ99" s="13"/>
      <c r="NER99" s="13"/>
      <c r="NES99" s="13"/>
      <c r="NET99" s="13"/>
      <c r="NEU99" s="13"/>
      <c r="NEV99" s="13"/>
      <c r="NEW99" s="13"/>
      <c r="NEX99" s="13"/>
      <c r="NEY99" s="13"/>
      <c r="NEZ99" s="13"/>
      <c r="NFA99" s="13"/>
      <c r="NFB99" s="13"/>
      <c r="NFC99" s="13"/>
      <c r="NFD99" s="13"/>
      <c r="NFE99" s="13"/>
      <c r="NFF99" s="13"/>
      <c r="NFG99" s="13"/>
      <c r="NFH99" s="13"/>
      <c r="NFI99" s="13"/>
      <c r="NFJ99" s="13"/>
      <c r="NFK99" s="13"/>
      <c r="NFL99" s="13"/>
      <c r="NFM99" s="13"/>
      <c r="NFN99" s="13"/>
      <c r="NFO99" s="13"/>
      <c r="NFP99" s="13"/>
      <c r="NFQ99" s="13"/>
      <c r="NFR99" s="13"/>
      <c r="NFS99" s="13"/>
      <c r="NFT99" s="13"/>
      <c r="NFU99" s="13"/>
      <c r="NFV99" s="13"/>
      <c r="NFW99" s="13"/>
      <c r="NFX99" s="13"/>
      <c r="NFY99" s="13"/>
      <c r="NFZ99" s="13"/>
      <c r="NGA99" s="13"/>
      <c r="NGB99" s="13"/>
      <c r="NGC99" s="13"/>
      <c r="NGD99" s="13"/>
      <c r="NGE99" s="13"/>
      <c r="NGF99" s="13"/>
      <c r="NGG99" s="13"/>
      <c r="NGH99" s="13"/>
      <c r="NGI99" s="13"/>
      <c r="NGJ99" s="13"/>
      <c r="NGK99" s="13"/>
      <c r="NGL99" s="13"/>
      <c r="NGM99" s="13"/>
      <c r="NGN99" s="13"/>
      <c r="NGO99" s="13"/>
      <c r="NGP99" s="13"/>
      <c r="NGQ99" s="13"/>
      <c r="NGR99" s="13"/>
      <c r="NGS99" s="13"/>
      <c r="NGT99" s="13"/>
      <c r="NGU99" s="13"/>
      <c r="NGV99" s="13"/>
      <c r="NGW99" s="13"/>
      <c r="NGX99" s="13"/>
      <c r="NGY99" s="13"/>
      <c r="NGZ99" s="13"/>
      <c r="NHA99" s="13"/>
      <c r="NHB99" s="13"/>
      <c r="NHC99" s="13"/>
      <c r="NHD99" s="13"/>
      <c r="NHE99" s="13"/>
      <c r="NHF99" s="13"/>
      <c r="NHG99" s="13"/>
      <c r="NHH99" s="13"/>
      <c r="NHI99" s="13"/>
      <c r="NHJ99" s="13"/>
      <c r="NHK99" s="13"/>
      <c r="NHL99" s="13"/>
      <c r="NHM99" s="13"/>
      <c r="NHN99" s="13"/>
      <c r="NHO99" s="13"/>
      <c r="NHP99" s="13"/>
      <c r="NHQ99" s="13"/>
      <c r="NHR99" s="13"/>
      <c r="NHS99" s="13"/>
      <c r="NHT99" s="13"/>
      <c r="NHU99" s="13"/>
      <c r="NHV99" s="13"/>
      <c r="NHW99" s="13"/>
      <c r="NHX99" s="13"/>
      <c r="NHY99" s="13"/>
      <c r="NHZ99" s="13"/>
      <c r="NIA99" s="13"/>
      <c r="NIB99" s="13"/>
      <c r="NIC99" s="13"/>
      <c r="NID99" s="13"/>
      <c r="NIE99" s="13"/>
      <c r="NIF99" s="13"/>
      <c r="NIG99" s="13"/>
      <c r="NIH99" s="13"/>
      <c r="NII99" s="13"/>
      <c r="NIJ99" s="13"/>
      <c r="NIK99" s="13"/>
      <c r="NIL99" s="13"/>
      <c r="NIM99" s="13"/>
      <c r="NIN99" s="13"/>
      <c r="NIO99" s="13"/>
      <c r="NIP99" s="13"/>
      <c r="NIQ99" s="13"/>
      <c r="NIR99" s="13"/>
      <c r="NIS99" s="13"/>
      <c r="NIT99" s="13"/>
      <c r="NIU99" s="13"/>
      <c r="NIV99" s="13"/>
      <c r="NIW99" s="13"/>
      <c r="NIX99" s="13"/>
      <c r="NIY99" s="13"/>
      <c r="NIZ99" s="13"/>
      <c r="NJA99" s="13"/>
      <c r="NJB99" s="13"/>
      <c r="NJC99" s="13"/>
      <c r="NJD99" s="13"/>
      <c r="NJE99" s="13"/>
      <c r="NJF99" s="13"/>
      <c r="NJG99" s="13"/>
      <c r="NJH99" s="13"/>
      <c r="NJI99" s="13"/>
      <c r="NJJ99" s="13"/>
      <c r="NJK99" s="13"/>
      <c r="NJL99" s="13"/>
      <c r="NJM99" s="13"/>
      <c r="NJN99" s="13"/>
      <c r="NJO99" s="13"/>
      <c r="NJP99" s="13"/>
      <c r="NJQ99" s="13"/>
      <c r="NJR99" s="13"/>
      <c r="NJS99" s="13"/>
      <c r="NJT99" s="13"/>
      <c r="NJU99" s="13"/>
      <c r="NJV99" s="13"/>
      <c r="NJW99" s="13"/>
      <c r="NJX99" s="13"/>
      <c r="NJY99" s="13"/>
      <c r="NJZ99" s="13"/>
      <c r="NKA99" s="13"/>
      <c r="NKB99" s="13"/>
      <c r="NKC99" s="13"/>
      <c r="NKD99" s="13"/>
      <c r="NKE99" s="13"/>
      <c r="NKF99" s="13"/>
      <c r="NKG99" s="13"/>
      <c r="NKH99" s="13"/>
      <c r="NKI99" s="13"/>
      <c r="NKJ99" s="13"/>
      <c r="NKK99" s="13"/>
      <c r="NKL99" s="13"/>
      <c r="NKM99" s="13"/>
      <c r="NKN99" s="13"/>
      <c r="NKO99" s="13"/>
      <c r="NKP99" s="13"/>
      <c r="NKQ99" s="13"/>
      <c r="NKR99" s="13"/>
      <c r="NKS99" s="13"/>
      <c r="NKT99" s="13"/>
      <c r="NKU99" s="13"/>
      <c r="NKV99" s="13"/>
      <c r="NKW99" s="13"/>
      <c r="NKX99" s="13"/>
      <c r="NKY99" s="13"/>
      <c r="NKZ99" s="13"/>
      <c r="NLA99" s="13"/>
      <c r="NLB99" s="13"/>
      <c r="NLC99" s="13"/>
      <c r="NLD99" s="13"/>
      <c r="NLE99" s="13"/>
      <c r="NLF99" s="13"/>
      <c r="NLG99" s="13"/>
      <c r="NLH99" s="13"/>
      <c r="NLI99" s="13"/>
      <c r="NLJ99" s="13"/>
      <c r="NLK99" s="13"/>
      <c r="NLL99" s="13"/>
      <c r="NLM99" s="13"/>
      <c r="NLN99" s="13"/>
      <c r="NLO99" s="13"/>
      <c r="NLP99" s="13"/>
      <c r="NLQ99" s="13"/>
      <c r="NLR99" s="13"/>
      <c r="NLS99" s="13"/>
      <c r="NLT99" s="13"/>
      <c r="NLU99" s="13"/>
      <c r="NLV99" s="13"/>
      <c r="NLW99" s="13"/>
      <c r="NLX99" s="13"/>
      <c r="NLY99" s="13"/>
      <c r="NLZ99" s="13"/>
      <c r="NMA99" s="13"/>
      <c r="NMB99" s="13"/>
      <c r="NMC99" s="13"/>
      <c r="NMD99" s="13"/>
      <c r="NME99" s="13"/>
      <c r="NMF99" s="13"/>
      <c r="NMG99" s="13"/>
      <c r="NMH99" s="13"/>
      <c r="NMI99" s="13"/>
      <c r="NMJ99" s="13"/>
      <c r="NMK99" s="13"/>
      <c r="NML99" s="13"/>
      <c r="NMM99" s="13"/>
      <c r="NMN99" s="13"/>
      <c r="NMO99" s="13"/>
      <c r="NMP99" s="13"/>
      <c r="NMQ99" s="13"/>
      <c r="NMR99" s="13"/>
      <c r="NMS99" s="13"/>
      <c r="NMT99" s="13"/>
      <c r="NMU99" s="13"/>
      <c r="NMV99" s="13"/>
      <c r="NMW99" s="13"/>
      <c r="NMX99" s="13"/>
      <c r="NMY99" s="13"/>
      <c r="NMZ99" s="13"/>
      <c r="NNA99" s="13"/>
      <c r="NNB99" s="13"/>
      <c r="NNC99" s="13"/>
      <c r="NND99" s="13"/>
      <c r="NNE99" s="13"/>
      <c r="NNF99" s="13"/>
      <c r="NNG99" s="13"/>
      <c r="NNH99" s="13"/>
      <c r="NNI99" s="13"/>
      <c r="NNJ99" s="13"/>
      <c r="NNK99" s="13"/>
      <c r="NNL99" s="13"/>
      <c r="NNM99" s="13"/>
      <c r="NNN99" s="13"/>
      <c r="NNO99" s="13"/>
      <c r="NNP99" s="13"/>
      <c r="NNQ99" s="13"/>
      <c r="NNR99" s="13"/>
      <c r="NNS99" s="13"/>
      <c r="NNT99" s="13"/>
      <c r="NNU99" s="13"/>
      <c r="NNV99" s="13"/>
      <c r="NNW99" s="13"/>
      <c r="NNX99" s="13"/>
      <c r="NNY99" s="13"/>
      <c r="NNZ99" s="13"/>
      <c r="NOA99" s="13"/>
      <c r="NOB99" s="13"/>
      <c r="NOC99" s="13"/>
      <c r="NOD99" s="13"/>
      <c r="NOE99" s="13"/>
      <c r="NOF99" s="13"/>
      <c r="NOG99" s="13"/>
      <c r="NOH99" s="13"/>
      <c r="NOI99" s="13"/>
      <c r="NOJ99" s="13"/>
      <c r="NOK99" s="13"/>
      <c r="NOL99" s="13"/>
      <c r="NOM99" s="13"/>
      <c r="NON99" s="13"/>
      <c r="NOO99" s="13"/>
      <c r="NOP99" s="13"/>
      <c r="NOQ99" s="13"/>
      <c r="NOR99" s="13"/>
      <c r="NOS99" s="13"/>
      <c r="NOT99" s="13"/>
      <c r="NOU99" s="13"/>
      <c r="NOV99" s="13"/>
      <c r="NOW99" s="13"/>
      <c r="NOX99" s="13"/>
      <c r="NOY99" s="13"/>
      <c r="NOZ99" s="13"/>
      <c r="NPA99" s="13"/>
      <c r="NPB99" s="13"/>
      <c r="NPC99" s="13"/>
      <c r="NPD99" s="13"/>
      <c r="NPE99" s="13"/>
      <c r="NPF99" s="13"/>
      <c r="NPG99" s="13"/>
      <c r="NPH99" s="13"/>
      <c r="NPI99" s="13"/>
      <c r="NPJ99" s="13"/>
      <c r="NPK99" s="13"/>
      <c r="NPL99" s="13"/>
      <c r="NPM99" s="13"/>
      <c r="NPN99" s="13"/>
      <c r="NPO99" s="13"/>
      <c r="NPP99" s="13"/>
      <c r="NPQ99" s="13"/>
      <c r="NPR99" s="13"/>
      <c r="NPS99" s="13"/>
      <c r="NPT99" s="13"/>
      <c r="NPU99" s="13"/>
      <c r="NPV99" s="13"/>
      <c r="NPW99" s="13"/>
      <c r="NPX99" s="13"/>
      <c r="NPY99" s="13"/>
      <c r="NPZ99" s="13"/>
      <c r="NQA99" s="13"/>
      <c r="NQB99" s="13"/>
      <c r="NQC99" s="13"/>
      <c r="NQD99" s="13"/>
      <c r="NQE99" s="13"/>
      <c r="NQF99" s="13"/>
      <c r="NQG99" s="13"/>
      <c r="NQH99" s="13"/>
      <c r="NQI99" s="13"/>
      <c r="NQJ99" s="13"/>
      <c r="NQK99" s="13"/>
      <c r="NQL99" s="13"/>
      <c r="NQM99" s="13"/>
      <c r="NQN99" s="13"/>
      <c r="NQO99" s="13"/>
      <c r="NQP99" s="13"/>
      <c r="NQQ99" s="13"/>
      <c r="NQR99" s="13"/>
      <c r="NQS99" s="13"/>
      <c r="NQT99" s="13"/>
      <c r="NQU99" s="13"/>
      <c r="NQV99" s="13"/>
      <c r="NQW99" s="13"/>
      <c r="NQX99" s="13"/>
      <c r="NQY99" s="13"/>
      <c r="NQZ99" s="13"/>
      <c r="NRA99" s="13"/>
      <c r="NRB99" s="13"/>
      <c r="NRC99" s="13"/>
      <c r="NRD99" s="13"/>
      <c r="NRE99" s="13"/>
      <c r="NRF99" s="13"/>
      <c r="NRG99" s="13"/>
      <c r="NRH99" s="13"/>
      <c r="NRI99" s="13"/>
      <c r="NRJ99" s="13"/>
      <c r="NRK99" s="13"/>
      <c r="NRL99" s="13"/>
      <c r="NRM99" s="13"/>
      <c r="NRN99" s="13"/>
      <c r="NRO99" s="13"/>
      <c r="NRP99" s="13"/>
      <c r="NRQ99" s="13"/>
      <c r="NRR99" s="13"/>
      <c r="NRS99" s="13"/>
      <c r="NRT99" s="13"/>
      <c r="NRU99" s="13"/>
      <c r="NRV99" s="13"/>
      <c r="NRW99" s="13"/>
      <c r="NRX99" s="13"/>
      <c r="NRY99" s="13"/>
      <c r="NRZ99" s="13"/>
      <c r="NSA99" s="13"/>
      <c r="NSB99" s="13"/>
      <c r="NSC99" s="13"/>
      <c r="NSD99" s="13"/>
      <c r="NSE99" s="13"/>
      <c r="NSF99" s="13"/>
      <c r="NSG99" s="13"/>
      <c r="NSH99" s="13"/>
      <c r="NSI99" s="13"/>
      <c r="NSJ99" s="13"/>
      <c r="NSK99" s="13"/>
      <c r="NSL99" s="13"/>
      <c r="NSM99" s="13"/>
      <c r="NSN99" s="13"/>
      <c r="NSO99" s="13"/>
      <c r="NSP99" s="13"/>
      <c r="NSQ99" s="13"/>
      <c r="NSR99" s="13"/>
      <c r="NSS99" s="13"/>
      <c r="NST99" s="13"/>
      <c r="NSU99" s="13"/>
      <c r="NSV99" s="13"/>
      <c r="NSW99" s="13"/>
      <c r="NSX99" s="13"/>
      <c r="NSY99" s="13"/>
      <c r="NSZ99" s="13"/>
      <c r="NTA99" s="13"/>
      <c r="NTB99" s="13"/>
      <c r="NTC99" s="13"/>
      <c r="NTD99" s="13"/>
      <c r="NTE99" s="13"/>
      <c r="NTF99" s="13"/>
      <c r="NTG99" s="13"/>
      <c r="NTH99" s="13"/>
      <c r="NTI99" s="13"/>
      <c r="NTJ99" s="13"/>
      <c r="NTK99" s="13"/>
      <c r="NTL99" s="13"/>
      <c r="NTM99" s="13"/>
      <c r="NTN99" s="13"/>
      <c r="NTO99" s="13"/>
      <c r="NTP99" s="13"/>
      <c r="NTQ99" s="13"/>
      <c r="NTR99" s="13"/>
      <c r="NTS99" s="13"/>
      <c r="NTT99" s="13"/>
      <c r="NTU99" s="13"/>
      <c r="NTV99" s="13"/>
      <c r="NTW99" s="13"/>
      <c r="NTX99" s="13"/>
      <c r="NTY99" s="13"/>
      <c r="NTZ99" s="13"/>
      <c r="NUA99" s="13"/>
      <c r="NUB99" s="13"/>
      <c r="NUC99" s="13"/>
      <c r="NUD99" s="13"/>
      <c r="NUE99" s="13"/>
      <c r="NUF99" s="13"/>
      <c r="NUG99" s="13"/>
      <c r="NUH99" s="13"/>
      <c r="NUI99" s="13"/>
      <c r="NUJ99" s="13"/>
      <c r="NUK99" s="13"/>
      <c r="NUL99" s="13"/>
      <c r="NUM99" s="13"/>
      <c r="NUN99" s="13"/>
      <c r="NUO99" s="13"/>
      <c r="NUP99" s="13"/>
      <c r="NUQ99" s="13"/>
      <c r="NUR99" s="13"/>
      <c r="NUS99" s="13"/>
      <c r="NUT99" s="13"/>
      <c r="NUU99" s="13"/>
      <c r="NUV99" s="13"/>
      <c r="NUW99" s="13"/>
      <c r="NUX99" s="13"/>
      <c r="NUY99" s="13"/>
      <c r="NUZ99" s="13"/>
      <c r="NVA99" s="13"/>
      <c r="NVB99" s="13"/>
      <c r="NVC99" s="13"/>
      <c r="NVD99" s="13"/>
      <c r="NVE99" s="13"/>
      <c r="NVF99" s="13"/>
      <c r="NVG99" s="13"/>
      <c r="NVH99" s="13"/>
      <c r="NVI99" s="13"/>
      <c r="NVJ99" s="13"/>
      <c r="NVK99" s="13"/>
      <c r="NVL99" s="13"/>
      <c r="NVM99" s="13"/>
      <c r="NVN99" s="13"/>
      <c r="NVO99" s="13"/>
      <c r="NVP99" s="13"/>
      <c r="NVQ99" s="13"/>
      <c r="NVR99" s="13"/>
      <c r="NVS99" s="13"/>
      <c r="NVT99" s="13"/>
      <c r="NVU99" s="13"/>
      <c r="NVV99" s="13"/>
      <c r="NVW99" s="13"/>
      <c r="NVX99" s="13"/>
      <c r="NVY99" s="13"/>
      <c r="NVZ99" s="13"/>
      <c r="NWA99" s="13"/>
      <c r="NWB99" s="13"/>
      <c r="NWC99" s="13"/>
      <c r="NWD99" s="13"/>
      <c r="NWE99" s="13"/>
      <c r="NWF99" s="13"/>
      <c r="NWG99" s="13"/>
      <c r="NWH99" s="13"/>
      <c r="NWI99" s="13"/>
      <c r="NWJ99" s="13"/>
      <c r="NWK99" s="13"/>
      <c r="NWL99" s="13"/>
      <c r="NWM99" s="13"/>
      <c r="NWN99" s="13"/>
      <c r="NWO99" s="13"/>
      <c r="NWP99" s="13"/>
      <c r="NWQ99" s="13"/>
      <c r="NWR99" s="13"/>
      <c r="NWS99" s="13"/>
      <c r="NWT99" s="13"/>
      <c r="NWU99" s="13"/>
      <c r="NWV99" s="13"/>
      <c r="NWW99" s="13"/>
      <c r="NWX99" s="13"/>
      <c r="NWY99" s="13"/>
      <c r="NWZ99" s="13"/>
      <c r="NXA99" s="13"/>
      <c r="NXB99" s="13"/>
      <c r="NXC99" s="13"/>
      <c r="NXD99" s="13"/>
      <c r="NXE99" s="13"/>
      <c r="NXF99" s="13"/>
      <c r="NXG99" s="13"/>
      <c r="NXH99" s="13"/>
      <c r="NXI99" s="13"/>
      <c r="NXJ99" s="13"/>
      <c r="NXK99" s="13"/>
      <c r="NXL99" s="13"/>
      <c r="NXM99" s="13"/>
      <c r="NXN99" s="13"/>
      <c r="NXO99" s="13"/>
      <c r="NXP99" s="13"/>
      <c r="NXQ99" s="13"/>
      <c r="NXR99" s="13"/>
      <c r="NXS99" s="13"/>
      <c r="NXT99" s="13"/>
      <c r="NXU99" s="13"/>
      <c r="NXV99" s="13"/>
      <c r="NXW99" s="13"/>
      <c r="NXX99" s="13"/>
      <c r="NXY99" s="13"/>
      <c r="NXZ99" s="13"/>
      <c r="NYA99" s="13"/>
      <c r="NYB99" s="13"/>
      <c r="NYC99" s="13"/>
      <c r="NYD99" s="13"/>
      <c r="NYE99" s="13"/>
      <c r="NYF99" s="13"/>
      <c r="NYG99" s="13"/>
      <c r="NYH99" s="13"/>
      <c r="NYI99" s="13"/>
      <c r="NYJ99" s="13"/>
      <c r="NYK99" s="13"/>
      <c r="NYL99" s="13"/>
      <c r="NYM99" s="13"/>
      <c r="NYN99" s="13"/>
      <c r="NYO99" s="13"/>
      <c r="NYP99" s="13"/>
      <c r="NYQ99" s="13"/>
      <c r="NYR99" s="13"/>
      <c r="NYS99" s="13"/>
      <c r="NYT99" s="13"/>
      <c r="NYU99" s="13"/>
      <c r="NYV99" s="13"/>
      <c r="NYW99" s="13"/>
      <c r="NYX99" s="13"/>
      <c r="NYY99" s="13"/>
      <c r="NYZ99" s="13"/>
      <c r="NZA99" s="13"/>
      <c r="NZB99" s="13"/>
      <c r="NZC99" s="13"/>
      <c r="NZD99" s="13"/>
      <c r="NZE99" s="13"/>
      <c r="NZF99" s="13"/>
      <c r="NZG99" s="13"/>
      <c r="NZH99" s="13"/>
      <c r="NZI99" s="13"/>
      <c r="NZJ99" s="13"/>
      <c r="NZK99" s="13"/>
      <c r="NZL99" s="13"/>
      <c r="NZM99" s="13"/>
      <c r="NZN99" s="13"/>
      <c r="NZO99" s="13"/>
      <c r="NZP99" s="13"/>
      <c r="NZQ99" s="13"/>
      <c r="NZR99" s="13"/>
      <c r="NZS99" s="13"/>
      <c r="NZT99" s="13"/>
      <c r="NZU99" s="13"/>
      <c r="NZV99" s="13"/>
      <c r="NZW99" s="13"/>
      <c r="NZX99" s="13"/>
      <c r="NZY99" s="13"/>
      <c r="NZZ99" s="13"/>
      <c r="OAA99" s="13"/>
      <c r="OAB99" s="13"/>
      <c r="OAC99" s="13"/>
      <c r="OAD99" s="13"/>
      <c r="OAE99" s="13"/>
      <c r="OAF99" s="13"/>
      <c r="OAG99" s="13"/>
      <c r="OAH99" s="13"/>
      <c r="OAI99" s="13"/>
      <c r="OAJ99" s="13"/>
      <c r="OAK99" s="13"/>
      <c r="OAL99" s="13"/>
      <c r="OAM99" s="13"/>
      <c r="OAN99" s="13"/>
      <c r="OAO99" s="13"/>
      <c r="OAP99" s="13"/>
      <c r="OAQ99" s="13"/>
      <c r="OAR99" s="13"/>
      <c r="OAS99" s="13"/>
      <c r="OAT99" s="13"/>
      <c r="OAU99" s="13"/>
      <c r="OAV99" s="13"/>
      <c r="OAW99" s="13"/>
      <c r="OAX99" s="13"/>
      <c r="OAY99" s="13"/>
      <c r="OAZ99" s="13"/>
      <c r="OBA99" s="13"/>
      <c r="OBB99" s="13"/>
      <c r="OBC99" s="13"/>
      <c r="OBD99" s="13"/>
      <c r="OBE99" s="13"/>
      <c r="OBF99" s="13"/>
      <c r="OBG99" s="13"/>
      <c r="OBH99" s="13"/>
      <c r="OBI99" s="13"/>
      <c r="OBJ99" s="13"/>
      <c r="OBK99" s="13"/>
      <c r="OBL99" s="13"/>
      <c r="OBM99" s="13"/>
      <c r="OBN99" s="13"/>
      <c r="OBO99" s="13"/>
      <c r="OBP99" s="13"/>
      <c r="OBQ99" s="13"/>
      <c r="OBR99" s="13"/>
      <c r="OBS99" s="13"/>
      <c r="OBT99" s="13"/>
      <c r="OBU99" s="13"/>
      <c r="OBV99" s="13"/>
      <c r="OBW99" s="13"/>
      <c r="OBX99" s="13"/>
      <c r="OBY99" s="13"/>
      <c r="OBZ99" s="13"/>
      <c r="OCA99" s="13"/>
      <c r="OCB99" s="13"/>
      <c r="OCC99" s="13"/>
      <c r="OCD99" s="13"/>
      <c r="OCE99" s="13"/>
      <c r="OCF99" s="13"/>
      <c r="OCG99" s="13"/>
      <c r="OCH99" s="13"/>
      <c r="OCI99" s="13"/>
      <c r="OCJ99" s="13"/>
      <c r="OCK99" s="13"/>
      <c r="OCL99" s="13"/>
      <c r="OCM99" s="13"/>
      <c r="OCN99" s="13"/>
      <c r="OCO99" s="13"/>
      <c r="OCP99" s="13"/>
      <c r="OCQ99" s="13"/>
      <c r="OCR99" s="13"/>
      <c r="OCS99" s="13"/>
      <c r="OCT99" s="13"/>
      <c r="OCU99" s="13"/>
      <c r="OCV99" s="13"/>
      <c r="OCW99" s="13"/>
      <c r="OCX99" s="13"/>
      <c r="OCY99" s="13"/>
      <c r="OCZ99" s="13"/>
      <c r="ODA99" s="13"/>
      <c r="ODB99" s="13"/>
      <c r="ODC99" s="13"/>
      <c r="ODD99" s="13"/>
      <c r="ODE99" s="13"/>
      <c r="ODF99" s="13"/>
      <c r="ODG99" s="13"/>
      <c r="ODH99" s="13"/>
      <c r="ODI99" s="13"/>
      <c r="ODJ99" s="13"/>
      <c r="ODK99" s="13"/>
      <c r="ODL99" s="13"/>
      <c r="ODM99" s="13"/>
      <c r="ODN99" s="13"/>
      <c r="ODO99" s="13"/>
      <c r="ODP99" s="13"/>
      <c r="ODQ99" s="13"/>
      <c r="ODR99" s="13"/>
      <c r="ODS99" s="13"/>
      <c r="ODT99" s="13"/>
      <c r="ODU99" s="13"/>
      <c r="ODV99" s="13"/>
      <c r="ODW99" s="13"/>
      <c r="ODX99" s="13"/>
      <c r="ODY99" s="13"/>
      <c r="ODZ99" s="13"/>
      <c r="OEA99" s="13"/>
      <c r="OEB99" s="13"/>
      <c r="OEC99" s="13"/>
      <c r="OED99" s="13"/>
      <c r="OEE99" s="13"/>
      <c r="OEF99" s="13"/>
      <c r="OEG99" s="13"/>
      <c r="OEH99" s="13"/>
      <c r="OEI99" s="13"/>
      <c r="OEJ99" s="13"/>
      <c r="OEK99" s="13"/>
      <c r="OEL99" s="13"/>
      <c r="OEM99" s="13"/>
      <c r="OEN99" s="13"/>
      <c r="OEO99" s="13"/>
      <c r="OEP99" s="13"/>
      <c r="OEQ99" s="13"/>
      <c r="OER99" s="13"/>
      <c r="OES99" s="13"/>
      <c r="OET99" s="13"/>
      <c r="OEU99" s="13"/>
      <c r="OEV99" s="13"/>
      <c r="OEW99" s="13"/>
      <c r="OEX99" s="13"/>
      <c r="OEY99" s="13"/>
      <c r="OEZ99" s="13"/>
      <c r="OFA99" s="13"/>
      <c r="OFB99" s="13"/>
      <c r="OFC99" s="13"/>
      <c r="OFD99" s="13"/>
      <c r="OFE99" s="13"/>
      <c r="OFF99" s="13"/>
      <c r="OFG99" s="13"/>
      <c r="OFH99" s="13"/>
      <c r="OFI99" s="13"/>
      <c r="OFJ99" s="13"/>
      <c r="OFK99" s="13"/>
      <c r="OFL99" s="13"/>
      <c r="OFM99" s="13"/>
      <c r="OFN99" s="13"/>
      <c r="OFO99" s="13"/>
      <c r="OFP99" s="13"/>
      <c r="OFQ99" s="13"/>
      <c r="OFR99" s="13"/>
      <c r="OFS99" s="13"/>
      <c r="OFT99" s="13"/>
      <c r="OFU99" s="13"/>
      <c r="OFV99" s="13"/>
      <c r="OFW99" s="13"/>
      <c r="OFX99" s="13"/>
      <c r="OFY99" s="13"/>
      <c r="OFZ99" s="13"/>
      <c r="OGA99" s="13"/>
      <c r="OGB99" s="13"/>
      <c r="OGC99" s="13"/>
      <c r="OGD99" s="13"/>
      <c r="OGE99" s="13"/>
      <c r="OGF99" s="13"/>
      <c r="OGG99" s="13"/>
      <c r="OGH99" s="13"/>
      <c r="OGI99" s="13"/>
      <c r="OGJ99" s="13"/>
      <c r="OGK99" s="13"/>
      <c r="OGL99" s="13"/>
      <c r="OGM99" s="13"/>
      <c r="OGN99" s="13"/>
      <c r="OGO99" s="13"/>
      <c r="OGP99" s="13"/>
      <c r="OGQ99" s="13"/>
      <c r="OGR99" s="13"/>
      <c r="OGS99" s="13"/>
      <c r="OGT99" s="13"/>
      <c r="OGU99" s="13"/>
      <c r="OGV99" s="13"/>
      <c r="OGW99" s="13"/>
      <c r="OGX99" s="13"/>
      <c r="OGY99" s="13"/>
      <c r="OGZ99" s="13"/>
      <c r="OHA99" s="13"/>
      <c r="OHB99" s="13"/>
      <c r="OHC99" s="13"/>
      <c r="OHD99" s="13"/>
      <c r="OHE99" s="13"/>
      <c r="OHF99" s="13"/>
      <c r="OHG99" s="13"/>
      <c r="OHH99" s="13"/>
      <c r="OHI99" s="13"/>
      <c r="OHJ99" s="13"/>
      <c r="OHK99" s="13"/>
      <c r="OHL99" s="13"/>
      <c r="OHM99" s="13"/>
      <c r="OHN99" s="13"/>
      <c r="OHO99" s="13"/>
      <c r="OHP99" s="13"/>
      <c r="OHQ99" s="13"/>
      <c r="OHR99" s="13"/>
      <c r="OHS99" s="13"/>
      <c r="OHT99" s="13"/>
      <c r="OHU99" s="13"/>
      <c r="OHV99" s="13"/>
      <c r="OHW99" s="13"/>
      <c r="OHX99" s="13"/>
      <c r="OHY99" s="13"/>
      <c r="OHZ99" s="13"/>
      <c r="OIA99" s="13"/>
      <c r="OIB99" s="13"/>
      <c r="OIC99" s="13"/>
      <c r="OID99" s="13"/>
      <c r="OIE99" s="13"/>
      <c r="OIF99" s="13"/>
      <c r="OIG99" s="13"/>
      <c r="OIH99" s="13"/>
      <c r="OII99" s="13"/>
      <c r="OIJ99" s="13"/>
      <c r="OIK99" s="13"/>
      <c r="OIL99" s="13"/>
      <c r="OIM99" s="13"/>
      <c r="OIN99" s="13"/>
      <c r="OIO99" s="13"/>
      <c r="OIP99" s="13"/>
      <c r="OIQ99" s="13"/>
      <c r="OIR99" s="13"/>
      <c r="OIS99" s="13"/>
      <c r="OIT99" s="13"/>
      <c r="OIU99" s="13"/>
      <c r="OIV99" s="13"/>
      <c r="OIW99" s="13"/>
      <c r="OIX99" s="13"/>
      <c r="OIY99" s="13"/>
      <c r="OIZ99" s="13"/>
      <c r="OJA99" s="13"/>
      <c r="OJB99" s="13"/>
      <c r="OJC99" s="13"/>
      <c r="OJD99" s="13"/>
      <c r="OJE99" s="13"/>
      <c r="OJF99" s="13"/>
      <c r="OJG99" s="13"/>
      <c r="OJH99" s="13"/>
      <c r="OJI99" s="13"/>
      <c r="OJJ99" s="13"/>
      <c r="OJK99" s="13"/>
      <c r="OJL99" s="13"/>
      <c r="OJM99" s="13"/>
      <c r="OJN99" s="13"/>
      <c r="OJO99" s="13"/>
      <c r="OJP99" s="13"/>
      <c r="OJQ99" s="13"/>
      <c r="OJR99" s="13"/>
      <c r="OJS99" s="13"/>
      <c r="OJT99" s="13"/>
      <c r="OJU99" s="13"/>
      <c r="OJV99" s="13"/>
      <c r="OJW99" s="13"/>
      <c r="OJX99" s="13"/>
      <c r="OJY99" s="13"/>
      <c r="OJZ99" s="13"/>
      <c r="OKA99" s="13"/>
      <c r="OKB99" s="13"/>
      <c r="OKC99" s="13"/>
      <c r="OKD99" s="13"/>
      <c r="OKE99" s="13"/>
      <c r="OKF99" s="13"/>
      <c r="OKG99" s="13"/>
      <c r="OKH99" s="13"/>
      <c r="OKI99" s="13"/>
      <c r="OKJ99" s="13"/>
      <c r="OKK99" s="13"/>
      <c r="OKL99" s="13"/>
      <c r="OKM99" s="13"/>
      <c r="OKN99" s="13"/>
      <c r="OKO99" s="13"/>
      <c r="OKP99" s="13"/>
      <c r="OKQ99" s="13"/>
      <c r="OKR99" s="13"/>
      <c r="OKS99" s="13"/>
      <c r="OKT99" s="13"/>
      <c r="OKU99" s="13"/>
      <c r="OKV99" s="13"/>
      <c r="OKW99" s="13"/>
      <c r="OKX99" s="13"/>
      <c r="OKY99" s="13"/>
      <c r="OKZ99" s="13"/>
      <c r="OLA99" s="13"/>
      <c r="OLB99" s="13"/>
      <c r="OLC99" s="13"/>
      <c r="OLD99" s="13"/>
      <c r="OLE99" s="13"/>
      <c r="OLF99" s="13"/>
      <c r="OLG99" s="13"/>
      <c r="OLH99" s="13"/>
      <c r="OLI99" s="13"/>
      <c r="OLJ99" s="13"/>
      <c r="OLK99" s="13"/>
      <c r="OLL99" s="13"/>
      <c r="OLM99" s="13"/>
      <c r="OLN99" s="13"/>
      <c r="OLO99" s="13"/>
      <c r="OLP99" s="13"/>
      <c r="OLQ99" s="13"/>
      <c r="OLR99" s="13"/>
      <c r="OLS99" s="13"/>
      <c r="OLT99" s="13"/>
      <c r="OLU99" s="13"/>
      <c r="OLV99" s="13"/>
      <c r="OLW99" s="13"/>
      <c r="OLX99" s="13"/>
      <c r="OLY99" s="13"/>
      <c r="OLZ99" s="13"/>
      <c r="OMA99" s="13"/>
      <c r="OMB99" s="13"/>
      <c r="OMC99" s="13"/>
      <c r="OMD99" s="13"/>
      <c r="OME99" s="13"/>
      <c r="OMF99" s="13"/>
      <c r="OMG99" s="13"/>
      <c r="OMH99" s="13"/>
      <c r="OMI99" s="13"/>
      <c r="OMJ99" s="13"/>
      <c r="OMK99" s="13"/>
      <c r="OML99" s="13"/>
      <c r="OMM99" s="13"/>
      <c r="OMN99" s="13"/>
      <c r="OMO99" s="13"/>
      <c r="OMP99" s="13"/>
      <c r="OMQ99" s="13"/>
      <c r="OMR99" s="13"/>
      <c r="OMS99" s="13"/>
      <c r="OMT99" s="13"/>
      <c r="OMU99" s="13"/>
      <c r="OMV99" s="13"/>
      <c r="OMW99" s="13"/>
      <c r="OMX99" s="13"/>
      <c r="OMY99" s="13"/>
      <c r="OMZ99" s="13"/>
      <c r="ONA99" s="13"/>
      <c r="ONB99" s="13"/>
      <c r="ONC99" s="13"/>
      <c r="OND99" s="13"/>
      <c r="ONE99" s="13"/>
      <c r="ONF99" s="13"/>
      <c r="ONG99" s="13"/>
      <c r="ONH99" s="13"/>
      <c r="ONI99" s="13"/>
      <c r="ONJ99" s="13"/>
      <c r="ONK99" s="13"/>
      <c r="ONL99" s="13"/>
      <c r="ONM99" s="13"/>
      <c r="ONN99" s="13"/>
      <c r="ONO99" s="13"/>
      <c r="ONP99" s="13"/>
      <c r="ONQ99" s="13"/>
      <c r="ONR99" s="13"/>
      <c r="ONS99" s="13"/>
      <c r="ONT99" s="13"/>
      <c r="ONU99" s="13"/>
      <c r="ONV99" s="13"/>
      <c r="ONW99" s="13"/>
      <c r="ONX99" s="13"/>
      <c r="ONY99" s="13"/>
      <c r="ONZ99" s="13"/>
      <c r="OOA99" s="13"/>
      <c r="OOB99" s="13"/>
      <c r="OOC99" s="13"/>
      <c r="OOD99" s="13"/>
      <c r="OOE99" s="13"/>
      <c r="OOF99" s="13"/>
      <c r="OOG99" s="13"/>
      <c r="OOH99" s="13"/>
      <c r="OOI99" s="13"/>
      <c r="OOJ99" s="13"/>
      <c r="OOK99" s="13"/>
      <c r="OOL99" s="13"/>
      <c r="OOM99" s="13"/>
      <c r="OON99" s="13"/>
      <c r="OOO99" s="13"/>
      <c r="OOP99" s="13"/>
      <c r="OOQ99" s="13"/>
      <c r="OOR99" s="13"/>
      <c r="OOS99" s="13"/>
      <c r="OOT99" s="13"/>
      <c r="OOU99" s="13"/>
      <c r="OOV99" s="13"/>
      <c r="OOW99" s="13"/>
      <c r="OOX99" s="13"/>
      <c r="OOY99" s="13"/>
      <c r="OOZ99" s="13"/>
      <c r="OPA99" s="13"/>
      <c r="OPB99" s="13"/>
      <c r="OPC99" s="13"/>
      <c r="OPD99" s="13"/>
      <c r="OPE99" s="13"/>
      <c r="OPF99" s="13"/>
      <c r="OPG99" s="13"/>
      <c r="OPH99" s="13"/>
      <c r="OPI99" s="13"/>
      <c r="OPJ99" s="13"/>
      <c r="OPK99" s="13"/>
      <c r="OPL99" s="13"/>
      <c r="OPM99" s="13"/>
      <c r="OPN99" s="13"/>
      <c r="OPO99" s="13"/>
      <c r="OPP99" s="13"/>
      <c r="OPQ99" s="13"/>
      <c r="OPR99" s="13"/>
      <c r="OPS99" s="13"/>
      <c r="OPT99" s="13"/>
      <c r="OPU99" s="13"/>
      <c r="OPV99" s="13"/>
      <c r="OPW99" s="13"/>
      <c r="OPX99" s="13"/>
      <c r="OPY99" s="13"/>
      <c r="OPZ99" s="13"/>
      <c r="OQA99" s="13"/>
      <c r="OQB99" s="13"/>
      <c r="OQC99" s="13"/>
      <c r="OQD99" s="13"/>
      <c r="OQE99" s="13"/>
      <c r="OQF99" s="13"/>
      <c r="OQG99" s="13"/>
      <c r="OQH99" s="13"/>
      <c r="OQI99" s="13"/>
      <c r="OQJ99" s="13"/>
      <c r="OQK99" s="13"/>
      <c r="OQL99" s="13"/>
      <c r="OQM99" s="13"/>
      <c r="OQN99" s="13"/>
      <c r="OQO99" s="13"/>
      <c r="OQP99" s="13"/>
      <c r="OQQ99" s="13"/>
      <c r="OQR99" s="13"/>
      <c r="OQS99" s="13"/>
      <c r="OQT99" s="13"/>
      <c r="OQU99" s="13"/>
      <c r="OQV99" s="13"/>
      <c r="OQW99" s="13"/>
      <c r="OQX99" s="13"/>
      <c r="OQY99" s="13"/>
      <c r="OQZ99" s="13"/>
      <c r="ORA99" s="13"/>
      <c r="ORB99" s="13"/>
      <c r="ORC99" s="13"/>
      <c r="ORD99" s="13"/>
      <c r="ORE99" s="13"/>
      <c r="ORF99" s="13"/>
      <c r="ORG99" s="13"/>
      <c r="ORH99" s="13"/>
      <c r="ORI99" s="13"/>
      <c r="ORJ99" s="13"/>
      <c r="ORK99" s="13"/>
      <c r="ORL99" s="13"/>
      <c r="ORM99" s="13"/>
      <c r="ORN99" s="13"/>
      <c r="ORO99" s="13"/>
      <c r="ORP99" s="13"/>
      <c r="ORQ99" s="13"/>
      <c r="ORR99" s="13"/>
      <c r="ORS99" s="13"/>
      <c r="ORT99" s="13"/>
      <c r="ORU99" s="13"/>
      <c r="ORV99" s="13"/>
      <c r="ORW99" s="13"/>
      <c r="ORX99" s="13"/>
      <c r="ORY99" s="13"/>
      <c r="ORZ99" s="13"/>
      <c r="OSA99" s="13"/>
      <c r="OSB99" s="13"/>
      <c r="OSC99" s="13"/>
      <c r="OSD99" s="13"/>
      <c r="OSE99" s="13"/>
      <c r="OSF99" s="13"/>
      <c r="OSG99" s="13"/>
      <c r="OSH99" s="13"/>
      <c r="OSI99" s="13"/>
      <c r="OSJ99" s="13"/>
      <c r="OSK99" s="13"/>
      <c r="OSL99" s="13"/>
      <c r="OSM99" s="13"/>
      <c r="OSN99" s="13"/>
      <c r="OSO99" s="13"/>
      <c r="OSP99" s="13"/>
      <c r="OSQ99" s="13"/>
      <c r="OSR99" s="13"/>
      <c r="OSS99" s="13"/>
      <c r="OST99" s="13"/>
      <c r="OSU99" s="13"/>
      <c r="OSV99" s="13"/>
      <c r="OSW99" s="13"/>
      <c r="OSX99" s="13"/>
      <c r="OSY99" s="13"/>
      <c r="OSZ99" s="13"/>
      <c r="OTA99" s="13"/>
      <c r="OTB99" s="13"/>
      <c r="OTC99" s="13"/>
      <c r="OTD99" s="13"/>
      <c r="OTE99" s="13"/>
      <c r="OTF99" s="13"/>
      <c r="OTG99" s="13"/>
      <c r="OTH99" s="13"/>
      <c r="OTI99" s="13"/>
      <c r="OTJ99" s="13"/>
      <c r="OTK99" s="13"/>
      <c r="OTL99" s="13"/>
      <c r="OTM99" s="13"/>
      <c r="OTN99" s="13"/>
      <c r="OTO99" s="13"/>
      <c r="OTP99" s="13"/>
      <c r="OTQ99" s="13"/>
      <c r="OTR99" s="13"/>
      <c r="OTS99" s="13"/>
      <c r="OTT99" s="13"/>
      <c r="OTU99" s="13"/>
      <c r="OTV99" s="13"/>
      <c r="OTW99" s="13"/>
      <c r="OTX99" s="13"/>
      <c r="OTY99" s="13"/>
      <c r="OTZ99" s="13"/>
      <c r="OUA99" s="13"/>
      <c r="OUB99" s="13"/>
      <c r="OUC99" s="13"/>
      <c r="OUD99" s="13"/>
      <c r="OUE99" s="13"/>
      <c r="OUF99" s="13"/>
      <c r="OUG99" s="13"/>
      <c r="OUH99" s="13"/>
      <c r="OUI99" s="13"/>
      <c r="OUJ99" s="13"/>
      <c r="OUK99" s="13"/>
      <c r="OUL99" s="13"/>
      <c r="OUM99" s="13"/>
      <c r="OUN99" s="13"/>
      <c r="OUO99" s="13"/>
      <c r="OUP99" s="13"/>
      <c r="OUQ99" s="13"/>
      <c r="OUR99" s="13"/>
      <c r="OUS99" s="13"/>
      <c r="OUT99" s="13"/>
      <c r="OUU99" s="13"/>
      <c r="OUV99" s="13"/>
      <c r="OUW99" s="13"/>
      <c r="OUX99" s="13"/>
      <c r="OUY99" s="13"/>
      <c r="OUZ99" s="13"/>
      <c r="OVA99" s="13"/>
      <c r="OVB99" s="13"/>
      <c r="OVC99" s="13"/>
      <c r="OVD99" s="13"/>
      <c r="OVE99" s="13"/>
      <c r="OVF99" s="13"/>
      <c r="OVG99" s="13"/>
      <c r="OVH99" s="13"/>
      <c r="OVI99" s="13"/>
      <c r="OVJ99" s="13"/>
      <c r="OVK99" s="13"/>
      <c r="OVL99" s="13"/>
      <c r="OVM99" s="13"/>
      <c r="OVN99" s="13"/>
      <c r="OVO99" s="13"/>
      <c r="OVP99" s="13"/>
      <c r="OVQ99" s="13"/>
      <c r="OVR99" s="13"/>
      <c r="OVS99" s="13"/>
      <c r="OVT99" s="13"/>
      <c r="OVU99" s="13"/>
      <c r="OVV99" s="13"/>
      <c r="OVW99" s="13"/>
      <c r="OVX99" s="13"/>
      <c r="OVY99" s="13"/>
      <c r="OVZ99" s="13"/>
      <c r="OWA99" s="13"/>
      <c r="OWB99" s="13"/>
      <c r="OWC99" s="13"/>
      <c r="OWD99" s="13"/>
      <c r="OWE99" s="13"/>
      <c r="OWF99" s="13"/>
      <c r="OWG99" s="13"/>
      <c r="OWH99" s="13"/>
      <c r="OWI99" s="13"/>
      <c r="OWJ99" s="13"/>
      <c r="OWK99" s="13"/>
      <c r="OWL99" s="13"/>
      <c r="OWM99" s="13"/>
      <c r="OWN99" s="13"/>
      <c r="OWO99" s="13"/>
      <c r="OWP99" s="13"/>
      <c r="OWQ99" s="13"/>
      <c r="OWR99" s="13"/>
      <c r="OWS99" s="13"/>
      <c r="OWT99" s="13"/>
      <c r="OWU99" s="13"/>
      <c r="OWV99" s="13"/>
      <c r="OWW99" s="13"/>
      <c r="OWX99" s="13"/>
      <c r="OWY99" s="13"/>
      <c r="OWZ99" s="13"/>
      <c r="OXA99" s="13"/>
      <c r="OXB99" s="13"/>
      <c r="OXC99" s="13"/>
      <c r="OXD99" s="13"/>
      <c r="OXE99" s="13"/>
      <c r="OXF99" s="13"/>
      <c r="OXG99" s="13"/>
      <c r="OXH99" s="13"/>
      <c r="OXI99" s="13"/>
      <c r="OXJ99" s="13"/>
      <c r="OXK99" s="13"/>
      <c r="OXL99" s="13"/>
      <c r="OXM99" s="13"/>
      <c r="OXN99" s="13"/>
      <c r="OXO99" s="13"/>
      <c r="OXP99" s="13"/>
      <c r="OXQ99" s="13"/>
      <c r="OXR99" s="13"/>
      <c r="OXS99" s="13"/>
      <c r="OXT99" s="13"/>
      <c r="OXU99" s="13"/>
      <c r="OXV99" s="13"/>
      <c r="OXW99" s="13"/>
      <c r="OXX99" s="13"/>
      <c r="OXY99" s="13"/>
      <c r="OXZ99" s="13"/>
      <c r="OYA99" s="13"/>
      <c r="OYB99" s="13"/>
      <c r="OYC99" s="13"/>
      <c r="OYD99" s="13"/>
      <c r="OYE99" s="13"/>
      <c r="OYF99" s="13"/>
      <c r="OYG99" s="13"/>
      <c r="OYH99" s="13"/>
      <c r="OYI99" s="13"/>
      <c r="OYJ99" s="13"/>
      <c r="OYK99" s="13"/>
      <c r="OYL99" s="13"/>
      <c r="OYM99" s="13"/>
      <c r="OYN99" s="13"/>
      <c r="OYO99" s="13"/>
      <c r="OYP99" s="13"/>
      <c r="OYQ99" s="13"/>
      <c r="OYR99" s="13"/>
      <c r="OYS99" s="13"/>
      <c r="OYT99" s="13"/>
      <c r="OYU99" s="13"/>
      <c r="OYV99" s="13"/>
      <c r="OYW99" s="13"/>
      <c r="OYX99" s="13"/>
      <c r="OYY99" s="13"/>
      <c r="OYZ99" s="13"/>
      <c r="OZA99" s="13"/>
      <c r="OZB99" s="13"/>
      <c r="OZC99" s="13"/>
      <c r="OZD99" s="13"/>
      <c r="OZE99" s="13"/>
      <c r="OZF99" s="13"/>
      <c r="OZG99" s="13"/>
      <c r="OZH99" s="13"/>
      <c r="OZI99" s="13"/>
      <c r="OZJ99" s="13"/>
      <c r="OZK99" s="13"/>
      <c r="OZL99" s="13"/>
      <c r="OZM99" s="13"/>
      <c r="OZN99" s="13"/>
      <c r="OZO99" s="13"/>
      <c r="OZP99" s="13"/>
      <c r="OZQ99" s="13"/>
      <c r="OZR99" s="13"/>
      <c r="OZS99" s="13"/>
      <c r="OZT99" s="13"/>
      <c r="OZU99" s="13"/>
      <c r="OZV99" s="13"/>
      <c r="OZW99" s="13"/>
      <c r="OZX99" s="13"/>
      <c r="OZY99" s="13"/>
      <c r="OZZ99" s="13"/>
      <c r="PAA99" s="13"/>
      <c r="PAB99" s="13"/>
      <c r="PAC99" s="13"/>
      <c r="PAD99" s="13"/>
      <c r="PAE99" s="13"/>
      <c r="PAF99" s="13"/>
      <c r="PAG99" s="13"/>
      <c r="PAH99" s="13"/>
      <c r="PAI99" s="13"/>
      <c r="PAJ99" s="13"/>
      <c r="PAK99" s="13"/>
      <c r="PAL99" s="13"/>
      <c r="PAM99" s="13"/>
      <c r="PAN99" s="13"/>
      <c r="PAO99" s="13"/>
      <c r="PAP99" s="13"/>
      <c r="PAQ99" s="13"/>
      <c r="PAR99" s="13"/>
      <c r="PAS99" s="13"/>
      <c r="PAT99" s="13"/>
      <c r="PAU99" s="13"/>
      <c r="PAV99" s="13"/>
      <c r="PAW99" s="13"/>
      <c r="PAX99" s="13"/>
      <c r="PAY99" s="13"/>
      <c r="PAZ99" s="13"/>
      <c r="PBA99" s="13"/>
      <c r="PBB99" s="13"/>
      <c r="PBC99" s="13"/>
      <c r="PBD99" s="13"/>
      <c r="PBE99" s="13"/>
      <c r="PBF99" s="13"/>
      <c r="PBG99" s="13"/>
      <c r="PBH99" s="13"/>
      <c r="PBI99" s="13"/>
      <c r="PBJ99" s="13"/>
      <c r="PBK99" s="13"/>
      <c r="PBL99" s="13"/>
      <c r="PBM99" s="13"/>
      <c r="PBN99" s="13"/>
      <c r="PBO99" s="13"/>
      <c r="PBP99" s="13"/>
      <c r="PBQ99" s="13"/>
      <c r="PBR99" s="13"/>
      <c r="PBS99" s="13"/>
      <c r="PBT99" s="13"/>
      <c r="PBU99" s="13"/>
      <c r="PBV99" s="13"/>
      <c r="PBW99" s="13"/>
      <c r="PBX99" s="13"/>
      <c r="PBY99" s="13"/>
      <c r="PBZ99" s="13"/>
      <c r="PCA99" s="13"/>
      <c r="PCB99" s="13"/>
      <c r="PCC99" s="13"/>
      <c r="PCD99" s="13"/>
      <c r="PCE99" s="13"/>
      <c r="PCF99" s="13"/>
      <c r="PCG99" s="13"/>
      <c r="PCH99" s="13"/>
      <c r="PCI99" s="13"/>
      <c r="PCJ99" s="13"/>
      <c r="PCK99" s="13"/>
      <c r="PCL99" s="13"/>
      <c r="PCM99" s="13"/>
      <c r="PCN99" s="13"/>
      <c r="PCO99" s="13"/>
      <c r="PCP99" s="13"/>
      <c r="PCQ99" s="13"/>
      <c r="PCR99" s="13"/>
      <c r="PCS99" s="13"/>
      <c r="PCT99" s="13"/>
      <c r="PCU99" s="13"/>
      <c r="PCV99" s="13"/>
      <c r="PCW99" s="13"/>
      <c r="PCX99" s="13"/>
      <c r="PCY99" s="13"/>
      <c r="PCZ99" s="13"/>
      <c r="PDA99" s="13"/>
      <c r="PDB99" s="13"/>
      <c r="PDC99" s="13"/>
      <c r="PDD99" s="13"/>
      <c r="PDE99" s="13"/>
      <c r="PDF99" s="13"/>
      <c r="PDG99" s="13"/>
      <c r="PDH99" s="13"/>
      <c r="PDI99" s="13"/>
      <c r="PDJ99" s="13"/>
      <c r="PDK99" s="13"/>
      <c r="PDL99" s="13"/>
      <c r="PDM99" s="13"/>
      <c r="PDN99" s="13"/>
      <c r="PDO99" s="13"/>
      <c r="PDP99" s="13"/>
      <c r="PDQ99" s="13"/>
      <c r="PDR99" s="13"/>
      <c r="PDS99" s="13"/>
      <c r="PDT99" s="13"/>
      <c r="PDU99" s="13"/>
      <c r="PDV99" s="13"/>
      <c r="PDW99" s="13"/>
      <c r="PDX99" s="13"/>
      <c r="PDY99" s="13"/>
      <c r="PDZ99" s="13"/>
      <c r="PEA99" s="13"/>
      <c r="PEB99" s="13"/>
      <c r="PEC99" s="13"/>
      <c r="PED99" s="13"/>
      <c r="PEE99" s="13"/>
      <c r="PEF99" s="13"/>
      <c r="PEG99" s="13"/>
      <c r="PEH99" s="13"/>
      <c r="PEI99" s="13"/>
      <c r="PEJ99" s="13"/>
      <c r="PEK99" s="13"/>
      <c r="PEL99" s="13"/>
      <c r="PEM99" s="13"/>
      <c r="PEN99" s="13"/>
      <c r="PEO99" s="13"/>
      <c r="PEP99" s="13"/>
      <c r="PEQ99" s="13"/>
      <c r="PER99" s="13"/>
      <c r="PES99" s="13"/>
      <c r="PET99" s="13"/>
      <c r="PEU99" s="13"/>
      <c r="PEV99" s="13"/>
      <c r="PEW99" s="13"/>
      <c r="PEX99" s="13"/>
      <c r="PEY99" s="13"/>
      <c r="PEZ99" s="13"/>
      <c r="PFA99" s="13"/>
      <c r="PFB99" s="13"/>
      <c r="PFC99" s="13"/>
      <c r="PFD99" s="13"/>
      <c r="PFE99" s="13"/>
      <c r="PFF99" s="13"/>
      <c r="PFG99" s="13"/>
      <c r="PFH99" s="13"/>
      <c r="PFI99" s="13"/>
      <c r="PFJ99" s="13"/>
      <c r="PFK99" s="13"/>
      <c r="PFL99" s="13"/>
      <c r="PFM99" s="13"/>
      <c r="PFN99" s="13"/>
      <c r="PFO99" s="13"/>
      <c r="PFP99" s="13"/>
      <c r="PFQ99" s="13"/>
      <c r="PFR99" s="13"/>
      <c r="PFS99" s="13"/>
      <c r="PFT99" s="13"/>
      <c r="PFU99" s="13"/>
      <c r="PFV99" s="13"/>
      <c r="PFW99" s="13"/>
      <c r="PFX99" s="13"/>
      <c r="PFY99" s="13"/>
      <c r="PFZ99" s="13"/>
      <c r="PGA99" s="13"/>
      <c r="PGB99" s="13"/>
      <c r="PGC99" s="13"/>
      <c r="PGD99" s="13"/>
      <c r="PGE99" s="13"/>
      <c r="PGF99" s="13"/>
      <c r="PGG99" s="13"/>
      <c r="PGH99" s="13"/>
      <c r="PGI99" s="13"/>
      <c r="PGJ99" s="13"/>
      <c r="PGK99" s="13"/>
      <c r="PGL99" s="13"/>
      <c r="PGM99" s="13"/>
      <c r="PGN99" s="13"/>
      <c r="PGO99" s="13"/>
      <c r="PGP99" s="13"/>
      <c r="PGQ99" s="13"/>
      <c r="PGR99" s="13"/>
      <c r="PGS99" s="13"/>
      <c r="PGT99" s="13"/>
      <c r="PGU99" s="13"/>
      <c r="PGV99" s="13"/>
      <c r="PGW99" s="13"/>
      <c r="PGX99" s="13"/>
      <c r="PGY99" s="13"/>
      <c r="PGZ99" s="13"/>
      <c r="PHA99" s="13"/>
      <c r="PHB99" s="13"/>
      <c r="PHC99" s="13"/>
      <c r="PHD99" s="13"/>
      <c r="PHE99" s="13"/>
      <c r="PHF99" s="13"/>
      <c r="PHG99" s="13"/>
      <c r="PHH99" s="13"/>
      <c r="PHI99" s="13"/>
      <c r="PHJ99" s="13"/>
      <c r="PHK99" s="13"/>
      <c r="PHL99" s="13"/>
      <c r="PHM99" s="13"/>
      <c r="PHN99" s="13"/>
      <c r="PHO99" s="13"/>
      <c r="PHP99" s="13"/>
      <c r="PHQ99" s="13"/>
      <c r="PHR99" s="13"/>
      <c r="PHS99" s="13"/>
      <c r="PHT99" s="13"/>
      <c r="PHU99" s="13"/>
      <c r="PHV99" s="13"/>
      <c r="PHW99" s="13"/>
      <c r="PHX99" s="13"/>
      <c r="PHY99" s="13"/>
      <c r="PHZ99" s="13"/>
      <c r="PIA99" s="13"/>
      <c r="PIB99" s="13"/>
      <c r="PIC99" s="13"/>
      <c r="PID99" s="13"/>
      <c r="PIE99" s="13"/>
      <c r="PIF99" s="13"/>
      <c r="PIG99" s="13"/>
      <c r="PIH99" s="13"/>
      <c r="PII99" s="13"/>
      <c r="PIJ99" s="13"/>
      <c r="PIK99" s="13"/>
      <c r="PIL99" s="13"/>
      <c r="PIM99" s="13"/>
      <c r="PIN99" s="13"/>
      <c r="PIO99" s="13"/>
      <c r="PIP99" s="13"/>
      <c r="PIQ99" s="13"/>
      <c r="PIR99" s="13"/>
      <c r="PIS99" s="13"/>
      <c r="PIT99" s="13"/>
      <c r="PIU99" s="13"/>
      <c r="PIV99" s="13"/>
      <c r="PIW99" s="13"/>
      <c r="PIX99" s="13"/>
      <c r="PIY99" s="13"/>
      <c r="PIZ99" s="13"/>
      <c r="PJA99" s="13"/>
      <c r="PJB99" s="13"/>
      <c r="PJC99" s="13"/>
      <c r="PJD99" s="13"/>
      <c r="PJE99" s="13"/>
      <c r="PJF99" s="13"/>
      <c r="PJG99" s="13"/>
      <c r="PJH99" s="13"/>
      <c r="PJI99" s="13"/>
      <c r="PJJ99" s="13"/>
      <c r="PJK99" s="13"/>
      <c r="PJL99" s="13"/>
      <c r="PJM99" s="13"/>
      <c r="PJN99" s="13"/>
      <c r="PJO99" s="13"/>
      <c r="PJP99" s="13"/>
      <c r="PJQ99" s="13"/>
      <c r="PJR99" s="13"/>
      <c r="PJS99" s="13"/>
      <c r="PJT99" s="13"/>
      <c r="PJU99" s="13"/>
      <c r="PJV99" s="13"/>
      <c r="PJW99" s="13"/>
      <c r="PJX99" s="13"/>
      <c r="PJY99" s="13"/>
      <c r="PJZ99" s="13"/>
      <c r="PKA99" s="13"/>
      <c r="PKB99" s="13"/>
      <c r="PKC99" s="13"/>
      <c r="PKD99" s="13"/>
      <c r="PKE99" s="13"/>
      <c r="PKF99" s="13"/>
      <c r="PKG99" s="13"/>
      <c r="PKH99" s="13"/>
      <c r="PKI99" s="13"/>
      <c r="PKJ99" s="13"/>
      <c r="PKK99" s="13"/>
      <c r="PKL99" s="13"/>
      <c r="PKM99" s="13"/>
      <c r="PKN99" s="13"/>
      <c r="PKO99" s="13"/>
      <c r="PKP99" s="13"/>
      <c r="PKQ99" s="13"/>
      <c r="PKR99" s="13"/>
      <c r="PKS99" s="13"/>
      <c r="PKT99" s="13"/>
      <c r="PKU99" s="13"/>
      <c r="PKV99" s="13"/>
      <c r="PKW99" s="13"/>
      <c r="PKX99" s="13"/>
      <c r="PKY99" s="13"/>
      <c r="PKZ99" s="13"/>
      <c r="PLA99" s="13"/>
      <c r="PLB99" s="13"/>
      <c r="PLC99" s="13"/>
      <c r="PLD99" s="13"/>
      <c r="PLE99" s="13"/>
      <c r="PLF99" s="13"/>
      <c r="PLG99" s="13"/>
      <c r="PLH99" s="13"/>
      <c r="PLI99" s="13"/>
      <c r="PLJ99" s="13"/>
      <c r="PLK99" s="13"/>
      <c r="PLL99" s="13"/>
      <c r="PLM99" s="13"/>
      <c r="PLN99" s="13"/>
      <c r="PLO99" s="13"/>
      <c r="PLP99" s="13"/>
      <c r="PLQ99" s="13"/>
      <c r="PLR99" s="13"/>
      <c r="PLS99" s="13"/>
      <c r="PLT99" s="13"/>
      <c r="PLU99" s="13"/>
      <c r="PLV99" s="13"/>
      <c r="PLW99" s="13"/>
      <c r="PLX99" s="13"/>
      <c r="PLY99" s="13"/>
      <c r="PLZ99" s="13"/>
      <c r="PMA99" s="13"/>
      <c r="PMB99" s="13"/>
      <c r="PMC99" s="13"/>
      <c r="PMD99" s="13"/>
      <c r="PME99" s="13"/>
      <c r="PMF99" s="13"/>
      <c r="PMG99" s="13"/>
      <c r="PMH99" s="13"/>
      <c r="PMI99" s="13"/>
      <c r="PMJ99" s="13"/>
      <c r="PMK99" s="13"/>
      <c r="PML99" s="13"/>
      <c r="PMM99" s="13"/>
      <c r="PMN99" s="13"/>
      <c r="PMO99" s="13"/>
      <c r="PMP99" s="13"/>
      <c r="PMQ99" s="13"/>
      <c r="PMR99" s="13"/>
      <c r="PMS99" s="13"/>
      <c r="PMT99" s="13"/>
      <c r="PMU99" s="13"/>
      <c r="PMV99" s="13"/>
      <c r="PMW99" s="13"/>
      <c r="PMX99" s="13"/>
      <c r="PMY99" s="13"/>
      <c r="PMZ99" s="13"/>
      <c r="PNA99" s="13"/>
      <c r="PNB99" s="13"/>
      <c r="PNC99" s="13"/>
      <c r="PND99" s="13"/>
      <c r="PNE99" s="13"/>
      <c r="PNF99" s="13"/>
      <c r="PNG99" s="13"/>
      <c r="PNH99" s="13"/>
      <c r="PNI99" s="13"/>
      <c r="PNJ99" s="13"/>
      <c r="PNK99" s="13"/>
      <c r="PNL99" s="13"/>
      <c r="PNM99" s="13"/>
      <c r="PNN99" s="13"/>
      <c r="PNO99" s="13"/>
      <c r="PNP99" s="13"/>
      <c r="PNQ99" s="13"/>
      <c r="PNR99" s="13"/>
      <c r="PNS99" s="13"/>
      <c r="PNT99" s="13"/>
      <c r="PNU99" s="13"/>
      <c r="PNV99" s="13"/>
      <c r="PNW99" s="13"/>
      <c r="PNX99" s="13"/>
      <c r="PNY99" s="13"/>
      <c r="PNZ99" s="13"/>
      <c r="POA99" s="13"/>
      <c r="POB99" s="13"/>
      <c r="POC99" s="13"/>
      <c r="POD99" s="13"/>
      <c r="POE99" s="13"/>
      <c r="POF99" s="13"/>
      <c r="POG99" s="13"/>
      <c r="POH99" s="13"/>
      <c r="POI99" s="13"/>
      <c r="POJ99" s="13"/>
      <c r="POK99" s="13"/>
      <c r="POL99" s="13"/>
      <c r="POM99" s="13"/>
      <c r="PON99" s="13"/>
      <c r="POO99" s="13"/>
      <c r="POP99" s="13"/>
      <c r="POQ99" s="13"/>
      <c r="POR99" s="13"/>
      <c r="POS99" s="13"/>
      <c r="POT99" s="13"/>
      <c r="POU99" s="13"/>
      <c r="POV99" s="13"/>
      <c r="POW99" s="13"/>
      <c r="POX99" s="13"/>
      <c r="POY99" s="13"/>
      <c r="POZ99" s="13"/>
      <c r="PPA99" s="13"/>
      <c r="PPB99" s="13"/>
      <c r="PPC99" s="13"/>
      <c r="PPD99" s="13"/>
      <c r="PPE99" s="13"/>
      <c r="PPF99" s="13"/>
      <c r="PPG99" s="13"/>
      <c r="PPH99" s="13"/>
      <c r="PPI99" s="13"/>
      <c r="PPJ99" s="13"/>
      <c r="PPK99" s="13"/>
      <c r="PPL99" s="13"/>
      <c r="PPM99" s="13"/>
      <c r="PPN99" s="13"/>
      <c r="PPO99" s="13"/>
      <c r="PPP99" s="13"/>
      <c r="PPQ99" s="13"/>
      <c r="PPR99" s="13"/>
      <c r="PPS99" s="13"/>
      <c r="PPT99" s="13"/>
      <c r="PPU99" s="13"/>
      <c r="PPV99" s="13"/>
      <c r="PPW99" s="13"/>
      <c r="PPX99" s="13"/>
      <c r="PPY99" s="13"/>
      <c r="PPZ99" s="13"/>
      <c r="PQA99" s="13"/>
      <c r="PQB99" s="13"/>
      <c r="PQC99" s="13"/>
      <c r="PQD99" s="13"/>
      <c r="PQE99" s="13"/>
      <c r="PQF99" s="13"/>
      <c r="PQG99" s="13"/>
      <c r="PQH99" s="13"/>
      <c r="PQI99" s="13"/>
      <c r="PQJ99" s="13"/>
      <c r="PQK99" s="13"/>
      <c r="PQL99" s="13"/>
      <c r="PQM99" s="13"/>
      <c r="PQN99" s="13"/>
      <c r="PQO99" s="13"/>
      <c r="PQP99" s="13"/>
      <c r="PQQ99" s="13"/>
      <c r="PQR99" s="13"/>
      <c r="PQS99" s="13"/>
      <c r="PQT99" s="13"/>
      <c r="PQU99" s="13"/>
      <c r="PQV99" s="13"/>
      <c r="PQW99" s="13"/>
      <c r="PQX99" s="13"/>
      <c r="PQY99" s="13"/>
      <c r="PQZ99" s="13"/>
      <c r="PRA99" s="13"/>
      <c r="PRB99" s="13"/>
      <c r="PRC99" s="13"/>
      <c r="PRD99" s="13"/>
      <c r="PRE99" s="13"/>
      <c r="PRF99" s="13"/>
      <c r="PRG99" s="13"/>
      <c r="PRH99" s="13"/>
      <c r="PRI99" s="13"/>
      <c r="PRJ99" s="13"/>
      <c r="PRK99" s="13"/>
      <c r="PRL99" s="13"/>
      <c r="PRM99" s="13"/>
      <c r="PRN99" s="13"/>
      <c r="PRO99" s="13"/>
      <c r="PRP99" s="13"/>
      <c r="PRQ99" s="13"/>
      <c r="PRR99" s="13"/>
      <c r="PRS99" s="13"/>
      <c r="PRT99" s="13"/>
      <c r="PRU99" s="13"/>
      <c r="PRV99" s="13"/>
      <c r="PRW99" s="13"/>
      <c r="PRX99" s="13"/>
      <c r="PRY99" s="13"/>
      <c r="PRZ99" s="13"/>
      <c r="PSA99" s="13"/>
      <c r="PSB99" s="13"/>
      <c r="PSC99" s="13"/>
      <c r="PSD99" s="13"/>
      <c r="PSE99" s="13"/>
      <c r="PSF99" s="13"/>
      <c r="PSG99" s="13"/>
      <c r="PSH99" s="13"/>
      <c r="PSI99" s="13"/>
      <c r="PSJ99" s="13"/>
      <c r="PSK99" s="13"/>
      <c r="PSL99" s="13"/>
      <c r="PSM99" s="13"/>
      <c r="PSN99" s="13"/>
      <c r="PSO99" s="13"/>
      <c r="PSP99" s="13"/>
      <c r="PSQ99" s="13"/>
      <c r="PSR99" s="13"/>
      <c r="PSS99" s="13"/>
      <c r="PST99" s="13"/>
      <c r="PSU99" s="13"/>
      <c r="PSV99" s="13"/>
      <c r="PSW99" s="13"/>
      <c r="PSX99" s="13"/>
      <c r="PSY99" s="13"/>
      <c r="PSZ99" s="13"/>
      <c r="PTA99" s="13"/>
      <c r="PTB99" s="13"/>
      <c r="PTC99" s="13"/>
      <c r="PTD99" s="13"/>
      <c r="PTE99" s="13"/>
      <c r="PTF99" s="13"/>
      <c r="PTG99" s="13"/>
      <c r="PTH99" s="13"/>
      <c r="PTI99" s="13"/>
      <c r="PTJ99" s="13"/>
      <c r="PTK99" s="13"/>
      <c r="PTL99" s="13"/>
      <c r="PTM99" s="13"/>
      <c r="PTN99" s="13"/>
      <c r="PTO99" s="13"/>
      <c r="PTP99" s="13"/>
      <c r="PTQ99" s="13"/>
      <c r="PTR99" s="13"/>
      <c r="PTS99" s="13"/>
      <c r="PTT99" s="13"/>
      <c r="PTU99" s="13"/>
      <c r="PTV99" s="13"/>
      <c r="PTW99" s="13"/>
      <c r="PTX99" s="13"/>
      <c r="PTY99" s="13"/>
      <c r="PTZ99" s="13"/>
      <c r="PUA99" s="13"/>
      <c r="PUB99" s="13"/>
      <c r="PUC99" s="13"/>
      <c r="PUD99" s="13"/>
      <c r="PUE99" s="13"/>
      <c r="PUF99" s="13"/>
      <c r="PUG99" s="13"/>
      <c r="PUH99" s="13"/>
      <c r="PUI99" s="13"/>
      <c r="PUJ99" s="13"/>
      <c r="PUK99" s="13"/>
      <c r="PUL99" s="13"/>
      <c r="PUM99" s="13"/>
      <c r="PUN99" s="13"/>
      <c r="PUO99" s="13"/>
      <c r="PUP99" s="13"/>
      <c r="PUQ99" s="13"/>
      <c r="PUR99" s="13"/>
      <c r="PUS99" s="13"/>
      <c r="PUT99" s="13"/>
      <c r="PUU99" s="13"/>
      <c r="PUV99" s="13"/>
      <c r="PUW99" s="13"/>
      <c r="PUX99" s="13"/>
      <c r="PUY99" s="13"/>
      <c r="PUZ99" s="13"/>
      <c r="PVA99" s="13"/>
      <c r="PVB99" s="13"/>
      <c r="PVC99" s="13"/>
      <c r="PVD99" s="13"/>
      <c r="PVE99" s="13"/>
      <c r="PVF99" s="13"/>
      <c r="PVG99" s="13"/>
      <c r="PVH99" s="13"/>
      <c r="PVI99" s="13"/>
      <c r="PVJ99" s="13"/>
      <c r="PVK99" s="13"/>
      <c r="PVL99" s="13"/>
      <c r="PVM99" s="13"/>
      <c r="PVN99" s="13"/>
      <c r="PVO99" s="13"/>
      <c r="PVP99" s="13"/>
      <c r="PVQ99" s="13"/>
      <c r="PVR99" s="13"/>
      <c r="PVS99" s="13"/>
      <c r="PVT99" s="13"/>
      <c r="PVU99" s="13"/>
      <c r="PVV99" s="13"/>
      <c r="PVW99" s="13"/>
      <c r="PVX99" s="13"/>
      <c r="PVY99" s="13"/>
      <c r="PVZ99" s="13"/>
      <c r="PWA99" s="13"/>
      <c r="PWB99" s="13"/>
      <c r="PWC99" s="13"/>
      <c r="PWD99" s="13"/>
      <c r="PWE99" s="13"/>
      <c r="PWF99" s="13"/>
      <c r="PWG99" s="13"/>
      <c r="PWH99" s="13"/>
      <c r="PWI99" s="13"/>
      <c r="PWJ99" s="13"/>
      <c r="PWK99" s="13"/>
      <c r="PWL99" s="13"/>
      <c r="PWM99" s="13"/>
      <c r="PWN99" s="13"/>
      <c r="PWO99" s="13"/>
      <c r="PWP99" s="13"/>
      <c r="PWQ99" s="13"/>
      <c r="PWR99" s="13"/>
      <c r="PWS99" s="13"/>
      <c r="PWT99" s="13"/>
      <c r="PWU99" s="13"/>
      <c r="PWV99" s="13"/>
      <c r="PWW99" s="13"/>
      <c r="PWX99" s="13"/>
      <c r="PWY99" s="13"/>
      <c r="PWZ99" s="13"/>
      <c r="PXA99" s="13"/>
      <c r="PXB99" s="13"/>
      <c r="PXC99" s="13"/>
      <c r="PXD99" s="13"/>
      <c r="PXE99" s="13"/>
      <c r="PXF99" s="13"/>
      <c r="PXG99" s="13"/>
      <c r="PXH99" s="13"/>
      <c r="PXI99" s="13"/>
      <c r="PXJ99" s="13"/>
      <c r="PXK99" s="13"/>
      <c r="PXL99" s="13"/>
      <c r="PXM99" s="13"/>
      <c r="PXN99" s="13"/>
      <c r="PXO99" s="13"/>
      <c r="PXP99" s="13"/>
      <c r="PXQ99" s="13"/>
      <c r="PXR99" s="13"/>
      <c r="PXS99" s="13"/>
      <c r="PXT99" s="13"/>
      <c r="PXU99" s="13"/>
      <c r="PXV99" s="13"/>
      <c r="PXW99" s="13"/>
      <c r="PXX99" s="13"/>
      <c r="PXY99" s="13"/>
      <c r="PXZ99" s="13"/>
      <c r="PYA99" s="13"/>
      <c r="PYB99" s="13"/>
      <c r="PYC99" s="13"/>
      <c r="PYD99" s="13"/>
      <c r="PYE99" s="13"/>
      <c r="PYF99" s="13"/>
      <c r="PYG99" s="13"/>
      <c r="PYH99" s="13"/>
      <c r="PYI99" s="13"/>
      <c r="PYJ99" s="13"/>
      <c r="PYK99" s="13"/>
      <c r="PYL99" s="13"/>
      <c r="PYM99" s="13"/>
      <c r="PYN99" s="13"/>
      <c r="PYO99" s="13"/>
      <c r="PYP99" s="13"/>
      <c r="PYQ99" s="13"/>
      <c r="PYR99" s="13"/>
      <c r="PYS99" s="13"/>
      <c r="PYT99" s="13"/>
      <c r="PYU99" s="13"/>
      <c r="PYV99" s="13"/>
      <c r="PYW99" s="13"/>
      <c r="PYX99" s="13"/>
      <c r="PYY99" s="13"/>
      <c r="PYZ99" s="13"/>
      <c r="PZA99" s="13"/>
      <c r="PZB99" s="13"/>
      <c r="PZC99" s="13"/>
      <c r="PZD99" s="13"/>
      <c r="PZE99" s="13"/>
      <c r="PZF99" s="13"/>
      <c r="PZG99" s="13"/>
      <c r="PZH99" s="13"/>
      <c r="PZI99" s="13"/>
      <c r="PZJ99" s="13"/>
      <c r="PZK99" s="13"/>
      <c r="PZL99" s="13"/>
      <c r="PZM99" s="13"/>
      <c r="PZN99" s="13"/>
      <c r="PZO99" s="13"/>
      <c r="PZP99" s="13"/>
      <c r="PZQ99" s="13"/>
      <c r="PZR99" s="13"/>
      <c r="PZS99" s="13"/>
      <c r="PZT99" s="13"/>
      <c r="PZU99" s="13"/>
      <c r="PZV99" s="13"/>
      <c r="PZW99" s="13"/>
      <c r="PZX99" s="13"/>
      <c r="PZY99" s="13"/>
      <c r="PZZ99" s="13"/>
      <c r="QAA99" s="13"/>
      <c r="QAB99" s="13"/>
      <c r="QAC99" s="13"/>
      <c r="QAD99" s="13"/>
      <c r="QAE99" s="13"/>
      <c r="QAF99" s="13"/>
      <c r="QAG99" s="13"/>
      <c r="QAH99" s="13"/>
      <c r="QAI99" s="13"/>
      <c r="QAJ99" s="13"/>
      <c r="QAK99" s="13"/>
      <c r="QAL99" s="13"/>
      <c r="QAM99" s="13"/>
      <c r="QAN99" s="13"/>
      <c r="QAO99" s="13"/>
      <c r="QAP99" s="13"/>
      <c r="QAQ99" s="13"/>
      <c r="QAR99" s="13"/>
      <c r="QAS99" s="13"/>
      <c r="QAT99" s="13"/>
      <c r="QAU99" s="13"/>
      <c r="QAV99" s="13"/>
      <c r="QAW99" s="13"/>
      <c r="QAX99" s="13"/>
      <c r="QAY99" s="13"/>
      <c r="QAZ99" s="13"/>
      <c r="QBA99" s="13"/>
      <c r="QBB99" s="13"/>
      <c r="QBC99" s="13"/>
      <c r="QBD99" s="13"/>
      <c r="QBE99" s="13"/>
      <c r="QBF99" s="13"/>
      <c r="QBG99" s="13"/>
      <c r="QBH99" s="13"/>
      <c r="QBI99" s="13"/>
      <c r="QBJ99" s="13"/>
      <c r="QBK99" s="13"/>
      <c r="QBL99" s="13"/>
      <c r="QBM99" s="13"/>
      <c r="QBN99" s="13"/>
      <c r="QBO99" s="13"/>
      <c r="QBP99" s="13"/>
      <c r="QBQ99" s="13"/>
      <c r="QBR99" s="13"/>
      <c r="QBS99" s="13"/>
      <c r="QBT99" s="13"/>
      <c r="QBU99" s="13"/>
      <c r="QBV99" s="13"/>
      <c r="QBW99" s="13"/>
      <c r="QBX99" s="13"/>
      <c r="QBY99" s="13"/>
      <c r="QBZ99" s="13"/>
      <c r="QCA99" s="13"/>
      <c r="QCB99" s="13"/>
      <c r="QCC99" s="13"/>
      <c r="QCD99" s="13"/>
      <c r="QCE99" s="13"/>
      <c r="QCF99" s="13"/>
      <c r="QCG99" s="13"/>
      <c r="QCH99" s="13"/>
      <c r="QCI99" s="13"/>
      <c r="QCJ99" s="13"/>
      <c r="QCK99" s="13"/>
      <c r="QCL99" s="13"/>
      <c r="QCM99" s="13"/>
      <c r="QCN99" s="13"/>
      <c r="QCO99" s="13"/>
      <c r="QCP99" s="13"/>
      <c r="QCQ99" s="13"/>
      <c r="QCR99" s="13"/>
      <c r="QCS99" s="13"/>
      <c r="QCT99" s="13"/>
      <c r="QCU99" s="13"/>
      <c r="QCV99" s="13"/>
      <c r="QCW99" s="13"/>
      <c r="QCX99" s="13"/>
      <c r="QCY99" s="13"/>
      <c r="QCZ99" s="13"/>
      <c r="QDA99" s="13"/>
      <c r="QDB99" s="13"/>
      <c r="QDC99" s="13"/>
      <c r="QDD99" s="13"/>
      <c r="QDE99" s="13"/>
      <c r="QDF99" s="13"/>
      <c r="QDG99" s="13"/>
      <c r="QDH99" s="13"/>
      <c r="QDI99" s="13"/>
      <c r="QDJ99" s="13"/>
      <c r="QDK99" s="13"/>
      <c r="QDL99" s="13"/>
      <c r="QDM99" s="13"/>
      <c r="QDN99" s="13"/>
      <c r="QDO99" s="13"/>
      <c r="QDP99" s="13"/>
      <c r="QDQ99" s="13"/>
      <c r="QDR99" s="13"/>
      <c r="QDS99" s="13"/>
      <c r="QDT99" s="13"/>
      <c r="QDU99" s="13"/>
      <c r="QDV99" s="13"/>
      <c r="QDW99" s="13"/>
      <c r="QDX99" s="13"/>
      <c r="QDY99" s="13"/>
      <c r="QDZ99" s="13"/>
      <c r="QEA99" s="13"/>
      <c r="QEB99" s="13"/>
      <c r="QEC99" s="13"/>
      <c r="QED99" s="13"/>
      <c r="QEE99" s="13"/>
      <c r="QEF99" s="13"/>
      <c r="QEG99" s="13"/>
      <c r="QEH99" s="13"/>
      <c r="QEI99" s="13"/>
      <c r="QEJ99" s="13"/>
      <c r="QEK99" s="13"/>
      <c r="QEL99" s="13"/>
      <c r="QEM99" s="13"/>
      <c r="QEN99" s="13"/>
      <c r="QEO99" s="13"/>
      <c r="QEP99" s="13"/>
      <c r="QEQ99" s="13"/>
      <c r="QER99" s="13"/>
      <c r="QES99" s="13"/>
      <c r="QET99" s="13"/>
      <c r="QEU99" s="13"/>
      <c r="QEV99" s="13"/>
      <c r="QEW99" s="13"/>
      <c r="QEX99" s="13"/>
      <c r="QEY99" s="13"/>
      <c r="QEZ99" s="13"/>
      <c r="QFA99" s="13"/>
      <c r="QFB99" s="13"/>
      <c r="QFC99" s="13"/>
      <c r="QFD99" s="13"/>
      <c r="QFE99" s="13"/>
      <c r="QFF99" s="13"/>
      <c r="QFG99" s="13"/>
      <c r="QFH99" s="13"/>
      <c r="QFI99" s="13"/>
      <c r="QFJ99" s="13"/>
      <c r="QFK99" s="13"/>
      <c r="QFL99" s="13"/>
      <c r="QFM99" s="13"/>
      <c r="QFN99" s="13"/>
      <c r="QFO99" s="13"/>
      <c r="QFP99" s="13"/>
      <c r="QFQ99" s="13"/>
      <c r="QFR99" s="13"/>
      <c r="QFS99" s="13"/>
      <c r="QFT99" s="13"/>
      <c r="QFU99" s="13"/>
      <c r="QFV99" s="13"/>
      <c r="QFW99" s="13"/>
      <c r="QFX99" s="13"/>
      <c r="QFY99" s="13"/>
      <c r="QFZ99" s="13"/>
      <c r="QGA99" s="13"/>
      <c r="QGB99" s="13"/>
      <c r="QGC99" s="13"/>
      <c r="QGD99" s="13"/>
      <c r="QGE99" s="13"/>
      <c r="QGF99" s="13"/>
      <c r="QGG99" s="13"/>
      <c r="QGH99" s="13"/>
      <c r="QGI99" s="13"/>
      <c r="QGJ99" s="13"/>
      <c r="QGK99" s="13"/>
      <c r="QGL99" s="13"/>
      <c r="QGM99" s="13"/>
      <c r="QGN99" s="13"/>
      <c r="QGO99" s="13"/>
      <c r="QGP99" s="13"/>
      <c r="QGQ99" s="13"/>
      <c r="QGR99" s="13"/>
      <c r="QGS99" s="13"/>
      <c r="QGT99" s="13"/>
      <c r="QGU99" s="13"/>
      <c r="QGV99" s="13"/>
      <c r="QGW99" s="13"/>
      <c r="QGX99" s="13"/>
      <c r="QGY99" s="13"/>
      <c r="QGZ99" s="13"/>
      <c r="QHA99" s="13"/>
      <c r="QHB99" s="13"/>
      <c r="QHC99" s="13"/>
      <c r="QHD99" s="13"/>
      <c r="QHE99" s="13"/>
      <c r="QHF99" s="13"/>
      <c r="QHG99" s="13"/>
      <c r="QHH99" s="13"/>
      <c r="QHI99" s="13"/>
      <c r="QHJ99" s="13"/>
      <c r="QHK99" s="13"/>
      <c r="QHL99" s="13"/>
      <c r="QHM99" s="13"/>
      <c r="QHN99" s="13"/>
      <c r="QHO99" s="13"/>
      <c r="QHP99" s="13"/>
      <c r="QHQ99" s="13"/>
      <c r="QHR99" s="13"/>
      <c r="QHS99" s="13"/>
      <c r="QHT99" s="13"/>
      <c r="QHU99" s="13"/>
      <c r="QHV99" s="13"/>
      <c r="QHW99" s="13"/>
      <c r="QHX99" s="13"/>
      <c r="QHY99" s="13"/>
      <c r="QHZ99" s="13"/>
      <c r="QIA99" s="13"/>
      <c r="QIB99" s="13"/>
      <c r="QIC99" s="13"/>
      <c r="QID99" s="13"/>
      <c r="QIE99" s="13"/>
      <c r="QIF99" s="13"/>
      <c r="QIG99" s="13"/>
      <c r="QIH99" s="13"/>
      <c r="QII99" s="13"/>
      <c r="QIJ99" s="13"/>
      <c r="QIK99" s="13"/>
      <c r="QIL99" s="13"/>
      <c r="QIM99" s="13"/>
      <c r="QIN99" s="13"/>
      <c r="QIO99" s="13"/>
      <c r="QIP99" s="13"/>
      <c r="QIQ99" s="13"/>
      <c r="QIR99" s="13"/>
      <c r="QIS99" s="13"/>
      <c r="QIT99" s="13"/>
      <c r="QIU99" s="13"/>
      <c r="QIV99" s="13"/>
      <c r="QIW99" s="13"/>
      <c r="QIX99" s="13"/>
      <c r="QIY99" s="13"/>
      <c r="QIZ99" s="13"/>
      <c r="QJA99" s="13"/>
      <c r="QJB99" s="13"/>
      <c r="QJC99" s="13"/>
      <c r="QJD99" s="13"/>
      <c r="QJE99" s="13"/>
      <c r="QJF99" s="13"/>
      <c r="QJG99" s="13"/>
      <c r="QJH99" s="13"/>
      <c r="QJI99" s="13"/>
      <c r="QJJ99" s="13"/>
      <c r="QJK99" s="13"/>
      <c r="QJL99" s="13"/>
      <c r="QJM99" s="13"/>
      <c r="QJN99" s="13"/>
      <c r="QJO99" s="13"/>
      <c r="QJP99" s="13"/>
      <c r="QJQ99" s="13"/>
      <c r="QJR99" s="13"/>
      <c r="QJS99" s="13"/>
      <c r="QJT99" s="13"/>
      <c r="QJU99" s="13"/>
      <c r="QJV99" s="13"/>
      <c r="QJW99" s="13"/>
      <c r="QJX99" s="13"/>
      <c r="QJY99" s="13"/>
      <c r="QJZ99" s="13"/>
      <c r="QKA99" s="13"/>
      <c r="QKB99" s="13"/>
      <c r="QKC99" s="13"/>
      <c r="QKD99" s="13"/>
      <c r="QKE99" s="13"/>
      <c r="QKF99" s="13"/>
      <c r="QKG99" s="13"/>
      <c r="QKH99" s="13"/>
      <c r="QKI99" s="13"/>
      <c r="QKJ99" s="13"/>
      <c r="QKK99" s="13"/>
      <c r="QKL99" s="13"/>
      <c r="QKM99" s="13"/>
      <c r="QKN99" s="13"/>
      <c r="QKO99" s="13"/>
      <c r="QKP99" s="13"/>
      <c r="QKQ99" s="13"/>
      <c r="QKR99" s="13"/>
      <c r="QKS99" s="13"/>
      <c r="QKT99" s="13"/>
      <c r="QKU99" s="13"/>
      <c r="QKV99" s="13"/>
      <c r="QKW99" s="13"/>
      <c r="QKX99" s="13"/>
      <c r="QKY99" s="13"/>
      <c r="QKZ99" s="13"/>
      <c r="QLA99" s="13"/>
      <c r="QLB99" s="13"/>
      <c r="QLC99" s="13"/>
      <c r="QLD99" s="13"/>
      <c r="QLE99" s="13"/>
      <c r="QLF99" s="13"/>
      <c r="QLG99" s="13"/>
      <c r="QLH99" s="13"/>
      <c r="QLI99" s="13"/>
      <c r="QLJ99" s="13"/>
      <c r="QLK99" s="13"/>
      <c r="QLL99" s="13"/>
      <c r="QLM99" s="13"/>
      <c r="QLN99" s="13"/>
      <c r="QLO99" s="13"/>
      <c r="QLP99" s="13"/>
      <c r="QLQ99" s="13"/>
      <c r="QLR99" s="13"/>
      <c r="QLS99" s="13"/>
      <c r="QLT99" s="13"/>
      <c r="QLU99" s="13"/>
      <c r="QLV99" s="13"/>
      <c r="QLW99" s="13"/>
      <c r="QLX99" s="13"/>
      <c r="QLY99" s="13"/>
      <c r="QLZ99" s="13"/>
      <c r="QMA99" s="13"/>
      <c r="QMB99" s="13"/>
      <c r="QMC99" s="13"/>
      <c r="QMD99" s="13"/>
      <c r="QME99" s="13"/>
      <c r="QMF99" s="13"/>
      <c r="QMG99" s="13"/>
      <c r="QMH99" s="13"/>
      <c r="QMI99" s="13"/>
      <c r="QMJ99" s="13"/>
      <c r="QMK99" s="13"/>
      <c r="QML99" s="13"/>
      <c r="QMM99" s="13"/>
      <c r="QMN99" s="13"/>
      <c r="QMO99" s="13"/>
      <c r="QMP99" s="13"/>
      <c r="QMQ99" s="13"/>
      <c r="QMR99" s="13"/>
      <c r="QMS99" s="13"/>
      <c r="QMT99" s="13"/>
      <c r="QMU99" s="13"/>
      <c r="QMV99" s="13"/>
      <c r="QMW99" s="13"/>
      <c r="QMX99" s="13"/>
      <c r="QMY99" s="13"/>
      <c r="QMZ99" s="13"/>
      <c r="QNA99" s="13"/>
      <c r="QNB99" s="13"/>
      <c r="QNC99" s="13"/>
      <c r="QND99" s="13"/>
      <c r="QNE99" s="13"/>
      <c r="QNF99" s="13"/>
      <c r="QNG99" s="13"/>
      <c r="QNH99" s="13"/>
      <c r="QNI99" s="13"/>
      <c r="QNJ99" s="13"/>
      <c r="QNK99" s="13"/>
      <c r="QNL99" s="13"/>
      <c r="QNM99" s="13"/>
      <c r="QNN99" s="13"/>
      <c r="QNO99" s="13"/>
      <c r="QNP99" s="13"/>
      <c r="QNQ99" s="13"/>
      <c r="QNR99" s="13"/>
      <c r="QNS99" s="13"/>
      <c r="QNT99" s="13"/>
      <c r="QNU99" s="13"/>
      <c r="QNV99" s="13"/>
      <c r="QNW99" s="13"/>
      <c r="QNX99" s="13"/>
      <c r="QNY99" s="13"/>
      <c r="QNZ99" s="13"/>
      <c r="QOA99" s="13"/>
      <c r="QOB99" s="13"/>
      <c r="QOC99" s="13"/>
      <c r="QOD99" s="13"/>
      <c r="QOE99" s="13"/>
      <c r="QOF99" s="13"/>
      <c r="QOG99" s="13"/>
      <c r="QOH99" s="13"/>
      <c r="QOI99" s="13"/>
      <c r="QOJ99" s="13"/>
      <c r="QOK99" s="13"/>
      <c r="QOL99" s="13"/>
      <c r="QOM99" s="13"/>
      <c r="QON99" s="13"/>
      <c r="QOO99" s="13"/>
      <c r="QOP99" s="13"/>
      <c r="QOQ99" s="13"/>
      <c r="QOR99" s="13"/>
      <c r="QOS99" s="13"/>
      <c r="QOT99" s="13"/>
      <c r="QOU99" s="13"/>
      <c r="QOV99" s="13"/>
      <c r="QOW99" s="13"/>
      <c r="QOX99" s="13"/>
      <c r="QOY99" s="13"/>
      <c r="QOZ99" s="13"/>
      <c r="QPA99" s="13"/>
      <c r="QPB99" s="13"/>
      <c r="QPC99" s="13"/>
      <c r="QPD99" s="13"/>
      <c r="QPE99" s="13"/>
      <c r="QPF99" s="13"/>
      <c r="QPG99" s="13"/>
      <c r="QPH99" s="13"/>
      <c r="QPI99" s="13"/>
      <c r="QPJ99" s="13"/>
      <c r="QPK99" s="13"/>
      <c r="QPL99" s="13"/>
      <c r="QPM99" s="13"/>
      <c r="QPN99" s="13"/>
      <c r="QPO99" s="13"/>
      <c r="QPP99" s="13"/>
      <c r="QPQ99" s="13"/>
      <c r="QPR99" s="13"/>
      <c r="QPS99" s="13"/>
      <c r="QPT99" s="13"/>
      <c r="QPU99" s="13"/>
      <c r="QPV99" s="13"/>
      <c r="QPW99" s="13"/>
      <c r="QPX99" s="13"/>
      <c r="QPY99" s="13"/>
      <c r="QPZ99" s="13"/>
      <c r="QQA99" s="13"/>
      <c r="QQB99" s="13"/>
      <c r="QQC99" s="13"/>
      <c r="QQD99" s="13"/>
      <c r="QQE99" s="13"/>
      <c r="QQF99" s="13"/>
      <c r="QQG99" s="13"/>
      <c r="QQH99" s="13"/>
      <c r="QQI99" s="13"/>
      <c r="QQJ99" s="13"/>
      <c r="QQK99" s="13"/>
      <c r="QQL99" s="13"/>
      <c r="QQM99" s="13"/>
      <c r="QQN99" s="13"/>
      <c r="QQO99" s="13"/>
      <c r="QQP99" s="13"/>
      <c r="QQQ99" s="13"/>
      <c r="QQR99" s="13"/>
      <c r="QQS99" s="13"/>
      <c r="QQT99" s="13"/>
      <c r="QQU99" s="13"/>
      <c r="QQV99" s="13"/>
      <c r="QQW99" s="13"/>
      <c r="QQX99" s="13"/>
      <c r="QQY99" s="13"/>
      <c r="QQZ99" s="13"/>
      <c r="QRA99" s="13"/>
      <c r="QRB99" s="13"/>
      <c r="QRC99" s="13"/>
      <c r="QRD99" s="13"/>
      <c r="QRE99" s="13"/>
      <c r="QRF99" s="13"/>
      <c r="QRG99" s="13"/>
      <c r="QRH99" s="13"/>
      <c r="QRI99" s="13"/>
      <c r="QRJ99" s="13"/>
      <c r="QRK99" s="13"/>
      <c r="QRL99" s="13"/>
      <c r="QRM99" s="13"/>
      <c r="QRN99" s="13"/>
      <c r="QRO99" s="13"/>
      <c r="QRP99" s="13"/>
      <c r="QRQ99" s="13"/>
      <c r="QRR99" s="13"/>
      <c r="QRS99" s="13"/>
      <c r="QRT99" s="13"/>
      <c r="QRU99" s="13"/>
      <c r="QRV99" s="13"/>
      <c r="QRW99" s="13"/>
      <c r="QRX99" s="13"/>
      <c r="QRY99" s="13"/>
      <c r="QRZ99" s="13"/>
      <c r="QSA99" s="13"/>
      <c r="QSB99" s="13"/>
      <c r="QSC99" s="13"/>
      <c r="QSD99" s="13"/>
      <c r="QSE99" s="13"/>
      <c r="QSF99" s="13"/>
      <c r="QSG99" s="13"/>
      <c r="QSH99" s="13"/>
      <c r="QSI99" s="13"/>
      <c r="QSJ99" s="13"/>
      <c r="QSK99" s="13"/>
      <c r="QSL99" s="13"/>
      <c r="QSM99" s="13"/>
      <c r="QSN99" s="13"/>
      <c r="QSO99" s="13"/>
      <c r="QSP99" s="13"/>
      <c r="QSQ99" s="13"/>
      <c r="QSR99" s="13"/>
      <c r="QSS99" s="13"/>
      <c r="QST99" s="13"/>
      <c r="QSU99" s="13"/>
      <c r="QSV99" s="13"/>
      <c r="QSW99" s="13"/>
      <c r="QSX99" s="13"/>
      <c r="QSY99" s="13"/>
      <c r="QSZ99" s="13"/>
      <c r="QTA99" s="13"/>
      <c r="QTB99" s="13"/>
      <c r="QTC99" s="13"/>
      <c r="QTD99" s="13"/>
      <c r="QTE99" s="13"/>
      <c r="QTF99" s="13"/>
      <c r="QTG99" s="13"/>
      <c r="QTH99" s="13"/>
      <c r="QTI99" s="13"/>
      <c r="QTJ99" s="13"/>
      <c r="QTK99" s="13"/>
      <c r="QTL99" s="13"/>
      <c r="QTM99" s="13"/>
      <c r="QTN99" s="13"/>
      <c r="QTO99" s="13"/>
      <c r="QTP99" s="13"/>
      <c r="QTQ99" s="13"/>
      <c r="QTR99" s="13"/>
      <c r="QTS99" s="13"/>
      <c r="QTT99" s="13"/>
      <c r="QTU99" s="13"/>
      <c r="QTV99" s="13"/>
      <c r="QTW99" s="13"/>
      <c r="QTX99" s="13"/>
      <c r="QTY99" s="13"/>
      <c r="QTZ99" s="13"/>
      <c r="QUA99" s="13"/>
      <c r="QUB99" s="13"/>
      <c r="QUC99" s="13"/>
      <c r="QUD99" s="13"/>
      <c r="QUE99" s="13"/>
      <c r="QUF99" s="13"/>
      <c r="QUG99" s="13"/>
      <c r="QUH99" s="13"/>
      <c r="QUI99" s="13"/>
      <c r="QUJ99" s="13"/>
      <c r="QUK99" s="13"/>
      <c r="QUL99" s="13"/>
      <c r="QUM99" s="13"/>
      <c r="QUN99" s="13"/>
      <c r="QUO99" s="13"/>
      <c r="QUP99" s="13"/>
      <c r="QUQ99" s="13"/>
      <c r="QUR99" s="13"/>
      <c r="QUS99" s="13"/>
      <c r="QUT99" s="13"/>
      <c r="QUU99" s="13"/>
      <c r="QUV99" s="13"/>
      <c r="QUW99" s="13"/>
      <c r="QUX99" s="13"/>
      <c r="QUY99" s="13"/>
      <c r="QUZ99" s="13"/>
      <c r="QVA99" s="13"/>
      <c r="QVB99" s="13"/>
      <c r="QVC99" s="13"/>
      <c r="QVD99" s="13"/>
      <c r="QVE99" s="13"/>
      <c r="QVF99" s="13"/>
      <c r="QVG99" s="13"/>
      <c r="QVH99" s="13"/>
      <c r="QVI99" s="13"/>
      <c r="QVJ99" s="13"/>
      <c r="QVK99" s="13"/>
      <c r="QVL99" s="13"/>
      <c r="QVM99" s="13"/>
      <c r="QVN99" s="13"/>
      <c r="QVO99" s="13"/>
      <c r="QVP99" s="13"/>
      <c r="QVQ99" s="13"/>
      <c r="QVR99" s="13"/>
      <c r="QVS99" s="13"/>
      <c r="QVT99" s="13"/>
      <c r="QVU99" s="13"/>
      <c r="QVV99" s="13"/>
      <c r="QVW99" s="13"/>
      <c r="QVX99" s="13"/>
      <c r="QVY99" s="13"/>
      <c r="QVZ99" s="13"/>
      <c r="QWA99" s="13"/>
      <c r="QWB99" s="13"/>
      <c r="QWC99" s="13"/>
      <c r="QWD99" s="13"/>
      <c r="QWE99" s="13"/>
      <c r="QWF99" s="13"/>
      <c r="QWG99" s="13"/>
      <c r="QWH99" s="13"/>
      <c r="QWI99" s="13"/>
      <c r="QWJ99" s="13"/>
      <c r="QWK99" s="13"/>
      <c r="QWL99" s="13"/>
      <c r="QWM99" s="13"/>
      <c r="QWN99" s="13"/>
      <c r="QWO99" s="13"/>
      <c r="QWP99" s="13"/>
      <c r="QWQ99" s="13"/>
      <c r="QWR99" s="13"/>
      <c r="QWS99" s="13"/>
      <c r="QWT99" s="13"/>
      <c r="QWU99" s="13"/>
      <c r="QWV99" s="13"/>
      <c r="QWW99" s="13"/>
      <c r="QWX99" s="13"/>
      <c r="QWY99" s="13"/>
      <c r="QWZ99" s="13"/>
      <c r="QXA99" s="13"/>
      <c r="QXB99" s="13"/>
      <c r="QXC99" s="13"/>
      <c r="QXD99" s="13"/>
      <c r="QXE99" s="13"/>
      <c r="QXF99" s="13"/>
      <c r="QXG99" s="13"/>
      <c r="QXH99" s="13"/>
      <c r="QXI99" s="13"/>
      <c r="QXJ99" s="13"/>
      <c r="QXK99" s="13"/>
      <c r="QXL99" s="13"/>
      <c r="QXM99" s="13"/>
      <c r="QXN99" s="13"/>
      <c r="QXO99" s="13"/>
      <c r="QXP99" s="13"/>
      <c r="QXQ99" s="13"/>
      <c r="QXR99" s="13"/>
      <c r="QXS99" s="13"/>
      <c r="QXT99" s="13"/>
      <c r="QXU99" s="13"/>
      <c r="QXV99" s="13"/>
      <c r="QXW99" s="13"/>
      <c r="QXX99" s="13"/>
      <c r="QXY99" s="13"/>
      <c r="QXZ99" s="13"/>
      <c r="QYA99" s="13"/>
      <c r="QYB99" s="13"/>
      <c r="QYC99" s="13"/>
      <c r="QYD99" s="13"/>
      <c r="QYE99" s="13"/>
      <c r="QYF99" s="13"/>
      <c r="QYG99" s="13"/>
      <c r="QYH99" s="13"/>
      <c r="QYI99" s="13"/>
      <c r="QYJ99" s="13"/>
      <c r="QYK99" s="13"/>
      <c r="QYL99" s="13"/>
      <c r="QYM99" s="13"/>
      <c r="QYN99" s="13"/>
      <c r="QYO99" s="13"/>
      <c r="QYP99" s="13"/>
      <c r="QYQ99" s="13"/>
      <c r="QYR99" s="13"/>
      <c r="QYS99" s="13"/>
      <c r="QYT99" s="13"/>
      <c r="QYU99" s="13"/>
      <c r="QYV99" s="13"/>
      <c r="QYW99" s="13"/>
      <c r="QYX99" s="13"/>
      <c r="QYY99" s="13"/>
      <c r="QYZ99" s="13"/>
      <c r="QZA99" s="13"/>
      <c r="QZB99" s="13"/>
      <c r="QZC99" s="13"/>
      <c r="QZD99" s="13"/>
      <c r="QZE99" s="13"/>
      <c r="QZF99" s="13"/>
      <c r="QZG99" s="13"/>
      <c r="QZH99" s="13"/>
      <c r="QZI99" s="13"/>
      <c r="QZJ99" s="13"/>
      <c r="QZK99" s="13"/>
      <c r="QZL99" s="13"/>
      <c r="QZM99" s="13"/>
      <c r="QZN99" s="13"/>
      <c r="QZO99" s="13"/>
      <c r="QZP99" s="13"/>
      <c r="QZQ99" s="13"/>
      <c r="QZR99" s="13"/>
      <c r="QZS99" s="13"/>
      <c r="QZT99" s="13"/>
      <c r="QZU99" s="13"/>
      <c r="QZV99" s="13"/>
      <c r="QZW99" s="13"/>
      <c r="QZX99" s="13"/>
      <c r="QZY99" s="13"/>
      <c r="QZZ99" s="13"/>
      <c r="RAA99" s="13"/>
      <c r="RAB99" s="13"/>
      <c r="RAC99" s="13"/>
      <c r="RAD99" s="13"/>
      <c r="RAE99" s="13"/>
      <c r="RAF99" s="13"/>
      <c r="RAG99" s="13"/>
      <c r="RAH99" s="13"/>
      <c r="RAI99" s="13"/>
      <c r="RAJ99" s="13"/>
      <c r="RAK99" s="13"/>
      <c r="RAL99" s="13"/>
      <c r="RAM99" s="13"/>
      <c r="RAN99" s="13"/>
      <c r="RAO99" s="13"/>
      <c r="RAP99" s="13"/>
      <c r="RAQ99" s="13"/>
      <c r="RAR99" s="13"/>
      <c r="RAS99" s="13"/>
      <c r="RAT99" s="13"/>
      <c r="RAU99" s="13"/>
      <c r="RAV99" s="13"/>
      <c r="RAW99" s="13"/>
      <c r="RAX99" s="13"/>
      <c r="RAY99" s="13"/>
      <c r="RAZ99" s="13"/>
      <c r="RBA99" s="13"/>
      <c r="RBB99" s="13"/>
      <c r="RBC99" s="13"/>
      <c r="RBD99" s="13"/>
      <c r="RBE99" s="13"/>
      <c r="RBF99" s="13"/>
      <c r="RBG99" s="13"/>
      <c r="RBH99" s="13"/>
      <c r="RBI99" s="13"/>
      <c r="RBJ99" s="13"/>
      <c r="RBK99" s="13"/>
      <c r="RBL99" s="13"/>
      <c r="RBM99" s="13"/>
      <c r="RBN99" s="13"/>
      <c r="RBO99" s="13"/>
      <c r="RBP99" s="13"/>
      <c r="RBQ99" s="13"/>
      <c r="RBR99" s="13"/>
      <c r="RBS99" s="13"/>
      <c r="RBT99" s="13"/>
      <c r="RBU99" s="13"/>
      <c r="RBV99" s="13"/>
      <c r="RBW99" s="13"/>
      <c r="RBX99" s="13"/>
      <c r="RBY99" s="13"/>
      <c r="RBZ99" s="13"/>
      <c r="RCA99" s="13"/>
      <c r="RCB99" s="13"/>
      <c r="RCC99" s="13"/>
      <c r="RCD99" s="13"/>
      <c r="RCE99" s="13"/>
      <c r="RCF99" s="13"/>
      <c r="RCG99" s="13"/>
      <c r="RCH99" s="13"/>
      <c r="RCI99" s="13"/>
      <c r="RCJ99" s="13"/>
      <c r="RCK99" s="13"/>
      <c r="RCL99" s="13"/>
      <c r="RCM99" s="13"/>
      <c r="RCN99" s="13"/>
      <c r="RCO99" s="13"/>
      <c r="RCP99" s="13"/>
      <c r="RCQ99" s="13"/>
      <c r="RCR99" s="13"/>
      <c r="RCS99" s="13"/>
      <c r="RCT99" s="13"/>
      <c r="RCU99" s="13"/>
      <c r="RCV99" s="13"/>
      <c r="RCW99" s="13"/>
      <c r="RCX99" s="13"/>
      <c r="RCY99" s="13"/>
      <c r="RCZ99" s="13"/>
      <c r="RDA99" s="13"/>
      <c r="RDB99" s="13"/>
      <c r="RDC99" s="13"/>
      <c r="RDD99" s="13"/>
      <c r="RDE99" s="13"/>
      <c r="RDF99" s="13"/>
      <c r="RDG99" s="13"/>
      <c r="RDH99" s="13"/>
      <c r="RDI99" s="13"/>
      <c r="RDJ99" s="13"/>
      <c r="RDK99" s="13"/>
      <c r="RDL99" s="13"/>
      <c r="RDM99" s="13"/>
      <c r="RDN99" s="13"/>
      <c r="RDO99" s="13"/>
      <c r="RDP99" s="13"/>
      <c r="RDQ99" s="13"/>
      <c r="RDR99" s="13"/>
      <c r="RDS99" s="13"/>
      <c r="RDT99" s="13"/>
      <c r="RDU99" s="13"/>
      <c r="RDV99" s="13"/>
      <c r="RDW99" s="13"/>
      <c r="RDX99" s="13"/>
      <c r="RDY99" s="13"/>
      <c r="RDZ99" s="13"/>
      <c r="REA99" s="13"/>
      <c r="REB99" s="13"/>
      <c r="REC99" s="13"/>
      <c r="RED99" s="13"/>
      <c r="REE99" s="13"/>
      <c r="REF99" s="13"/>
      <c r="REG99" s="13"/>
      <c r="REH99" s="13"/>
      <c r="REI99" s="13"/>
      <c r="REJ99" s="13"/>
      <c r="REK99" s="13"/>
      <c r="REL99" s="13"/>
      <c r="REM99" s="13"/>
      <c r="REN99" s="13"/>
      <c r="REO99" s="13"/>
      <c r="REP99" s="13"/>
      <c r="REQ99" s="13"/>
      <c r="RER99" s="13"/>
      <c r="RES99" s="13"/>
      <c r="RET99" s="13"/>
      <c r="REU99" s="13"/>
      <c r="REV99" s="13"/>
      <c r="REW99" s="13"/>
      <c r="REX99" s="13"/>
      <c r="REY99" s="13"/>
      <c r="REZ99" s="13"/>
      <c r="RFA99" s="13"/>
      <c r="RFB99" s="13"/>
      <c r="RFC99" s="13"/>
      <c r="RFD99" s="13"/>
      <c r="RFE99" s="13"/>
      <c r="RFF99" s="13"/>
      <c r="RFG99" s="13"/>
      <c r="RFH99" s="13"/>
      <c r="RFI99" s="13"/>
      <c r="RFJ99" s="13"/>
      <c r="RFK99" s="13"/>
      <c r="RFL99" s="13"/>
      <c r="RFM99" s="13"/>
      <c r="RFN99" s="13"/>
      <c r="RFO99" s="13"/>
      <c r="RFP99" s="13"/>
      <c r="RFQ99" s="13"/>
      <c r="RFR99" s="13"/>
      <c r="RFS99" s="13"/>
      <c r="RFT99" s="13"/>
      <c r="RFU99" s="13"/>
      <c r="RFV99" s="13"/>
      <c r="RFW99" s="13"/>
      <c r="RFX99" s="13"/>
      <c r="RFY99" s="13"/>
      <c r="RFZ99" s="13"/>
      <c r="RGA99" s="13"/>
      <c r="RGB99" s="13"/>
      <c r="RGC99" s="13"/>
      <c r="RGD99" s="13"/>
      <c r="RGE99" s="13"/>
      <c r="RGF99" s="13"/>
      <c r="RGG99" s="13"/>
      <c r="RGH99" s="13"/>
      <c r="RGI99" s="13"/>
      <c r="RGJ99" s="13"/>
      <c r="RGK99" s="13"/>
      <c r="RGL99" s="13"/>
      <c r="RGM99" s="13"/>
      <c r="RGN99" s="13"/>
      <c r="RGO99" s="13"/>
      <c r="RGP99" s="13"/>
      <c r="RGQ99" s="13"/>
      <c r="RGR99" s="13"/>
      <c r="RGS99" s="13"/>
      <c r="RGT99" s="13"/>
      <c r="RGU99" s="13"/>
      <c r="RGV99" s="13"/>
      <c r="RGW99" s="13"/>
      <c r="RGX99" s="13"/>
      <c r="RGY99" s="13"/>
      <c r="RGZ99" s="13"/>
      <c r="RHA99" s="13"/>
      <c r="RHB99" s="13"/>
      <c r="RHC99" s="13"/>
      <c r="RHD99" s="13"/>
      <c r="RHE99" s="13"/>
      <c r="RHF99" s="13"/>
      <c r="RHG99" s="13"/>
      <c r="RHH99" s="13"/>
      <c r="RHI99" s="13"/>
      <c r="RHJ99" s="13"/>
      <c r="RHK99" s="13"/>
      <c r="RHL99" s="13"/>
      <c r="RHM99" s="13"/>
      <c r="RHN99" s="13"/>
      <c r="RHO99" s="13"/>
      <c r="RHP99" s="13"/>
      <c r="RHQ99" s="13"/>
      <c r="RHR99" s="13"/>
      <c r="RHS99" s="13"/>
      <c r="RHT99" s="13"/>
      <c r="RHU99" s="13"/>
      <c r="RHV99" s="13"/>
      <c r="RHW99" s="13"/>
      <c r="RHX99" s="13"/>
      <c r="RHY99" s="13"/>
      <c r="RHZ99" s="13"/>
      <c r="RIA99" s="13"/>
      <c r="RIB99" s="13"/>
      <c r="RIC99" s="13"/>
      <c r="RID99" s="13"/>
      <c r="RIE99" s="13"/>
      <c r="RIF99" s="13"/>
      <c r="RIG99" s="13"/>
      <c r="RIH99" s="13"/>
      <c r="RII99" s="13"/>
      <c r="RIJ99" s="13"/>
      <c r="RIK99" s="13"/>
      <c r="RIL99" s="13"/>
      <c r="RIM99" s="13"/>
      <c r="RIN99" s="13"/>
      <c r="RIO99" s="13"/>
      <c r="RIP99" s="13"/>
      <c r="RIQ99" s="13"/>
      <c r="RIR99" s="13"/>
      <c r="RIS99" s="13"/>
      <c r="RIT99" s="13"/>
      <c r="RIU99" s="13"/>
      <c r="RIV99" s="13"/>
      <c r="RIW99" s="13"/>
      <c r="RIX99" s="13"/>
      <c r="RIY99" s="13"/>
      <c r="RIZ99" s="13"/>
      <c r="RJA99" s="13"/>
      <c r="RJB99" s="13"/>
      <c r="RJC99" s="13"/>
      <c r="RJD99" s="13"/>
      <c r="RJE99" s="13"/>
      <c r="RJF99" s="13"/>
      <c r="RJG99" s="13"/>
      <c r="RJH99" s="13"/>
      <c r="RJI99" s="13"/>
      <c r="RJJ99" s="13"/>
      <c r="RJK99" s="13"/>
      <c r="RJL99" s="13"/>
      <c r="RJM99" s="13"/>
      <c r="RJN99" s="13"/>
      <c r="RJO99" s="13"/>
      <c r="RJP99" s="13"/>
      <c r="RJQ99" s="13"/>
      <c r="RJR99" s="13"/>
      <c r="RJS99" s="13"/>
      <c r="RJT99" s="13"/>
      <c r="RJU99" s="13"/>
      <c r="RJV99" s="13"/>
      <c r="RJW99" s="13"/>
      <c r="RJX99" s="13"/>
      <c r="RJY99" s="13"/>
      <c r="RJZ99" s="13"/>
      <c r="RKA99" s="13"/>
      <c r="RKB99" s="13"/>
      <c r="RKC99" s="13"/>
      <c r="RKD99" s="13"/>
      <c r="RKE99" s="13"/>
      <c r="RKF99" s="13"/>
      <c r="RKG99" s="13"/>
      <c r="RKH99" s="13"/>
      <c r="RKI99" s="13"/>
      <c r="RKJ99" s="13"/>
      <c r="RKK99" s="13"/>
      <c r="RKL99" s="13"/>
      <c r="RKM99" s="13"/>
      <c r="RKN99" s="13"/>
      <c r="RKO99" s="13"/>
      <c r="RKP99" s="13"/>
      <c r="RKQ99" s="13"/>
      <c r="RKR99" s="13"/>
      <c r="RKS99" s="13"/>
      <c r="RKT99" s="13"/>
      <c r="RKU99" s="13"/>
      <c r="RKV99" s="13"/>
      <c r="RKW99" s="13"/>
      <c r="RKX99" s="13"/>
      <c r="RKY99" s="13"/>
      <c r="RKZ99" s="13"/>
      <c r="RLA99" s="13"/>
      <c r="RLB99" s="13"/>
      <c r="RLC99" s="13"/>
      <c r="RLD99" s="13"/>
      <c r="RLE99" s="13"/>
      <c r="RLF99" s="13"/>
      <c r="RLG99" s="13"/>
      <c r="RLH99" s="13"/>
      <c r="RLI99" s="13"/>
      <c r="RLJ99" s="13"/>
      <c r="RLK99" s="13"/>
      <c r="RLL99" s="13"/>
      <c r="RLM99" s="13"/>
      <c r="RLN99" s="13"/>
      <c r="RLO99" s="13"/>
      <c r="RLP99" s="13"/>
      <c r="RLQ99" s="13"/>
      <c r="RLR99" s="13"/>
      <c r="RLS99" s="13"/>
      <c r="RLT99" s="13"/>
      <c r="RLU99" s="13"/>
      <c r="RLV99" s="13"/>
      <c r="RLW99" s="13"/>
      <c r="RLX99" s="13"/>
      <c r="RLY99" s="13"/>
      <c r="RLZ99" s="13"/>
      <c r="RMA99" s="13"/>
      <c r="RMB99" s="13"/>
      <c r="RMC99" s="13"/>
      <c r="RMD99" s="13"/>
      <c r="RME99" s="13"/>
      <c r="RMF99" s="13"/>
      <c r="RMG99" s="13"/>
      <c r="RMH99" s="13"/>
      <c r="RMI99" s="13"/>
      <c r="RMJ99" s="13"/>
      <c r="RMK99" s="13"/>
      <c r="RML99" s="13"/>
      <c r="RMM99" s="13"/>
      <c r="RMN99" s="13"/>
      <c r="RMO99" s="13"/>
      <c r="RMP99" s="13"/>
      <c r="RMQ99" s="13"/>
      <c r="RMR99" s="13"/>
      <c r="RMS99" s="13"/>
      <c r="RMT99" s="13"/>
      <c r="RMU99" s="13"/>
      <c r="RMV99" s="13"/>
      <c r="RMW99" s="13"/>
      <c r="RMX99" s="13"/>
      <c r="RMY99" s="13"/>
      <c r="RMZ99" s="13"/>
      <c r="RNA99" s="13"/>
      <c r="RNB99" s="13"/>
      <c r="RNC99" s="13"/>
      <c r="RND99" s="13"/>
      <c r="RNE99" s="13"/>
      <c r="RNF99" s="13"/>
      <c r="RNG99" s="13"/>
      <c r="RNH99" s="13"/>
      <c r="RNI99" s="13"/>
      <c r="RNJ99" s="13"/>
      <c r="RNK99" s="13"/>
      <c r="RNL99" s="13"/>
      <c r="RNM99" s="13"/>
      <c r="RNN99" s="13"/>
      <c r="RNO99" s="13"/>
      <c r="RNP99" s="13"/>
      <c r="RNQ99" s="13"/>
      <c r="RNR99" s="13"/>
      <c r="RNS99" s="13"/>
      <c r="RNT99" s="13"/>
      <c r="RNU99" s="13"/>
      <c r="RNV99" s="13"/>
      <c r="RNW99" s="13"/>
      <c r="RNX99" s="13"/>
      <c r="RNY99" s="13"/>
      <c r="RNZ99" s="13"/>
      <c r="ROA99" s="13"/>
      <c r="ROB99" s="13"/>
      <c r="ROC99" s="13"/>
      <c r="ROD99" s="13"/>
      <c r="ROE99" s="13"/>
      <c r="ROF99" s="13"/>
      <c r="ROG99" s="13"/>
      <c r="ROH99" s="13"/>
      <c r="ROI99" s="13"/>
      <c r="ROJ99" s="13"/>
      <c r="ROK99" s="13"/>
      <c r="ROL99" s="13"/>
      <c r="ROM99" s="13"/>
      <c r="RON99" s="13"/>
      <c r="ROO99" s="13"/>
      <c r="ROP99" s="13"/>
      <c r="ROQ99" s="13"/>
      <c r="ROR99" s="13"/>
      <c r="ROS99" s="13"/>
      <c r="ROT99" s="13"/>
      <c r="ROU99" s="13"/>
      <c r="ROV99" s="13"/>
      <c r="ROW99" s="13"/>
      <c r="ROX99" s="13"/>
      <c r="ROY99" s="13"/>
      <c r="ROZ99" s="13"/>
      <c r="RPA99" s="13"/>
      <c r="RPB99" s="13"/>
      <c r="RPC99" s="13"/>
      <c r="RPD99" s="13"/>
      <c r="RPE99" s="13"/>
      <c r="RPF99" s="13"/>
      <c r="RPG99" s="13"/>
      <c r="RPH99" s="13"/>
      <c r="RPI99" s="13"/>
      <c r="RPJ99" s="13"/>
      <c r="RPK99" s="13"/>
      <c r="RPL99" s="13"/>
      <c r="RPM99" s="13"/>
      <c r="RPN99" s="13"/>
      <c r="RPO99" s="13"/>
      <c r="RPP99" s="13"/>
      <c r="RPQ99" s="13"/>
      <c r="RPR99" s="13"/>
      <c r="RPS99" s="13"/>
      <c r="RPT99" s="13"/>
      <c r="RPU99" s="13"/>
      <c r="RPV99" s="13"/>
      <c r="RPW99" s="13"/>
      <c r="RPX99" s="13"/>
      <c r="RPY99" s="13"/>
      <c r="RPZ99" s="13"/>
      <c r="RQA99" s="13"/>
      <c r="RQB99" s="13"/>
      <c r="RQC99" s="13"/>
      <c r="RQD99" s="13"/>
      <c r="RQE99" s="13"/>
      <c r="RQF99" s="13"/>
      <c r="RQG99" s="13"/>
      <c r="RQH99" s="13"/>
      <c r="RQI99" s="13"/>
      <c r="RQJ99" s="13"/>
      <c r="RQK99" s="13"/>
      <c r="RQL99" s="13"/>
      <c r="RQM99" s="13"/>
      <c r="RQN99" s="13"/>
      <c r="RQO99" s="13"/>
      <c r="RQP99" s="13"/>
      <c r="RQQ99" s="13"/>
      <c r="RQR99" s="13"/>
      <c r="RQS99" s="13"/>
      <c r="RQT99" s="13"/>
      <c r="RQU99" s="13"/>
      <c r="RQV99" s="13"/>
      <c r="RQW99" s="13"/>
      <c r="RQX99" s="13"/>
      <c r="RQY99" s="13"/>
      <c r="RQZ99" s="13"/>
      <c r="RRA99" s="13"/>
      <c r="RRB99" s="13"/>
      <c r="RRC99" s="13"/>
      <c r="RRD99" s="13"/>
      <c r="RRE99" s="13"/>
      <c r="RRF99" s="13"/>
      <c r="RRG99" s="13"/>
      <c r="RRH99" s="13"/>
      <c r="RRI99" s="13"/>
      <c r="RRJ99" s="13"/>
      <c r="RRK99" s="13"/>
      <c r="RRL99" s="13"/>
      <c r="RRM99" s="13"/>
      <c r="RRN99" s="13"/>
      <c r="RRO99" s="13"/>
      <c r="RRP99" s="13"/>
      <c r="RRQ99" s="13"/>
      <c r="RRR99" s="13"/>
      <c r="RRS99" s="13"/>
      <c r="RRT99" s="13"/>
      <c r="RRU99" s="13"/>
      <c r="RRV99" s="13"/>
      <c r="RRW99" s="13"/>
      <c r="RRX99" s="13"/>
      <c r="RRY99" s="13"/>
      <c r="RRZ99" s="13"/>
      <c r="RSA99" s="13"/>
      <c r="RSB99" s="13"/>
      <c r="RSC99" s="13"/>
      <c r="RSD99" s="13"/>
      <c r="RSE99" s="13"/>
      <c r="RSF99" s="13"/>
      <c r="RSG99" s="13"/>
      <c r="RSH99" s="13"/>
      <c r="RSI99" s="13"/>
      <c r="RSJ99" s="13"/>
      <c r="RSK99" s="13"/>
      <c r="RSL99" s="13"/>
      <c r="RSM99" s="13"/>
      <c r="RSN99" s="13"/>
      <c r="RSO99" s="13"/>
      <c r="RSP99" s="13"/>
      <c r="RSQ99" s="13"/>
      <c r="RSR99" s="13"/>
      <c r="RSS99" s="13"/>
      <c r="RST99" s="13"/>
      <c r="RSU99" s="13"/>
      <c r="RSV99" s="13"/>
      <c r="RSW99" s="13"/>
      <c r="RSX99" s="13"/>
      <c r="RSY99" s="13"/>
      <c r="RSZ99" s="13"/>
      <c r="RTA99" s="13"/>
      <c r="RTB99" s="13"/>
      <c r="RTC99" s="13"/>
      <c r="RTD99" s="13"/>
      <c r="RTE99" s="13"/>
      <c r="RTF99" s="13"/>
      <c r="RTG99" s="13"/>
      <c r="RTH99" s="13"/>
      <c r="RTI99" s="13"/>
      <c r="RTJ99" s="13"/>
      <c r="RTK99" s="13"/>
      <c r="RTL99" s="13"/>
      <c r="RTM99" s="13"/>
      <c r="RTN99" s="13"/>
      <c r="RTO99" s="13"/>
      <c r="RTP99" s="13"/>
      <c r="RTQ99" s="13"/>
      <c r="RTR99" s="13"/>
      <c r="RTS99" s="13"/>
      <c r="RTT99" s="13"/>
      <c r="RTU99" s="13"/>
      <c r="RTV99" s="13"/>
      <c r="RTW99" s="13"/>
      <c r="RTX99" s="13"/>
      <c r="RTY99" s="13"/>
      <c r="RTZ99" s="13"/>
      <c r="RUA99" s="13"/>
      <c r="RUB99" s="13"/>
      <c r="RUC99" s="13"/>
      <c r="RUD99" s="13"/>
      <c r="RUE99" s="13"/>
      <c r="RUF99" s="13"/>
      <c r="RUG99" s="13"/>
      <c r="RUH99" s="13"/>
      <c r="RUI99" s="13"/>
      <c r="RUJ99" s="13"/>
      <c r="RUK99" s="13"/>
      <c r="RUL99" s="13"/>
      <c r="RUM99" s="13"/>
      <c r="RUN99" s="13"/>
      <c r="RUO99" s="13"/>
      <c r="RUP99" s="13"/>
      <c r="RUQ99" s="13"/>
      <c r="RUR99" s="13"/>
      <c r="RUS99" s="13"/>
      <c r="RUT99" s="13"/>
      <c r="RUU99" s="13"/>
      <c r="RUV99" s="13"/>
      <c r="RUW99" s="13"/>
      <c r="RUX99" s="13"/>
      <c r="RUY99" s="13"/>
      <c r="RUZ99" s="13"/>
      <c r="RVA99" s="13"/>
      <c r="RVB99" s="13"/>
      <c r="RVC99" s="13"/>
      <c r="RVD99" s="13"/>
      <c r="RVE99" s="13"/>
      <c r="RVF99" s="13"/>
      <c r="RVG99" s="13"/>
      <c r="RVH99" s="13"/>
      <c r="RVI99" s="13"/>
      <c r="RVJ99" s="13"/>
      <c r="RVK99" s="13"/>
      <c r="RVL99" s="13"/>
      <c r="RVM99" s="13"/>
      <c r="RVN99" s="13"/>
      <c r="RVO99" s="13"/>
      <c r="RVP99" s="13"/>
      <c r="RVQ99" s="13"/>
      <c r="RVR99" s="13"/>
      <c r="RVS99" s="13"/>
      <c r="RVT99" s="13"/>
      <c r="RVU99" s="13"/>
      <c r="RVV99" s="13"/>
      <c r="RVW99" s="13"/>
      <c r="RVX99" s="13"/>
      <c r="RVY99" s="13"/>
      <c r="RVZ99" s="13"/>
      <c r="RWA99" s="13"/>
      <c r="RWB99" s="13"/>
      <c r="RWC99" s="13"/>
      <c r="RWD99" s="13"/>
      <c r="RWE99" s="13"/>
      <c r="RWF99" s="13"/>
      <c r="RWG99" s="13"/>
      <c r="RWH99" s="13"/>
      <c r="RWI99" s="13"/>
      <c r="RWJ99" s="13"/>
      <c r="RWK99" s="13"/>
      <c r="RWL99" s="13"/>
      <c r="RWM99" s="13"/>
      <c r="RWN99" s="13"/>
      <c r="RWO99" s="13"/>
      <c r="RWP99" s="13"/>
      <c r="RWQ99" s="13"/>
      <c r="RWR99" s="13"/>
      <c r="RWS99" s="13"/>
      <c r="RWT99" s="13"/>
      <c r="RWU99" s="13"/>
      <c r="RWV99" s="13"/>
      <c r="RWW99" s="13"/>
      <c r="RWX99" s="13"/>
      <c r="RWY99" s="13"/>
      <c r="RWZ99" s="13"/>
      <c r="RXA99" s="13"/>
      <c r="RXB99" s="13"/>
      <c r="RXC99" s="13"/>
      <c r="RXD99" s="13"/>
      <c r="RXE99" s="13"/>
      <c r="RXF99" s="13"/>
      <c r="RXG99" s="13"/>
      <c r="RXH99" s="13"/>
      <c r="RXI99" s="13"/>
      <c r="RXJ99" s="13"/>
      <c r="RXK99" s="13"/>
      <c r="RXL99" s="13"/>
      <c r="RXM99" s="13"/>
      <c r="RXN99" s="13"/>
      <c r="RXO99" s="13"/>
      <c r="RXP99" s="13"/>
      <c r="RXQ99" s="13"/>
      <c r="RXR99" s="13"/>
      <c r="RXS99" s="13"/>
      <c r="RXT99" s="13"/>
      <c r="RXU99" s="13"/>
      <c r="RXV99" s="13"/>
      <c r="RXW99" s="13"/>
      <c r="RXX99" s="13"/>
      <c r="RXY99" s="13"/>
      <c r="RXZ99" s="13"/>
      <c r="RYA99" s="13"/>
      <c r="RYB99" s="13"/>
      <c r="RYC99" s="13"/>
      <c r="RYD99" s="13"/>
      <c r="RYE99" s="13"/>
      <c r="RYF99" s="13"/>
      <c r="RYG99" s="13"/>
      <c r="RYH99" s="13"/>
      <c r="RYI99" s="13"/>
      <c r="RYJ99" s="13"/>
      <c r="RYK99" s="13"/>
      <c r="RYL99" s="13"/>
      <c r="RYM99" s="13"/>
      <c r="RYN99" s="13"/>
      <c r="RYO99" s="13"/>
      <c r="RYP99" s="13"/>
      <c r="RYQ99" s="13"/>
      <c r="RYR99" s="13"/>
      <c r="RYS99" s="13"/>
      <c r="RYT99" s="13"/>
      <c r="RYU99" s="13"/>
      <c r="RYV99" s="13"/>
      <c r="RYW99" s="13"/>
      <c r="RYX99" s="13"/>
      <c r="RYY99" s="13"/>
      <c r="RYZ99" s="13"/>
      <c r="RZA99" s="13"/>
      <c r="RZB99" s="13"/>
      <c r="RZC99" s="13"/>
      <c r="RZD99" s="13"/>
      <c r="RZE99" s="13"/>
      <c r="RZF99" s="13"/>
      <c r="RZG99" s="13"/>
      <c r="RZH99" s="13"/>
      <c r="RZI99" s="13"/>
      <c r="RZJ99" s="13"/>
      <c r="RZK99" s="13"/>
      <c r="RZL99" s="13"/>
      <c r="RZM99" s="13"/>
      <c r="RZN99" s="13"/>
      <c r="RZO99" s="13"/>
      <c r="RZP99" s="13"/>
      <c r="RZQ99" s="13"/>
      <c r="RZR99" s="13"/>
      <c r="RZS99" s="13"/>
      <c r="RZT99" s="13"/>
      <c r="RZU99" s="13"/>
      <c r="RZV99" s="13"/>
      <c r="RZW99" s="13"/>
      <c r="RZX99" s="13"/>
      <c r="RZY99" s="13"/>
      <c r="RZZ99" s="13"/>
      <c r="SAA99" s="13"/>
      <c r="SAB99" s="13"/>
      <c r="SAC99" s="13"/>
      <c r="SAD99" s="13"/>
      <c r="SAE99" s="13"/>
      <c r="SAF99" s="13"/>
      <c r="SAG99" s="13"/>
      <c r="SAH99" s="13"/>
      <c r="SAI99" s="13"/>
      <c r="SAJ99" s="13"/>
      <c r="SAK99" s="13"/>
      <c r="SAL99" s="13"/>
      <c r="SAM99" s="13"/>
      <c r="SAN99" s="13"/>
      <c r="SAO99" s="13"/>
      <c r="SAP99" s="13"/>
      <c r="SAQ99" s="13"/>
      <c r="SAR99" s="13"/>
      <c r="SAS99" s="13"/>
      <c r="SAT99" s="13"/>
      <c r="SAU99" s="13"/>
      <c r="SAV99" s="13"/>
      <c r="SAW99" s="13"/>
      <c r="SAX99" s="13"/>
      <c r="SAY99" s="13"/>
      <c r="SAZ99" s="13"/>
      <c r="SBA99" s="13"/>
      <c r="SBB99" s="13"/>
      <c r="SBC99" s="13"/>
      <c r="SBD99" s="13"/>
      <c r="SBE99" s="13"/>
      <c r="SBF99" s="13"/>
      <c r="SBG99" s="13"/>
      <c r="SBH99" s="13"/>
      <c r="SBI99" s="13"/>
      <c r="SBJ99" s="13"/>
      <c r="SBK99" s="13"/>
      <c r="SBL99" s="13"/>
      <c r="SBM99" s="13"/>
      <c r="SBN99" s="13"/>
      <c r="SBO99" s="13"/>
      <c r="SBP99" s="13"/>
      <c r="SBQ99" s="13"/>
      <c r="SBR99" s="13"/>
      <c r="SBS99" s="13"/>
      <c r="SBT99" s="13"/>
      <c r="SBU99" s="13"/>
      <c r="SBV99" s="13"/>
      <c r="SBW99" s="13"/>
      <c r="SBX99" s="13"/>
      <c r="SBY99" s="13"/>
      <c r="SBZ99" s="13"/>
      <c r="SCA99" s="13"/>
      <c r="SCB99" s="13"/>
      <c r="SCC99" s="13"/>
      <c r="SCD99" s="13"/>
      <c r="SCE99" s="13"/>
      <c r="SCF99" s="13"/>
      <c r="SCG99" s="13"/>
      <c r="SCH99" s="13"/>
      <c r="SCI99" s="13"/>
      <c r="SCJ99" s="13"/>
      <c r="SCK99" s="13"/>
      <c r="SCL99" s="13"/>
      <c r="SCM99" s="13"/>
      <c r="SCN99" s="13"/>
      <c r="SCO99" s="13"/>
      <c r="SCP99" s="13"/>
      <c r="SCQ99" s="13"/>
      <c r="SCR99" s="13"/>
      <c r="SCS99" s="13"/>
      <c r="SCT99" s="13"/>
      <c r="SCU99" s="13"/>
      <c r="SCV99" s="13"/>
      <c r="SCW99" s="13"/>
      <c r="SCX99" s="13"/>
      <c r="SCY99" s="13"/>
      <c r="SCZ99" s="13"/>
      <c r="SDA99" s="13"/>
      <c r="SDB99" s="13"/>
      <c r="SDC99" s="13"/>
      <c r="SDD99" s="13"/>
      <c r="SDE99" s="13"/>
      <c r="SDF99" s="13"/>
      <c r="SDG99" s="13"/>
      <c r="SDH99" s="13"/>
      <c r="SDI99" s="13"/>
      <c r="SDJ99" s="13"/>
      <c r="SDK99" s="13"/>
      <c r="SDL99" s="13"/>
      <c r="SDM99" s="13"/>
      <c r="SDN99" s="13"/>
      <c r="SDO99" s="13"/>
      <c r="SDP99" s="13"/>
      <c r="SDQ99" s="13"/>
      <c r="SDR99" s="13"/>
      <c r="SDS99" s="13"/>
      <c r="SDT99" s="13"/>
      <c r="SDU99" s="13"/>
      <c r="SDV99" s="13"/>
      <c r="SDW99" s="13"/>
      <c r="SDX99" s="13"/>
      <c r="SDY99" s="13"/>
      <c r="SDZ99" s="13"/>
      <c r="SEA99" s="13"/>
      <c r="SEB99" s="13"/>
      <c r="SEC99" s="13"/>
      <c r="SED99" s="13"/>
      <c r="SEE99" s="13"/>
      <c r="SEF99" s="13"/>
      <c r="SEG99" s="13"/>
      <c r="SEH99" s="13"/>
      <c r="SEI99" s="13"/>
      <c r="SEJ99" s="13"/>
      <c r="SEK99" s="13"/>
      <c r="SEL99" s="13"/>
      <c r="SEM99" s="13"/>
      <c r="SEN99" s="13"/>
      <c r="SEO99" s="13"/>
      <c r="SEP99" s="13"/>
      <c r="SEQ99" s="13"/>
      <c r="SER99" s="13"/>
      <c r="SES99" s="13"/>
      <c r="SET99" s="13"/>
      <c r="SEU99" s="13"/>
      <c r="SEV99" s="13"/>
      <c r="SEW99" s="13"/>
      <c r="SEX99" s="13"/>
      <c r="SEY99" s="13"/>
      <c r="SEZ99" s="13"/>
      <c r="SFA99" s="13"/>
      <c r="SFB99" s="13"/>
      <c r="SFC99" s="13"/>
      <c r="SFD99" s="13"/>
      <c r="SFE99" s="13"/>
      <c r="SFF99" s="13"/>
      <c r="SFG99" s="13"/>
      <c r="SFH99" s="13"/>
      <c r="SFI99" s="13"/>
      <c r="SFJ99" s="13"/>
      <c r="SFK99" s="13"/>
      <c r="SFL99" s="13"/>
      <c r="SFM99" s="13"/>
      <c r="SFN99" s="13"/>
      <c r="SFO99" s="13"/>
      <c r="SFP99" s="13"/>
      <c r="SFQ99" s="13"/>
      <c r="SFR99" s="13"/>
      <c r="SFS99" s="13"/>
      <c r="SFT99" s="13"/>
      <c r="SFU99" s="13"/>
      <c r="SFV99" s="13"/>
      <c r="SFW99" s="13"/>
      <c r="SFX99" s="13"/>
      <c r="SFY99" s="13"/>
      <c r="SFZ99" s="13"/>
      <c r="SGA99" s="13"/>
      <c r="SGB99" s="13"/>
      <c r="SGC99" s="13"/>
      <c r="SGD99" s="13"/>
      <c r="SGE99" s="13"/>
      <c r="SGF99" s="13"/>
      <c r="SGG99" s="13"/>
      <c r="SGH99" s="13"/>
      <c r="SGI99" s="13"/>
      <c r="SGJ99" s="13"/>
      <c r="SGK99" s="13"/>
      <c r="SGL99" s="13"/>
      <c r="SGM99" s="13"/>
      <c r="SGN99" s="13"/>
      <c r="SGO99" s="13"/>
      <c r="SGP99" s="13"/>
      <c r="SGQ99" s="13"/>
      <c r="SGR99" s="13"/>
      <c r="SGS99" s="13"/>
      <c r="SGT99" s="13"/>
      <c r="SGU99" s="13"/>
      <c r="SGV99" s="13"/>
      <c r="SGW99" s="13"/>
      <c r="SGX99" s="13"/>
      <c r="SGY99" s="13"/>
      <c r="SGZ99" s="13"/>
      <c r="SHA99" s="13"/>
      <c r="SHB99" s="13"/>
      <c r="SHC99" s="13"/>
      <c r="SHD99" s="13"/>
      <c r="SHE99" s="13"/>
      <c r="SHF99" s="13"/>
      <c r="SHG99" s="13"/>
      <c r="SHH99" s="13"/>
      <c r="SHI99" s="13"/>
      <c r="SHJ99" s="13"/>
      <c r="SHK99" s="13"/>
      <c r="SHL99" s="13"/>
      <c r="SHM99" s="13"/>
      <c r="SHN99" s="13"/>
      <c r="SHO99" s="13"/>
      <c r="SHP99" s="13"/>
      <c r="SHQ99" s="13"/>
      <c r="SHR99" s="13"/>
      <c r="SHS99" s="13"/>
      <c r="SHT99" s="13"/>
      <c r="SHU99" s="13"/>
      <c r="SHV99" s="13"/>
      <c r="SHW99" s="13"/>
      <c r="SHX99" s="13"/>
      <c r="SHY99" s="13"/>
      <c r="SHZ99" s="13"/>
      <c r="SIA99" s="13"/>
      <c r="SIB99" s="13"/>
      <c r="SIC99" s="13"/>
      <c r="SID99" s="13"/>
      <c r="SIE99" s="13"/>
      <c r="SIF99" s="13"/>
      <c r="SIG99" s="13"/>
      <c r="SIH99" s="13"/>
      <c r="SII99" s="13"/>
      <c r="SIJ99" s="13"/>
      <c r="SIK99" s="13"/>
      <c r="SIL99" s="13"/>
      <c r="SIM99" s="13"/>
      <c r="SIN99" s="13"/>
      <c r="SIO99" s="13"/>
      <c r="SIP99" s="13"/>
      <c r="SIQ99" s="13"/>
      <c r="SIR99" s="13"/>
      <c r="SIS99" s="13"/>
      <c r="SIT99" s="13"/>
      <c r="SIU99" s="13"/>
      <c r="SIV99" s="13"/>
      <c r="SIW99" s="13"/>
      <c r="SIX99" s="13"/>
      <c r="SIY99" s="13"/>
      <c r="SIZ99" s="13"/>
      <c r="SJA99" s="13"/>
      <c r="SJB99" s="13"/>
      <c r="SJC99" s="13"/>
      <c r="SJD99" s="13"/>
      <c r="SJE99" s="13"/>
      <c r="SJF99" s="13"/>
      <c r="SJG99" s="13"/>
      <c r="SJH99" s="13"/>
      <c r="SJI99" s="13"/>
      <c r="SJJ99" s="13"/>
      <c r="SJK99" s="13"/>
      <c r="SJL99" s="13"/>
      <c r="SJM99" s="13"/>
      <c r="SJN99" s="13"/>
      <c r="SJO99" s="13"/>
      <c r="SJP99" s="13"/>
      <c r="SJQ99" s="13"/>
      <c r="SJR99" s="13"/>
      <c r="SJS99" s="13"/>
      <c r="SJT99" s="13"/>
      <c r="SJU99" s="13"/>
      <c r="SJV99" s="13"/>
      <c r="SJW99" s="13"/>
      <c r="SJX99" s="13"/>
      <c r="SJY99" s="13"/>
      <c r="SJZ99" s="13"/>
      <c r="SKA99" s="13"/>
      <c r="SKB99" s="13"/>
      <c r="SKC99" s="13"/>
      <c r="SKD99" s="13"/>
      <c r="SKE99" s="13"/>
      <c r="SKF99" s="13"/>
      <c r="SKG99" s="13"/>
      <c r="SKH99" s="13"/>
      <c r="SKI99" s="13"/>
      <c r="SKJ99" s="13"/>
      <c r="SKK99" s="13"/>
      <c r="SKL99" s="13"/>
      <c r="SKM99" s="13"/>
      <c r="SKN99" s="13"/>
      <c r="SKO99" s="13"/>
      <c r="SKP99" s="13"/>
      <c r="SKQ99" s="13"/>
      <c r="SKR99" s="13"/>
      <c r="SKS99" s="13"/>
      <c r="SKT99" s="13"/>
      <c r="SKU99" s="13"/>
      <c r="SKV99" s="13"/>
      <c r="SKW99" s="13"/>
      <c r="SKX99" s="13"/>
      <c r="SKY99" s="13"/>
      <c r="SKZ99" s="13"/>
      <c r="SLA99" s="13"/>
      <c r="SLB99" s="13"/>
      <c r="SLC99" s="13"/>
      <c r="SLD99" s="13"/>
      <c r="SLE99" s="13"/>
      <c r="SLF99" s="13"/>
      <c r="SLG99" s="13"/>
      <c r="SLH99" s="13"/>
      <c r="SLI99" s="13"/>
      <c r="SLJ99" s="13"/>
      <c r="SLK99" s="13"/>
      <c r="SLL99" s="13"/>
      <c r="SLM99" s="13"/>
      <c r="SLN99" s="13"/>
      <c r="SLO99" s="13"/>
      <c r="SLP99" s="13"/>
      <c r="SLQ99" s="13"/>
      <c r="SLR99" s="13"/>
      <c r="SLS99" s="13"/>
      <c r="SLT99" s="13"/>
      <c r="SLU99" s="13"/>
      <c r="SLV99" s="13"/>
      <c r="SLW99" s="13"/>
      <c r="SLX99" s="13"/>
      <c r="SLY99" s="13"/>
      <c r="SLZ99" s="13"/>
      <c r="SMA99" s="13"/>
      <c r="SMB99" s="13"/>
      <c r="SMC99" s="13"/>
      <c r="SMD99" s="13"/>
      <c r="SME99" s="13"/>
      <c r="SMF99" s="13"/>
      <c r="SMG99" s="13"/>
      <c r="SMH99" s="13"/>
      <c r="SMI99" s="13"/>
      <c r="SMJ99" s="13"/>
      <c r="SMK99" s="13"/>
      <c r="SML99" s="13"/>
      <c r="SMM99" s="13"/>
      <c r="SMN99" s="13"/>
      <c r="SMO99" s="13"/>
      <c r="SMP99" s="13"/>
      <c r="SMQ99" s="13"/>
      <c r="SMR99" s="13"/>
      <c r="SMS99" s="13"/>
      <c r="SMT99" s="13"/>
      <c r="SMU99" s="13"/>
      <c r="SMV99" s="13"/>
      <c r="SMW99" s="13"/>
      <c r="SMX99" s="13"/>
      <c r="SMY99" s="13"/>
      <c r="SMZ99" s="13"/>
      <c r="SNA99" s="13"/>
      <c r="SNB99" s="13"/>
      <c r="SNC99" s="13"/>
      <c r="SND99" s="13"/>
      <c r="SNE99" s="13"/>
      <c r="SNF99" s="13"/>
      <c r="SNG99" s="13"/>
      <c r="SNH99" s="13"/>
      <c r="SNI99" s="13"/>
      <c r="SNJ99" s="13"/>
      <c r="SNK99" s="13"/>
      <c r="SNL99" s="13"/>
      <c r="SNM99" s="13"/>
      <c r="SNN99" s="13"/>
      <c r="SNO99" s="13"/>
      <c r="SNP99" s="13"/>
      <c r="SNQ99" s="13"/>
      <c r="SNR99" s="13"/>
      <c r="SNS99" s="13"/>
      <c r="SNT99" s="13"/>
      <c r="SNU99" s="13"/>
      <c r="SNV99" s="13"/>
      <c r="SNW99" s="13"/>
      <c r="SNX99" s="13"/>
      <c r="SNY99" s="13"/>
      <c r="SNZ99" s="13"/>
      <c r="SOA99" s="13"/>
      <c r="SOB99" s="13"/>
      <c r="SOC99" s="13"/>
      <c r="SOD99" s="13"/>
      <c r="SOE99" s="13"/>
      <c r="SOF99" s="13"/>
      <c r="SOG99" s="13"/>
      <c r="SOH99" s="13"/>
      <c r="SOI99" s="13"/>
      <c r="SOJ99" s="13"/>
      <c r="SOK99" s="13"/>
      <c r="SOL99" s="13"/>
      <c r="SOM99" s="13"/>
      <c r="SON99" s="13"/>
      <c r="SOO99" s="13"/>
      <c r="SOP99" s="13"/>
      <c r="SOQ99" s="13"/>
      <c r="SOR99" s="13"/>
      <c r="SOS99" s="13"/>
      <c r="SOT99" s="13"/>
      <c r="SOU99" s="13"/>
      <c r="SOV99" s="13"/>
      <c r="SOW99" s="13"/>
      <c r="SOX99" s="13"/>
      <c r="SOY99" s="13"/>
      <c r="SOZ99" s="13"/>
      <c r="SPA99" s="13"/>
      <c r="SPB99" s="13"/>
      <c r="SPC99" s="13"/>
      <c r="SPD99" s="13"/>
      <c r="SPE99" s="13"/>
      <c r="SPF99" s="13"/>
      <c r="SPG99" s="13"/>
      <c r="SPH99" s="13"/>
      <c r="SPI99" s="13"/>
      <c r="SPJ99" s="13"/>
      <c r="SPK99" s="13"/>
      <c r="SPL99" s="13"/>
      <c r="SPM99" s="13"/>
      <c r="SPN99" s="13"/>
      <c r="SPO99" s="13"/>
      <c r="SPP99" s="13"/>
      <c r="SPQ99" s="13"/>
      <c r="SPR99" s="13"/>
      <c r="SPS99" s="13"/>
      <c r="SPT99" s="13"/>
      <c r="SPU99" s="13"/>
      <c r="SPV99" s="13"/>
      <c r="SPW99" s="13"/>
      <c r="SPX99" s="13"/>
      <c r="SPY99" s="13"/>
      <c r="SPZ99" s="13"/>
      <c r="SQA99" s="13"/>
      <c r="SQB99" s="13"/>
      <c r="SQC99" s="13"/>
      <c r="SQD99" s="13"/>
      <c r="SQE99" s="13"/>
      <c r="SQF99" s="13"/>
      <c r="SQG99" s="13"/>
      <c r="SQH99" s="13"/>
      <c r="SQI99" s="13"/>
      <c r="SQJ99" s="13"/>
      <c r="SQK99" s="13"/>
      <c r="SQL99" s="13"/>
      <c r="SQM99" s="13"/>
      <c r="SQN99" s="13"/>
      <c r="SQO99" s="13"/>
      <c r="SQP99" s="13"/>
      <c r="SQQ99" s="13"/>
      <c r="SQR99" s="13"/>
      <c r="SQS99" s="13"/>
      <c r="SQT99" s="13"/>
      <c r="SQU99" s="13"/>
      <c r="SQV99" s="13"/>
      <c r="SQW99" s="13"/>
      <c r="SQX99" s="13"/>
      <c r="SQY99" s="13"/>
      <c r="SQZ99" s="13"/>
      <c r="SRA99" s="13"/>
      <c r="SRB99" s="13"/>
      <c r="SRC99" s="13"/>
      <c r="SRD99" s="13"/>
      <c r="SRE99" s="13"/>
      <c r="SRF99" s="13"/>
      <c r="SRG99" s="13"/>
      <c r="SRH99" s="13"/>
      <c r="SRI99" s="13"/>
      <c r="SRJ99" s="13"/>
      <c r="SRK99" s="13"/>
      <c r="SRL99" s="13"/>
      <c r="SRM99" s="13"/>
      <c r="SRN99" s="13"/>
      <c r="SRO99" s="13"/>
      <c r="SRP99" s="13"/>
      <c r="SRQ99" s="13"/>
      <c r="SRR99" s="13"/>
      <c r="SRS99" s="13"/>
      <c r="SRT99" s="13"/>
      <c r="SRU99" s="13"/>
      <c r="SRV99" s="13"/>
      <c r="SRW99" s="13"/>
      <c r="SRX99" s="13"/>
      <c r="SRY99" s="13"/>
      <c r="SRZ99" s="13"/>
      <c r="SSA99" s="13"/>
      <c r="SSB99" s="13"/>
      <c r="SSC99" s="13"/>
      <c r="SSD99" s="13"/>
      <c r="SSE99" s="13"/>
      <c r="SSF99" s="13"/>
      <c r="SSG99" s="13"/>
      <c r="SSH99" s="13"/>
      <c r="SSI99" s="13"/>
      <c r="SSJ99" s="13"/>
      <c r="SSK99" s="13"/>
      <c r="SSL99" s="13"/>
      <c r="SSM99" s="13"/>
      <c r="SSN99" s="13"/>
      <c r="SSO99" s="13"/>
      <c r="SSP99" s="13"/>
      <c r="SSQ99" s="13"/>
      <c r="SSR99" s="13"/>
      <c r="SSS99" s="13"/>
      <c r="SST99" s="13"/>
      <c r="SSU99" s="13"/>
      <c r="SSV99" s="13"/>
      <c r="SSW99" s="13"/>
      <c r="SSX99" s="13"/>
      <c r="SSY99" s="13"/>
      <c r="SSZ99" s="13"/>
      <c r="STA99" s="13"/>
      <c r="STB99" s="13"/>
      <c r="STC99" s="13"/>
      <c r="STD99" s="13"/>
      <c r="STE99" s="13"/>
      <c r="STF99" s="13"/>
      <c r="STG99" s="13"/>
      <c r="STH99" s="13"/>
      <c r="STI99" s="13"/>
      <c r="STJ99" s="13"/>
      <c r="STK99" s="13"/>
      <c r="STL99" s="13"/>
      <c r="STM99" s="13"/>
      <c r="STN99" s="13"/>
      <c r="STO99" s="13"/>
      <c r="STP99" s="13"/>
      <c r="STQ99" s="13"/>
      <c r="STR99" s="13"/>
      <c r="STS99" s="13"/>
      <c r="STT99" s="13"/>
      <c r="STU99" s="13"/>
      <c r="STV99" s="13"/>
      <c r="STW99" s="13"/>
      <c r="STX99" s="13"/>
      <c r="STY99" s="13"/>
      <c r="STZ99" s="13"/>
      <c r="SUA99" s="13"/>
      <c r="SUB99" s="13"/>
      <c r="SUC99" s="13"/>
      <c r="SUD99" s="13"/>
      <c r="SUE99" s="13"/>
      <c r="SUF99" s="13"/>
      <c r="SUG99" s="13"/>
      <c r="SUH99" s="13"/>
      <c r="SUI99" s="13"/>
      <c r="SUJ99" s="13"/>
      <c r="SUK99" s="13"/>
      <c r="SUL99" s="13"/>
      <c r="SUM99" s="13"/>
      <c r="SUN99" s="13"/>
      <c r="SUO99" s="13"/>
      <c r="SUP99" s="13"/>
      <c r="SUQ99" s="13"/>
      <c r="SUR99" s="13"/>
      <c r="SUS99" s="13"/>
      <c r="SUT99" s="13"/>
      <c r="SUU99" s="13"/>
      <c r="SUV99" s="13"/>
      <c r="SUW99" s="13"/>
      <c r="SUX99" s="13"/>
      <c r="SUY99" s="13"/>
      <c r="SUZ99" s="13"/>
      <c r="SVA99" s="13"/>
      <c r="SVB99" s="13"/>
      <c r="SVC99" s="13"/>
      <c r="SVD99" s="13"/>
      <c r="SVE99" s="13"/>
      <c r="SVF99" s="13"/>
      <c r="SVG99" s="13"/>
      <c r="SVH99" s="13"/>
      <c r="SVI99" s="13"/>
      <c r="SVJ99" s="13"/>
      <c r="SVK99" s="13"/>
      <c r="SVL99" s="13"/>
      <c r="SVM99" s="13"/>
      <c r="SVN99" s="13"/>
      <c r="SVO99" s="13"/>
      <c r="SVP99" s="13"/>
      <c r="SVQ99" s="13"/>
      <c r="SVR99" s="13"/>
      <c r="SVS99" s="13"/>
      <c r="SVT99" s="13"/>
      <c r="SVU99" s="13"/>
      <c r="SVV99" s="13"/>
      <c r="SVW99" s="13"/>
      <c r="SVX99" s="13"/>
      <c r="SVY99" s="13"/>
      <c r="SVZ99" s="13"/>
      <c r="SWA99" s="13"/>
      <c r="SWB99" s="13"/>
      <c r="SWC99" s="13"/>
      <c r="SWD99" s="13"/>
      <c r="SWE99" s="13"/>
      <c r="SWF99" s="13"/>
      <c r="SWG99" s="13"/>
      <c r="SWH99" s="13"/>
      <c r="SWI99" s="13"/>
      <c r="SWJ99" s="13"/>
      <c r="SWK99" s="13"/>
      <c r="SWL99" s="13"/>
      <c r="SWM99" s="13"/>
      <c r="SWN99" s="13"/>
      <c r="SWO99" s="13"/>
      <c r="SWP99" s="13"/>
      <c r="SWQ99" s="13"/>
      <c r="SWR99" s="13"/>
      <c r="SWS99" s="13"/>
      <c r="SWT99" s="13"/>
      <c r="SWU99" s="13"/>
      <c r="SWV99" s="13"/>
      <c r="SWW99" s="13"/>
      <c r="SWX99" s="13"/>
      <c r="SWY99" s="13"/>
      <c r="SWZ99" s="13"/>
      <c r="SXA99" s="13"/>
      <c r="SXB99" s="13"/>
      <c r="SXC99" s="13"/>
      <c r="SXD99" s="13"/>
      <c r="SXE99" s="13"/>
      <c r="SXF99" s="13"/>
      <c r="SXG99" s="13"/>
      <c r="SXH99" s="13"/>
      <c r="SXI99" s="13"/>
      <c r="SXJ99" s="13"/>
      <c r="SXK99" s="13"/>
      <c r="SXL99" s="13"/>
      <c r="SXM99" s="13"/>
      <c r="SXN99" s="13"/>
      <c r="SXO99" s="13"/>
      <c r="SXP99" s="13"/>
      <c r="SXQ99" s="13"/>
      <c r="SXR99" s="13"/>
      <c r="SXS99" s="13"/>
      <c r="SXT99" s="13"/>
      <c r="SXU99" s="13"/>
      <c r="SXV99" s="13"/>
      <c r="SXW99" s="13"/>
      <c r="SXX99" s="13"/>
      <c r="SXY99" s="13"/>
      <c r="SXZ99" s="13"/>
      <c r="SYA99" s="13"/>
      <c r="SYB99" s="13"/>
      <c r="SYC99" s="13"/>
      <c r="SYD99" s="13"/>
      <c r="SYE99" s="13"/>
      <c r="SYF99" s="13"/>
      <c r="SYG99" s="13"/>
      <c r="SYH99" s="13"/>
      <c r="SYI99" s="13"/>
      <c r="SYJ99" s="13"/>
      <c r="SYK99" s="13"/>
      <c r="SYL99" s="13"/>
      <c r="SYM99" s="13"/>
      <c r="SYN99" s="13"/>
      <c r="SYO99" s="13"/>
      <c r="SYP99" s="13"/>
      <c r="SYQ99" s="13"/>
      <c r="SYR99" s="13"/>
      <c r="SYS99" s="13"/>
      <c r="SYT99" s="13"/>
      <c r="SYU99" s="13"/>
      <c r="SYV99" s="13"/>
      <c r="SYW99" s="13"/>
      <c r="SYX99" s="13"/>
      <c r="SYY99" s="13"/>
      <c r="SYZ99" s="13"/>
      <c r="SZA99" s="13"/>
      <c r="SZB99" s="13"/>
      <c r="SZC99" s="13"/>
      <c r="SZD99" s="13"/>
      <c r="SZE99" s="13"/>
      <c r="SZF99" s="13"/>
      <c r="SZG99" s="13"/>
      <c r="SZH99" s="13"/>
      <c r="SZI99" s="13"/>
      <c r="SZJ99" s="13"/>
      <c r="SZK99" s="13"/>
      <c r="SZL99" s="13"/>
      <c r="SZM99" s="13"/>
      <c r="SZN99" s="13"/>
      <c r="SZO99" s="13"/>
      <c r="SZP99" s="13"/>
      <c r="SZQ99" s="13"/>
      <c r="SZR99" s="13"/>
      <c r="SZS99" s="13"/>
      <c r="SZT99" s="13"/>
      <c r="SZU99" s="13"/>
      <c r="SZV99" s="13"/>
      <c r="SZW99" s="13"/>
      <c r="SZX99" s="13"/>
      <c r="SZY99" s="13"/>
      <c r="SZZ99" s="13"/>
      <c r="TAA99" s="13"/>
      <c r="TAB99" s="13"/>
      <c r="TAC99" s="13"/>
      <c r="TAD99" s="13"/>
      <c r="TAE99" s="13"/>
      <c r="TAF99" s="13"/>
      <c r="TAG99" s="13"/>
      <c r="TAH99" s="13"/>
      <c r="TAI99" s="13"/>
      <c r="TAJ99" s="13"/>
      <c r="TAK99" s="13"/>
      <c r="TAL99" s="13"/>
      <c r="TAM99" s="13"/>
      <c r="TAN99" s="13"/>
      <c r="TAO99" s="13"/>
      <c r="TAP99" s="13"/>
      <c r="TAQ99" s="13"/>
      <c r="TAR99" s="13"/>
      <c r="TAS99" s="13"/>
      <c r="TAT99" s="13"/>
      <c r="TAU99" s="13"/>
      <c r="TAV99" s="13"/>
      <c r="TAW99" s="13"/>
      <c r="TAX99" s="13"/>
      <c r="TAY99" s="13"/>
      <c r="TAZ99" s="13"/>
      <c r="TBA99" s="13"/>
      <c r="TBB99" s="13"/>
      <c r="TBC99" s="13"/>
      <c r="TBD99" s="13"/>
      <c r="TBE99" s="13"/>
      <c r="TBF99" s="13"/>
      <c r="TBG99" s="13"/>
      <c r="TBH99" s="13"/>
      <c r="TBI99" s="13"/>
      <c r="TBJ99" s="13"/>
      <c r="TBK99" s="13"/>
      <c r="TBL99" s="13"/>
      <c r="TBM99" s="13"/>
      <c r="TBN99" s="13"/>
      <c r="TBO99" s="13"/>
      <c r="TBP99" s="13"/>
      <c r="TBQ99" s="13"/>
      <c r="TBR99" s="13"/>
      <c r="TBS99" s="13"/>
      <c r="TBT99" s="13"/>
      <c r="TBU99" s="13"/>
      <c r="TBV99" s="13"/>
      <c r="TBW99" s="13"/>
      <c r="TBX99" s="13"/>
      <c r="TBY99" s="13"/>
      <c r="TBZ99" s="13"/>
      <c r="TCA99" s="13"/>
      <c r="TCB99" s="13"/>
      <c r="TCC99" s="13"/>
      <c r="TCD99" s="13"/>
      <c r="TCE99" s="13"/>
      <c r="TCF99" s="13"/>
      <c r="TCG99" s="13"/>
      <c r="TCH99" s="13"/>
      <c r="TCI99" s="13"/>
      <c r="TCJ99" s="13"/>
      <c r="TCK99" s="13"/>
      <c r="TCL99" s="13"/>
      <c r="TCM99" s="13"/>
      <c r="TCN99" s="13"/>
      <c r="TCO99" s="13"/>
      <c r="TCP99" s="13"/>
      <c r="TCQ99" s="13"/>
      <c r="TCR99" s="13"/>
      <c r="TCS99" s="13"/>
      <c r="TCT99" s="13"/>
      <c r="TCU99" s="13"/>
      <c r="TCV99" s="13"/>
      <c r="TCW99" s="13"/>
      <c r="TCX99" s="13"/>
      <c r="TCY99" s="13"/>
      <c r="TCZ99" s="13"/>
      <c r="TDA99" s="13"/>
      <c r="TDB99" s="13"/>
      <c r="TDC99" s="13"/>
      <c r="TDD99" s="13"/>
      <c r="TDE99" s="13"/>
      <c r="TDF99" s="13"/>
      <c r="TDG99" s="13"/>
      <c r="TDH99" s="13"/>
      <c r="TDI99" s="13"/>
      <c r="TDJ99" s="13"/>
      <c r="TDK99" s="13"/>
      <c r="TDL99" s="13"/>
      <c r="TDM99" s="13"/>
      <c r="TDN99" s="13"/>
      <c r="TDO99" s="13"/>
      <c r="TDP99" s="13"/>
      <c r="TDQ99" s="13"/>
      <c r="TDR99" s="13"/>
      <c r="TDS99" s="13"/>
      <c r="TDT99" s="13"/>
      <c r="TDU99" s="13"/>
      <c r="TDV99" s="13"/>
      <c r="TDW99" s="13"/>
      <c r="TDX99" s="13"/>
      <c r="TDY99" s="13"/>
      <c r="TDZ99" s="13"/>
      <c r="TEA99" s="13"/>
      <c r="TEB99" s="13"/>
      <c r="TEC99" s="13"/>
      <c r="TED99" s="13"/>
      <c r="TEE99" s="13"/>
      <c r="TEF99" s="13"/>
      <c r="TEG99" s="13"/>
      <c r="TEH99" s="13"/>
      <c r="TEI99" s="13"/>
      <c r="TEJ99" s="13"/>
      <c r="TEK99" s="13"/>
      <c r="TEL99" s="13"/>
      <c r="TEM99" s="13"/>
      <c r="TEN99" s="13"/>
      <c r="TEO99" s="13"/>
      <c r="TEP99" s="13"/>
      <c r="TEQ99" s="13"/>
      <c r="TER99" s="13"/>
      <c r="TES99" s="13"/>
      <c r="TET99" s="13"/>
      <c r="TEU99" s="13"/>
      <c r="TEV99" s="13"/>
      <c r="TEW99" s="13"/>
      <c r="TEX99" s="13"/>
      <c r="TEY99" s="13"/>
      <c r="TEZ99" s="13"/>
      <c r="TFA99" s="13"/>
      <c r="TFB99" s="13"/>
      <c r="TFC99" s="13"/>
      <c r="TFD99" s="13"/>
      <c r="TFE99" s="13"/>
      <c r="TFF99" s="13"/>
      <c r="TFG99" s="13"/>
      <c r="TFH99" s="13"/>
      <c r="TFI99" s="13"/>
      <c r="TFJ99" s="13"/>
      <c r="TFK99" s="13"/>
      <c r="TFL99" s="13"/>
      <c r="TFM99" s="13"/>
      <c r="TFN99" s="13"/>
      <c r="TFO99" s="13"/>
      <c r="TFP99" s="13"/>
      <c r="TFQ99" s="13"/>
      <c r="TFR99" s="13"/>
      <c r="TFS99" s="13"/>
      <c r="TFT99" s="13"/>
      <c r="TFU99" s="13"/>
      <c r="TFV99" s="13"/>
      <c r="TFW99" s="13"/>
      <c r="TFX99" s="13"/>
      <c r="TFY99" s="13"/>
      <c r="TFZ99" s="13"/>
      <c r="TGA99" s="13"/>
      <c r="TGB99" s="13"/>
      <c r="TGC99" s="13"/>
      <c r="TGD99" s="13"/>
      <c r="TGE99" s="13"/>
      <c r="TGF99" s="13"/>
      <c r="TGG99" s="13"/>
      <c r="TGH99" s="13"/>
      <c r="TGI99" s="13"/>
      <c r="TGJ99" s="13"/>
      <c r="TGK99" s="13"/>
      <c r="TGL99" s="13"/>
      <c r="TGM99" s="13"/>
      <c r="TGN99" s="13"/>
      <c r="TGO99" s="13"/>
      <c r="TGP99" s="13"/>
      <c r="TGQ99" s="13"/>
      <c r="TGR99" s="13"/>
      <c r="TGS99" s="13"/>
      <c r="TGT99" s="13"/>
      <c r="TGU99" s="13"/>
      <c r="TGV99" s="13"/>
      <c r="TGW99" s="13"/>
      <c r="TGX99" s="13"/>
      <c r="TGY99" s="13"/>
      <c r="TGZ99" s="13"/>
      <c r="THA99" s="13"/>
      <c r="THB99" s="13"/>
      <c r="THC99" s="13"/>
      <c r="THD99" s="13"/>
      <c r="THE99" s="13"/>
      <c r="THF99" s="13"/>
      <c r="THG99" s="13"/>
      <c r="THH99" s="13"/>
      <c r="THI99" s="13"/>
      <c r="THJ99" s="13"/>
      <c r="THK99" s="13"/>
      <c r="THL99" s="13"/>
      <c r="THM99" s="13"/>
      <c r="THN99" s="13"/>
      <c r="THO99" s="13"/>
      <c r="THP99" s="13"/>
      <c r="THQ99" s="13"/>
      <c r="THR99" s="13"/>
      <c r="THS99" s="13"/>
      <c r="THT99" s="13"/>
      <c r="THU99" s="13"/>
      <c r="THV99" s="13"/>
      <c r="THW99" s="13"/>
      <c r="THX99" s="13"/>
      <c r="THY99" s="13"/>
      <c r="THZ99" s="13"/>
      <c r="TIA99" s="13"/>
      <c r="TIB99" s="13"/>
      <c r="TIC99" s="13"/>
      <c r="TID99" s="13"/>
      <c r="TIE99" s="13"/>
      <c r="TIF99" s="13"/>
      <c r="TIG99" s="13"/>
      <c r="TIH99" s="13"/>
      <c r="TII99" s="13"/>
      <c r="TIJ99" s="13"/>
      <c r="TIK99" s="13"/>
      <c r="TIL99" s="13"/>
      <c r="TIM99" s="13"/>
      <c r="TIN99" s="13"/>
      <c r="TIO99" s="13"/>
      <c r="TIP99" s="13"/>
      <c r="TIQ99" s="13"/>
      <c r="TIR99" s="13"/>
      <c r="TIS99" s="13"/>
      <c r="TIT99" s="13"/>
      <c r="TIU99" s="13"/>
      <c r="TIV99" s="13"/>
      <c r="TIW99" s="13"/>
      <c r="TIX99" s="13"/>
      <c r="TIY99" s="13"/>
      <c r="TIZ99" s="13"/>
      <c r="TJA99" s="13"/>
      <c r="TJB99" s="13"/>
      <c r="TJC99" s="13"/>
      <c r="TJD99" s="13"/>
      <c r="TJE99" s="13"/>
      <c r="TJF99" s="13"/>
      <c r="TJG99" s="13"/>
      <c r="TJH99" s="13"/>
      <c r="TJI99" s="13"/>
      <c r="TJJ99" s="13"/>
      <c r="TJK99" s="13"/>
      <c r="TJL99" s="13"/>
      <c r="TJM99" s="13"/>
      <c r="TJN99" s="13"/>
      <c r="TJO99" s="13"/>
      <c r="TJP99" s="13"/>
      <c r="TJQ99" s="13"/>
      <c r="TJR99" s="13"/>
      <c r="TJS99" s="13"/>
      <c r="TJT99" s="13"/>
      <c r="TJU99" s="13"/>
      <c r="TJV99" s="13"/>
      <c r="TJW99" s="13"/>
      <c r="TJX99" s="13"/>
      <c r="TJY99" s="13"/>
      <c r="TJZ99" s="13"/>
      <c r="TKA99" s="13"/>
      <c r="TKB99" s="13"/>
      <c r="TKC99" s="13"/>
      <c r="TKD99" s="13"/>
      <c r="TKE99" s="13"/>
      <c r="TKF99" s="13"/>
      <c r="TKG99" s="13"/>
      <c r="TKH99" s="13"/>
      <c r="TKI99" s="13"/>
      <c r="TKJ99" s="13"/>
      <c r="TKK99" s="13"/>
      <c r="TKL99" s="13"/>
      <c r="TKM99" s="13"/>
      <c r="TKN99" s="13"/>
      <c r="TKO99" s="13"/>
      <c r="TKP99" s="13"/>
      <c r="TKQ99" s="13"/>
      <c r="TKR99" s="13"/>
      <c r="TKS99" s="13"/>
      <c r="TKT99" s="13"/>
      <c r="TKU99" s="13"/>
      <c r="TKV99" s="13"/>
      <c r="TKW99" s="13"/>
      <c r="TKX99" s="13"/>
      <c r="TKY99" s="13"/>
      <c r="TKZ99" s="13"/>
      <c r="TLA99" s="13"/>
      <c r="TLB99" s="13"/>
      <c r="TLC99" s="13"/>
      <c r="TLD99" s="13"/>
      <c r="TLE99" s="13"/>
      <c r="TLF99" s="13"/>
      <c r="TLG99" s="13"/>
      <c r="TLH99" s="13"/>
      <c r="TLI99" s="13"/>
      <c r="TLJ99" s="13"/>
      <c r="TLK99" s="13"/>
      <c r="TLL99" s="13"/>
      <c r="TLM99" s="13"/>
      <c r="TLN99" s="13"/>
      <c r="TLO99" s="13"/>
      <c r="TLP99" s="13"/>
      <c r="TLQ99" s="13"/>
      <c r="TLR99" s="13"/>
      <c r="TLS99" s="13"/>
      <c r="TLT99" s="13"/>
      <c r="TLU99" s="13"/>
      <c r="TLV99" s="13"/>
      <c r="TLW99" s="13"/>
      <c r="TLX99" s="13"/>
      <c r="TLY99" s="13"/>
      <c r="TLZ99" s="13"/>
      <c r="TMA99" s="13"/>
      <c r="TMB99" s="13"/>
      <c r="TMC99" s="13"/>
      <c r="TMD99" s="13"/>
      <c r="TME99" s="13"/>
      <c r="TMF99" s="13"/>
      <c r="TMG99" s="13"/>
      <c r="TMH99" s="13"/>
      <c r="TMI99" s="13"/>
      <c r="TMJ99" s="13"/>
      <c r="TMK99" s="13"/>
      <c r="TML99" s="13"/>
      <c r="TMM99" s="13"/>
      <c r="TMN99" s="13"/>
      <c r="TMO99" s="13"/>
      <c r="TMP99" s="13"/>
      <c r="TMQ99" s="13"/>
      <c r="TMR99" s="13"/>
      <c r="TMS99" s="13"/>
      <c r="TMT99" s="13"/>
      <c r="TMU99" s="13"/>
      <c r="TMV99" s="13"/>
      <c r="TMW99" s="13"/>
      <c r="TMX99" s="13"/>
      <c r="TMY99" s="13"/>
      <c r="TMZ99" s="13"/>
      <c r="TNA99" s="13"/>
      <c r="TNB99" s="13"/>
      <c r="TNC99" s="13"/>
      <c r="TND99" s="13"/>
      <c r="TNE99" s="13"/>
      <c r="TNF99" s="13"/>
      <c r="TNG99" s="13"/>
      <c r="TNH99" s="13"/>
      <c r="TNI99" s="13"/>
      <c r="TNJ99" s="13"/>
      <c r="TNK99" s="13"/>
      <c r="TNL99" s="13"/>
      <c r="TNM99" s="13"/>
      <c r="TNN99" s="13"/>
      <c r="TNO99" s="13"/>
      <c r="TNP99" s="13"/>
      <c r="TNQ99" s="13"/>
      <c r="TNR99" s="13"/>
      <c r="TNS99" s="13"/>
      <c r="TNT99" s="13"/>
      <c r="TNU99" s="13"/>
      <c r="TNV99" s="13"/>
      <c r="TNW99" s="13"/>
      <c r="TNX99" s="13"/>
      <c r="TNY99" s="13"/>
      <c r="TNZ99" s="13"/>
      <c r="TOA99" s="13"/>
      <c r="TOB99" s="13"/>
      <c r="TOC99" s="13"/>
      <c r="TOD99" s="13"/>
      <c r="TOE99" s="13"/>
      <c r="TOF99" s="13"/>
      <c r="TOG99" s="13"/>
      <c r="TOH99" s="13"/>
      <c r="TOI99" s="13"/>
      <c r="TOJ99" s="13"/>
      <c r="TOK99" s="13"/>
      <c r="TOL99" s="13"/>
      <c r="TOM99" s="13"/>
      <c r="TON99" s="13"/>
      <c r="TOO99" s="13"/>
      <c r="TOP99" s="13"/>
      <c r="TOQ99" s="13"/>
      <c r="TOR99" s="13"/>
      <c r="TOS99" s="13"/>
      <c r="TOT99" s="13"/>
      <c r="TOU99" s="13"/>
      <c r="TOV99" s="13"/>
      <c r="TOW99" s="13"/>
      <c r="TOX99" s="13"/>
      <c r="TOY99" s="13"/>
      <c r="TOZ99" s="13"/>
      <c r="TPA99" s="13"/>
      <c r="TPB99" s="13"/>
      <c r="TPC99" s="13"/>
      <c r="TPD99" s="13"/>
      <c r="TPE99" s="13"/>
      <c r="TPF99" s="13"/>
      <c r="TPG99" s="13"/>
      <c r="TPH99" s="13"/>
      <c r="TPI99" s="13"/>
      <c r="TPJ99" s="13"/>
      <c r="TPK99" s="13"/>
      <c r="TPL99" s="13"/>
      <c r="TPM99" s="13"/>
      <c r="TPN99" s="13"/>
      <c r="TPO99" s="13"/>
      <c r="TPP99" s="13"/>
      <c r="TPQ99" s="13"/>
      <c r="TPR99" s="13"/>
      <c r="TPS99" s="13"/>
      <c r="TPT99" s="13"/>
      <c r="TPU99" s="13"/>
      <c r="TPV99" s="13"/>
      <c r="TPW99" s="13"/>
      <c r="TPX99" s="13"/>
      <c r="TPY99" s="13"/>
      <c r="TPZ99" s="13"/>
      <c r="TQA99" s="13"/>
      <c r="TQB99" s="13"/>
      <c r="TQC99" s="13"/>
      <c r="TQD99" s="13"/>
      <c r="TQE99" s="13"/>
      <c r="TQF99" s="13"/>
      <c r="TQG99" s="13"/>
      <c r="TQH99" s="13"/>
      <c r="TQI99" s="13"/>
      <c r="TQJ99" s="13"/>
      <c r="TQK99" s="13"/>
      <c r="TQL99" s="13"/>
      <c r="TQM99" s="13"/>
      <c r="TQN99" s="13"/>
      <c r="TQO99" s="13"/>
      <c r="TQP99" s="13"/>
      <c r="TQQ99" s="13"/>
      <c r="TQR99" s="13"/>
      <c r="TQS99" s="13"/>
      <c r="TQT99" s="13"/>
      <c r="TQU99" s="13"/>
      <c r="TQV99" s="13"/>
      <c r="TQW99" s="13"/>
      <c r="TQX99" s="13"/>
      <c r="TQY99" s="13"/>
      <c r="TQZ99" s="13"/>
      <c r="TRA99" s="13"/>
      <c r="TRB99" s="13"/>
      <c r="TRC99" s="13"/>
      <c r="TRD99" s="13"/>
      <c r="TRE99" s="13"/>
      <c r="TRF99" s="13"/>
      <c r="TRG99" s="13"/>
      <c r="TRH99" s="13"/>
      <c r="TRI99" s="13"/>
      <c r="TRJ99" s="13"/>
      <c r="TRK99" s="13"/>
      <c r="TRL99" s="13"/>
      <c r="TRM99" s="13"/>
      <c r="TRN99" s="13"/>
      <c r="TRO99" s="13"/>
      <c r="TRP99" s="13"/>
      <c r="TRQ99" s="13"/>
      <c r="TRR99" s="13"/>
      <c r="TRS99" s="13"/>
      <c r="TRT99" s="13"/>
      <c r="TRU99" s="13"/>
      <c r="TRV99" s="13"/>
      <c r="TRW99" s="13"/>
      <c r="TRX99" s="13"/>
      <c r="TRY99" s="13"/>
      <c r="TRZ99" s="13"/>
      <c r="TSA99" s="13"/>
      <c r="TSB99" s="13"/>
      <c r="TSC99" s="13"/>
      <c r="TSD99" s="13"/>
      <c r="TSE99" s="13"/>
      <c r="TSF99" s="13"/>
      <c r="TSG99" s="13"/>
      <c r="TSH99" s="13"/>
      <c r="TSI99" s="13"/>
      <c r="TSJ99" s="13"/>
      <c r="TSK99" s="13"/>
      <c r="TSL99" s="13"/>
      <c r="TSM99" s="13"/>
      <c r="TSN99" s="13"/>
      <c r="TSO99" s="13"/>
      <c r="TSP99" s="13"/>
      <c r="TSQ99" s="13"/>
      <c r="TSR99" s="13"/>
      <c r="TSS99" s="13"/>
      <c r="TST99" s="13"/>
      <c r="TSU99" s="13"/>
      <c r="TSV99" s="13"/>
      <c r="TSW99" s="13"/>
      <c r="TSX99" s="13"/>
      <c r="TSY99" s="13"/>
      <c r="TSZ99" s="13"/>
      <c r="TTA99" s="13"/>
      <c r="TTB99" s="13"/>
      <c r="TTC99" s="13"/>
      <c r="TTD99" s="13"/>
      <c r="TTE99" s="13"/>
      <c r="TTF99" s="13"/>
      <c r="TTG99" s="13"/>
      <c r="TTH99" s="13"/>
      <c r="TTI99" s="13"/>
      <c r="TTJ99" s="13"/>
      <c r="TTK99" s="13"/>
      <c r="TTL99" s="13"/>
      <c r="TTM99" s="13"/>
      <c r="TTN99" s="13"/>
      <c r="TTO99" s="13"/>
      <c r="TTP99" s="13"/>
      <c r="TTQ99" s="13"/>
      <c r="TTR99" s="13"/>
      <c r="TTS99" s="13"/>
      <c r="TTT99" s="13"/>
      <c r="TTU99" s="13"/>
      <c r="TTV99" s="13"/>
      <c r="TTW99" s="13"/>
      <c r="TTX99" s="13"/>
      <c r="TTY99" s="13"/>
      <c r="TTZ99" s="13"/>
      <c r="TUA99" s="13"/>
      <c r="TUB99" s="13"/>
      <c r="TUC99" s="13"/>
      <c r="TUD99" s="13"/>
      <c r="TUE99" s="13"/>
      <c r="TUF99" s="13"/>
      <c r="TUG99" s="13"/>
      <c r="TUH99" s="13"/>
      <c r="TUI99" s="13"/>
      <c r="TUJ99" s="13"/>
      <c r="TUK99" s="13"/>
      <c r="TUL99" s="13"/>
      <c r="TUM99" s="13"/>
      <c r="TUN99" s="13"/>
      <c r="TUO99" s="13"/>
      <c r="TUP99" s="13"/>
      <c r="TUQ99" s="13"/>
      <c r="TUR99" s="13"/>
      <c r="TUS99" s="13"/>
      <c r="TUT99" s="13"/>
      <c r="TUU99" s="13"/>
      <c r="TUV99" s="13"/>
      <c r="TUW99" s="13"/>
      <c r="TUX99" s="13"/>
      <c r="TUY99" s="13"/>
      <c r="TUZ99" s="13"/>
      <c r="TVA99" s="13"/>
      <c r="TVB99" s="13"/>
      <c r="TVC99" s="13"/>
      <c r="TVD99" s="13"/>
      <c r="TVE99" s="13"/>
      <c r="TVF99" s="13"/>
      <c r="TVG99" s="13"/>
      <c r="TVH99" s="13"/>
      <c r="TVI99" s="13"/>
      <c r="TVJ99" s="13"/>
      <c r="TVK99" s="13"/>
      <c r="TVL99" s="13"/>
      <c r="TVM99" s="13"/>
      <c r="TVN99" s="13"/>
      <c r="TVO99" s="13"/>
      <c r="TVP99" s="13"/>
      <c r="TVQ99" s="13"/>
      <c r="TVR99" s="13"/>
      <c r="TVS99" s="13"/>
      <c r="TVT99" s="13"/>
      <c r="TVU99" s="13"/>
      <c r="TVV99" s="13"/>
      <c r="TVW99" s="13"/>
      <c r="TVX99" s="13"/>
      <c r="TVY99" s="13"/>
      <c r="TVZ99" s="13"/>
      <c r="TWA99" s="13"/>
      <c r="TWB99" s="13"/>
      <c r="TWC99" s="13"/>
      <c r="TWD99" s="13"/>
      <c r="TWE99" s="13"/>
      <c r="TWF99" s="13"/>
      <c r="TWG99" s="13"/>
      <c r="TWH99" s="13"/>
      <c r="TWI99" s="13"/>
      <c r="TWJ99" s="13"/>
      <c r="TWK99" s="13"/>
      <c r="TWL99" s="13"/>
      <c r="TWM99" s="13"/>
      <c r="TWN99" s="13"/>
      <c r="TWO99" s="13"/>
      <c r="TWP99" s="13"/>
      <c r="TWQ99" s="13"/>
      <c r="TWR99" s="13"/>
      <c r="TWS99" s="13"/>
      <c r="TWT99" s="13"/>
      <c r="TWU99" s="13"/>
      <c r="TWV99" s="13"/>
      <c r="TWW99" s="13"/>
      <c r="TWX99" s="13"/>
      <c r="TWY99" s="13"/>
      <c r="TWZ99" s="13"/>
      <c r="TXA99" s="13"/>
      <c r="TXB99" s="13"/>
      <c r="TXC99" s="13"/>
      <c r="TXD99" s="13"/>
      <c r="TXE99" s="13"/>
      <c r="TXF99" s="13"/>
      <c r="TXG99" s="13"/>
      <c r="TXH99" s="13"/>
      <c r="TXI99" s="13"/>
      <c r="TXJ99" s="13"/>
      <c r="TXK99" s="13"/>
      <c r="TXL99" s="13"/>
      <c r="TXM99" s="13"/>
      <c r="TXN99" s="13"/>
      <c r="TXO99" s="13"/>
      <c r="TXP99" s="13"/>
      <c r="TXQ99" s="13"/>
      <c r="TXR99" s="13"/>
      <c r="TXS99" s="13"/>
      <c r="TXT99" s="13"/>
      <c r="TXU99" s="13"/>
      <c r="TXV99" s="13"/>
      <c r="TXW99" s="13"/>
      <c r="TXX99" s="13"/>
      <c r="TXY99" s="13"/>
      <c r="TXZ99" s="13"/>
      <c r="TYA99" s="13"/>
      <c r="TYB99" s="13"/>
      <c r="TYC99" s="13"/>
      <c r="TYD99" s="13"/>
      <c r="TYE99" s="13"/>
      <c r="TYF99" s="13"/>
      <c r="TYG99" s="13"/>
      <c r="TYH99" s="13"/>
      <c r="TYI99" s="13"/>
      <c r="TYJ99" s="13"/>
      <c r="TYK99" s="13"/>
      <c r="TYL99" s="13"/>
      <c r="TYM99" s="13"/>
      <c r="TYN99" s="13"/>
      <c r="TYO99" s="13"/>
      <c r="TYP99" s="13"/>
      <c r="TYQ99" s="13"/>
      <c r="TYR99" s="13"/>
      <c r="TYS99" s="13"/>
      <c r="TYT99" s="13"/>
      <c r="TYU99" s="13"/>
      <c r="TYV99" s="13"/>
      <c r="TYW99" s="13"/>
      <c r="TYX99" s="13"/>
      <c r="TYY99" s="13"/>
      <c r="TYZ99" s="13"/>
      <c r="TZA99" s="13"/>
      <c r="TZB99" s="13"/>
      <c r="TZC99" s="13"/>
      <c r="TZD99" s="13"/>
      <c r="TZE99" s="13"/>
      <c r="TZF99" s="13"/>
      <c r="TZG99" s="13"/>
      <c r="TZH99" s="13"/>
      <c r="TZI99" s="13"/>
      <c r="TZJ99" s="13"/>
      <c r="TZK99" s="13"/>
      <c r="TZL99" s="13"/>
      <c r="TZM99" s="13"/>
      <c r="TZN99" s="13"/>
      <c r="TZO99" s="13"/>
      <c r="TZP99" s="13"/>
      <c r="TZQ99" s="13"/>
      <c r="TZR99" s="13"/>
      <c r="TZS99" s="13"/>
      <c r="TZT99" s="13"/>
      <c r="TZU99" s="13"/>
      <c r="TZV99" s="13"/>
      <c r="TZW99" s="13"/>
      <c r="TZX99" s="13"/>
      <c r="TZY99" s="13"/>
      <c r="TZZ99" s="13"/>
      <c r="UAA99" s="13"/>
      <c r="UAB99" s="13"/>
      <c r="UAC99" s="13"/>
      <c r="UAD99" s="13"/>
      <c r="UAE99" s="13"/>
      <c r="UAF99" s="13"/>
      <c r="UAG99" s="13"/>
      <c r="UAH99" s="13"/>
      <c r="UAI99" s="13"/>
      <c r="UAJ99" s="13"/>
      <c r="UAK99" s="13"/>
      <c r="UAL99" s="13"/>
      <c r="UAM99" s="13"/>
      <c r="UAN99" s="13"/>
      <c r="UAO99" s="13"/>
      <c r="UAP99" s="13"/>
      <c r="UAQ99" s="13"/>
      <c r="UAR99" s="13"/>
      <c r="UAS99" s="13"/>
      <c r="UAT99" s="13"/>
      <c r="UAU99" s="13"/>
      <c r="UAV99" s="13"/>
      <c r="UAW99" s="13"/>
      <c r="UAX99" s="13"/>
      <c r="UAY99" s="13"/>
      <c r="UAZ99" s="13"/>
      <c r="UBA99" s="13"/>
      <c r="UBB99" s="13"/>
      <c r="UBC99" s="13"/>
      <c r="UBD99" s="13"/>
      <c r="UBE99" s="13"/>
      <c r="UBF99" s="13"/>
      <c r="UBG99" s="13"/>
      <c r="UBH99" s="13"/>
      <c r="UBI99" s="13"/>
      <c r="UBJ99" s="13"/>
      <c r="UBK99" s="13"/>
      <c r="UBL99" s="13"/>
      <c r="UBM99" s="13"/>
      <c r="UBN99" s="13"/>
      <c r="UBO99" s="13"/>
      <c r="UBP99" s="13"/>
      <c r="UBQ99" s="13"/>
      <c r="UBR99" s="13"/>
      <c r="UBS99" s="13"/>
      <c r="UBT99" s="13"/>
      <c r="UBU99" s="13"/>
      <c r="UBV99" s="13"/>
      <c r="UBW99" s="13"/>
      <c r="UBX99" s="13"/>
      <c r="UBY99" s="13"/>
      <c r="UBZ99" s="13"/>
      <c r="UCA99" s="13"/>
      <c r="UCB99" s="13"/>
      <c r="UCC99" s="13"/>
      <c r="UCD99" s="13"/>
      <c r="UCE99" s="13"/>
      <c r="UCF99" s="13"/>
      <c r="UCG99" s="13"/>
      <c r="UCH99" s="13"/>
      <c r="UCI99" s="13"/>
      <c r="UCJ99" s="13"/>
      <c r="UCK99" s="13"/>
      <c r="UCL99" s="13"/>
      <c r="UCM99" s="13"/>
      <c r="UCN99" s="13"/>
      <c r="UCO99" s="13"/>
      <c r="UCP99" s="13"/>
      <c r="UCQ99" s="13"/>
      <c r="UCR99" s="13"/>
      <c r="UCS99" s="13"/>
      <c r="UCT99" s="13"/>
      <c r="UCU99" s="13"/>
      <c r="UCV99" s="13"/>
      <c r="UCW99" s="13"/>
      <c r="UCX99" s="13"/>
      <c r="UCY99" s="13"/>
      <c r="UCZ99" s="13"/>
      <c r="UDA99" s="13"/>
      <c r="UDB99" s="13"/>
      <c r="UDC99" s="13"/>
      <c r="UDD99" s="13"/>
      <c r="UDE99" s="13"/>
      <c r="UDF99" s="13"/>
      <c r="UDG99" s="13"/>
      <c r="UDH99" s="13"/>
      <c r="UDI99" s="13"/>
      <c r="UDJ99" s="13"/>
      <c r="UDK99" s="13"/>
      <c r="UDL99" s="13"/>
      <c r="UDM99" s="13"/>
      <c r="UDN99" s="13"/>
      <c r="UDO99" s="13"/>
      <c r="UDP99" s="13"/>
      <c r="UDQ99" s="13"/>
      <c r="UDR99" s="13"/>
      <c r="UDS99" s="13"/>
      <c r="UDT99" s="13"/>
      <c r="UDU99" s="13"/>
      <c r="UDV99" s="13"/>
      <c r="UDW99" s="13"/>
      <c r="UDX99" s="13"/>
      <c r="UDY99" s="13"/>
      <c r="UDZ99" s="13"/>
      <c r="UEA99" s="13"/>
      <c r="UEB99" s="13"/>
      <c r="UEC99" s="13"/>
      <c r="UED99" s="13"/>
      <c r="UEE99" s="13"/>
      <c r="UEF99" s="13"/>
      <c r="UEG99" s="13"/>
      <c r="UEH99" s="13"/>
      <c r="UEI99" s="13"/>
      <c r="UEJ99" s="13"/>
      <c r="UEK99" s="13"/>
      <c r="UEL99" s="13"/>
      <c r="UEM99" s="13"/>
      <c r="UEN99" s="13"/>
      <c r="UEO99" s="13"/>
      <c r="UEP99" s="13"/>
      <c r="UEQ99" s="13"/>
      <c r="UER99" s="13"/>
      <c r="UES99" s="13"/>
      <c r="UET99" s="13"/>
      <c r="UEU99" s="13"/>
      <c r="UEV99" s="13"/>
      <c r="UEW99" s="13"/>
      <c r="UEX99" s="13"/>
      <c r="UEY99" s="13"/>
      <c r="UEZ99" s="13"/>
      <c r="UFA99" s="13"/>
      <c r="UFB99" s="13"/>
      <c r="UFC99" s="13"/>
      <c r="UFD99" s="13"/>
      <c r="UFE99" s="13"/>
      <c r="UFF99" s="13"/>
      <c r="UFG99" s="13"/>
      <c r="UFH99" s="13"/>
      <c r="UFI99" s="13"/>
      <c r="UFJ99" s="13"/>
      <c r="UFK99" s="13"/>
      <c r="UFL99" s="13"/>
      <c r="UFM99" s="13"/>
      <c r="UFN99" s="13"/>
      <c r="UFO99" s="13"/>
      <c r="UFP99" s="13"/>
      <c r="UFQ99" s="13"/>
      <c r="UFR99" s="13"/>
      <c r="UFS99" s="13"/>
      <c r="UFT99" s="13"/>
      <c r="UFU99" s="13"/>
      <c r="UFV99" s="13"/>
      <c r="UFW99" s="13"/>
      <c r="UFX99" s="13"/>
      <c r="UFY99" s="13"/>
      <c r="UFZ99" s="13"/>
      <c r="UGA99" s="13"/>
      <c r="UGB99" s="13"/>
      <c r="UGC99" s="13"/>
      <c r="UGD99" s="13"/>
      <c r="UGE99" s="13"/>
      <c r="UGF99" s="13"/>
      <c r="UGG99" s="13"/>
      <c r="UGH99" s="13"/>
      <c r="UGI99" s="13"/>
      <c r="UGJ99" s="13"/>
      <c r="UGK99" s="13"/>
      <c r="UGL99" s="13"/>
      <c r="UGM99" s="13"/>
      <c r="UGN99" s="13"/>
      <c r="UGO99" s="13"/>
      <c r="UGP99" s="13"/>
      <c r="UGQ99" s="13"/>
      <c r="UGR99" s="13"/>
      <c r="UGS99" s="13"/>
      <c r="UGT99" s="13"/>
      <c r="UGU99" s="13"/>
      <c r="UGV99" s="13"/>
      <c r="UGW99" s="13"/>
      <c r="UGX99" s="13"/>
      <c r="UGY99" s="13"/>
      <c r="UGZ99" s="13"/>
      <c r="UHA99" s="13"/>
      <c r="UHB99" s="13"/>
      <c r="UHC99" s="13"/>
      <c r="UHD99" s="13"/>
      <c r="UHE99" s="13"/>
      <c r="UHF99" s="13"/>
      <c r="UHG99" s="13"/>
      <c r="UHH99" s="13"/>
      <c r="UHI99" s="13"/>
      <c r="UHJ99" s="13"/>
      <c r="UHK99" s="13"/>
      <c r="UHL99" s="13"/>
      <c r="UHM99" s="13"/>
      <c r="UHN99" s="13"/>
      <c r="UHO99" s="13"/>
      <c r="UHP99" s="13"/>
      <c r="UHQ99" s="13"/>
      <c r="UHR99" s="13"/>
      <c r="UHS99" s="13"/>
      <c r="UHT99" s="13"/>
      <c r="UHU99" s="13"/>
      <c r="UHV99" s="13"/>
      <c r="UHW99" s="13"/>
      <c r="UHX99" s="13"/>
      <c r="UHY99" s="13"/>
      <c r="UHZ99" s="13"/>
      <c r="UIA99" s="13"/>
      <c r="UIB99" s="13"/>
      <c r="UIC99" s="13"/>
      <c r="UID99" s="13"/>
      <c r="UIE99" s="13"/>
      <c r="UIF99" s="13"/>
      <c r="UIG99" s="13"/>
      <c r="UIH99" s="13"/>
      <c r="UII99" s="13"/>
      <c r="UIJ99" s="13"/>
      <c r="UIK99" s="13"/>
      <c r="UIL99" s="13"/>
      <c r="UIM99" s="13"/>
      <c r="UIN99" s="13"/>
      <c r="UIO99" s="13"/>
      <c r="UIP99" s="13"/>
      <c r="UIQ99" s="13"/>
      <c r="UIR99" s="13"/>
      <c r="UIS99" s="13"/>
      <c r="UIT99" s="13"/>
      <c r="UIU99" s="13"/>
      <c r="UIV99" s="13"/>
      <c r="UIW99" s="13"/>
      <c r="UIX99" s="13"/>
      <c r="UIY99" s="13"/>
      <c r="UIZ99" s="13"/>
      <c r="UJA99" s="13"/>
      <c r="UJB99" s="13"/>
      <c r="UJC99" s="13"/>
      <c r="UJD99" s="13"/>
      <c r="UJE99" s="13"/>
      <c r="UJF99" s="13"/>
      <c r="UJG99" s="13"/>
      <c r="UJH99" s="13"/>
      <c r="UJI99" s="13"/>
      <c r="UJJ99" s="13"/>
      <c r="UJK99" s="13"/>
      <c r="UJL99" s="13"/>
      <c r="UJM99" s="13"/>
      <c r="UJN99" s="13"/>
      <c r="UJO99" s="13"/>
      <c r="UJP99" s="13"/>
      <c r="UJQ99" s="13"/>
      <c r="UJR99" s="13"/>
      <c r="UJS99" s="13"/>
      <c r="UJT99" s="13"/>
      <c r="UJU99" s="13"/>
      <c r="UJV99" s="13"/>
      <c r="UJW99" s="13"/>
      <c r="UJX99" s="13"/>
      <c r="UJY99" s="13"/>
      <c r="UJZ99" s="13"/>
      <c r="UKA99" s="13"/>
      <c r="UKB99" s="13"/>
      <c r="UKC99" s="13"/>
      <c r="UKD99" s="13"/>
      <c r="UKE99" s="13"/>
      <c r="UKF99" s="13"/>
      <c r="UKG99" s="13"/>
      <c r="UKH99" s="13"/>
      <c r="UKI99" s="13"/>
      <c r="UKJ99" s="13"/>
      <c r="UKK99" s="13"/>
      <c r="UKL99" s="13"/>
      <c r="UKM99" s="13"/>
      <c r="UKN99" s="13"/>
      <c r="UKO99" s="13"/>
      <c r="UKP99" s="13"/>
      <c r="UKQ99" s="13"/>
      <c r="UKR99" s="13"/>
      <c r="UKS99" s="13"/>
      <c r="UKT99" s="13"/>
      <c r="UKU99" s="13"/>
      <c r="UKV99" s="13"/>
      <c r="UKW99" s="13"/>
      <c r="UKX99" s="13"/>
      <c r="UKY99" s="13"/>
      <c r="UKZ99" s="13"/>
      <c r="ULA99" s="13"/>
      <c r="ULB99" s="13"/>
      <c r="ULC99" s="13"/>
      <c r="ULD99" s="13"/>
      <c r="ULE99" s="13"/>
      <c r="ULF99" s="13"/>
      <c r="ULG99" s="13"/>
      <c r="ULH99" s="13"/>
      <c r="ULI99" s="13"/>
      <c r="ULJ99" s="13"/>
      <c r="ULK99" s="13"/>
      <c r="ULL99" s="13"/>
      <c r="ULM99" s="13"/>
      <c r="ULN99" s="13"/>
      <c r="ULO99" s="13"/>
      <c r="ULP99" s="13"/>
      <c r="ULQ99" s="13"/>
      <c r="ULR99" s="13"/>
      <c r="ULS99" s="13"/>
      <c r="ULT99" s="13"/>
      <c r="ULU99" s="13"/>
      <c r="ULV99" s="13"/>
      <c r="ULW99" s="13"/>
      <c r="ULX99" s="13"/>
      <c r="ULY99" s="13"/>
      <c r="ULZ99" s="13"/>
      <c r="UMA99" s="13"/>
      <c r="UMB99" s="13"/>
      <c r="UMC99" s="13"/>
      <c r="UMD99" s="13"/>
      <c r="UME99" s="13"/>
      <c r="UMF99" s="13"/>
      <c r="UMG99" s="13"/>
      <c r="UMH99" s="13"/>
      <c r="UMI99" s="13"/>
      <c r="UMJ99" s="13"/>
      <c r="UMK99" s="13"/>
      <c r="UML99" s="13"/>
      <c r="UMM99" s="13"/>
      <c r="UMN99" s="13"/>
      <c r="UMO99" s="13"/>
      <c r="UMP99" s="13"/>
      <c r="UMQ99" s="13"/>
      <c r="UMR99" s="13"/>
      <c r="UMS99" s="13"/>
      <c r="UMT99" s="13"/>
      <c r="UMU99" s="13"/>
      <c r="UMV99" s="13"/>
      <c r="UMW99" s="13"/>
      <c r="UMX99" s="13"/>
      <c r="UMY99" s="13"/>
      <c r="UMZ99" s="13"/>
      <c r="UNA99" s="13"/>
      <c r="UNB99" s="13"/>
      <c r="UNC99" s="13"/>
      <c r="UND99" s="13"/>
      <c r="UNE99" s="13"/>
      <c r="UNF99" s="13"/>
      <c r="UNG99" s="13"/>
      <c r="UNH99" s="13"/>
      <c r="UNI99" s="13"/>
      <c r="UNJ99" s="13"/>
      <c r="UNK99" s="13"/>
      <c r="UNL99" s="13"/>
      <c r="UNM99" s="13"/>
      <c r="UNN99" s="13"/>
      <c r="UNO99" s="13"/>
      <c r="UNP99" s="13"/>
      <c r="UNQ99" s="13"/>
      <c r="UNR99" s="13"/>
      <c r="UNS99" s="13"/>
      <c r="UNT99" s="13"/>
      <c r="UNU99" s="13"/>
      <c r="UNV99" s="13"/>
      <c r="UNW99" s="13"/>
      <c r="UNX99" s="13"/>
      <c r="UNY99" s="13"/>
      <c r="UNZ99" s="13"/>
      <c r="UOA99" s="13"/>
      <c r="UOB99" s="13"/>
      <c r="UOC99" s="13"/>
      <c r="UOD99" s="13"/>
      <c r="UOE99" s="13"/>
      <c r="UOF99" s="13"/>
      <c r="UOG99" s="13"/>
      <c r="UOH99" s="13"/>
      <c r="UOI99" s="13"/>
      <c r="UOJ99" s="13"/>
      <c r="UOK99" s="13"/>
      <c r="UOL99" s="13"/>
      <c r="UOM99" s="13"/>
      <c r="UON99" s="13"/>
      <c r="UOO99" s="13"/>
      <c r="UOP99" s="13"/>
      <c r="UOQ99" s="13"/>
      <c r="UOR99" s="13"/>
      <c r="UOS99" s="13"/>
      <c r="UOT99" s="13"/>
      <c r="UOU99" s="13"/>
      <c r="UOV99" s="13"/>
      <c r="UOW99" s="13"/>
      <c r="UOX99" s="13"/>
      <c r="UOY99" s="13"/>
      <c r="UOZ99" s="13"/>
      <c r="UPA99" s="13"/>
      <c r="UPB99" s="13"/>
      <c r="UPC99" s="13"/>
      <c r="UPD99" s="13"/>
      <c r="UPE99" s="13"/>
      <c r="UPF99" s="13"/>
      <c r="UPG99" s="13"/>
      <c r="UPH99" s="13"/>
      <c r="UPI99" s="13"/>
      <c r="UPJ99" s="13"/>
      <c r="UPK99" s="13"/>
      <c r="UPL99" s="13"/>
      <c r="UPM99" s="13"/>
      <c r="UPN99" s="13"/>
      <c r="UPO99" s="13"/>
      <c r="UPP99" s="13"/>
      <c r="UPQ99" s="13"/>
      <c r="UPR99" s="13"/>
      <c r="UPS99" s="13"/>
      <c r="UPT99" s="13"/>
      <c r="UPU99" s="13"/>
      <c r="UPV99" s="13"/>
      <c r="UPW99" s="13"/>
      <c r="UPX99" s="13"/>
      <c r="UPY99" s="13"/>
      <c r="UPZ99" s="13"/>
      <c r="UQA99" s="13"/>
      <c r="UQB99" s="13"/>
      <c r="UQC99" s="13"/>
      <c r="UQD99" s="13"/>
      <c r="UQE99" s="13"/>
      <c r="UQF99" s="13"/>
      <c r="UQG99" s="13"/>
      <c r="UQH99" s="13"/>
      <c r="UQI99" s="13"/>
      <c r="UQJ99" s="13"/>
      <c r="UQK99" s="13"/>
      <c r="UQL99" s="13"/>
      <c r="UQM99" s="13"/>
      <c r="UQN99" s="13"/>
      <c r="UQO99" s="13"/>
      <c r="UQP99" s="13"/>
      <c r="UQQ99" s="13"/>
      <c r="UQR99" s="13"/>
      <c r="UQS99" s="13"/>
      <c r="UQT99" s="13"/>
      <c r="UQU99" s="13"/>
      <c r="UQV99" s="13"/>
      <c r="UQW99" s="13"/>
      <c r="UQX99" s="13"/>
      <c r="UQY99" s="13"/>
      <c r="UQZ99" s="13"/>
      <c r="URA99" s="13"/>
      <c r="URB99" s="13"/>
      <c r="URC99" s="13"/>
      <c r="URD99" s="13"/>
      <c r="URE99" s="13"/>
      <c r="URF99" s="13"/>
      <c r="URG99" s="13"/>
      <c r="URH99" s="13"/>
      <c r="URI99" s="13"/>
      <c r="URJ99" s="13"/>
      <c r="URK99" s="13"/>
      <c r="URL99" s="13"/>
      <c r="URM99" s="13"/>
      <c r="URN99" s="13"/>
      <c r="URO99" s="13"/>
      <c r="URP99" s="13"/>
      <c r="URQ99" s="13"/>
      <c r="URR99" s="13"/>
      <c r="URS99" s="13"/>
      <c r="URT99" s="13"/>
      <c r="URU99" s="13"/>
      <c r="URV99" s="13"/>
      <c r="URW99" s="13"/>
      <c r="URX99" s="13"/>
      <c r="URY99" s="13"/>
      <c r="URZ99" s="13"/>
      <c r="USA99" s="13"/>
      <c r="USB99" s="13"/>
      <c r="USC99" s="13"/>
      <c r="USD99" s="13"/>
      <c r="USE99" s="13"/>
      <c r="USF99" s="13"/>
      <c r="USG99" s="13"/>
      <c r="USH99" s="13"/>
      <c r="USI99" s="13"/>
      <c r="USJ99" s="13"/>
      <c r="USK99" s="13"/>
      <c r="USL99" s="13"/>
      <c r="USM99" s="13"/>
      <c r="USN99" s="13"/>
      <c r="USO99" s="13"/>
      <c r="USP99" s="13"/>
      <c r="USQ99" s="13"/>
      <c r="USR99" s="13"/>
      <c r="USS99" s="13"/>
      <c r="UST99" s="13"/>
      <c r="USU99" s="13"/>
      <c r="USV99" s="13"/>
      <c r="USW99" s="13"/>
      <c r="USX99" s="13"/>
      <c r="USY99" s="13"/>
      <c r="USZ99" s="13"/>
      <c r="UTA99" s="13"/>
      <c r="UTB99" s="13"/>
      <c r="UTC99" s="13"/>
      <c r="UTD99" s="13"/>
      <c r="UTE99" s="13"/>
      <c r="UTF99" s="13"/>
      <c r="UTG99" s="13"/>
      <c r="UTH99" s="13"/>
      <c r="UTI99" s="13"/>
      <c r="UTJ99" s="13"/>
      <c r="UTK99" s="13"/>
      <c r="UTL99" s="13"/>
      <c r="UTM99" s="13"/>
      <c r="UTN99" s="13"/>
      <c r="UTO99" s="13"/>
      <c r="UTP99" s="13"/>
      <c r="UTQ99" s="13"/>
      <c r="UTR99" s="13"/>
      <c r="UTS99" s="13"/>
      <c r="UTT99" s="13"/>
      <c r="UTU99" s="13"/>
      <c r="UTV99" s="13"/>
      <c r="UTW99" s="13"/>
      <c r="UTX99" s="13"/>
      <c r="UTY99" s="13"/>
      <c r="UTZ99" s="13"/>
      <c r="UUA99" s="13"/>
      <c r="UUB99" s="13"/>
      <c r="UUC99" s="13"/>
      <c r="UUD99" s="13"/>
      <c r="UUE99" s="13"/>
      <c r="UUF99" s="13"/>
      <c r="UUG99" s="13"/>
      <c r="UUH99" s="13"/>
      <c r="UUI99" s="13"/>
      <c r="UUJ99" s="13"/>
      <c r="UUK99" s="13"/>
      <c r="UUL99" s="13"/>
      <c r="UUM99" s="13"/>
      <c r="UUN99" s="13"/>
      <c r="UUO99" s="13"/>
      <c r="UUP99" s="13"/>
      <c r="UUQ99" s="13"/>
      <c r="UUR99" s="13"/>
      <c r="UUS99" s="13"/>
      <c r="UUT99" s="13"/>
      <c r="UUU99" s="13"/>
      <c r="UUV99" s="13"/>
      <c r="UUW99" s="13"/>
      <c r="UUX99" s="13"/>
      <c r="UUY99" s="13"/>
      <c r="UUZ99" s="13"/>
      <c r="UVA99" s="13"/>
      <c r="UVB99" s="13"/>
      <c r="UVC99" s="13"/>
      <c r="UVD99" s="13"/>
      <c r="UVE99" s="13"/>
      <c r="UVF99" s="13"/>
      <c r="UVG99" s="13"/>
      <c r="UVH99" s="13"/>
      <c r="UVI99" s="13"/>
      <c r="UVJ99" s="13"/>
      <c r="UVK99" s="13"/>
      <c r="UVL99" s="13"/>
      <c r="UVM99" s="13"/>
      <c r="UVN99" s="13"/>
      <c r="UVO99" s="13"/>
      <c r="UVP99" s="13"/>
      <c r="UVQ99" s="13"/>
      <c r="UVR99" s="13"/>
      <c r="UVS99" s="13"/>
      <c r="UVT99" s="13"/>
      <c r="UVU99" s="13"/>
      <c r="UVV99" s="13"/>
      <c r="UVW99" s="13"/>
      <c r="UVX99" s="13"/>
      <c r="UVY99" s="13"/>
      <c r="UVZ99" s="13"/>
      <c r="UWA99" s="13"/>
      <c r="UWB99" s="13"/>
      <c r="UWC99" s="13"/>
      <c r="UWD99" s="13"/>
      <c r="UWE99" s="13"/>
      <c r="UWF99" s="13"/>
      <c r="UWG99" s="13"/>
      <c r="UWH99" s="13"/>
      <c r="UWI99" s="13"/>
      <c r="UWJ99" s="13"/>
      <c r="UWK99" s="13"/>
      <c r="UWL99" s="13"/>
      <c r="UWM99" s="13"/>
      <c r="UWN99" s="13"/>
      <c r="UWO99" s="13"/>
      <c r="UWP99" s="13"/>
      <c r="UWQ99" s="13"/>
      <c r="UWR99" s="13"/>
      <c r="UWS99" s="13"/>
      <c r="UWT99" s="13"/>
      <c r="UWU99" s="13"/>
      <c r="UWV99" s="13"/>
      <c r="UWW99" s="13"/>
      <c r="UWX99" s="13"/>
      <c r="UWY99" s="13"/>
      <c r="UWZ99" s="13"/>
      <c r="UXA99" s="13"/>
      <c r="UXB99" s="13"/>
      <c r="UXC99" s="13"/>
      <c r="UXD99" s="13"/>
      <c r="UXE99" s="13"/>
      <c r="UXF99" s="13"/>
      <c r="UXG99" s="13"/>
      <c r="UXH99" s="13"/>
      <c r="UXI99" s="13"/>
      <c r="UXJ99" s="13"/>
      <c r="UXK99" s="13"/>
      <c r="UXL99" s="13"/>
      <c r="UXM99" s="13"/>
      <c r="UXN99" s="13"/>
      <c r="UXO99" s="13"/>
      <c r="UXP99" s="13"/>
      <c r="UXQ99" s="13"/>
      <c r="UXR99" s="13"/>
      <c r="UXS99" s="13"/>
      <c r="UXT99" s="13"/>
      <c r="UXU99" s="13"/>
      <c r="UXV99" s="13"/>
      <c r="UXW99" s="13"/>
      <c r="UXX99" s="13"/>
      <c r="UXY99" s="13"/>
      <c r="UXZ99" s="13"/>
      <c r="UYA99" s="13"/>
      <c r="UYB99" s="13"/>
      <c r="UYC99" s="13"/>
      <c r="UYD99" s="13"/>
      <c r="UYE99" s="13"/>
      <c r="UYF99" s="13"/>
      <c r="UYG99" s="13"/>
      <c r="UYH99" s="13"/>
      <c r="UYI99" s="13"/>
      <c r="UYJ99" s="13"/>
      <c r="UYK99" s="13"/>
      <c r="UYL99" s="13"/>
      <c r="UYM99" s="13"/>
      <c r="UYN99" s="13"/>
      <c r="UYO99" s="13"/>
      <c r="UYP99" s="13"/>
      <c r="UYQ99" s="13"/>
      <c r="UYR99" s="13"/>
      <c r="UYS99" s="13"/>
      <c r="UYT99" s="13"/>
      <c r="UYU99" s="13"/>
      <c r="UYV99" s="13"/>
      <c r="UYW99" s="13"/>
      <c r="UYX99" s="13"/>
      <c r="UYY99" s="13"/>
      <c r="UYZ99" s="13"/>
      <c r="UZA99" s="13"/>
      <c r="UZB99" s="13"/>
      <c r="UZC99" s="13"/>
      <c r="UZD99" s="13"/>
      <c r="UZE99" s="13"/>
      <c r="UZF99" s="13"/>
      <c r="UZG99" s="13"/>
      <c r="UZH99" s="13"/>
      <c r="UZI99" s="13"/>
      <c r="UZJ99" s="13"/>
      <c r="UZK99" s="13"/>
      <c r="UZL99" s="13"/>
      <c r="UZM99" s="13"/>
      <c r="UZN99" s="13"/>
      <c r="UZO99" s="13"/>
      <c r="UZP99" s="13"/>
      <c r="UZQ99" s="13"/>
      <c r="UZR99" s="13"/>
      <c r="UZS99" s="13"/>
      <c r="UZT99" s="13"/>
      <c r="UZU99" s="13"/>
      <c r="UZV99" s="13"/>
      <c r="UZW99" s="13"/>
      <c r="UZX99" s="13"/>
      <c r="UZY99" s="13"/>
      <c r="UZZ99" s="13"/>
      <c r="VAA99" s="13"/>
      <c r="VAB99" s="13"/>
      <c r="VAC99" s="13"/>
      <c r="VAD99" s="13"/>
      <c r="VAE99" s="13"/>
      <c r="VAF99" s="13"/>
      <c r="VAG99" s="13"/>
      <c r="VAH99" s="13"/>
      <c r="VAI99" s="13"/>
      <c r="VAJ99" s="13"/>
      <c r="VAK99" s="13"/>
      <c r="VAL99" s="13"/>
      <c r="VAM99" s="13"/>
      <c r="VAN99" s="13"/>
      <c r="VAO99" s="13"/>
      <c r="VAP99" s="13"/>
      <c r="VAQ99" s="13"/>
      <c r="VAR99" s="13"/>
      <c r="VAS99" s="13"/>
      <c r="VAT99" s="13"/>
      <c r="VAU99" s="13"/>
      <c r="VAV99" s="13"/>
      <c r="VAW99" s="13"/>
      <c r="VAX99" s="13"/>
      <c r="VAY99" s="13"/>
      <c r="VAZ99" s="13"/>
      <c r="VBA99" s="13"/>
      <c r="VBB99" s="13"/>
      <c r="VBC99" s="13"/>
      <c r="VBD99" s="13"/>
      <c r="VBE99" s="13"/>
      <c r="VBF99" s="13"/>
      <c r="VBG99" s="13"/>
      <c r="VBH99" s="13"/>
      <c r="VBI99" s="13"/>
      <c r="VBJ99" s="13"/>
      <c r="VBK99" s="13"/>
      <c r="VBL99" s="13"/>
      <c r="VBM99" s="13"/>
      <c r="VBN99" s="13"/>
      <c r="VBO99" s="13"/>
      <c r="VBP99" s="13"/>
      <c r="VBQ99" s="13"/>
      <c r="VBR99" s="13"/>
      <c r="VBS99" s="13"/>
      <c r="VBT99" s="13"/>
      <c r="VBU99" s="13"/>
      <c r="VBV99" s="13"/>
      <c r="VBW99" s="13"/>
      <c r="VBX99" s="13"/>
      <c r="VBY99" s="13"/>
      <c r="VBZ99" s="13"/>
      <c r="VCA99" s="13"/>
      <c r="VCB99" s="13"/>
      <c r="VCC99" s="13"/>
      <c r="VCD99" s="13"/>
      <c r="VCE99" s="13"/>
      <c r="VCF99" s="13"/>
      <c r="VCG99" s="13"/>
      <c r="VCH99" s="13"/>
      <c r="VCI99" s="13"/>
      <c r="VCJ99" s="13"/>
      <c r="VCK99" s="13"/>
      <c r="VCL99" s="13"/>
      <c r="VCM99" s="13"/>
      <c r="VCN99" s="13"/>
      <c r="VCO99" s="13"/>
      <c r="VCP99" s="13"/>
      <c r="VCQ99" s="13"/>
      <c r="VCR99" s="13"/>
      <c r="VCS99" s="13"/>
      <c r="VCT99" s="13"/>
      <c r="VCU99" s="13"/>
      <c r="VCV99" s="13"/>
      <c r="VCW99" s="13"/>
      <c r="VCX99" s="13"/>
      <c r="VCY99" s="13"/>
      <c r="VCZ99" s="13"/>
      <c r="VDA99" s="13"/>
      <c r="VDB99" s="13"/>
      <c r="VDC99" s="13"/>
      <c r="VDD99" s="13"/>
      <c r="VDE99" s="13"/>
      <c r="VDF99" s="13"/>
      <c r="VDG99" s="13"/>
      <c r="VDH99" s="13"/>
      <c r="VDI99" s="13"/>
      <c r="VDJ99" s="13"/>
      <c r="VDK99" s="13"/>
      <c r="VDL99" s="13"/>
      <c r="VDM99" s="13"/>
      <c r="VDN99" s="13"/>
      <c r="VDO99" s="13"/>
      <c r="VDP99" s="13"/>
      <c r="VDQ99" s="13"/>
      <c r="VDR99" s="13"/>
      <c r="VDS99" s="13"/>
      <c r="VDT99" s="13"/>
      <c r="VDU99" s="13"/>
      <c r="VDV99" s="13"/>
      <c r="VDW99" s="13"/>
      <c r="VDX99" s="13"/>
      <c r="VDY99" s="13"/>
      <c r="VDZ99" s="13"/>
      <c r="VEA99" s="13"/>
      <c r="VEB99" s="13"/>
      <c r="VEC99" s="13"/>
      <c r="VED99" s="13"/>
      <c r="VEE99" s="13"/>
      <c r="VEF99" s="13"/>
      <c r="VEG99" s="13"/>
      <c r="VEH99" s="13"/>
      <c r="VEI99" s="13"/>
      <c r="VEJ99" s="13"/>
      <c r="VEK99" s="13"/>
      <c r="VEL99" s="13"/>
      <c r="VEM99" s="13"/>
      <c r="VEN99" s="13"/>
      <c r="VEO99" s="13"/>
      <c r="VEP99" s="13"/>
      <c r="VEQ99" s="13"/>
      <c r="VER99" s="13"/>
      <c r="VES99" s="13"/>
      <c r="VET99" s="13"/>
      <c r="VEU99" s="13"/>
      <c r="VEV99" s="13"/>
      <c r="VEW99" s="13"/>
      <c r="VEX99" s="13"/>
      <c r="VEY99" s="13"/>
      <c r="VEZ99" s="13"/>
      <c r="VFA99" s="13"/>
      <c r="VFB99" s="13"/>
      <c r="VFC99" s="13"/>
      <c r="VFD99" s="13"/>
      <c r="VFE99" s="13"/>
      <c r="VFF99" s="13"/>
      <c r="VFG99" s="13"/>
      <c r="VFH99" s="13"/>
      <c r="VFI99" s="13"/>
      <c r="VFJ99" s="13"/>
      <c r="VFK99" s="13"/>
      <c r="VFL99" s="13"/>
      <c r="VFM99" s="13"/>
      <c r="VFN99" s="13"/>
      <c r="VFO99" s="13"/>
      <c r="VFP99" s="13"/>
      <c r="VFQ99" s="13"/>
      <c r="VFR99" s="13"/>
      <c r="VFS99" s="13"/>
      <c r="VFT99" s="13"/>
      <c r="VFU99" s="13"/>
      <c r="VFV99" s="13"/>
      <c r="VFW99" s="13"/>
      <c r="VFX99" s="13"/>
      <c r="VFY99" s="13"/>
      <c r="VFZ99" s="13"/>
      <c r="VGA99" s="13"/>
      <c r="VGB99" s="13"/>
      <c r="VGC99" s="13"/>
      <c r="VGD99" s="13"/>
      <c r="VGE99" s="13"/>
      <c r="VGF99" s="13"/>
      <c r="VGG99" s="13"/>
      <c r="VGH99" s="13"/>
      <c r="VGI99" s="13"/>
      <c r="VGJ99" s="13"/>
      <c r="VGK99" s="13"/>
      <c r="VGL99" s="13"/>
      <c r="VGM99" s="13"/>
      <c r="VGN99" s="13"/>
      <c r="VGO99" s="13"/>
      <c r="VGP99" s="13"/>
      <c r="VGQ99" s="13"/>
      <c r="VGR99" s="13"/>
      <c r="VGS99" s="13"/>
      <c r="VGT99" s="13"/>
      <c r="VGU99" s="13"/>
      <c r="VGV99" s="13"/>
      <c r="VGW99" s="13"/>
      <c r="VGX99" s="13"/>
      <c r="VGY99" s="13"/>
      <c r="VGZ99" s="13"/>
      <c r="VHA99" s="13"/>
      <c r="VHB99" s="13"/>
      <c r="VHC99" s="13"/>
      <c r="VHD99" s="13"/>
      <c r="VHE99" s="13"/>
      <c r="VHF99" s="13"/>
      <c r="VHG99" s="13"/>
      <c r="VHH99" s="13"/>
      <c r="VHI99" s="13"/>
      <c r="VHJ99" s="13"/>
      <c r="VHK99" s="13"/>
      <c r="VHL99" s="13"/>
      <c r="VHM99" s="13"/>
      <c r="VHN99" s="13"/>
      <c r="VHO99" s="13"/>
      <c r="VHP99" s="13"/>
      <c r="VHQ99" s="13"/>
      <c r="VHR99" s="13"/>
      <c r="VHS99" s="13"/>
      <c r="VHT99" s="13"/>
      <c r="VHU99" s="13"/>
      <c r="VHV99" s="13"/>
      <c r="VHW99" s="13"/>
      <c r="VHX99" s="13"/>
      <c r="VHY99" s="13"/>
      <c r="VHZ99" s="13"/>
      <c r="VIA99" s="13"/>
      <c r="VIB99" s="13"/>
      <c r="VIC99" s="13"/>
      <c r="VID99" s="13"/>
      <c r="VIE99" s="13"/>
      <c r="VIF99" s="13"/>
      <c r="VIG99" s="13"/>
      <c r="VIH99" s="13"/>
      <c r="VII99" s="13"/>
      <c r="VIJ99" s="13"/>
      <c r="VIK99" s="13"/>
      <c r="VIL99" s="13"/>
      <c r="VIM99" s="13"/>
      <c r="VIN99" s="13"/>
      <c r="VIO99" s="13"/>
      <c r="VIP99" s="13"/>
      <c r="VIQ99" s="13"/>
      <c r="VIR99" s="13"/>
      <c r="VIS99" s="13"/>
      <c r="VIT99" s="13"/>
      <c r="VIU99" s="13"/>
      <c r="VIV99" s="13"/>
      <c r="VIW99" s="13"/>
      <c r="VIX99" s="13"/>
      <c r="VIY99" s="13"/>
      <c r="VIZ99" s="13"/>
      <c r="VJA99" s="13"/>
      <c r="VJB99" s="13"/>
      <c r="VJC99" s="13"/>
      <c r="VJD99" s="13"/>
      <c r="VJE99" s="13"/>
      <c r="VJF99" s="13"/>
      <c r="VJG99" s="13"/>
      <c r="VJH99" s="13"/>
      <c r="VJI99" s="13"/>
      <c r="VJJ99" s="13"/>
      <c r="VJK99" s="13"/>
      <c r="VJL99" s="13"/>
      <c r="VJM99" s="13"/>
      <c r="VJN99" s="13"/>
      <c r="VJO99" s="13"/>
      <c r="VJP99" s="13"/>
      <c r="VJQ99" s="13"/>
      <c r="VJR99" s="13"/>
      <c r="VJS99" s="13"/>
      <c r="VJT99" s="13"/>
      <c r="VJU99" s="13"/>
      <c r="VJV99" s="13"/>
      <c r="VJW99" s="13"/>
      <c r="VJX99" s="13"/>
      <c r="VJY99" s="13"/>
      <c r="VJZ99" s="13"/>
      <c r="VKA99" s="13"/>
      <c r="VKB99" s="13"/>
      <c r="VKC99" s="13"/>
      <c r="VKD99" s="13"/>
      <c r="VKE99" s="13"/>
      <c r="VKF99" s="13"/>
      <c r="VKG99" s="13"/>
      <c r="VKH99" s="13"/>
      <c r="VKI99" s="13"/>
      <c r="VKJ99" s="13"/>
      <c r="VKK99" s="13"/>
      <c r="VKL99" s="13"/>
      <c r="VKM99" s="13"/>
      <c r="VKN99" s="13"/>
      <c r="VKO99" s="13"/>
      <c r="VKP99" s="13"/>
      <c r="VKQ99" s="13"/>
      <c r="VKR99" s="13"/>
      <c r="VKS99" s="13"/>
      <c r="VKT99" s="13"/>
      <c r="VKU99" s="13"/>
      <c r="VKV99" s="13"/>
      <c r="VKW99" s="13"/>
      <c r="VKX99" s="13"/>
      <c r="VKY99" s="13"/>
      <c r="VKZ99" s="13"/>
      <c r="VLA99" s="13"/>
      <c r="VLB99" s="13"/>
      <c r="VLC99" s="13"/>
      <c r="VLD99" s="13"/>
      <c r="VLE99" s="13"/>
      <c r="VLF99" s="13"/>
      <c r="VLG99" s="13"/>
      <c r="VLH99" s="13"/>
      <c r="VLI99" s="13"/>
      <c r="VLJ99" s="13"/>
      <c r="VLK99" s="13"/>
      <c r="VLL99" s="13"/>
      <c r="VLM99" s="13"/>
      <c r="VLN99" s="13"/>
      <c r="VLO99" s="13"/>
      <c r="VLP99" s="13"/>
      <c r="VLQ99" s="13"/>
      <c r="VLR99" s="13"/>
      <c r="VLS99" s="13"/>
      <c r="VLT99" s="13"/>
      <c r="VLU99" s="13"/>
      <c r="VLV99" s="13"/>
      <c r="VLW99" s="13"/>
      <c r="VLX99" s="13"/>
      <c r="VLY99" s="13"/>
      <c r="VLZ99" s="13"/>
      <c r="VMA99" s="13"/>
      <c r="VMB99" s="13"/>
      <c r="VMC99" s="13"/>
      <c r="VMD99" s="13"/>
      <c r="VME99" s="13"/>
      <c r="VMF99" s="13"/>
      <c r="VMG99" s="13"/>
      <c r="VMH99" s="13"/>
      <c r="VMI99" s="13"/>
      <c r="VMJ99" s="13"/>
      <c r="VMK99" s="13"/>
      <c r="VML99" s="13"/>
      <c r="VMM99" s="13"/>
      <c r="VMN99" s="13"/>
      <c r="VMO99" s="13"/>
      <c r="VMP99" s="13"/>
      <c r="VMQ99" s="13"/>
      <c r="VMR99" s="13"/>
      <c r="VMS99" s="13"/>
      <c r="VMT99" s="13"/>
      <c r="VMU99" s="13"/>
      <c r="VMV99" s="13"/>
      <c r="VMW99" s="13"/>
      <c r="VMX99" s="13"/>
      <c r="VMY99" s="13"/>
      <c r="VMZ99" s="13"/>
      <c r="VNA99" s="13"/>
      <c r="VNB99" s="13"/>
      <c r="VNC99" s="13"/>
      <c r="VND99" s="13"/>
      <c r="VNE99" s="13"/>
      <c r="VNF99" s="13"/>
      <c r="VNG99" s="13"/>
      <c r="VNH99" s="13"/>
      <c r="VNI99" s="13"/>
      <c r="VNJ99" s="13"/>
      <c r="VNK99" s="13"/>
      <c r="VNL99" s="13"/>
      <c r="VNM99" s="13"/>
      <c r="VNN99" s="13"/>
      <c r="VNO99" s="13"/>
      <c r="VNP99" s="13"/>
      <c r="VNQ99" s="13"/>
      <c r="VNR99" s="13"/>
      <c r="VNS99" s="13"/>
      <c r="VNT99" s="13"/>
      <c r="VNU99" s="13"/>
      <c r="VNV99" s="13"/>
      <c r="VNW99" s="13"/>
      <c r="VNX99" s="13"/>
      <c r="VNY99" s="13"/>
      <c r="VNZ99" s="13"/>
      <c r="VOA99" s="13"/>
      <c r="VOB99" s="13"/>
      <c r="VOC99" s="13"/>
      <c r="VOD99" s="13"/>
      <c r="VOE99" s="13"/>
      <c r="VOF99" s="13"/>
      <c r="VOG99" s="13"/>
      <c r="VOH99" s="13"/>
      <c r="VOI99" s="13"/>
      <c r="VOJ99" s="13"/>
      <c r="VOK99" s="13"/>
      <c r="VOL99" s="13"/>
      <c r="VOM99" s="13"/>
      <c r="VON99" s="13"/>
      <c r="VOO99" s="13"/>
      <c r="VOP99" s="13"/>
      <c r="VOQ99" s="13"/>
      <c r="VOR99" s="13"/>
      <c r="VOS99" s="13"/>
      <c r="VOT99" s="13"/>
      <c r="VOU99" s="13"/>
      <c r="VOV99" s="13"/>
      <c r="VOW99" s="13"/>
      <c r="VOX99" s="13"/>
      <c r="VOY99" s="13"/>
      <c r="VOZ99" s="13"/>
      <c r="VPA99" s="13"/>
      <c r="VPB99" s="13"/>
      <c r="VPC99" s="13"/>
      <c r="VPD99" s="13"/>
      <c r="VPE99" s="13"/>
      <c r="VPF99" s="13"/>
      <c r="VPG99" s="13"/>
      <c r="VPH99" s="13"/>
      <c r="VPI99" s="13"/>
      <c r="VPJ99" s="13"/>
      <c r="VPK99" s="13"/>
      <c r="VPL99" s="13"/>
      <c r="VPM99" s="13"/>
      <c r="VPN99" s="13"/>
      <c r="VPO99" s="13"/>
      <c r="VPP99" s="13"/>
      <c r="VPQ99" s="13"/>
      <c r="VPR99" s="13"/>
      <c r="VPS99" s="13"/>
      <c r="VPT99" s="13"/>
      <c r="VPU99" s="13"/>
      <c r="VPV99" s="13"/>
      <c r="VPW99" s="13"/>
      <c r="VPX99" s="13"/>
      <c r="VPY99" s="13"/>
      <c r="VPZ99" s="13"/>
      <c r="VQA99" s="13"/>
      <c r="VQB99" s="13"/>
      <c r="VQC99" s="13"/>
      <c r="VQD99" s="13"/>
      <c r="VQE99" s="13"/>
      <c r="VQF99" s="13"/>
      <c r="VQG99" s="13"/>
      <c r="VQH99" s="13"/>
      <c r="VQI99" s="13"/>
      <c r="VQJ99" s="13"/>
      <c r="VQK99" s="13"/>
      <c r="VQL99" s="13"/>
      <c r="VQM99" s="13"/>
      <c r="VQN99" s="13"/>
      <c r="VQO99" s="13"/>
      <c r="VQP99" s="13"/>
      <c r="VQQ99" s="13"/>
      <c r="VQR99" s="13"/>
      <c r="VQS99" s="13"/>
      <c r="VQT99" s="13"/>
      <c r="VQU99" s="13"/>
      <c r="VQV99" s="13"/>
      <c r="VQW99" s="13"/>
      <c r="VQX99" s="13"/>
      <c r="VQY99" s="13"/>
      <c r="VQZ99" s="13"/>
      <c r="VRA99" s="13"/>
      <c r="VRB99" s="13"/>
      <c r="VRC99" s="13"/>
      <c r="VRD99" s="13"/>
      <c r="VRE99" s="13"/>
      <c r="VRF99" s="13"/>
      <c r="VRG99" s="13"/>
      <c r="VRH99" s="13"/>
      <c r="VRI99" s="13"/>
      <c r="VRJ99" s="13"/>
      <c r="VRK99" s="13"/>
      <c r="VRL99" s="13"/>
      <c r="VRM99" s="13"/>
      <c r="VRN99" s="13"/>
      <c r="VRO99" s="13"/>
      <c r="VRP99" s="13"/>
      <c r="VRQ99" s="13"/>
      <c r="VRR99" s="13"/>
      <c r="VRS99" s="13"/>
      <c r="VRT99" s="13"/>
      <c r="VRU99" s="13"/>
      <c r="VRV99" s="13"/>
      <c r="VRW99" s="13"/>
      <c r="VRX99" s="13"/>
      <c r="VRY99" s="13"/>
      <c r="VRZ99" s="13"/>
      <c r="VSA99" s="13"/>
      <c r="VSB99" s="13"/>
      <c r="VSC99" s="13"/>
      <c r="VSD99" s="13"/>
      <c r="VSE99" s="13"/>
      <c r="VSF99" s="13"/>
      <c r="VSG99" s="13"/>
      <c r="VSH99" s="13"/>
      <c r="VSI99" s="13"/>
      <c r="VSJ99" s="13"/>
      <c r="VSK99" s="13"/>
      <c r="VSL99" s="13"/>
      <c r="VSM99" s="13"/>
      <c r="VSN99" s="13"/>
      <c r="VSO99" s="13"/>
      <c r="VSP99" s="13"/>
      <c r="VSQ99" s="13"/>
      <c r="VSR99" s="13"/>
      <c r="VSS99" s="13"/>
      <c r="VST99" s="13"/>
      <c r="VSU99" s="13"/>
      <c r="VSV99" s="13"/>
      <c r="VSW99" s="13"/>
      <c r="VSX99" s="13"/>
      <c r="VSY99" s="13"/>
      <c r="VSZ99" s="13"/>
      <c r="VTA99" s="13"/>
      <c r="VTB99" s="13"/>
      <c r="VTC99" s="13"/>
      <c r="VTD99" s="13"/>
      <c r="VTE99" s="13"/>
      <c r="VTF99" s="13"/>
      <c r="VTG99" s="13"/>
      <c r="VTH99" s="13"/>
      <c r="VTI99" s="13"/>
      <c r="VTJ99" s="13"/>
      <c r="VTK99" s="13"/>
      <c r="VTL99" s="13"/>
      <c r="VTM99" s="13"/>
      <c r="VTN99" s="13"/>
      <c r="VTO99" s="13"/>
      <c r="VTP99" s="13"/>
      <c r="VTQ99" s="13"/>
      <c r="VTR99" s="13"/>
      <c r="VTS99" s="13"/>
      <c r="VTT99" s="13"/>
      <c r="VTU99" s="13"/>
      <c r="VTV99" s="13"/>
      <c r="VTW99" s="13"/>
      <c r="VTX99" s="13"/>
      <c r="VTY99" s="13"/>
      <c r="VTZ99" s="13"/>
      <c r="VUA99" s="13"/>
      <c r="VUB99" s="13"/>
      <c r="VUC99" s="13"/>
      <c r="VUD99" s="13"/>
      <c r="VUE99" s="13"/>
      <c r="VUF99" s="13"/>
      <c r="VUG99" s="13"/>
      <c r="VUH99" s="13"/>
      <c r="VUI99" s="13"/>
      <c r="VUJ99" s="13"/>
      <c r="VUK99" s="13"/>
      <c r="VUL99" s="13"/>
      <c r="VUM99" s="13"/>
      <c r="VUN99" s="13"/>
      <c r="VUO99" s="13"/>
      <c r="VUP99" s="13"/>
      <c r="VUQ99" s="13"/>
      <c r="VUR99" s="13"/>
      <c r="VUS99" s="13"/>
      <c r="VUT99" s="13"/>
      <c r="VUU99" s="13"/>
      <c r="VUV99" s="13"/>
      <c r="VUW99" s="13"/>
      <c r="VUX99" s="13"/>
      <c r="VUY99" s="13"/>
      <c r="VUZ99" s="13"/>
      <c r="VVA99" s="13"/>
      <c r="VVB99" s="13"/>
      <c r="VVC99" s="13"/>
      <c r="VVD99" s="13"/>
      <c r="VVE99" s="13"/>
      <c r="VVF99" s="13"/>
      <c r="VVG99" s="13"/>
      <c r="VVH99" s="13"/>
      <c r="VVI99" s="13"/>
      <c r="VVJ99" s="13"/>
      <c r="VVK99" s="13"/>
      <c r="VVL99" s="13"/>
      <c r="VVM99" s="13"/>
      <c r="VVN99" s="13"/>
      <c r="VVO99" s="13"/>
      <c r="VVP99" s="13"/>
      <c r="VVQ99" s="13"/>
      <c r="VVR99" s="13"/>
      <c r="VVS99" s="13"/>
      <c r="VVT99" s="13"/>
      <c r="VVU99" s="13"/>
      <c r="VVV99" s="13"/>
      <c r="VVW99" s="13"/>
      <c r="VVX99" s="13"/>
      <c r="VVY99" s="13"/>
      <c r="VVZ99" s="13"/>
      <c r="VWA99" s="13"/>
      <c r="VWB99" s="13"/>
      <c r="VWC99" s="13"/>
      <c r="VWD99" s="13"/>
      <c r="VWE99" s="13"/>
      <c r="VWF99" s="13"/>
      <c r="VWG99" s="13"/>
      <c r="VWH99" s="13"/>
      <c r="VWI99" s="13"/>
      <c r="VWJ99" s="13"/>
      <c r="VWK99" s="13"/>
      <c r="VWL99" s="13"/>
      <c r="VWM99" s="13"/>
      <c r="VWN99" s="13"/>
      <c r="VWO99" s="13"/>
      <c r="VWP99" s="13"/>
      <c r="VWQ99" s="13"/>
      <c r="VWR99" s="13"/>
      <c r="VWS99" s="13"/>
      <c r="VWT99" s="13"/>
      <c r="VWU99" s="13"/>
      <c r="VWV99" s="13"/>
      <c r="VWW99" s="13"/>
      <c r="VWX99" s="13"/>
      <c r="VWY99" s="13"/>
      <c r="VWZ99" s="13"/>
      <c r="VXA99" s="13"/>
      <c r="VXB99" s="13"/>
      <c r="VXC99" s="13"/>
      <c r="VXD99" s="13"/>
      <c r="VXE99" s="13"/>
      <c r="VXF99" s="13"/>
      <c r="VXG99" s="13"/>
      <c r="VXH99" s="13"/>
      <c r="VXI99" s="13"/>
      <c r="VXJ99" s="13"/>
      <c r="VXK99" s="13"/>
      <c r="VXL99" s="13"/>
      <c r="VXM99" s="13"/>
      <c r="VXN99" s="13"/>
      <c r="VXO99" s="13"/>
      <c r="VXP99" s="13"/>
      <c r="VXQ99" s="13"/>
      <c r="VXR99" s="13"/>
      <c r="VXS99" s="13"/>
      <c r="VXT99" s="13"/>
      <c r="VXU99" s="13"/>
      <c r="VXV99" s="13"/>
      <c r="VXW99" s="13"/>
      <c r="VXX99" s="13"/>
      <c r="VXY99" s="13"/>
      <c r="VXZ99" s="13"/>
      <c r="VYA99" s="13"/>
      <c r="VYB99" s="13"/>
      <c r="VYC99" s="13"/>
      <c r="VYD99" s="13"/>
      <c r="VYE99" s="13"/>
      <c r="VYF99" s="13"/>
      <c r="VYG99" s="13"/>
      <c r="VYH99" s="13"/>
      <c r="VYI99" s="13"/>
      <c r="VYJ99" s="13"/>
      <c r="VYK99" s="13"/>
      <c r="VYL99" s="13"/>
      <c r="VYM99" s="13"/>
      <c r="VYN99" s="13"/>
      <c r="VYO99" s="13"/>
      <c r="VYP99" s="13"/>
      <c r="VYQ99" s="13"/>
      <c r="VYR99" s="13"/>
      <c r="VYS99" s="13"/>
      <c r="VYT99" s="13"/>
      <c r="VYU99" s="13"/>
      <c r="VYV99" s="13"/>
      <c r="VYW99" s="13"/>
      <c r="VYX99" s="13"/>
      <c r="VYY99" s="13"/>
      <c r="VYZ99" s="13"/>
      <c r="VZA99" s="13"/>
      <c r="VZB99" s="13"/>
      <c r="VZC99" s="13"/>
      <c r="VZD99" s="13"/>
      <c r="VZE99" s="13"/>
      <c r="VZF99" s="13"/>
      <c r="VZG99" s="13"/>
      <c r="VZH99" s="13"/>
      <c r="VZI99" s="13"/>
      <c r="VZJ99" s="13"/>
      <c r="VZK99" s="13"/>
      <c r="VZL99" s="13"/>
      <c r="VZM99" s="13"/>
      <c r="VZN99" s="13"/>
      <c r="VZO99" s="13"/>
      <c r="VZP99" s="13"/>
      <c r="VZQ99" s="13"/>
      <c r="VZR99" s="13"/>
      <c r="VZS99" s="13"/>
      <c r="VZT99" s="13"/>
      <c r="VZU99" s="13"/>
      <c r="VZV99" s="13"/>
      <c r="VZW99" s="13"/>
      <c r="VZX99" s="13"/>
      <c r="VZY99" s="13"/>
      <c r="VZZ99" s="13"/>
      <c r="WAA99" s="13"/>
      <c r="WAB99" s="13"/>
      <c r="WAC99" s="13"/>
      <c r="WAD99" s="13"/>
      <c r="WAE99" s="13"/>
      <c r="WAF99" s="13"/>
      <c r="WAG99" s="13"/>
      <c r="WAH99" s="13"/>
      <c r="WAI99" s="13"/>
      <c r="WAJ99" s="13"/>
      <c r="WAK99" s="13"/>
      <c r="WAL99" s="13"/>
      <c r="WAM99" s="13"/>
      <c r="WAN99" s="13"/>
      <c r="WAO99" s="13"/>
      <c r="WAP99" s="13"/>
      <c r="WAQ99" s="13"/>
      <c r="WAR99" s="13"/>
      <c r="WAS99" s="13"/>
      <c r="WAT99" s="13"/>
      <c r="WAU99" s="13"/>
      <c r="WAV99" s="13"/>
      <c r="WAW99" s="13"/>
      <c r="WAX99" s="13"/>
      <c r="WAY99" s="13"/>
      <c r="WAZ99" s="13"/>
      <c r="WBA99" s="13"/>
      <c r="WBB99" s="13"/>
      <c r="WBC99" s="13"/>
      <c r="WBD99" s="13"/>
      <c r="WBE99" s="13"/>
      <c r="WBF99" s="13"/>
      <c r="WBG99" s="13"/>
      <c r="WBH99" s="13"/>
      <c r="WBI99" s="13"/>
      <c r="WBJ99" s="13"/>
      <c r="WBK99" s="13"/>
      <c r="WBL99" s="13"/>
      <c r="WBM99" s="13"/>
      <c r="WBN99" s="13"/>
      <c r="WBO99" s="13"/>
      <c r="WBP99" s="13"/>
      <c r="WBQ99" s="13"/>
      <c r="WBR99" s="13"/>
      <c r="WBS99" s="13"/>
      <c r="WBT99" s="13"/>
      <c r="WBU99" s="13"/>
      <c r="WBV99" s="13"/>
      <c r="WBW99" s="13"/>
      <c r="WBX99" s="13"/>
      <c r="WBY99" s="13"/>
      <c r="WBZ99" s="13"/>
      <c r="WCA99" s="13"/>
      <c r="WCB99" s="13"/>
      <c r="WCC99" s="13"/>
      <c r="WCD99" s="13"/>
      <c r="WCE99" s="13"/>
      <c r="WCF99" s="13"/>
      <c r="WCG99" s="13"/>
      <c r="WCH99" s="13"/>
      <c r="WCI99" s="13"/>
      <c r="WCJ99" s="13"/>
      <c r="WCK99" s="13"/>
      <c r="WCL99" s="13"/>
      <c r="WCM99" s="13"/>
      <c r="WCN99" s="13"/>
      <c r="WCO99" s="13"/>
      <c r="WCP99" s="13"/>
      <c r="WCQ99" s="13"/>
      <c r="WCR99" s="13"/>
      <c r="WCS99" s="13"/>
      <c r="WCT99" s="13"/>
      <c r="WCU99" s="13"/>
      <c r="WCV99" s="13"/>
      <c r="WCW99" s="13"/>
      <c r="WCX99" s="13"/>
      <c r="WCY99" s="13"/>
      <c r="WCZ99" s="13"/>
      <c r="WDA99" s="13"/>
      <c r="WDB99" s="13"/>
      <c r="WDC99" s="13"/>
      <c r="WDD99" s="13"/>
      <c r="WDE99" s="13"/>
      <c r="WDF99" s="13"/>
      <c r="WDG99" s="13"/>
      <c r="WDH99" s="13"/>
      <c r="WDI99" s="13"/>
      <c r="WDJ99" s="13"/>
      <c r="WDK99" s="13"/>
      <c r="WDL99" s="13"/>
      <c r="WDM99" s="13"/>
      <c r="WDN99" s="13"/>
      <c r="WDO99" s="13"/>
      <c r="WDP99" s="13"/>
      <c r="WDQ99" s="13"/>
      <c r="WDR99" s="13"/>
      <c r="WDS99" s="13"/>
      <c r="WDT99" s="13"/>
      <c r="WDU99" s="13"/>
      <c r="WDV99" s="13"/>
      <c r="WDW99" s="13"/>
      <c r="WDX99" s="13"/>
      <c r="WDY99" s="13"/>
      <c r="WDZ99" s="13"/>
      <c r="WEA99" s="13"/>
      <c r="WEB99" s="13"/>
      <c r="WEC99" s="13"/>
      <c r="WED99" s="13"/>
      <c r="WEE99" s="13"/>
      <c r="WEF99" s="13"/>
      <c r="WEG99" s="13"/>
      <c r="WEH99" s="13"/>
      <c r="WEI99" s="13"/>
      <c r="WEJ99" s="13"/>
      <c r="WEK99" s="13"/>
      <c r="WEL99" s="13"/>
      <c r="WEM99" s="13"/>
      <c r="WEN99" s="13"/>
      <c r="WEO99" s="13"/>
      <c r="WEP99" s="13"/>
      <c r="WEQ99" s="13"/>
      <c r="WER99" s="13"/>
      <c r="WES99" s="13"/>
      <c r="WET99" s="13"/>
      <c r="WEU99" s="13"/>
      <c r="WEV99" s="13"/>
      <c r="WEW99" s="13"/>
      <c r="WEX99" s="13"/>
      <c r="WEY99" s="13"/>
      <c r="WEZ99" s="13"/>
      <c r="WFA99" s="13"/>
      <c r="WFB99" s="13"/>
      <c r="WFC99" s="13"/>
      <c r="WFD99" s="13"/>
      <c r="WFE99" s="13"/>
      <c r="WFF99" s="13"/>
      <c r="WFG99" s="13"/>
      <c r="WFH99" s="13"/>
      <c r="WFI99" s="13"/>
      <c r="WFJ99" s="13"/>
      <c r="WFK99" s="13"/>
      <c r="WFL99" s="13"/>
      <c r="WFM99" s="13"/>
      <c r="WFN99" s="13"/>
      <c r="WFO99" s="13"/>
      <c r="WFP99" s="13"/>
      <c r="WFQ99" s="13"/>
      <c r="WFR99" s="13"/>
      <c r="WFS99" s="13"/>
      <c r="WFT99" s="13"/>
      <c r="WFU99" s="13"/>
      <c r="WFV99" s="13"/>
      <c r="WFW99" s="13"/>
      <c r="WFX99" s="13"/>
      <c r="WFY99" s="13"/>
      <c r="WFZ99" s="13"/>
      <c r="WGA99" s="13"/>
      <c r="WGB99" s="13"/>
      <c r="WGC99" s="13"/>
      <c r="WGD99" s="13"/>
      <c r="WGE99" s="13"/>
      <c r="WGF99" s="13"/>
      <c r="WGG99" s="13"/>
      <c r="WGH99" s="13"/>
      <c r="WGI99" s="13"/>
      <c r="WGJ99" s="13"/>
      <c r="WGK99" s="13"/>
      <c r="WGL99" s="13"/>
      <c r="WGM99" s="13"/>
      <c r="WGN99" s="13"/>
      <c r="WGO99" s="13"/>
      <c r="WGP99" s="13"/>
      <c r="WGQ99" s="13"/>
      <c r="WGR99" s="13"/>
      <c r="WGS99" s="13"/>
      <c r="WGT99" s="13"/>
      <c r="WGU99" s="13"/>
      <c r="WGV99" s="13"/>
      <c r="WGW99" s="13"/>
      <c r="WGX99" s="13"/>
      <c r="WGY99" s="13"/>
      <c r="WGZ99" s="13"/>
      <c r="WHA99" s="13"/>
      <c r="WHB99" s="13"/>
      <c r="WHC99" s="13"/>
      <c r="WHD99" s="13"/>
      <c r="WHE99" s="13"/>
      <c r="WHF99" s="13"/>
      <c r="WHG99" s="13"/>
      <c r="WHH99" s="13"/>
      <c r="WHI99" s="13"/>
      <c r="WHJ99" s="13"/>
      <c r="WHK99" s="13"/>
      <c r="WHL99" s="13"/>
      <c r="WHM99" s="13"/>
      <c r="WHN99" s="13"/>
      <c r="WHO99" s="13"/>
      <c r="WHP99" s="13"/>
      <c r="WHQ99" s="13"/>
      <c r="WHR99" s="13"/>
      <c r="WHS99" s="13"/>
      <c r="WHT99" s="13"/>
      <c r="WHU99" s="13"/>
      <c r="WHV99" s="13"/>
      <c r="WHW99" s="13"/>
      <c r="WHX99" s="13"/>
      <c r="WHY99" s="13"/>
      <c r="WHZ99" s="13"/>
      <c r="WIA99" s="13"/>
      <c r="WIB99" s="13"/>
      <c r="WIC99" s="13"/>
      <c r="WID99" s="13"/>
      <c r="WIE99" s="13"/>
      <c r="WIF99" s="13"/>
      <c r="WIG99" s="13"/>
      <c r="WIH99" s="13"/>
      <c r="WII99" s="13"/>
      <c r="WIJ99" s="13"/>
      <c r="WIK99" s="13"/>
      <c r="WIL99" s="13"/>
      <c r="WIM99" s="13"/>
      <c r="WIN99" s="13"/>
      <c r="WIO99" s="13"/>
      <c r="WIP99" s="13"/>
      <c r="WIQ99" s="13"/>
      <c r="WIR99" s="13"/>
      <c r="WIS99" s="13"/>
      <c r="WIT99" s="13"/>
      <c r="WIU99" s="13"/>
      <c r="WIV99" s="13"/>
      <c r="WIW99" s="13"/>
      <c r="WIX99" s="13"/>
      <c r="WIY99" s="13"/>
      <c r="WIZ99" s="13"/>
      <c r="WJA99" s="13"/>
      <c r="WJB99" s="13"/>
      <c r="WJC99" s="13"/>
      <c r="WJD99" s="13"/>
      <c r="WJE99" s="13"/>
      <c r="WJF99" s="13"/>
      <c r="WJG99" s="13"/>
      <c r="WJH99" s="13"/>
      <c r="WJI99" s="13"/>
      <c r="WJJ99" s="13"/>
      <c r="WJK99" s="13"/>
      <c r="WJL99" s="13"/>
      <c r="WJM99" s="13"/>
      <c r="WJN99" s="13"/>
      <c r="WJO99" s="13"/>
      <c r="WJP99" s="13"/>
      <c r="WJQ99" s="13"/>
      <c r="WJR99" s="13"/>
      <c r="WJS99" s="13"/>
      <c r="WJT99" s="13"/>
      <c r="WJU99" s="13"/>
      <c r="WJV99" s="13"/>
      <c r="WJW99" s="13"/>
      <c r="WJX99" s="13"/>
      <c r="WJY99" s="13"/>
      <c r="WJZ99" s="13"/>
      <c r="WKA99" s="13"/>
      <c r="WKB99" s="13"/>
      <c r="WKC99" s="13"/>
      <c r="WKD99" s="13"/>
      <c r="WKE99" s="13"/>
      <c r="WKF99" s="13"/>
      <c r="WKG99" s="13"/>
      <c r="WKH99" s="13"/>
      <c r="WKI99" s="13"/>
      <c r="WKJ99" s="13"/>
      <c r="WKK99" s="13"/>
      <c r="WKL99" s="13"/>
      <c r="WKM99" s="13"/>
      <c r="WKN99" s="13"/>
      <c r="WKO99" s="13"/>
      <c r="WKP99" s="13"/>
      <c r="WKQ99" s="13"/>
      <c r="WKR99" s="13"/>
      <c r="WKS99" s="13"/>
      <c r="WKT99" s="13"/>
      <c r="WKU99" s="13"/>
      <c r="WKV99" s="13"/>
      <c r="WKW99" s="13"/>
      <c r="WKX99" s="13"/>
      <c r="WKY99" s="13"/>
      <c r="WKZ99" s="13"/>
      <c r="WLA99" s="13"/>
      <c r="WLB99" s="13"/>
      <c r="WLC99" s="13"/>
      <c r="WLD99" s="13"/>
      <c r="WLE99" s="13"/>
      <c r="WLF99" s="13"/>
      <c r="WLG99" s="13"/>
      <c r="WLH99" s="13"/>
      <c r="WLI99" s="13"/>
      <c r="WLJ99" s="13"/>
      <c r="WLK99" s="13"/>
      <c r="WLL99" s="13"/>
      <c r="WLM99" s="13"/>
      <c r="WLN99" s="13"/>
      <c r="WLO99" s="13"/>
      <c r="WLP99" s="13"/>
      <c r="WLQ99" s="13"/>
      <c r="WLR99" s="13"/>
      <c r="WLS99" s="13"/>
      <c r="WLT99" s="13"/>
      <c r="WLU99" s="13"/>
      <c r="WLV99" s="13"/>
      <c r="WLW99" s="13"/>
      <c r="WLX99" s="13"/>
      <c r="WLY99" s="13"/>
      <c r="WLZ99" s="13"/>
      <c r="WMA99" s="13"/>
      <c r="WMB99" s="13"/>
      <c r="WMC99" s="13"/>
      <c r="WMD99" s="13"/>
      <c r="WME99" s="13"/>
      <c r="WMF99" s="13"/>
      <c r="WMG99" s="13"/>
      <c r="WMH99" s="13"/>
      <c r="WMI99" s="13"/>
      <c r="WMJ99" s="13"/>
      <c r="WMK99" s="13"/>
      <c r="WML99" s="13"/>
      <c r="WMM99" s="13"/>
      <c r="WMN99" s="13"/>
      <c r="WMO99" s="13"/>
      <c r="WMP99" s="13"/>
      <c r="WMQ99" s="13"/>
      <c r="WMR99" s="13"/>
      <c r="WMS99" s="13"/>
      <c r="WMT99" s="13"/>
      <c r="WMU99" s="13"/>
      <c r="WMV99" s="13"/>
      <c r="WMW99" s="13"/>
      <c r="WMX99" s="13"/>
      <c r="WMY99" s="13"/>
      <c r="WMZ99" s="13"/>
      <c r="WNA99" s="13"/>
      <c r="WNB99" s="13"/>
      <c r="WNC99" s="13"/>
      <c r="WND99" s="13"/>
      <c r="WNE99" s="13"/>
      <c r="WNF99" s="13"/>
      <c r="WNG99" s="13"/>
      <c r="WNH99" s="13"/>
      <c r="WNI99" s="13"/>
      <c r="WNJ99" s="13"/>
      <c r="WNK99" s="13"/>
      <c r="WNL99" s="13"/>
      <c r="WNM99" s="13"/>
      <c r="WNN99" s="13"/>
      <c r="WNO99" s="13"/>
      <c r="WNP99" s="13"/>
      <c r="WNQ99" s="13"/>
      <c r="WNR99" s="13"/>
      <c r="WNS99" s="13"/>
      <c r="WNT99" s="13"/>
      <c r="WNU99" s="13"/>
      <c r="WNV99" s="13"/>
      <c r="WNW99" s="13"/>
      <c r="WNX99" s="13"/>
      <c r="WNY99" s="13"/>
      <c r="WNZ99" s="13"/>
      <c r="WOA99" s="13"/>
      <c r="WOB99" s="13"/>
      <c r="WOC99" s="13"/>
      <c r="WOD99" s="13"/>
      <c r="WOE99" s="13"/>
      <c r="WOF99" s="13"/>
      <c r="WOG99" s="13"/>
      <c r="WOH99" s="13"/>
      <c r="WOI99" s="13"/>
      <c r="WOJ99" s="13"/>
      <c r="WOK99" s="13"/>
      <c r="WOL99" s="13"/>
      <c r="WOM99" s="13"/>
      <c r="WON99" s="13"/>
      <c r="WOO99" s="13"/>
      <c r="WOP99" s="13"/>
      <c r="WOQ99" s="13"/>
      <c r="WOR99" s="13"/>
      <c r="WOS99" s="13"/>
      <c r="WOT99" s="13"/>
      <c r="WOU99" s="13"/>
      <c r="WOV99" s="13"/>
      <c r="WOW99" s="13"/>
      <c r="WOX99" s="13"/>
      <c r="WOY99" s="13"/>
      <c r="WOZ99" s="13"/>
      <c r="WPA99" s="13"/>
      <c r="WPB99" s="13"/>
      <c r="WPC99" s="13"/>
      <c r="WPD99" s="13"/>
      <c r="WPE99" s="13"/>
      <c r="WPF99" s="13"/>
      <c r="WPG99" s="13"/>
      <c r="WPH99" s="13"/>
      <c r="WPI99" s="13"/>
      <c r="WPJ99" s="13"/>
      <c r="WPK99" s="13"/>
      <c r="WPL99" s="13"/>
      <c r="WPM99" s="13"/>
      <c r="WPN99" s="13"/>
      <c r="WPO99" s="13"/>
      <c r="WPP99" s="13"/>
      <c r="WPQ99" s="13"/>
      <c r="WPR99" s="13"/>
      <c r="WPS99" s="13"/>
      <c r="WPT99" s="13"/>
      <c r="WPU99" s="13"/>
      <c r="WPV99" s="13"/>
      <c r="WPW99" s="13"/>
      <c r="WPX99" s="13"/>
      <c r="WPY99" s="13"/>
      <c r="WPZ99" s="13"/>
      <c r="WQA99" s="13"/>
      <c r="WQB99" s="13"/>
      <c r="WQC99" s="13"/>
      <c r="WQD99" s="13"/>
      <c r="WQE99" s="13"/>
      <c r="WQF99" s="13"/>
      <c r="WQG99" s="13"/>
      <c r="WQH99" s="13"/>
      <c r="WQI99" s="13"/>
      <c r="WQJ99" s="13"/>
      <c r="WQK99" s="13"/>
      <c r="WQL99" s="13"/>
      <c r="WQM99" s="13"/>
      <c r="WQN99" s="13"/>
      <c r="WQO99" s="13"/>
      <c r="WQP99" s="13"/>
      <c r="WQQ99" s="13"/>
      <c r="WQR99" s="13"/>
      <c r="WQS99" s="13"/>
      <c r="WQT99" s="13"/>
      <c r="WQU99" s="13"/>
      <c r="WQV99" s="13"/>
      <c r="WQW99" s="13"/>
      <c r="WQX99" s="13"/>
      <c r="WQY99" s="13"/>
      <c r="WQZ99" s="13"/>
      <c r="WRA99" s="13"/>
      <c r="WRB99" s="13"/>
      <c r="WRC99" s="13"/>
      <c r="WRD99" s="13"/>
      <c r="WRE99" s="13"/>
      <c r="WRF99" s="13"/>
      <c r="WRG99" s="13"/>
      <c r="WRH99" s="13"/>
      <c r="WRI99" s="13"/>
      <c r="WRJ99" s="13"/>
      <c r="WRK99" s="13"/>
      <c r="WRL99" s="13"/>
      <c r="WRM99" s="13"/>
      <c r="WRN99" s="13"/>
      <c r="WRO99" s="13"/>
      <c r="WRP99" s="13"/>
      <c r="WRQ99" s="13"/>
      <c r="WRR99" s="13"/>
      <c r="WRS99" s="13"/>
      <c r="WRT99" s="13"/>
      <c r="WRU99" s="13"/>
      <c r="WRV99" s="13"/>
      <c r="WRW99" s="13"/>
      <c r="WRX99" s="13"/>
      <c r="WRY99" s="13"/>
      <c r="WRZ99" s="13"/>
      <c r="WSA99" s="13"/>
      <c r="WSB99" s="13"/>
      <c r="WSC99" s="13"/>
      <c r="WSD99" s="13"/>
      <c r="WSE99" s="13"/>
      <c r="WSF99" s="13"/>
      <c r="WSG99" s="13"/>
      <c r="WSH99" s="13"/>
      <c r="WSI99" s="13"/>
      <c r="WSJ99" s="13"/>
      <c r="WSK99" s="13"/>
      <c r="WSL99" s="13"/>
      <c r="WSM99" s="13"/>
      <c r="WSN99" s="13"/>
      <c r="WSO99" s="13"/>
      <c r="WSP99" s="13"/>
      <c r="WSQ99" s="13"/>
      <c r="WSR99" s="13"/>
      <c r="WSS99" s="13"/>
      <c r="WST99" s="13"/>
      <c r="WSU99" s="13"/>
      <c r="WSV99" s="13"/>
      <c r="WSW99" s="13"/>
      <c r="WSX99" s="13"/>
      <c r="WSY99" s="13"/>
      <c r="WSZ99" s="13"/>
      <c r="WTA99" s="13"/>
      <c r="WTB99" s="13"/>
      <c r="WTC99" s="13"/>
      <c r="WTD99" s="13"/>
      <c r="WTE99" s="13"/>
      <c r="WTF99" s="13"/>
      <c r="WTG99" s="13"/>
      <c r="WTH99" s="13"/>
      <c r="WTI99" s="13"/>
      <c r="WTJ99" s="13"/>
      <c r="WTK99" s="13"/>
      <c r="WTL99" s="13"/>
      <c r="WTM99" s="13"/>
      <c r="WTN99" s="13"/>
      <c r="WTO99" s="13"/>
      <c r="WTP99" s="13"/>
      <c r="WTQ99" s="13"/>
      <c r="WTR99" s="13"/>
      <c r="WTS99" s="13"/>
      <c r="WTT99" s="13"/>
      <c r="WTU99" s="13"/>
      <c r="WTV99" s="13"/>
      <c r="WTW99" s="13"/>
      <c r="WTX99" s="13"/>
      <c r="WTY99" s="13"/>
      <c r="WTZ99" s="13"/>
      <c r="WUA99" s="13"/>
      <c r="WUB99" s="13"/>
      <c r="WUC99" s="13"/>
      <c r="WUD99" s="13"/>
      <c r="WUE99" s="13"/>
      <c r="WUF99" s="13"/>
      <c r="WUG99" s="13"/>
      <c r="WUH99" s="13"/>
      <c r="WUI99" s="13"/>
      <c r="WUJ99" s="13"/>
      <c r="WUK99" s="13"/>
      <c r="WUL99" s="13"/>
      <c r="WUM99" s="13"/>
      <c r="WUN99" s="13"/>
      <c r="WUO99" s="13"/>
      <c r="WUP99" s="13"/>
      <c r="WUQ99" s="13"/>
      <c r="WUR99" s="13"/>
      <c r="WUS99" s="13"/>
      <c r="WUT99" s="13"/>
      <c r="WUU99" s="13"/>
      <c r="WUV99" s="13"/>
      <c r="WUW99" s="13"/>
      <c r="WUX99" s="13"/>
      <c r="WUY99" s="13"/>
      <c r="WUZ99" s="13"/>
      <c r="WVA99" s="13"/>
      <c r="WVB99" s="13"/>
      <c r="WVC99" s="13"/>
      <c r="WVD99" s="13"/>
      <c r="WVE99" s="13"/>
      <c r="WVF99" s="13"/>
      <c r="WVG99" s="13"/>
      <c r="WVH99" s="13"/>
      <c r="WVI99" s="13"/>
      <c r="WVJ99" s="13"/>
      <c r="WVK99" s="13"/>
      <c r="WVL99" s="13"/>
      <c r="WVM99" s="13"/>
      <c r="WVN99" s="13"/>
      <c r="WVO99" s="13"/>
      <c r="WVP99" s="13"/>
      <c r="WVQ99" s="13"/>
      <c r="WVR99" s="13"/>
      <c r="WVS99" s="13"/>
      <c r="WVT99" s="13"/>
      <c r="WVU99" s="13"/>
      <c r="WVV99" s="13"/>
      <c r="WVW99" s="13"/>
      <c r="WVX99" s="13"/>
      <c r="WVY99" s="13"/>
      <c r="WVZ99" s="13"/>
      <c r="WWA99" s="13"/>
      <c r="WWB99" s="13"/>
      <c r="WWC99" s="13"/>
      <c r="WWD99" s="13"/>
      <c r="WWE99" s="13"/>
      <c r="WWF99" s="13"/>
      <c r="WWG99" s="13"/>
      <c r="WWH99" s="13"/>
      <c r="WWI99" s="13"/>
      <c r="WWJ99" s="13"/>
      <c r="WWK99" s="13"/>
      <c r="WWL99" s="13"/>
      <c r="WWM99" s="13"/>
      <c r="WWN99" s="13"/>
      <c r="WWO99" s="13"/>
      <c r="WWP99" s="13"/>
      <c r="WWQ99" s="13"/>
      <c r="WWR99" s="13"/>
      <c r="WWS99" s="13"/>
      <c r="WWT99" s="13"/>
      <c r="WWU99" s="13"/>
      <c r="WWV99" s="13"/>
      <c r="WWW99" s="13"/>
      <c r="WWX99" s="13"/>
      <c r="WWY99" s="13"/>
      <c r="WWZ99" s="13"/>
      <c r="WXA99" s="13"/>
      <c r="WXB99" s="13"/>
      <c r="WXC99" s="13"/>
      <c r="WXD99" s="13"/>
      <c r="WXE99" s="13"/>
      <c r="WXF99" s="13"/>
      <c r="WXG99" s="13"/>
      <c r="WXH99" s="13"/>
      <c r="WXI99" s="13"/>
      <c r="WXJ99" s="13"/>
      <c r="WXK99" s="13"/>
      <c r="WXL99" s="13"/>
      <c r="WXM99" s="13"/>
      <c r="WXN99" s="13"/>
      <c r="WXO99" s="13"/>
      <c r="WXP99" s="13"/>
      <c r="WXQ99" s="13"/>
      <c r="WXR99" s="13"/>
      <c r="WXS99" s="13"/>
      <c r="WXT99" s="13"/>
      <c r="WXU99" s="13"/>
      <c r="WXV99" s="13"/>
      <c r="WXW99" s="13"/>
      <c r="WXX99" s="13"/>
      <c r="WXY99" s="13"/>
      <c r="WXZ99" s="13"/>
      <c r="WYA99" s="13"/>
      <c r="WYB99" s="13"/>
      <c r="WYC99" s="13"/>
      <c r="WYD99" s="13"/>
      <c r="WYE99" s="13"/>
      <c r="WYF99" s="13"/>
      <c r="WYG99" s="13"/>
      <c r="WYH99" s="13"/>
      <c r="WYI99" s="13"/>
      <c r="WYJ99" s="13"/>
      <c r="WYK99" s="13"/>
      <c r="WYL99" s="13"/>
      <c r="WYM99" s="13"/>
      <c r="WYN99" s="13"/>
      <c r="WYO99" s="13"/>
      <c r="WYP99" s="13"/>
      <c r="WYQ99" s="13"/>
      <c r="WYR99" s="13"/>
      <c r="WYS99" s="13"/>
      <c r="WYT99" s="13"/>
      <c r="WYU99" s="13"/>
      <c r="WYV99" s="13"/>
      <c r="WYW99" s="13"/>
      <c r="WYX99" s="13"/>
      <c r="WYY99" s="13"/>
      <c r="WYZ99" s="13"/>
      <c r="WZA99" s="13"/>
      <c r="WZB99" s="13"/>
      <c r="WZC99" s="13"/>
      <c r="WZD99" s="13"/>
      <c r="WZE99" s="13"/>
      <c r="WZF99" s="13"/>
      <c r="WZG99" s="13"/>
      <c r="WZH99" s="13"/>
      <c r="WZI99" s="13"/>
      <c r="WZJ99" s="13"/>
      <c r="WZK99" s="13"/>
      <c r="WZL99" s="13"/>
      <c r="WZM99" s="13"/>
      <c r="WZN99" s="13"/>
      <c r="WZO99" s="13"/>
      <c r="WZP99" s="13"/>
      <c r="WZQ99" s="13"/>
      <c r="WZR99" s="13"/>
      <c r="WZS99" s="13"/>
      <c r="WZT99" s="13"/>
      <c r="WZU99" s="13"/>
      <c r="WZV99" s="13"/>
      <c r="WZW99" s="13"/>
      <c r="WZX99" s="13"/>
      <c r="WZY99" s="13"/>
      <c r="WZZ99" s="13"/>
      <c r="XAA99" s="13"/>
      <c r="XAB99" s="13"/>
      <c r="XAC99" s="13"/>
      <c r="XAD99" s="13"/>
      <c r="XAE99" s="13"/>
      <c r="XAF99" s="13"/>
      <c r="XAG99" s="13"/>
      <c r="XAH99" s="13"/>
      <c r="XAI99" s="13"/>
      <c r="XAJ99" s="13"/>
      <c r="XAK99" s="13"/>
      <c r="XAL99" s="13"/>
      <c r="XAM99" s="13"/>
      <c r="XAN99" s="13"/>
      <c r="XAO99" s="13"/>
      <c r="XAP99" s="13"/>
      <c r="XAQ99" s="13"/>
      <c r="XAR99" s="13"/>
      <c r="XAS99" s="13"/>
      <c r="XAT99" s="13"/>
      <c r="XAU99" s="13"/>
      <c r="XAV99" s="13"/>
      <c r="XAW99" s="13"/>
      <c r="XAX99" s="13"/>
      <c r="XAY99" s="13"/>
      <c r="XAZ99" s="13"/>
      <c r="XBA99" s="13"/>
      <c r="XBB99" s="13"/>
      <c r="XBC99" s="13"/>
      <c r="XBD99" s="13"/>
      <c r="XBE99" s="13"/>
      <c r="XBF99" s="13"/>
      <c r="XBG99" s="13"/>
      <c r="XBH99" s="13"/>
      <c r="XBI99" s="13"/>
      <c r="XBJ99" s="13"/>
      <c r="XBK99" s="13"/>
      <c r="XBL99" s="13"/>
      <c r="XBM99" s="13"/>
      <c r="XBN99" s="13"/>
      <c r="XBO99" s="13"/>
      <c r="XBP99" s="13"/>
      <c r="XBQ99" s="13"/>
      <c r="XBR99" s="13"/>
      <c r="XBS99" s="13"/>
      <c r="XBT99" s="13"/>
      <c r="XBU99" s="13"/>
      <c r="XBV99" s="13"/>
      <c r="XBW99" s="13"/>
      <c r="XBX99" s="13"/>
      <c r="XBY99" s="13"/>
      <c r="XBZ99" s="13"/>
      <c r="XCA99" s="13"/>
      <c r="XCB99" s="13"/>
      <c r="XCC99" s="13"/>
      <c r="XCD99" s="13"/>
      <c r="XCE99" s="13"/>
      <c r="XCF99" s="13"/>
      <c r="XCG99" s="13"/>
      <c r="XCH99" s="13"/>
      <c r="XCI99" s="13"/>
      <c r="XCJ99" s="13"/>
      <c r="XCK99" s="13"/>
      <c r="XCL99" s="13"/>
      <c r="XCM99" s="13"/>
      <c r="XCN99" s="13"/>
      <c r="XCO99" s="13"/>
      <c r="XCP99" s="13"/>
      <c r="XCQ99" s="13"/>
      <c r="XCR99" s="13"/>
      <c r="XCS99" s="13"/>
      <c r="XCT99" s="13"/>
      <c r="XCU99" s="13"/>
      <c r="XCV99" s="13"/>
      <c r="XCW99" s="13"/>
      <c r="XCX99" s="13"/>
      <c r="XCY99" s="13"/>
      <c r="XCZ99" s="13"/>
      <c r="XDA99" s="13"/>
      <c r="XDB99" s="13"/>
      <c r="XDC99" s="13"/>
      <c r="XDD99" s="13"/>
      <c r="XDE99" s="13"/>
      <c r="XDF99" s="13"/>
      <c r="XDG99" s="13"/>
      <c r="XDH99" s="13"/>
      <c r="XDI99" s="13"/>
      <c r="XDJ99" s="13"/>
      <c r="XDK99" s="13"/>
      <c r="XDL99" s="13"/>
      <c r="XDM99" s="13"/>
      <c r="XDN99" s="13"/>
      <c r="XDO99" s="13"/>
      <c r="XDP99" s="13"/>
      <c r="XDQ99" s="13"/>
      <c r="XDR99" s="13"/>
      <c r="XDS99" s="13"/>
      <c r="XDT99" s="13"/>
      <c r="XDU99" s="13"/>
      <c r="XDV99" s="13"/>
      <c r="XDW99" s="13"/>
      <c r="XDX99" s="13"/>
      <c r="XDY99" s="13"/>
      <c r="XDZ99" s="13"/>
      <c r="XEA99" s="13"/>
      <c r="XEB99" s="13"/>
      <c r="XEC99" s="13"/>
      <c r="XED99" s="13"/>
      <c r="XEE99" s="13"/>
      <c r="XEF99" s="13"/>
      <c r="XEG99" s="13"/>
      <c r="XEH99" s="13"/>
      <c r="XEI99" s="13"/>
      <c r="XEJ99" s="13"/>
      <c r="XEK99" s="13"/>
      <c r="XEL99" s="13"/>
      <c r="XEM99" s="13"/>
      <c r="XEN99" s="13"/>
      <c r="XEO99" s="13"/>
      <c r="XEP99" s="13"/>
      <c r="XEQ99" s="13"/>
      <c r="XER99" s="13"/>
      <c r="XES99" s="13"/>
      <c r="XET99" s="13"/>
      <c r="XEU99" s="13"/>
      <c r="XEV99" s="13"/>
      <c r="XEW99" s="13"/>
      <c r="XEX99" s="13"/>
      <c r="XEY99" s="13"/>
      <c r="XEZ99" s="13"/>
      <c r="XFA99" s="13"/>
      <c r="XFB99" s="13"/>
    </row>
    <row r="100" spans="1:16382" x14ac:dyDescent="0.25">
      <c r="A100" s="14">
        <v>99</v>
      </c>
      <c r="B100" s="138" t="s">
        <v>4360</v>
      </c>
      <c r="C100" s="138" t="s">
        <v>9</v>
      </c>
      <c r="D100" s="138" t="s">
        <v>138</v>
      </c>
      <c r="E100" s="72">
        <v>43097</v>
      </c>
      <c r="F100" s="57" t="s">
        <v>630</v>
      </c>
      <c r="G100" s="138" t="s">
        <v>4906</v>
      </c>
      <c r="H100" s="138" t="s">
        <v>4907</v>
      </c>
      <c r="I100" s="138" t="s">
        <v>4908</v>
      </c>
      <c r="J100" s="138" t="s">
        <v>4475</v>
      </c>
      <c r="K100" s="146">
        <v>150000</v>
      </c>
      <c r="L100" s="138" t="s">
        <v>66</v>
      </c>
      <c r="M100" s="138" t="s">
        <v>67</v>
      </c>
      <c r="N100" s="139" t="s">
        <v>4909</v>
      </c>
      <c r="O100" s="138" t="s">
        <v>4910</v>
      </c>
      <c r="P100" s="138" t="s">
        <v>4911</v>
      </c>
      <c r="Q100" s="140" t="s">
        <v>4912</v>
      </c>
      <c r="R100" s="138" t="s">
        <v>72</v>
      </c>
      <c r="S100" s="117" t="s">
        <v>4480</v>
      </c>
      <c r="T100" s="140" t="s">
        <v>843</v>
      </c>
      <c r="U100" s="141" t="s">
        <v>4378</v>
      </c>
      <c r="V100" s="138" t="s">
        <v>4470</v>
      </c>
      <c r="W100" s="140" t="s">
        <v>77</v>
      </c>
      <c r="X100" s="42" t="s">
        <v>4624</v>
      </c>
      <c r="Y100" s="48" t="s">
        <v>4935</v>
      </c>
    </row>
    <row r="101" spans="1:16382" x14ac:dyDescent="0.25">
      <c r="A101" s="14">
        <v>100</v>
      </c>
      <c r="B101" s="138" t="s">
        <v>4360</v>
      </c>
      <c r="C101" s="138" t="s">
        <v>9</v>
      </c>
      <c r="D101" s="138" t="s">
        <v>61</v>
      </c>
      <c r="E101" s="61">
        <v>43141</v>
      </c>
      <c r="F101" s="62" t="s">
        <v>4913</v>
      </c>
      <c r="G101" s="138" t="s">
        <v>4914</v>
      </c>
      <c r="H101" s="138" t="s">
        <v>4915</v>
      </c>
      <c r="I101" s="138" t="s">
        <v>4916</v>
      </c>
      <c r="J101" s="138" t="s">
        <v>591</v>
      </c>
      <c r="K101" s="146">
        <v>200000</v>
      </c>
      <c r="L101" s="138" t="s">
        <v>66</v>
      </c>
      <c r="M101" s="138" t="s">
        <v>67</v>
      </c>
      <c r="N101" s="139" t="s">
        <v>4917</v>
      </c>
      <c r="O101" s="138" t="s">
        <v>4918</v>
      </c>
      <c r="P101" s="138" t="s">
        <v>4919</v>
      </c>
      <c r="Q101" s="140" t="s">
        <v>4920</v>
      </c>
      <c r="R101" s="138" t="s">
        <v>72</v>
      </c>
      <c r="S101" s="117" t="s">
        <v>4921</v>
      </c>
      <c r="T101" s="140" t="s">
        <v>748</v>
      </c>
      <c r="U101" s="141" t="s">
        <v>75</v>
      </c>
      <c r="V101" s="138" t="s">
        <v>4470</v>
      </c>
      <c r="W101" s="138" t="s">
        <v>77</v>
      </c>
      <c r="X101" s="42" t="s">
        <v>4624</v>
      </c>
      <c r="Y101" s="48" t="s">
        <v>4935</v>
      </c>
    </row>
    <row r="102" spans="1:16382" x14ac:dyDescent="0.25">
      <c r="A102" s="14">
        <v>101</v>
      </c>
      <c r="B102" s="43" t="s">
        <v>4360</v>
      </c>
      <c r="C102" s="43" t="s">
        <v>10</v>
      </c>
      <c r="D102" s="43" t="s">
        <v>61</v>
      </c>
      <c r="E102" s="72">
        <v>43132</v>
      </c>
      <c r="F102" s="166">
        <v>0.1850347222222222</v>
      </c>
      <c r="G102" s="43" t="s">
        <v>31</v>
      </c>
      <c r="H102" s="43" t="s">
        <v>31</v>
      </c>
      <c r="I102" s="43" t="s">
        <v>31</v>
      </c>
      <c r="J102" s="43" t="s">
        <v>31</v>
      </c>
      <c r="K102" s="149">
        <v>50000</v>
      </c>
      <c r="L102" s="43"/>
      <c r="M102" s="43" t="s">
        <v>31</v>
      </c>
      <c r="N102" s="43" t="s">
        <v>31</v>
      </c>
      <c r="O102" s="43" t="s">
        <v>31</v>
      </c>
      <c r="P102" s="43" t="s">
        <v>4922</v>
      </c>
      <c r="Q102" s="14" t="s">
        <v>100</v>
      </c>
      <c r="R102" s="43" t="s">
        <v>72</v>
      </c>
      <c r="S102" s="43" t="s">
        <v>4923</v>
      </c>
      <c r="T102" s="14" t="s">
        <v>748</v>
      </c>
      <c r="U102" s="43" t="s">
        <v>2314</v>
      </c>
      <c r="V102" s="12" t="s">
        <v>31</v>
      </c>
      <c r="W102" s="12" t="s">
        <v>31</v>
      </c>
      <c r="X102" s="42" t="s">
        <v>4624</v>
      </c>
      <c r="Y102" s="48" t="s">
        <v>4935</v>
      </c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13"/>
      <c r="LA102" s="13"/>
      <c r="LB102" s="13"/>
      <c r="LC102" s="13"/>
      <c r="LD102" s="13"/>
      <c r="LE102" s="13"/>
      <c r="LF102" s="13"/>
      <c r="LG102" s="13"/>
      <c r="LH102" s="13"/>
      <c r="LI102" s="13"/>
      <c r="LJ102" s="13"/>
      <c r="LK102" s="13"/>
      <c r="LL102" s="13"/>
      <c r="LM102" s="13"/>
      <c r="LN102" s="13"/>
      <c r="LO102" s="13"/>
      <c r="LP102" s="13"/>
      <c r="LQ102" s="13"/>
      <c r="LR102" s="13"/>
      <c r="LS102" s="13"/>
      <c r="LT102" s="13"/>
      <c r="LU102" s="13"/>
      <c r="LV102" s="13"/>
      <c r="LW102" s="13"/>
      <c r="LX102" s="13"/>
      <c r="LY102" s="13"/>
      <c r="LZ102" s="13"/>
      <c r="MA102" s="13"/>
      <c r="MB102" s="13"/>
      <c r="MC102" s="13"/>
      <c r="MD102" s="13"/>
      <c r="ME102" s="13"/>
      <c r="MF102" s="13"/>
      <c r="MG102" s="13"/>
      <c r="MH102" s="13"/>
      <c r="MI102" s="13"/>
      <c r="MJ102" s="13"/>
      <c r="MK102" s="13"/>
      <c r="ML102" s="13"/>
      <c r="MM102" s="13"/>
      <c r="MN102" s="13"/>
      <c r="MO102" s="13"/>
      <c r="MP102" s="13"/>
      <c r="MQ102" s="13"/>
      <c r="MR102" s="13"/>
      <c r="MS102" s="13"/>
      <c r="MT102" s="13"/>
      <c r="MU102" s="13"/>
      <c r="MV102" s="13"/>
      <c r="MW102" s="13"/>
      <c r="MX102" s="13"/>
      <c r="MY102" s="13"/>
      <c r="MZ102" s="13"/>
      <c r="NA102" s="13"/>
      <c r="NB102" s="13"/>
      <c r="NC102" s="13"/>
      <c r="ND102" s="13"/>
      <c r="NE102" s="13"/>
      <c r="NF102" s="13"/>
      <c r="NG102" s="13"/>
      <c r="NH102" s="13"/>
      <c r="NI102" s="13"/>
      <c r="NJ102" s="13"/>
      <c r="NK102" s="13"/>
      <c r="NL102" s="13"/>
      <c r="NM102" s="13"/>
      <c r="NN102" s="13"/>
      <c r="NO102" s="13"/>
      <c r="NP102" s="13"/>
      <c r="NQ102" s="13"/>
      <c r="NR102" s="13"/>
      <c r="NS102" s="13"/>
      <c r="NT102" s="13"/>
      <c r="NU102" s="13"/>
      <c r="NV102" s="13"/>
      <c r="NW102" s="13"/>
      <c r="NX102" s="13"/>
      <c r="NY102" s="13"/>
      <c r="NZ102" s="13"/>
      <c r="OA102" s="13"/>
      <c r="OB102" s="13"/>
      <c r="OC102" s="13"/>
      <c r="OD102" s="13"/>
      <c r="OE102" s="13"/>
      <c r="OF102" s="13"/>
      <c r="OG102" s="13"/>
      <c r="OH102" s="13"/>
      <c r="OI102" s="13"/>
      <c r="OJ102" s="13"/>
      <c r="OK102" s="13"/>
      <c r="OL102" s="13"/>
      <c r="OM102" s="13"/>
      <c r="ON102" s="13"/>
      <c r="OO102" s="13"/>
      <c r="OP102" s="13"/>
      <c r="OQ102" s="13"/>
      <c r="OR102" s="13"/>
      <c r="OS102" s="13"/>
      <c r="OT102" s="13"/>
      <c r="OU102" s="13"/>
      <c r="OV102" s="13"/>
      <c r="OW102" s="13"/>
      <c r="OX102" s="13"/>
      <c r="OY102" s="13"/>
      <c r="OZ102" s="13"/>
      <c r="PA102" s="13"/>
      <c r="PB102" s="13"/>
      <c r="PC102" s="13"/>
      <c r="PD102" s="13"/>
      <c r="PE102" s="13"/>
      <c r="PF102" s="13"/>
      <c r="PG102" s="13"/>
      <c r="PH102" s="13"/>
      <c r="PI102" s="13"/>
      <c r="PJ102" s="13"/>
      <c r="PK102" s="13"/>
      <c r="PL102" s="13"/>
      <c r="PM102" s="13"/>
      <c r="PN102" s="13"/>
      <c r="PO102" s="13"/>
      <c r="PP102" s="13"/>
      <c r="PQ102" s="13"/>
      <c r="PR102" s="13"/>
      <c r="PS102" s="13"/>
      <c r="PT102" s="13"/>
      <c r="PU102" s="13"/>
      <c r="PV102" s="13"/>
      <c r="PW102" s="13"/>
      <c r="PX102" s="13"/>
      <c r="PY102" s="13"/>
      <c r="PZ102" s="13"/>
      <c r="QA102" s="13"/>
      <c r="QB102" s="13"/>
      <c r="QC102" s="13"/>
      <c r="QD102" s="13"/>
      <c r="QE102" s="13"/>
      <c r="QF102" s="13"/>
      <c r="QG102" s="13"/>
      <c r="QH102" s="13"/>
      <c r="QI102" s="13"/>
      <c r="QJ102" s="13"/>
      <c r="QK102" s="13"/>
      <c r="QL102" s="13"/>
      <c r="QM102" s="13"/>
      <c r="QN102" s="13"/>
      <c r="QO102" s="13"/>
      <c r="QP102" s="13"/>
      <c r="QQ102" s="13"/>
      <c r="QR102" s="13"/>
      <c r="QS102" s="13"/>
      <c r="QT102" s="13"/>
      <c r="QU102" s="13"/>
      <c r="QV102" s="13"/>
      <c r="QW102" s="13"/>
      <c r="QX102" s="13"/>
      <c r="QY102" s="13"/>
      <c r="QZ102" s="13"/>
      <c r="RA102" s="13"/>
      <c r="RB102" s="13"/>
      <c r="RC102" s="13"/>
      <c r="RD102" s="13"/>
      <c r="RE102" s="13"/>
      <c r="RF102" s="13"/>
      <c r="RG102" s="13"/>
      <c r="RH102" s="13"/>
      <c r="RI102" s="13"/>
      <c r="RJ102" s="13"/>
      <c r="RK102" s="13"/>
      <c r="RL102" s="13"/>
      <c r="RM102" s="13"/>
      <c r="RN102" s="13"/>
      <c r="RO102" s="13"/>
      <c r="RP102" s="13"/>
      <c r="RQ102" s="13"/>
      <c r="RR102" s="13"/>
      <c r="RS102" s="13"/>
      <c r="RT102" s="13"/>
      <c r="RU102" s="13"/>
      <c r="RV102" s="13"/>
      <c r="RW102" s="13"/>
      <c r="RX102" s="13"/>
      <c r="RY102" s="13"/>
      <c r="RZ102" s="13"/>
      <c r="SA102" s="13"/>
      <c r="SB102" s="13"/>
      <c r="SC102" s="13"/>
      <c r="SD102" s="13"/>
      <c r="SE102" s="13"/>
      <c r="SF102" s="13"/>
      <c r="SG102" s="13"/>
      <c r="SH102" s="13"/>
      <c r="SI102" s="13"/>
      <c r="SJ102" s="13"/>
      <c r="SK102" s="13"/>
      <c r="SL102" s="13"/>
      <c r="SM102" s="13"/>
      <c r="SN102" s="13"/>
      <c r="SO102" s="13"/>
      <c r="SP102" s="13"/>
      <c r="SQ102" s="13"/>
      <c r="SR102" s="13"/>
      <c r="SS102" s="13"/>
      <c r="ST102" s="13"/>
      <c r="SU102" s="13"/>
      <c r="SV102" s="13"/>
      <c r="SW102" s="13"/>
      <c r="SX102" s="13"/>
      <c r="SY102" s="13"/>
      <c r="SZ102" s="13"/>
      <c r="TA102" s="13"/>
      <c r="TB102" s="13"/>
      <c r="TC102" s="13"/>
      <c r="TD102" s="13"/>
      <c r="TE102" s="13"/>
      <c r="TF102" s="13"/>
      <c r="TG102" s="13"/>
      <c r="TH102" s="13"/>
      <c r="TI102" s="13"/>
      <c r="TJ102" s="13"/>
      <c r="TK102" s="13"/>
      <c r="TL102" s="13"/>
      <c r="TM102" s="13"/>
      <c r="TN102" s="13"/>
      <c r="TO102" s="13"/>
      <c r="TP102" s="13"/>
      <c r="TQ102" s="13"/>
      <c r="TR102" s="13"/>
      <c r="TS102" s="13"/>
      <c r="TT102" s="13"/>
      <c r="TU102" s="13"/>
      <c r="TV102" s="13"/>
      <c r="TW102" s="13"/>
      <c r="TX102" s="13"/>
      <c r="TY102" s="13"/>
      <c r="TZ102" s="13"/>
      <c r="UA102" s="13"/>
      <c r="UB102" s="13"/>
      <c r="UC102" s="13"/>
      <c r="UD102" s="13"/>
      <c r="UE102" s="13"/>
      <c r="UF102" s="13"/>
      <c r="UG102" s="13"/>
      <c r="UH102" s="13"/>
      <c r="UI102" s="13"/>
      <c r="UJ102" s="13"/>
      <c r="UK102" s="13"/>
      <c r="UL102" s="13"/>
      <c r="UM102" s="13"/>
      <c r="UN102" s="13"/>
      <c r="UO102" s="13"/>
      <c r="UP102" s="13"/>
      <c r="UQ102" s="13"/>
      <c r="UR102" s="13"/>
      <c r="US102" s="13"/>
      <c r="UT102" s="13"/>
      <c r="UU102" s="13"/>
      <c r="UV102" s="13"/>
      <c r="UW102" s="13"/>
      <c r="UX102" s="13"/>
      <c r="UY102" s="13"/>
      <c r="UZ102" s="13"/>
      <c r="VA102" s="13"/>
      <c r="VB102" s="13"/>
      <c r="VC102" s="13"/>
      <c r="VD102" s="13"/>
      <c r="VE102" s="13"/>
      <c r="VF102" s="13"/>
      <c r="VG102" s="13"/>
      <c r="VH102" s="13"/>
      <c r="VI102" s="13"/>
      <c r="VJ102" s="13"/>
      <c r="VK102" s="13"/>
      <c r="VL102" s="13"/>
      <c r="VM102" s="13"/>
      <c r="VN102" s="13"/>
      <c r="VO102" s="13"/>
      <c r="VP102" s="13"/>
      <c r="VQ102" s="13"/>
      <c r="VR102" s="13"/>
      <c r="VS102" s="13"/>
      <c r="VT102" s="13"/>
      <c r="VU102" s="13"/>
      <c r="VV102" s="13"/>
      <c r="VW102" s="13"/>
      <c r="VX102" s="13"/>
      <c r="VY102" s="13"/>
      <c r="VZ102" s="13"/>
      <c r="WA102" s="13"/>
      <c r="WB102" s="13"/>
      <c r="WC102" s="13"/>
      <c r="WD102" s="13"/>
      <c r="WE102" s="13"/>
      <c r="WF102" s="13"/>
      <c r="WG102" s="13"/>
      <c r="WH102" s="13"/>
      <c r="WI102" s="13"/>
      <c r="WJ102" s="13"/>
      <c r="WK102" s="13"/>
      <c r="WL102" s="13"/>
      <c r="WM102" s="13"/>
      <c r="WN102" s="13"/>
      <c r="WO102" s="13"/>
      <c r="WP102" s="13"/>
      <c r="WQ102" s="13"/>
      <c r="WR102" s="13"/>
      <c r="WS102" s="13"/>
      <c r="WT102" s="13"/>
      <c r="WU102" s="13"/>
      <c r="WV102" s="13"/>
      <c r="WW102" s="13"/>
      <c r="WX102" s="13"/>
      <c r="WY102" s="13"/>
      <c r="WZ102" s="13"/>
      <c r="XA102" s="13"/>
      <c r="XB102" s="13"/>
      <c r="XC102" s="13"/>
      <c r="XD102" s="13"/>
      <c r="XE102" s="13"/>
      <c r="XF102" s="13"/>
      <c r="XG102" s="13"/>
      <c r="XH102" s="13"/>
      <c r="XI102" s="13"/>
      <c r="XJ102" s="13"/>
      <c r="XK102" s="13"/>
      <c r="XL102" s="13"/>
      <c r="XM102" s="13"/>
      <c r="XN102" s="13"/>
      <c r="XO102" s="13"/>
      <c r="XP102" s="13"/>
      <c r="XQ102" s="13"/>
      <c r="XR102" s="13"/>
      <c r="XS102" s="13"/>
      <c r="XT102" s="13"/>
      <c r="XU102" s="13"/>
      <c r="XV102" s="13"/>
      <c r="XW102" s="13"/>
      <c r="XX102" s="13"/>
      <c r="XY102" s="13"/>
      <c r="XZ102" s="13"/>
      <c r="YA102" s="13"/>
      <c r="YB102" s="13"/>
      <c r="YC102" s="13"/>
      <c r="YD102" s="13"/>
      <c r="YE102" s="13"/>
      <c r="YF102" s="13"/>
      <c r="YG102" s="13"/>
      <c r="YH102" s="13"/>
      <c r="YI102" s="13"/>
      <c r="YJ102" s="13"/>
      <c r="YK102" s="13"/>
      <c r="YL102" s="13"/>
      <c r="YM102" s="13"/>
      <c r="YN102" s="13"/>
      <c r="YO102" s="13"/>
      <c r="YP102" s="13"/>
      <c r="YQ102" s="13"/>
      <c r="YR102" s="13"/>
      <c r="YS102" s="13"/>
      <c r="YT102" s="13"/>
      <c r="YU102" s="13"/>
      <c r="YV102" s="13"/>
      <c r="YW102" s="13"/>
      <c r="YX102" s="13"/>
      <c r="YY102" s="13"/>
      <c r="YZ102" s="13"/>
      <c r="ZA102" s="13"/>
      <c r="ZB102" s="13"/>
      <c r="ZC102" s="13"/>
      <c r="ZD102" s="13"/>
      <c r="ZE102" s="13"/>
      <c r="ZF102" s="13"/>
      <c r="ZG102" s="13"/>
      <c r="ZH102" s="13"/>
      <c r="ZI102" s="13"/>
      <c r="ZJ102" s="13"/>
      <c r="ZK102" s="13"/>
      <c r="ZL102" s="13"/>
      <c r="ZM102" s="13"/>
      <c r="ZN102" s="13"/>
      <c r="ZO102" s="13"/>
      <c r="ZP102" s="13"/>
      <c r="ZQ102" s="13"/>
      <c r="ZR102" s="13"/>
      <c r="ZS102" s="13"/>
      <c r="ZT102" s="13"/>
      <c r="ZU102" s="13"/>
      <c r="ZV102" s="13"/>
      <c r="ZW102" s="13"/>
      <c r="ZX102" s="13"/>
      <c r="ZY102" s="13"/>
      <c r="ZZ102" s="13"/>
      <c r="AAA102" s="13"/>
      <c r="AAB102" s="13"/>
      <c r="AAC102" s="13"/>
      <c r="AAD102" s="13"/>
      <c r="AAE102" s="13"/>
      <c r="AAF102" s="13"/>
      <c r="AAG102" s="13"/>
      <c r="AAH102" s="13"/>
      <c r="AAI102" s="13"/>
      <c r="AAJ102" s="13"/>
      <c r="AAK102" s="13"/>
      <c r="AAL102" s="13"/>
      <c r="AAM102" s="13"/>
      <c r="AAN102" s="13"/>
      <c r="AAO102" s="13"/>
      <c r="AAP102" s="13"/>
      <c r="AAQ102" s="13"/>
      <c r="AAR102" s="13"/>
      <c r="AAS102" s="13"/>
      <c r="AAT102" s="13"/>
      <c r="AAU102" s="13"/>
      <c r="AAV102" s="13"/>
      <c r="AAW102" s="13"/>
      <c r="AAX102" s="13"/>
      <c r="AAY102" s="13"/>
      <c r="AAZ102" s="13"/>
      <c r="ABA102" s="13"/>
      <c r="ABB102" s="13"/>
      <c r="ABC102" s="13"/>
      <c r="ABD102" s="13"/>
      <c r="ABE102" s="13"/>
      <c r="ABF102" s="13"/>
      <c r="ABG102" s="13"/>
      <c r="ABH102" s="13"/>
      <c r="ABI102" s="13"/>
      <c r="ABJ102" s="13"/>
      <c r="ABK102" s="13"/>
      <c r="ABL102" s="13"/>
      <c r="ABM102" s="13"/>
      <c r="ABN102" s="13"/>
      <c r="ABO102" s="13"/>
      <c r="ABP102" s="13"/>
      <c r="ABQ102" s="13"/>
      <c r="ABR102" s="13"/>
      <c r="ABS102" s="13"/>
      <c r="ABT102" s="13"/>
      <c r="ABU102" s="13"/>
      <c r="ABV102" s="13"/>
      <c r="ABW102" s="13"/>
      <c r="ABX102" s="13"/>
      <c r="ABY102" s="13"/>
      <c r="ABZ102" s="13"/>
      <c r="ACA102" s="13"/>
      <c r="ACB102" s="13"/>
      <c r="ACC102" s="13"/>
      <c r="ACD102" s="13"/>
      <c r="ACE102" s="13"/>
      <c r="ACF102" s="13"/>
      <c r="ACG102" s="13"/>
      <c r="ACH102" s="13"/>
      <c r="ACI102" s="13"/>
      <c r="ACJ102" s="13"/>
      <c r="ACK102" s="13"/>
      <c r="ACL102" s="13"/>
      <c r="ACM102" s="13"/>
      <c r="ACN102" s="13"/>
      <c r="ACO102" s="13"/>
      <c r="ACP102" s="13"/>
      <c r="ACQ102" s="13"/>
      <c r="ACR102" s="13"/>
      <c r="ACS102" s="13"/>
      <c r="ACT102" s="13"/>
      <c r="ACU102" s="13"/>
      <c r="ACV102" s="13"/>
      <c r="ACW102" s="13"/>
      <c r="ACX102" s="13"/>
      <c r="ACY102" s="13"/>
      <c r="ACZ102" s="13"/>
      <c r="ADA102" s="13"/>
      <c r="ADB102" s="13"/>
      <c r="ADC102" s="13"/>
      <c r="ADD102" s="13"/>
      <c r="ADE102" s="13"/>
      <c r="ADF102" s="13"/>
      <c r="ADG102" s="13"/>
      <c r="ADH102" s="13"/>
      <c r="ADI102" s="13"/>
      <c r="ADJ102" s="13"/>
      <c r="ADK102" s="13"/>
      <c r="ADL102" s="13"/>
      <c r="ADM102" s="13"/>
      <c r="ADN102" s="13"/>
      <c r="ADO102" s="13"/>
      <c r="ADP102" s="13"/>
      <c r="ADQ102" s="13"/>
      <c r="ADR102" s="13"/>
      <c r="ADS102" s="13"/>
      <c r="ADT102" s="13"/>
      <c r="ADU102" s="13"/>
      <c r="ADV102" s="13"/>
      <c r="ADW102" s="13"/>
      <c r="ADX102" s="13"/>
      <c r="ADY102" s="13"/>
      <c r="ADZ102" s="13"/>
      <c r="AEA102" s="13"/>
      <c r="AEB102" s="13"/>
      <c r="AEC102" s="13"/>
      <c r="AED102" s="13"/>
      <c r="AEE102" s="13"/>
      <c r="AEF102" s="13"/>
      <c r="AEG102" s="13"/>
      <c r="AEH102" s="13"/>
      <c r="AEI102" s="13"/>
      <c r="AEJ102" s="13"/>
      <c r="AEK102" s="13"/>
      <c r="AEL102" s="13"/>
      <c r="AEM102" s="13"/>
      <c r="AEN102" s="13"/>
      <c r="AEO102" s="13"/>
      <c r="AEP102" s="13"/>
      <c r="AEQ102" s="13"/>
      <c r="AER102" s="13"/>
      <c r="AES102" s="13"/>
      <c r="AET102" s="13"/>
      <c r="AEU102" s="13"/>
      <c r="AEV102" s="13"/>
      <c r="AEW102" s="13"/>
      <c r="AEX102" s="13"/>
      <c r="AEY102" s="13"/>
      <c r="AEZ102" s="13"/>
      <c r="AFA102" s="13"/>
      <c r="AFB102" s="13"/>
      <c r="AFC102" s="13"/>
      <c r="AFD102" s="13"/>
      <c r="AFE102" s="13"/>
      <c r="AFF102" s="13"/>
      <c r="AFG102" s="13"/>
      <c r="AFH102" s="13"/>
      <c r="AFI102" s="13"/>
      <c r="AFJ102" s="13"/>
      <c r="AFK102" s="13"/>
      <c r="AFL102" s="13"/>
      <c r="AFM102" s="13"/>
      <c r="AFN102" s="13"/>
      <c r="AFO102" s="13"/>
      <c r="AFP102" s="13"/>
      <c r="AFQ102" s="13"/>
      <c r="AFR102" s="13"/>
      <c r="AFS102" s="13"/>
      <c r="AFT102" s="13"/>
      <c r="AFU102" s="13"/>
      <c r="AFV102" s="13"/>
      <c r="AFW102" s="13"/>
      <c r="AFX102" s="13"/>
      <c r="AFY102" s="13"/>
      <c r="AFZ102" s="13"/>
      <c r="AGA102" s="13"/>
      <c r="AGB102" s="13"/>
      <c r="AGC102" s="13"/>
      <c r="AGD102" s="13"/>
      <c r="AGE102" s="13"/>
      <c r="AGF102" s="13"/>
      <c r="AGG102" s="13"/>
      <c r="AGH102" s="13"/>
      <c r="AGI102" s="13"/>
      <c r="AGJ102" s="13"/>
      <c r="AGK102" s="13"/>
      <c r="AGL102" s="13"/>
      <c r="AGM102" s="13"/>
      <c r="AGN102" s="13"/>
      <c r="AGO102" s="13"/>
      <c r="AGP102" s="13"/>
      <c r="AGQ102" s="13"/>
      <c r="AGR102" s="13"/>
      <c r="AGS102" s="13"/>
      <c r="AGT102" s="13"/>
      <c r="AGU102" s="13"/>
      <c r="AGV102" s="13"/>
      <c r="AGW102" s="13"/>
      <c r="AGX102" s="13"/>
      <c r="AGY102" s="13"/>
      <c r="AGZ102" s="13"/>
      <c r="AHA102" s="13"/>
      <c r="AHB102" s="13"/>
      <c r="AHC102" s="13"/>
      <c r="AHD102" s="13"/>
      <c r="AHE102" s="13"/>
      <c r="AHF102" s="13"/>
      <c r="AHG102" s="13"/>
      <c r="AHH102" s="13"/>
      <c r="AHI102" s="13"/>
      <c r="AHJ102" s="13"/>
      <c r="AHK102" s="13"/>
      <c r="AHL102" s="13"/>
      <c r="AHM102" s="13"/>
      <c r="AHN102" s="13"/>
      <c r="AHO102" s="13"/>
      <c r="AHP102" s="13"/>
      <c r="AHQ102" s="13"/>
      <c r="AHR102" s="13"/>
      <c r="AHS102" s="13"/>
      <c r="AHT102" s="13"/>
      <c r="AHU102" s="13"/>
      <c r="AHV102" s="13"/>
      <c r="AHW102" s="13"/>
      <c r="AHX102" s="13"/>
      <c r="AHY102" s="13"/>
      <c r="AHZ102" s="13"/>
      <c r="AIA102" s="13"/>
      <c r="AIB102" s="13"/>
      <c r="AIC102" s="13"/>
      <c r="AID102" s="13"/>
      <c r="AIE102" s="13"/>
      <c r="AIF102" s="13"/>
      <c r="AIG102" s="13"/>
      <c r="AIH102" s="13"/>
      <c r="AII102" s="13"/>
      <c r="AIJ102" s="13"/>
      <c r="AIK102" s="13"/>
      <c r="AIL102" s="13"/>
      <c r="AIM102" s="13"/>
      <c r="AIN102" s="13"/>
      <c r="AIO102" s="13"/>
      <c r="AIP102" s="13"/>
      <c r="AIQ102" s="13"/>
      <c r="AIR102" s="13"/>
      <c r="AIS102" s="13"/>
      <c r="AIT102" s="13"/>
      <c r="AIU102" s="13"/>
      <c r="AIV102" s="13"/>
      <c r="AIW102" s="13"/>
      <c r="AIX102" s="13"/>
      <c r="AIY102" s="13"/>
      <c r="AIZ102" s="13"/>
      <c r="AJA102" s="13"/>
      <c r="AJB102" s="13"/>
      <c r="AJC102" s="13"/>
      <c r="AJD102" s="13"/>
      <c r="AJE102" s="13"/>
      <c r="AJF102" s="13"/>
      <c r="AJG102" s="13"/>
      <c r="AJH102" s="13"/>
      <c r="AJI102" s="13"/>
      <c r="AJJ102" s="13"/>
      <c r="AJK102" s="13"/>
      <c r="AJL102" s="13"/>
      <c r="AJM102" s="13"/>
      <c r="AJN102" s="13"/>
      <c r="AJO102" s="13"/>
      <c r="AJP102" s="13"/>
      <c r="AJQ102" s="13"/>
      <c r="AJR102" s="13"/>
      <c r="AJS102" s="13"/>
      <c r="AJT102" s="13"/>
      <c r="AJU102" s="13"/>
      <c r="AJV102" s="13"/>
      <c r="AJW102" s="13"/>
      <c r="AJX102" s="13"/>
      <c r="AJY102" s="13"/>
      <c r="AJZ102" s="13"/>
      <c r="AKA102" s="13"/>
      <c r="AKB102" s="13"/>
      <c r="AKC102" s="13"/>
      <c r="AKD102" s="13"/>
      <c r="AKE102" s="13"/>
      <c r="AKF102" s="13"/>
      <c r="AKG102" s="13"/>
      <c r="AKH102" s="13"/>
      <c r="AKI102" s="13"/>
      <c r="AKJ102" s="13"/>
      <c r="AKK102" s="13"/>
      <c r="AKL102" s="13"/>
      <c r="AKM102" s="13"/>
      <c r="AKN102" s="13"/>
      <c r="AKO102" s="13"/>
      <c r="AKP102" s="13"/>
      <c r="AKQ102" s="13"/>
      <c r="AKR102" s="13"/>
      <c r="AKS102" s="13"/>
      <c r="AKT102" s="13"/>
      <c r="AKU102" s="13"/>
      <c r="AKV102" s="13"/>
      <c r="AKW102" s="13"/>
      <c r="AKX102" s="13"/>
      <c r="AKY102" s="13"/>
      <c r="AKZ102" s="13"/>
      <c r="ALA102" s="13"/>
      <c r="ALB102" s="13"/>
      <c r="ALC102" s="13"/>
      <c r="ALD102" s="13"/>
      <c r="ALE102" s="13"/>
      <c r="ALF102" s="13"/>
      <c r="ALG102" s="13"/>
      <c r="ALH102" s="13"/>
      <c r="ALI102" s="13"/>
      <c r="ALJ102" s="13"/>
      <c r="ALK102" s="13"/>
      <c r="ALL102" s="13"/>
      <c r="ALM102" s="13"/>
      <c r="ALN102" s="13"/>
      <c r="ALO102" s="13"/>
      <c r="ALP102" s="13"/>
      <c r="ALQ102" s="13"/>
      <c r="ALR102" s="13"/>
      <c r="ALS102" s="13"/>
      <c r="ALT102" s="13"/>
      <c r="ALU102" s="13"/>
      <c r="ALV102" s="13"/>
      <c r="ALW102" s="13"/>
      <c r="ALX102" s="13"/>
      <c r="ALY102" s="13"/>
      <c r="ALZ102" s="13"/>
      <c r="AMA102" s="13"/>
      <c r="AMB102" s="13"/>
      <c r="AMC102" s="13"/>
      <c r="AMD102" s="13"/>
      <c r="AME102" s="13"/>
      <c r="AMF102" s="13"/>
      <c r="AMG102" s="13"/>
      <c r="AMH102" s="13"/>
      <c r="AMI102" s="13"/>
      <c r="AMJ102" s="13"/>
      <c r="AMK102" s="13"/>
      <c r="AML102" s="13"/>
      <c r="AMM102" s="13"/>
      <c r="AMN102" s="13"/>
      <c r="AMO102" s="13"/>
      <c r="AMP102" s="13"/>
      <c r="AMQ102" s="13"/>
      <c r="AMR102" s="13"/>
      <c r="AMS102" s="13"/>
      <c r="AMT102" s="13"/>
      <c r="AMU102" s="13"/>
      <c r="AMV102" s="13"/>
      <c r="AMW102" s="13"/>
      <c r="AMX102" s="13"/>
      <c r="AMY102" s="13"/>
      <c r="AMZ102" s="13"/>
      <c r="ANA102" s="13"/>
      <c r="ANB102" s="13"/>
      <c r="ANC102" s="13"/>
      <c r="AND102" s="13"/>
      <c r="ANE102" s="13"/>
      <c r="ANF102" s="13"/>
      <c r="ANG102" s="13"/>
      <c r="ANH102" s="13"/>
      <c r="ANI102" s="13"/>
      <c r="ANJ102" s="13"/>
      <c r="ANK102" s="13"/>
      <c r="ANL102" s="13"/>
      <c r="ANM102" s="13"/>
      <c r="ANN102" s="13"/>
      <c r="ANO102" s="13"/>
      <c r="ANP102" s="13"/>
      <c r="ANQ102" s="13"/>
      <c r="ANR102" s="13"/>
      <c r="ANS102" s="13"/>
      <c r="ANT102" s="13"/>
      <c r="ANU102" s="13"/>
      <c r="ANV102" s="13"/>
      <c r="ANW102" s="13"/>
      <c r="ANX102" s="13"/>
      <c r="ANY102" s="13"/>
      <c r="ANZ102" s="13"/>
      <c r="AOA102" s="13"/>
      <c r="AOB102" s="13"/>
      <c r="AOC102" s="13"/>
      <c r="AOD102" s="13"/>
      <c r="AOE102" s="13"/>
      <c r="AOF102" s="13"/>
      <c r="AOG102" s="13"/>
      <c r="AOH102" s="13"/>
      <c r="AOI102" s="13"/>
      <c r="AOJ102" s="13"/>
      <c r="AOK102" s="13"/>
      <c r="AOL102" s="13"/>
      <c r="AOM102" s="13"/>
      <c r="AON102" s="13"/>
      <c r="AOO102" s="13"/>
      <c r="AOP102" s="13"/>
      <c r="AOQ102" s="13"/>
      <c r="AOR102" s="13"/>
      <c r="AOS102" s="13"/>
      <c r="AOT102" s="13"/>
      <c r="AOU102" s="13"/>
      <c r="AOV102" s="13"/>
      <c r="AOW102" s="13"/>
      <c r="AOX102" s="13"/>
      <c r="AOY102" s="13"/>
      <c r="AOZ102" s="13"/>
      <c r="APA102" s="13"/>
      <c r="APB102" s="13"/>
      <c r="APC102" s="13"/>
      <c r="APD102" s="13"/>
      <c r="APE102" s="13"/>
      <c r="APF102" s="13"/>
      <c r="APG102" s="13"/>
      <c r="APH102" s="13"/>
      <c r="API102" s="13"/>
      <c r="APJ102" s="13"/>
      <c r="APK102" s="13"/>
      <c r="APL102" s="13"/>
      <c r="APM102" s="13"/>
      <c r="APN102" s="13"/>
      <c r="APO102" s="13"/>
      <c r="APP102" s="13"/>
      <c r="APQ102" s="13"/>
      <c r="APR102" s="13"/>
      <c r="APS102" s="13"/>
      <c r="APT102" s="13"/>
      <c r="APU102" s="13"/>
      <c r="APV102" s="13"/>
      <c r="APW102" s="13"/>
      <c r="APX102" s="13"/>
      <c r="APY102" s="13"/>
      <c r="APZ102" s="13"/>
      <c r="AQA102" s="13"/>
      <c r="AQB102" s="13"/>
      <c r="AQC102" s="13"/>
      <c r="AQD102" s="13"/>
      <c r="AQE102" s="13"/>
      <c r="AQF102" s="13"/>
      <c r="AQG102" s="13"/>
      <c r="AQH102" s="13"/>
      <c r="AQI102" s="13"/>
      <c r="AQJ102" s="13"/>
      <c r="AQK102" s="13"/>
      <c r="AQL102" s="13"/>
      <c r="AQM102" s="13"/>
      <c r="AQN102" s="13"/>
      <c r="AQO102" s="13"/>
      <c r="AQP102" s="13"/>
      <c r="AQQ102" s="13"/>
      <c r="AQR102" s="13"/>
      <c r="AQS102" s="13"/>
      <c r="AQT102" s="13"/>
      <c r="AQU102" s="13"/>
      <c r="AQV102" s="13"/>
      <c r="AQW102" s="13"/>
      <c r="AQX102" s="13"/>
      <c r="AQY102" s="13"/>
      <c r="AQZ102" s="13"/>
      <c r="ARA102" s="13"/>
      <c r="ARB102" s="13"/>
      <c r="ARC102" s="13"/>
      <c r="ARD102" s="13"/>
      <c r="ARE102" s="13"/>
      <c r="ARF102" s="13"/>
      <c r="ARG102" s="13"/>
      <c r="ARH102" s="13"/>
      <c r="ARI102" s="13"/>
      <c r="ARJ102" s="13"/>
      <c r="ARK102" s="13"/>
      <c r="ARL102" s="13"/>
      <c r="ARM102" s="13"/>
      <c r="ARN102" s="13"/>
      <c r="ARO102" s="13"/>
      <c r="ARP102" s="13"/>
      <c r="ARQ102" s="13"/>
      <c r="ARR102" s="13"/>
      <c r="ARS102" s="13"/>
      <c r="ART102" s="13"/>
      <c r="ARU102" s="13"/>
      <c r="ARV102" s="13"/>
      <c r="ARW102" s="13"/>
      <c r="ARX102" s="13"/>
      <c r="ARY102" s="13"/>
      <c r="ARZ102" s="13"/>
      <c r="ASA102" s="13"/>
      <c r="ASB102" s="13"/>
      <c r="ASC102" s="13"/>
      <c r="ASD102" s="13"/>
      <c r="ASE102" s="13"/>
      <c r="ASF102" s="13"/>
      <c r="ASG102" s="13"/>
      <c r="ASH102" s="13"/>
      <c r="ASI102" s="13"/>
      <c r="ASJ102" s="13"/>
      <c r="ASK102" s="13"/>
      <c r="ASL102" s="13"/>
      <c r="ASM102" s="13"/>
      <c r="ASN102" s="13"/>
      <c r="ASO102" s="13"/>
      <c r="ASP102" s="13"/>
      <c r="ASQ102" s="13"/>
      <c r="ASR102" s="13"/>
      <c r="ASS102" s="13"/>
      <c r="AST102" s="13"/>
      <c r="ASU102" s="13"/>
      <c r="ASV102" s="13"/>
      <c r="ASW102" s="13"/>
      <c r="ASX102" s="13"/>
      <c r="ASY102" s="13"/>
      <c r="ASZ102" s="13"/>
      <c r="ATA102" s="13"/>
      <c r="ATB102" s="13"/>
      <c r="ATC102" s="13"/>
      <c r="ATD102" s="13"/>
      <c r="ATE102" s="13"/>
      <c r="ATF102" s="13"/>
      <c r="ATG102" s="13"/>
      <c r="ATH102" s="13"/>
      <c r="ATI102" s="13"/>
      <c r="ATJ102" s="13"/>
      <c r="ATK102" s="13"/>
      <c r="ATL102" s="13"/>
      <c r="ATM102" s="13"/>
      <c r="ATN102" s="13"/>
      <c r="ATO102" s="13"/>
      <c r="ATP102" s="13"/>
      <c r="ATQ102" s="13"/>
      <c r="ATR102" s="13"/>
      <c r="ATS102" s="13"/>
      <c r="ATT102" s="13"/>
      <c r="ATU102" s="13"/>
      <c r="ATV102" s="13"/>
      <c r="ATW102" s="13"/>
      <c r="ATX102" s="13"/>
      <c r="ATY102" s="13"/>
      <c r="ATZ102" s="13"/>
      <c r="AUA102" s="13"/>
      <c r="AUB102" s="13"/>
      <c r="AUC102" s="13"/>
      <c r="AUD102" s="13"/>
      <c r="AUE102" s="13"/>
      <c r="AUF102" s="13"/>
      <c r="AUG102" s="13"/>
      <c r="AUH102" s="13"/>
      <c r="AUI102" s="13"/>
      <c r="AUJ102" s="13"/>
      <c r="AUK102" s="13"/>
      <c r="AUL102" s="13"/>
      <c r="AUM102" s="13"/>
      <c r="AUN102" s="13"/>
      <c r="AUO102" s="13"/>
      <c r="AUP102" s="13"/>
      <c r="AUQ102" s="13"/>
      <c r="AUR102" s="13"/>
      <c r="AUS102" s="13"/>
      <c r="AUT102" s="13"/>
      <c r="AUU102" s="13"/>
      <c r="AUV102" s="13"/>
      <c r="AUW102" s="13"/>
      <c r="AUX102" s="13"/>
      <c r="AUY102" s="13"/>
      <c r="AUZ102" s="13"/>
      <c r="AVA102" s="13"/>
      <c r="AVB102" s="13"/>
      <c r="AVC102" s="13"/>
      <c r="AVD102" s="13"/>
      <c r="AVE102" s="13"/>
      <c r="AVF102" s="13"/>
      <c r="AVG102" s="13"/>
      <c r="AVH102" s="13"/>
      <c r="AVI102" s="13"/>
      <c r="AVJ102" s="13"/>
      <c r="AVK102" s="13"/>
      <c r="AVL102" s="13"/>
      <c r="AVM102" s="13"/>
      <c r="AVN102" s="13"/>
      <c r="AVO102" s="13"/>
      <c r="AVP102" s="13"/>
      <c r="AVQ102" s="13"/>
      <c r="AVR102" s="13"/>
      <c r="AVS102" s="13"/>
      <c r="AVT102" s="13"/>
      <c r="AVU102" s="13"/>
      <c r="AVV102" s="13"/>
      <c r="AVW102" s="13"/>
      <c r="AVX102" s="13"/>
      <c r="AVY102" s="13"/>
      <c r="AVZ102" s="13"/>
      <c r="AWA102" s="13"/>
      <c r="AWB102" s="13"/>
      <c r="AWC102" s="13"/>
      <c r="AWD102" s="13"/>
      <c r="AWE102" s="13"/>
      <c r="AWF102" s="13"/>
      <c r="AWG102" s="13"/>
      <c r="AWH102" s="13"/>
      <c r="AWI102" s="13"/>
      <c r="AWJ102" s="13"/>
      <c r="AWK102" s="13"/>
      <c r="AWL102" s="13"/>
      <c r="AWM102" s="13"/>
      <c r="AWN102" s="13"/>
      <c r="AWO102" s="13"/>
      <c r="AWP102" s="13"/>
      <c r="AWQ102" s="13"/>
      <c r="AWR102" s="13"/>
      <c r="AWS102" s="13"/>
      <c r="AWT102" s="13"/>
      <c r="AWU102" s="13"/>
      <c r="AWV102" s="13"/>
      <c r="AWW102" s="13"/>
      <c r="AWX102" s="13"/>
      <c r="AWY102" s="13"/>
      <c r="AWZ102" s="13"/>
      <c r="AXA102" s="13"/>
      <c r="AXB102" s="13"/>
      <c r="AXC102" s="13"/>
      <c r="AXD102" s="13"/>
      <c r="AXE102" s="13"/>
      <c r="AXF102" s="13"/>
      <c r="AXG102" s="13"/>
      <c r="AXH102" s="13"/>
      <c r="AXI102" s="13"/>
      <c r="AXJ102" s="13"/>
      <c r="AXK102" s="13"/>
      <c r="AXL102" s="13"/>
      <c r="AXM102" s="13"/>
      <c r="AXN102" s="13"/>
      <c r="AXO102" s="13"/>
      <c r="AXP102" s="13"/>
      <c r="AXQ102" s="13"/>
      <c r="AXR102" s="13"/>
      <c r="AXS102" s="13"/>
      <c r="AXT102" s="13"/>
      <c r="AXU102" s="13"/>
      <c r="AXV102" s="13"/>
      <c r="AXW102" s="13"/>
      <c r="AXX102" s="13"/>
      <c r="AXY102" s="13"/>
      <c r="AXZ102" s="13"/>
      <c r="AYA102" s="13"/>
      <c r="AYB102" s="13"/>
      <c r="AYC102" s="13"/>
      <c r="AYD102" s="13"/>
      <c r="AYE102" s="13"/>
      <c r="AYF102" s="13"/>
      <c r="AYG102" s="13"/>
      <c r="AYH102" s="13"/>
      <c r="AYI102" s="13"/>
      <c r="AYJ102" s="13"/>
      <c r="AYK102" s="13"/>
      <c r="AYL102" s="13"/>
      <c r="AYM102" s="13"/>
      <c r="AYN102" s="13"/>
      <c r="AYO102" s="13"/>
      <c r="AYP102" s="13"/>
      <c r="AYQ102" s="13"/>
      <c r="AYR102" s="13"/>
      <c r="AYS102" s="13"/>
      <c r="AYT102" s="13"/>
      <c r="AYU102" s="13"/>
      <c r="AYV102" s="13"/>
      <c r="AYW102" s="13"/>
      <c r="AYX102" s="13"/>
      <c r="AYY102" s="13"/>
      <c r="AYZ102" s="13"/>
      <c r="AZA102" s="13"/>
      <c r="AZB102" s="13"/>
      <c r="AZC102" s="13"/>
      <c r="AZD102" s="13"/>
      <c r="AZE102" s="13"/>
      <c r="AZF102" s="13"/>
      <c r="AZG102" s="13"/>
      <c r="AZH102" s="13"/>
      <c r="AZI102" s="13"/>
      <c r="AZJ102" s="13"/>
      <c r="AZK102" s="13"/>
      <c r="AZL102" s="13"/>
      <c r="AZM102" s="13"/>
      <c r="AZN102" s="13"/>
      <c r="AZO102" s="13"/>
      <c r="AZP102" s="13"/>
      <c r="AZQ102" s="13"/>
      <c r="AZR102" s="13"/>
      <c r="AZS102" s="13"/>
      <c r="AZT102" s="13"/>
      <c r="AZU102" s="13"/>
      <c r="AZV102" s="13"/>
      <c r="AZW102" s="13"/>
      <c r="AZX102" s="13"/>
      <c r="AZY102" s="13"/>
      <c r="AZZ102" s="13"/>
      <c r="BAA102" s="13"/>
      <c r="BAB102" s="13"/>
      <c r="BAC102" s="13"/>
      <c r="BAD102" s="13"/>
      <c r="BAE102" s="13"/>
      <c r="BAF102" s="13"/>
      <c r="BAG102" s="13"/>
      <c r="BAH102" s="13"/>
      <c r="BAI102" s="13"/>
      <c r="BAJ102" s="13"/>
      <c r="BAK102" s="13"/>
      <c r="BAL102" s="13"/>
      <c r="BAM102" s="13"/>
      <c r="BAN102" s="13"/>
      <c r="BAO102" s="13"/>
      <c r="BAP102" s="13"/>
      <c r="BAQ102" s="13"/>
      <c r="BAR102" s="13"/>
      <c r="BAS102" s="13"/>
      <c r="BAT102" s="13"/>
      <c r="BAU102" s="13"/>
      <c r="BAV102" s="13"/>
      <c r="BAW102" s="13"/>
      <c r="BAX102" s="13"/>
      <c r="BAY102" s="13"/>
      <c r="BAZ102" s="13"/>
      <c r="BBA102" s="13"/>
      <c r="BBB102" s="13"/>
      <c r="BBC102" s="13"/>
      <c r="BBD102" s="13"/>
      <c r="BBE102" s="13"/>
      <c r="BBF102" s="13"/>
      <c r="BBG102" s="13"/>
      <c r="BBH102" s="13"/>
      <c r="BBI102" s="13"/>
      <c r="BBJ102" s="13"/>
      <c r="BBK102" s="13"/>
      <c r="BBL102" s="13"/>
      <c r="BBM102" s="13"/>
      <c r="BBN102" s="13"/>
      <c r="BBO102" s="13"/>
      <c r="BBP102" s="13"/>
      <c r="BBQ102" s="13"/>
      <c r="BBR102" s="13"/>
      <c r="BBS102" s="13"/>
      <c r="BBT102" s="13"/>
      <c r="BBU102" s="13"/>
      <c r="BBV102" s="13"/>
      <c r="BBW102" s="13"/>
      <c r="BBX102" s="13"/>
      <c r="BBY102" s="13"/>
      <c r="BBZ102" s="13"/>
      <c r="BCA102" s="13"/>
      <c r="BCB102" s="13"/>
      <c r="BCC102" s="13"/>
      <c r="BCD102" s="13"/>
      <c r="BCE102" s="13"/>
      <c r="BCF102" s="13"/>
      <c r="BCG102" s="13"/>
      <c r="BCH102" s="13"/>
      <c r="BCI102" s="13"/>
      <c r="BCJ102" s="13"/>
      <c r="BCK102" s="13"/>
      <c r="BCL102" s="13"/>
      <c r="BCM102" s="13"/>
      <c r="BCN102" s="13"/>
      <c r="BCO102" s="13"/>
      <c r="BCP102" s="13"/>
      <c r="BCQ102" s="13"/>
      <c r="BCR102" s="13"/>
      <c r="BCS102" s="13"/>
      <c r="BCT102" s="13"/>
      <c r="BCU102" s="13"/>
      <c r="BCV102" s="13"/>
      <c r="BCW102" s="13"/>
      <c r="BCX102" s="13"/>
      <c r="BCY102" s="13"/>
      <c r="BCZ102" s="13"/>
      <c r="BDA102" s="13"/>
      <c r="BDB102" s="13"/>
      <c r="BDC102" s="13"/>
      <c r="BDD102" s="13"/>
      <c r="BDE102" s="13"/>
      <c r="BDF102" s="13"/>
      <c r="BDG102" s="13"/>
      <c r="BDH102" s="13"/>
      <c r="BDI102" s="13"/>
      <c r="BDJ102" s="13"/>
      <c r="BDK102" s="13"/>
      <c r="BDL102" s="13"/>
      <c r="BDM102" s="13"/>
      <c r="BDN102" s="13"/>
      <c r="BDO102" s="13"/>
      <c r="BDP102" s="13"/>
      <c r="BDQ102" s="13"/>
      <c r="BDR102" s="13"/>
      <c r="BDS102" s="13"/>
      <c r="BDT102" s="13"/>
      <c r="BDU102" s="13"/>
      <c r="BDV102" s="13"/>
      <c r="BDW102" s="13"/>
      <c r="BDX102" s="13"/>
      <c r="BDY102" s="13"/>
      <c r="BDZ102" s="13"/>
      <c r="BEA102" s="13"/>
      <c r="BEB102" s="13"/>
      <c r="BEC102" s="13"/>
      <c r="BED102" s="13"/>
      <c r="BEE102" s="13"/>
      <c r="BEF102" s="13"/>
      <c r="BEG102" s="13"/>
      <c r="BEH102" s="13"/>
      <c r="BEI102" s="13"/>
      <c r="BEJ102" s="13"/>
      <c r="BEK102" s="13"/>
      <c r="BEL102" s="13"/>
      <c r="BEM102" s="13"/>
      <c r="BEN102" s="13"/>
      <c r="BEO102" s="13"/>
      <c r="BEP102" s="13"/>
      <c r="BEQ102" s="13"/>
      <c r="BER102" s="13"/>
      <c r="BES102" s="13"/>
      <c r="BET102" s="13"/>
      <c r="BEU102" s="13"/>
      <c r="BEV102" s="13"/>
      <c r="BEW102" s="13"/>
      <c r="BEX102" s="13"/>
      <c r="BEY102" s="13"/>
      <c r="BEZ102" s="13"/>
      <c r="BFA102" s="13"/>
      <c r="BFB102" s="13"/>
      <c r="BFC102" s="13"/>
      <c r="BFD102" s="13"/>
      <c r="BFE102" s="13"/>
      <c r="BFF102" s="13"/>
      <c r="BFG102" s="13"/>
      <c r="BFH102" s="13"/>
      <c r="BFI102" s="13"/>
      <c r="BFJ102" s="13"/>
      <c r="BFK102" s="13"/>
      <c r="BFL102" s="13"/>
      <c r="BFM102" s="13"/>
      <c r="BFN102" s="13"/>
      <c r="BFO102" s="13"/>
      <c r="BFP102" s="13"/>
      <c r="BFQ102" s="13"/>
      <c r="BFR102" s="13"/>
      <c r="BFS102" s="13"/>
      <c r="BFT102" s="13"/>
      <c r="BFU102" s="13"/>
      <c r="BFV102" s="13"/>
      <c r="BFW102" s="13"/>
      <c r="BFX102" s="13"/>
      <c r="BFY102" s="13"/>
      <c r="BFZ102" s="13"/>
      <c r="BGA102" s="13"/>
      <c r="BGB102" s="13"/>
      <c r="BGC102" s="13"/>
      <c r="BGD102" s="13"/>
      <c r="BGE102" s="13"/>
      <c r="BGF102" s="13"/>
      <c r="BGG102" s="13"/>
      <c r="BGH102" s="13"/>
      <c r="BGI102" s="13"/>
      <c r="BGJ102" s="13"/>
      <c r="BGK102" s="13"/>
      <c r="BGL102" s="13"/>
      <c r="BGM102" s="13"/>
      <c r="BGN102" s="13"/>
      <c r="BGO102" s="13"/>
      <c r="BGP102" s="13"/>
      <c r="BGQ102" s="13"/>
      <c r="BGR102" s="13"/>
      <c r="BGS102" s="13"/>
      <c r="BGT102" s="13"/>
      <c r="BGU102" s="13"/>
      <c r="BGV102" s="13"/>
      <c r="BGW102" s="13"/>
      <c r="BGX102" s="13"/>
      <c r="BGY102" s="13"/>
      <c r="BGZ102" s="13"/>
      <c r="BHA102" s="13"/>
      <c r="BHB102" s="13"/>
      <c r="BHC102" s="13"/>
      <c r="BHD102" s="13"/>
      <c r="BHE102" s="13"/>
      <c r="BHF102" s="13"/>
      <c r="BHG102" s="13"/>
      <c r="BHH102" s="13"/>
      <c r="BHI102" s="13"/>
      <c r="BHJ102" s="13"/>
      <c r="BHK102" s="13"/>
      <c r="BHL102" s="13"/>
      <c r="BHM102" s="13"/>
      <c r="BHN102" s="13"/>
      <c r="BHO102" s="13"/>
      <c r="BHP102" s="13"/>
      <c r="BHQ102" s="13"/>
      <c r="BHR102" s="13"/>
      <c r="BHS102" s="13"/>
      <c r="BHT102" s="13"/>
      <c r="BHU102" s="13"/>
      <c r="BHV102" s="13"/>
      <c r="BHW102" s="13"/>
      <c r="BHX102" s="13"/>
      <c r="BHY102" s="13"/>
      <c r="BHZ102" s="13"/>
      <c r="BIA102" s="13"/>
      <c r="BIB102" s="13"/>
      <c r="BIC102" s="13"/>
      <c r="BID102" s="13"/>
      <c r="BIE102" s="13"/>
      <c r="BIF102" s="13"/>
      <c r="BIG102" s="13"/>
      <c r="BIH102" s="13"/>
      <c r="BII102" s="13"/>
      <c r="BIJ102" s="13"/>
      <c r="BIK102" s="13"/>
      <c r="BIL102" s="13"/>
      <c r="BIM102" s="13"/>
      <c r="BIN102" s="13"/>
      <c r="BIO102" s="13"/>
      <c r="BIP102" s="13"/>
      <c r="BIQ102" s="13"/>
      <c r="BIR102" s="13"/>
      <c r="BIS102" s="13"/>
      <c r="BIT102" s="13"/>
      <c r="BIU102" s="13"/>
      <c r="BIV102" s="13"/>
      <c r="BIW102" s="13"/>
      <c r="BIX102" s="13"/>
      <c r="BIY102" s="13"/>
      <c r="BIZ102" s="13"/>
      <c r="BJA102" s="13"/>
      <c r="BJB102" s="13"/>
      <c r="BJC102" s="13"/>
      <c r="BJD102" s="13"/>
      <c r="BJE102" s="13"/>
      <c r="BJF102" s="13"/>
      <c r="BJG102" s="13"/>
      <c r="BJH102" s="13"/>
      <c r="BJI102" s="13"/>
      <c r="BJJ102" s="13"/>
      <c r="BJK102" s="13"/>
      <c r="BJL102" s="13"/>
      <c r="BJM102" s="13"/>
      <c r="BJN102" s="13"/>
      <c r="BJO102" s="13"/>
      <c r="BJP102" s="13"/>
      <c r="BJQ102" s="13"/>
      <c r="BJR102" s="13"/>
      <c r="BJS102" s="13"/>
      <c r="BJT102" s="13"/>
      <c r="BJU102" s="13"/>
      <c r="BJV102" s="13"/>
      <c r="BJW102" s="13"/>
      <c r="BJX102" s="13"/>
      <c r="BJY102" s="13"/>
      <c r="BJZ102" s="13"/>
      <c r="BKA102" s="13"/>
      <c r="BKB102" s="13"/>
      <c r="BKC102" s="13"/>
      <c r="BKD102" s="13"/>
      <c r="BKE102" s="13"/>
      <c r="BKF102" s="13"/>
      <c r="BKG102" s="13"/>
      <c r="BKH102" s="13"/>
      <c r="BKI102" s="13"/>
      <c r="BKJ102" s="13"/>
      <c r="BKK102" s="13"/>
      <c r="BKL102" s="13"/>
      <c r="BKM102" s="13"/>
      <c r="BKN102" s="13"/>
      <c r="BKO102" s="13"/>
      <c r="BKP102" s="13"/>
      <c r="BKQ102" s="13"/>
      <c r="BKR102" s="13"/>
      <c r="BKS102" s="13"/>
      <c r="BKT102" s="13"/>
      <c r="BKU102" s="13"/>
      <c r="BKV102" s="13"/>
      <c r="BKW102" s="13"/>
      <c r="BKX102" s="13"/>
      <c r="BKY102" s="13"/>
      <c r="BKZ102" s="13"/>
      <c r="BLA102" s="13"/>
      <c r="BLB102" s="13"/>
      <c r="BLC102" s="13"/>
      <c r="BLD102" s="13"/>
      <c r="BLE102" s="13"/>
      <c r="BLF102" s="13"/>
      <c r="BLG102" s="13"/>
      <c r="BLH102" s="13"/>
      <c r="BLI102" s="13"/>
      <c r="BLJ102" s="13"/>
      <c r="BLK102" s="13"/>
      <c r="BLL102" s="13"/>
      <c r="BLM102" s="13"/>
      <c r="BLN102" s="13"/>
      <c r="BLO102" s="13"/>
      <c r="BLP102" s="13"/>
      <c r="BLQ102" s="13"/>
      <c r="BLR102" s="13"/>
      <c r="BLS102" s="13"/>
      <c r="BLT102" s="13"/>
      <c r="BLU102" s="13"/>
      <c r="BLV102" s="13"/>
      <c r="BLW102" s="13"/>
      <c r="BLX102" s="13"/>
      <c r="BLY102" s="13"/>
      <c r="BLZ102" s="13"/>
      <c r="BMA102" s="13"/>
      <c r="BMB102" s="13"/>
      <c r="BMC102" s="13"/>
      <c r="BMD102" s="13"/>
      <c r="BME102" s="13"/>
      <c r="BMF102" s="13"/>
      <c r="BMG102" s="13"/>
      <c r="BMH102" s="13"/>
      <c r="BMI102" s="13"/>
      <c r="BMJ102" s="13"/>
      <c r="BMK102" s="13"/>
      <c r="BML102" s="13"/>
      <c r="BMM102" s="13"/>
      <c r="BMN102" s="13"/>
      <c r="BMO102" s="13"/>
      <c r="BMP102" s="13"/>
      <c r="BMQ102" s="13"/>
      <c r="BMR102" s="13"/>
      <c r="BMS102" s="13"/>
      <c r="BMT102" s="13"/>
      <c r="BMU102" s="13"/>
      <c r="BMV102" s="13"/>
      <c r="BMW102" s="13"/>
      <c r="BMX102" s="13"/>
      <c r="BMY102" s="13"/>
      <c r="BMZ102" s="13"/>
      <c r="BNA102" s="13"/>
      <c r="BNB102" s="13"/>
      <c r="BNC102" s="13"/>
      <c r="BND102" s="13"/>
      <c r="BNE102" s="13"/>
      <c r="BNF102" s="13"/>
      <c r="BNG102" s="13"/>
      <c r="BNH102" s="13"/>
      <c r="BNI102" s="13"/>
      <c r="BNJ102" s="13"/>
      <c r="BNK102" s="13"/>
      <c r="BNL102" s="13"/>
      <c r="BNM102" s="13"/>
      <c r="BNN102" s="13"/>
      <c r="BNO102" s="13"/>
      <c r="BNP102" s="13"/>
      <c r="BNQ102" s="13"/>
      <c r="BNR102" s="13"/>
      <c r="BNS102" s="13"/>
      <c r="BNT102" s="13"/>
      <c r="BNU102" s="13"/>
      <c r="BNV102" s="13"/>
      <c r="BNW102" s="13"/>
      <c r="BNX102" s="13"/>
      <c r="BNY102" s="13"/>
      <c r="BNZ102" s="13"/>
      <c r="BOA102" s="13"/>
      <c r="BOB102" s="13"/>
      <c r="BOC102" s="13"/>
      <c r="BOD102" s="13"/>
      <c r="BOE102" s="13"/>
      <c r="BOF102" s="13"/>
      <c r="BOG102" s="13"/>
      <c r="BOH102" s="13"/>
      <c r="BOI102" s="13"/>
      <c r="BOJ102" s="13"/>
      <c r="BOK102" s="13"/>
      <c r="BOL102" s="13"/>
      <c r="BOM102" s="13"/>
      <c r="BON102" s="13"/>
      <c r="BOO102" s="13"/>
      <c r="BOP102" s="13"/>
      <c r="BOQ102" s="13"/>
      <c r="BOR102" s="13"/>
      <c r="BOS102" s="13"/>
      <c r="BOT102" s="13"/>
      <c r="BOU102" s="13"/>
      <c r="BOV102" s="13"/>
      <c r="BOW102" s="13"/>
      <c r="BOX102" s="13"/>
      <c r="BOY102" s="13"/>
      <c r="BOZ102" s="13"/>
      <c r="BPA102" s="13"/>
      <c r="BPB102" s="13"/>
      <c r="BPC102" s="13"/>
      <c r="BPD102" s="13"/>
      <c r="BPE102" s="13"/>
      <c r="BPF102" s="13"/>
      <c r="BPG102" s="13"/>
      <c r="BPH102" s="13"/>
      <c r="BPI102" s="13"/>
      <c r="BPJ102" s="13"/>
      <c r="BPK102" s="13"/>
      <c r="BPL102" s="13"/>
      <c r="BPM102" s="13"/>
      <c r="BPN102" s="13"/>
      <c r="BPO102" s="13"/>
      <c r="BPP102" s="13"/>
      <c r="BPQ102" s="13"/>
      <c r="BPR102" s="13"/>
      <c r="BPS102" s="13"/>
      <c r="BPT102" s="13"/>
      <c r="BPU102" s="13"/>
      <c r="BPV102" s="13"/>
      <c r="BPW102" s="13"/>
      <c r="BPX102" s="13"/>
      <c r="BPY102" s="13"/>
      <c r="BPZ102" s="13"/>
      <c r="BQA102" s="13"/>
      <c r="BQB102" s="13"/>
      <c r="BQC102" s="13"/>
      <c r="BQD102" s="13"/>
      <c r="BQE102" s="13"/>
      <c r="BQF102" s="13"/>
      <c r="BQG102" s="13"/>
      <c r="BQH102" s="13"/>
      <c r="BQI102" s="13"/>
      <c r="BQJ102" s="13"/>
      <c r="BQK102" s="13"/>
      <c r="BQL102" s="13"/>
      <c r="BQM102" s="13"/>
      <c r="BQN102" s="13"/>
      <c r="BQO102" s="13"/>
      <c r="BQP102" s="13"/>
      <c r="BQQ102" s="13"/>
      <c r="BQR102" s="13"/>
      <c r="BQS102" s="13"/>
      <c r="BQT102" s="13"/>
      <c r="BQU102" s="13"/>
      <c r="BQV102" s="13"/>
      <c r="BQW102" s="13"/>
      <c r="BQX102" s="13"/>
      <c r="BQY102" s="13"/>
      <c r="BQZ102" s="13"/>
      <c r="BRA102" s="13"/>
      <c r="BRB102" s="13"/>
      <c r="BRC102" s="13"/>
      <c r="BRD102" s="13"/>
      <c r="BRE102" s="13"/>
      <c r="BRF102" s="13"/>
      <c r="BRG102" s="13"/>
      <c r="BRH102" s="13"/>
      <c r="BRI102" s="13"/>
      <c r="BRJ102" s="13"/>
      <c r="BRK102" s="13"/>
      <c r="BRL102" s="13"/>
      <c r="BRM102" s="13"/>
      <c r="BRN102" s="13"/>
      <c r="BRO102" s="13"/>
      <c r="BRP102" s="13"/>
      <c r="BRQ102" s="13"/>
      <c r="BRR102" s="13"/>
      <c r="BRS102" s="13"/>
      <c r="BRT102" s="13"/>
      <c r="BRU102" s="13"/>
      <c r="BRV102" s="13"/>
      <c r="BRW102" s="13"/>
      <c r="BRX102" s="13"/>
      <c r="BRY102" s="13"/>
      <c r="BRZ102" s="13"/>
      <c r="BSA102" s="13"/>
      <c r="BSB102" s="13"/>
      <c r="BSC102" s="13"/>
      <c r="BSD102" s="13"/>
      <c r="BSE102" s="13"/>
      <c r="BSF102" s="13"/>
      <c r="BSG102" s="13"/>
      <c r="BSH102" s="13"/>
      <c r="BSI102" s="13"/>
      <c r="BSJ102" s="13"/>
      <c r="BSK102" s="13"/>
      <c r="BSL102" s="13"/>
      <c r="BSM102" s="13"/>
      <c r="BSN102" s="13"/>
      <c r="BSO102" s="13"/>
      <c r="BSP102" s="13"/>
      <c r="BSQ102" s="13"/>
      <c r="BSR102" s="13"/>
      <c r="BSS102" s="13"/>
      <c r="BST102" s="13"/>
      <c r="BSU102" s="13"/>
      <c r="BSV102" s="13"/>
      <c r="BSW102" s="13"/>
      <c r="BSX102" s="13"/>
      <c r="BSY102" s="13"/>
      <c r="BSZ102" s="13"/>
      <c r="BTA102" s="13"/>
      <c r="BTB102" s="13"/>
      <c r="BTC102" s="13"/>
      <c r="BTD102" s="13"/>
      <c r="BTE102" s="13"/>
      <c r="BTF102" s="13"/>
      <c r="BTG102" s="13"/>
      <c r="BTH102" s="13"/>
      <c r="BTI102" s="13"/>
      <c r="BTJ102" s="13"/>
      <c r="BTK102" s="13"/>
      <c r="BTL102" s="13"/>
      <c r="BTM102" s="13"/>
      <c r="BTN102" s="13"/>
      <c r="BTO102" s="13"/>
      <c r="BTP102" s="13"/>
      <c r="BTQ102" s="13"/>
      <c r="BTR102" s="13"/>
      <c r="BTS102" s="13"/>
      <c r="BTT102" s="13"/>
      <c r="BTU102" s="13"/>
      <c r="BTV102" s="13"/>
      <c r="BTW102" s="13"/>
      <c r="BTX102" s="13"/>
      <c r="BTY102" s="13"/>
      <c r="BTZ102" s="13"/>
      <c r="BUA102" s="13"/>
      <c r="BUB102" s="13"/>
      <c r="BUC102" s="13"/>
      <c r="BUD102" s="13"/>
      <c r="BUE102" s="13"/>
      <c r="BUF102" s="13"/>
      <c r="BUG102" s="13"/>
      <c r="BUH102" s="13"/>
      <c r="BUI102" s="13"/>
      <c r="BUJ102" s="13"/>
      <c r="BUK102" s="13"/>
      <c r="BUL102" s="13"/>
      <c r="BUM102" s="13"/>
      <c r="BUN102" s="13"/>
      <c r="BUO102" s="13"/>
      <c r="BUP102" s="13"/>
      <c r="BUQ102" s="13"/>
      <c r="BUR102" s="13"/>
      <c r="BUS102" s="13"/>
      <c r="BUT102" s="13"/>
      <c r="BUU102" s="13"/>
      <c r="BUV102" s="13"/>
      <c r="BUW102" s="13"/>
      <c r="BUX102" s="13"/>
      <c r="BUY102" s="13"/>
      <c r="BUZ102" s="13"/>
      <c r="BVA102" s="13"/>
      <c r="BVB102" s="13"/>
      <c r="BVC102" s="13"/>
      <c r="BVD102" s="13"/>
      <c r="BVE102" s="13"/>
      <c r="BVF102" s="13"/>
      <c r="BVG102" s="13"/>
      <c r="BVH102" s="13"/>
      <c r="BVI102" s="13"/>
      <c r="BVJ102" s="13"/>
      <c r="BVK102" s="13"/>
      <c r="BVL102" s="13"/>
      <c r="BVM102" s="13"/>
      <c r="BVN102" s="13"/>
      <c r="BVO102" s="13"/>
      <c r="BVP102" s="13"/>
      <c r="BVQ102" s="13"/>
      <c r="BVR102" s="13"/>
      <c r="BVS102" s="13"/>
      <c r="BVT102" s="13"/>
      <c r="BVU102" s="13"/>
      <c r="BVV102" s="13"/>
      <c r="BVW102" s="13"/>
      <c r="BVX102" s="13"/>
      <c r="BVY102" s="13"/>
      <c r="BVZ102" s="13"/>
      <c r="BWA102" s="13"/>
      <c r="BWB102" s="13"/>
      <c r="BWC102" s="13"/>
      <c r="BWD102" s="13"/>
      <c r="BWE102" s="13"/>
      <c r="BWF102" s="13"/>
      <c r="BWG102" s="13"/>
      <c r="BWH102" s="13"/>
      <c r="BWI102" s="13"/>
      <c r="BWJ102" s="13"/>
      <c r="BWK102" s="13"/>
      <c r="BWL102" s="13"/>
      <c r="BWM102" s="13"/>
      <c r="BWN102" s="13"/>
      <c r="BWO102" s="13"/>
      <c r="BWP102" s="13"/>
      <c r="BWQ102" s="13"/>
      <c r="BWR102" s="13"/>
      <c r="BWS102" s="13"/>
      <c r="BWT102" s="13"/>
      <c r="BWU102" s="13"/>
      <c r="BWV102" s="13"/>
      <c r="BWW102" s="13"/>
      <c r="BWX102" s="13"/>
      <c r="BWY102" s="13"/>
      <c r="BWZ102" s="13"/>
      <c r="BXA102" s="13"/>
      <c r="BXB102" s="13"/>
      <c r="BXC102" s="13"/>
      <c r="BXD102" s="13"/>
      <c r="BXE102" s="13"/>
      <c r="BXF102" s="13"/>
      <c r="BXG102" s="13"/>
      <c r="BXH102" s="13"/>
      <c r="BXI102" s="13"/>
      <c r="BXJ102" s="13"/>
      <c r="BXK102" s="13"/>
      <c r="BXL102" s="13"/>
      <c r="BXM102" s="13"/>
      <c r="BXN102" s="13"/>
      <c r="BXO102" s="13"/>
      <c r="BXP102" s="13"/>
      <c r="BXQ102" s="13"/>
      <c r="BXR102" s="13"/>
      <c r="BXS102" s="13"/>
      <c r="BXT102" s="13"/>
      <c r="BXU102" s="13"/>
      <c r="BXV102" s="13"/>
      <c r="BXW102" s="13"/>
      <c r="BXX102" s="13"/>
      <c r="BXY102" s="13"/>
      <c r="BXZ102" s="13"/>
      <c r="BYA102" s="13"/>
      <c r="BYB102" s="13"/>
      <c r="BYC102" s="13"/>
      <c r="BYD102" s="13"/>
      <c r="BYE102" s="13"/>
      <c r="BYF102" s="13"/>
      <c r="BYG102" s="13"/>
      <c r="BYH102" s="13"/>
      <c r="BYI102" s="13"/>
      <c r="BYJ102" s="13"/>
      <c r="BYK102" s="13"/>
      <c r="BYL102" s="13"/>
      <c r="BYM102" s="13"/>
      <c r="BYN102" s="13"/>
      <c r="BYO102" s="13"/>
      <c r="BYP102" s="13"/>
      <c r="BYQ102" s="13"/>
      <c r="BYR102" s="13"/>
      <c r="BYS102" s="13"/>
      <c r="BYT102" s="13"/>
      <c r="BYU102" s="13"/>
      <c r="BYV102" s="13"/>
      <c r="BYW102" s="13"/>
      <c r="BYX102" s="13"/>
      <c r="BYY102" s="13"/>
      <c r="BYZ102" s="13"/>
      <c r="BZA102" s="13"/>
      <c r="BZB102" s="13"/>
      <c r="BZC102" s="13"/>
      <c r="BZD102" s="13"/>
      <c r="BZE102" s="13"/>
      <c r="BZF102" s="13"/>
      <c r="BZG102" s="13"/>
      <c r="BZH102" s="13"/>
      <c r="BZI102" s="13"/>
      <c r="BZJ102" s="13"/>
      <c r="BZK102" s="13"/>
      <c r="BZL102" s="13"/>
      <c r="BZM102" s="13"/>
      <c r="BZN102" s="13"/>
      <c r="BZO102" s="13"/>
      <c r="BZP102" s="13"/>
      <c r="BZQ102" s="13"/>
      <c r="BZR102" s="13"/>
      <c r="BZS102" s="13"/>
      <c r="BZT102" s="13"/>
      <c r="BZU102" s="13"/>
      <c r="BZV102" s="13"/>
      <c r="BZW102" s="13"/>
      <c r="BZX102" s="13"/>
      <c r="BZY102" s="13"/>
      <c r="BZZ102" s="13"/>
      <c r="CAA102" s="13"/>
      <c r="CAB102" s="13"/>
      <c r="CAC102" s="13"/>
      <c r="CAD102" s="13"/>
      <c r="CAE102" s="13"/>
      <c r="CAF102" s="13"/>
      <c r="CAG102" s="13"/>
      <c r="CAH102" s="13"/>
      <c r="CAI102" s="13"/>
      <c r="CAJ102" s="13"/>
      <c r="CAK102" s="13"/>
      <c r="CAL102" s="13"/>
      <c r="CAM102" s="13"/>
      <c r="CAN102" s="13"/>
      <c r="CAO102" s="13"/>
      <c r="CAP102" s="13"/>
      <c r="CAQ102" s="13"/>
      <c r="CAR102" s="13"/>
      <c r="CAS102" s="13"/>
      <c r="CAT102" s="13"/>
      <c r="CAU102" s="13"/>
      <c r="CAV102" s="13"/>
      <c r="CAW102" s="13"/>
      <c r="CAX102" s="13"/>
      <c r="CAY102" s="13"/>
      <c r="CAZ102" s="13"/>
      <c r="CBA102" s="13"/>
      <c r="CBB102" s="13"/>
      <c r="CBC102" s="13"/>
      <c r="CBD102" s="13"/>
      <c r="CBE102" s="13"/>
      <c r="CBF102" s="13"/>
      <c r="CBG102" s="13"/>
      <c r="CBH102" s="13"/>
      <c r="CBI102" s="13"/>
      <c r="CBJ102" s="13"/>
      <c r="CBK102" s="13"/>
      <c r="CBL102" s="13"/>
      <c r="CBM102" s="13"/>
      <c r="CBN102" s="13"/>
      <c r="CBO102" s="13"/>
      <c r="CBP102" s="13"/>
      <c r="CBQ102" s="13"/>
      <c r="CBR102" s="13"/>
      <c r="CBS102" s="13"/>
      <c r="CBT102" s="13"/>
      <c r="CBU102" s="13"/>
      <c r="CBV102" s="13"/>
      <c r="CBW102" s="13"/>
      <c r="CBX102" s="13"/>
      <c r="CBY102" s="13"/>
      <c r="CBZ102" s="13"/>
      <c r="CCA102" s="13"/>
      <c r="CCB102" s="13"/>
      <c r="CCC102" s="13"/>
      <c r="CCD102" s="13"/>
      <c r="CCE102" s="13"/>
      <c r="CCF102" s="13"/>
      <c r="CCG102" s="13"/>
      <c r="CCH102" s="13"/>
      <c r="CCI102" s="13"/>
      <c r="CCJ102" s="13"/>
      <c r="CCK102" s="13"/>
      <c r="CCL102" s="13"/>
      <c r="CCM102" s="13"/>
      <c r="CCN102" s="13"/>
      <c r="CCO102" s="13"/>
      <c r="CCP102" s="13"/>
      <c r="CCQ102" s="13"/>
      <c r="CCR102" s="13"/>
      <c r="CCS102" s="13"/>
      <c r="CCT102" s="13"/>
      <c r="CCU102" s="13"/>
      <c r="CCV102" s="13"/>
      <c r="CCW102" s="13"/>
      <c r="CCX102" s="13"/>
      <c r="CCY102" s="13"/>
      <c r="CCZ102" s="13"/>
      <c r="CDA102" s="13"/>
      <c r="CDB102" s="13"/>
      <c r="CDC102" s="13"/>
      <c r="CDD102" s="13"/>
      <c r="CDE102" s="13"/>
      <c r="CDF102" s="13"/>
      <c r="CDG102" s="13"/>
      <c r="CDH102" s="13"/>
      <c r="CDI102" s="13"/>
      <c r="CDJ102" s="13"/>
      <c r="CDK102" s="13"/>
      <c r="CDL102" s="13"/>
      <c r="CDM102" s="13"/>
      <c r="CDN102" s="13"/>
      <c r="CDO102" s="13"/>
      <c r="CDP102" s="13"/>
      <c r="CDQ102" s="13"/>
      <c r="CDR102" s="13"/>
      <c r="CDS102" s="13"/>
      <c r="CDT102" s="13"/>
      <c r="CDU102" s="13"/>
      <c r="CDV102" s="13"/>
      <c r="CDW102" s="13"/>
      <c r="CDX102" s="13"/>
      <c r="CDY102" s="13"/>
      <c r="CDZ102" s="13"/>
      <c r="CEA102" s="13"/>
      <c r="CEB102" s="13"/>
      <c r="CEC102" s="13"/>
      <c r="CED102" s="13"/>
      <c r="CEE102" s="13"/>
      <c r="CEF102" s="13"/>
      <c r="CEG102" s="13"/>
      <c r="CEH102" s="13"/>
      <c r="CEI102" s="13"/>
      <c r="CEJ102" s="13"/>
      <c r="CEK102" s="13"/>
      <c r="CEL102" s="13"/>
      <c r="CEM102" s="13"/>
      <c r="CEN102" s="13"/>
      <c r="CEO102" s="13"/>
      <c r="CEP102" s="13"/>
      <c r="CEQ102" s="13"/>
      <c r="CER102" s="13"/>
      <c r="CES102" s="13"/>
      <c r="CET102" s="13"/>
      <c r="CEU102" s="13"/>
      <c r="CEV102" s="13"/>
      <c r="CEW102" s="13"/>
      <c r="CEX102" s="13"/>
      <c r="CEY102" s="13"/>
      <c r="CEZ102" s="13"/>
      <c r="CFA102" s="13"/>
      <c r="CFB102" s="13"/>
      <c r="CFC102" s="13"/>
      <c r="CFD102" s="13"/>
      <c r="CFE102" s="13"/>
      <c r="CFF102" s="13"/>
      <c r="CFG102" s="13"/>
      <c r="CFH102" s="13"/>
      <c r="CFI102" s="13"/>
      <c r="CFJ102" s="13"/>
      <c r="CFK102" s="13"/>
      <c r="CFL102" s="13"/>
      <c r="CFM102" s="13"/>
      <c r="CFN102" s="13"/>
      <c r="CFO102" s="13"/>
      <c r="CFP102" s="13"/>
      <c r="CFQ102" s="13"/>
      <c r="CFR102" s="13"/>
      <c r="CFS102" s="13"/>
      <c r="CFT102" s="13"/>
      <c r="CFU102" s="13"/>
      <c r="CFV102" s="13"/>
      <c r="CFW102" s="13"/>
      <c r="CFX102" s="13"/>
      <c r="CFY102" s="13"/>
      <c r="CFZ102" s="13"/>
      <c r="CGA102" s="13"/>
      <c r="CGB102" s="13"/>
      <c r="CGC102" s="13"/>
      <c r="CGD102" s="13"/>
      <c r="CGE102" s="13"/>
      <c r="CGF102" s="13"/>
      <c r="CGG102" s="13"/>
      <c r="CGH102" s="13"/>
      <c r="CGI102" s="13"/>
      <c r="CGJ102" s="13"/>
      <c r="CGK102" s="13"/>
      <c r="CGL102" s="13"/>
      <c r="CGM102" s="13"/>
      <c r="CGN102" s="13"/>
      <c r="CGO102" s="13"/>
      <c r="CGP102" s="13"/>
      <c r="CGQ102" s="13"/>
      <c r="CGR102" s="13"/>
      <c r="CGS102" s="13"/>
      <c r="CGT102" s="13"/>
      <c r="CGU102" s="13"/>
      <c r="CGV102" s="13"/>
      <c r="CGW102" s="13"/>
      <c r="CGX102" s="13"/>
      <c r="CGY102" s="13"/>
      <c r="CGZ102" s="13"/>
      <c r="CHA102" s="13"/>
      <c r="CHB102" s="13"/>
      <c r="CHC102" s="13"/>
      <c r="CHD102" s="13"/>
      <c r="CHE102" s="13"/>
      <c r="CHF102" s="13"/>
      <c r="CHG102" s="13"/>
      <c r="CHH102" s="13"/>
      <c r="CHI102" s="13"/>
      <c r="CHJ102" s="13"/>
      <c r="CHK102" s="13"/>
      <c r="CHL102" s="13"/>
      <c r="CHM102" s="13"/>
      <c r="CHN102" s="13"/>
      <c r="CHO102" s="13"/>
      <c r="CHP102" s="13"/>
      <c r="CHQ102" s="13"/>
      <c r="CHR102" s="13"/>
      <c r="CHS102" s="13"/>
      <c r="CHT102" s="13"/>
      <c r="CHU102" s="13"/>
      <c r="CHV102" s="13"/>
      <c r="CHW102" s="13"/>
      <c r="CHX102" s="13"/>
      <c r="CHY102" s="13"/>
      <c r="CHZ102" s="13"/>
      <c r="CIA102" s="13"/>
      <c r="CIB102" s="13"/>
      <c r="CIC102" s="13"/>
      <c r="CID102" s="13"/>
      <c r="CIE102" s="13"/>
      <c r="CIF102" s="13"/>
      <c r="CIG102" s="13"/>
      <c r="CIH102" s="13"/>
      <c r="CII102" s="13"/>
      <c r="CIJ102" s="13"/>
      <c r="CIK102" s="13"/>
      <c r="CIL102" s="13"/>
      <c r="CIM102" s="13"/>
      <c r="CIN102" s="13"/>
      <c r="CIO102" s="13"/>
      <c r="CIP102" s="13"/>
      <c r="CIQ102" s="13"/>
      <c r="CIR102" s="13"/>
      <c r="CIS102" s="13"/>
      <c r="CIT102" s="13"/>
      <c r="CIU102" s="13"/>
      <c r="CIV102" s="13"/>
      <c r="CIW102" s="13"/>
      <c r="CIX102" s="13"/>
      <c r="CIY102" s="13"/>
      <c r="CIZ102" s="13"/>
      <c r="CJA102" s="13"/>
      <c r="CJB102" s="13"/>
      <c r="CJC102" s="13"/>
      <c r="CJD102" s="13"/>
      <c r="CJE102" s="13"/>
      <c r="CJF102" s="13"/>
      <c r="CJG102" s="13"/>
      <c r="CJH102" s="13"/>
      <c r="CJI102" s="13"/>
      <c r="CJJ102" s="13"/>
      <c r="CJK102" s="13"/>
      <c r="CJL102" s="13"/>
      <c r="CJM102" s="13"/>
      <c r="CJN102" s="13"/>
      <c r="CJO102" s="13"/>
      <c r="CJP102" s="13"/>
      <c r="CJQ102" s="13"/>
      <c r="CJR102" s="13"/>
      <c r="CJS102" s="13"/>
      <c r="CJT102" s="13"/>
      <c r="CJU102" s="13"/>
      <c r="CJV102" s="13"/>
      <c r="CJW102" s="13"/>
      <c r="CJX102" s="13"/>
      <c r="CJY102" s="13"/>
      <c r="CJZ102" s="13"/>
      <c r="CKA102" s="13"/>
      <c r="CKB102" s="13"/>
      <c r="CKC102" s="13"/>
      <c r="CKD102" s="13"/>
      <c r="CKE102" s="13"/>
      <c r="CKF102" s="13"/>
      <c r="CKG102" s="13"/>
      <c r="CKH102" s="13"/>
      <c r="CKI102" s="13"/>
      <c r="CKJ102" s="13"/>
      <c r="CKK102" s="13"/>
      <c r="CKL102" s="13"/>
      <c r="CKM102" s="13"/>
      <c r="CKN102" s="13"/>
      <c r="CKO102" s="13"/>
      <c r="CKP102" s="13"/>
      <c r="CKQ102" s="13"/>
      <c r="CKR102" s="13"/>
      <c r="CKS102" s="13"/>
      <c r="CKT102" s="13"/>
      <c r="CKU102" s="13"/>
      <c r="CKV102" s="13"/>
      <c r="CKW102" s="13"/>
      <c r="CKX102" s="13"/>
      <c r="CKY102" s="13"/>
      <c r="CKZ102" s="13"/>
      <c r="CLA102" s="13"/>
      <c r="CLB102" s="13"/>
      <c r="CLC102" s="13"/>
      <c r="CLD102" s="13"/>
      <c r="CLE102" s="13"/>
      <c r="CLF102" s="13"/>
      <c r="CLG102" s="13"/>
      <c r="CLH102" s="13"/>
      <c r="CLI102" s="13"/>
      <c r="CLJ102" s="13"/>
      <c r="CLK102" s="13"/>
      <c r="CLL102" s="13"/>
      <c r="CLM102" s="13"/>
      <c r="CLN102" s="13"/>
      <c r="CLO102" s="13"/>
      <c r="CLP102" s="13"/>
      <c r="CLQ102" s="13"/>
      <c r="CLR102" s="13"/>
      <c r="CLS102" s="13"/>
      <c r="CLT102" s="13"/>
      <c r="CLU102" s="13"/>
      <c r="CLV102" s="13"/>
      <c r="CLW102" s="13"/>
      <c r="CLX102" s="13"/>
      <c r="CLY102" s="13"/>
      <c r="CLZ102" s="13"/>
      <c r="CMA102" s="13"/>
      <c r="CMB102" s="13"/>
      <c r="CMC102" s="13"/>
      <c r="CMD102" s="13"/>
      <c r="CME102" s="13"/>
      <c r="CMF102" s="13"/>
      <c r="CMG102" s="13"/>
      <c r="CMH102" s="13"/>
      <c r="CMI102" s="13"/>
      <c r="CMJ102" s="13"/>
      <c r="CMK102" s="13"/>
      <c r="CML102" s="13"/>
      <c r="CMM102" s="13"/>
      <c r="CMN102" s="13"/>
      <c r="CMO102" s="13"/>
      <c r="CMP102" s="13"/>
      <c r="CMQ102" s="13"/>
      <c r="CMR102" s="13"/>
      <c r="CMS102" s="13"/>
      <c r="CMT102" s="13"/>
      <c r="CMU102" s="13"/>
      <c r="CMV102" s="13"/>
      <c r="CMW102" s="13"/>
      <c r="CMX102" s="13"/>
      <c r="CMY102" s="13"/>
      <c r="CMZ102" s="13"/>
      <c r="CNA102" s="13"/>
      <c r="CNB102" s="13"/>
      <c r="CNC102" s="13"/>
      <c r="CND102" s="13"/>
      <c r="CNE102" s="13"/>
      <c r="CNF102" s="13"/>
      <c r="CNG102" s="13"/>
      <c r="CNH102" s="13"/>
      <c r="CNI102" s="13"/>
      <c r="CNJ102" s="13"/>
      <c r="CNK102" s="13"/>
      <c r="CNL102" s="13"/>
      <c r="CNM102" s="13"/>
      <c r="CNN102" s="13"/>
      <c r="CNO102" s="13"/>
      <c r="CNP102" s="13"/>
      <c r="CNQ102" s="13"/>
      <c r="CNR102" s="13"/>
      <c r="CNS102" s="13"/>
      <c r="CNT102" s="13"/>
      <c r="CNU102" s="13"/>
      <c r="CNV102" s="13"/>
      <c r="CNW102" s="13"/>
      <c r="CNX102" s="13"/>
      <c r="CNY102" s="13"/>
      <c r="CNZ102" s="13"/>
      <c r="COA102" s="13"/>
      <c r="COB102" s="13"/>
      <c r="COC102" s="13"/>
      <c r="COD102" s="13"/>
      <c r="COE102" s="13"/>
      <c r="COF102" s="13"/>
      <c r="COG102" s="13"/>
      <c r="COH102" s="13"/>
      <c r="COI102" s="13"/>
      <c r="COJ102" s="13"/>
      <c r="COK102" s="13"/>
      <c r="COL102" s="13"/>
      <c r="COM102" s="13"/>
      <c r="CON102" s="13"/>
      <c r="COO102" s="13"/>
      <c r="COP102" s="13"/>
      <c r="COQ102" s="13"/>
      <c r="COR102" s="13"/>
      <c r="COS102" s="13"/>
      <c r="COT102" s="13"/>
      <c r="COU102" s="13"/>
      <c r="COV102" s="13"/>
      <c r="COW102" s="13"/>
      <c r="COX102" s="13"/>
      <c r="COY102" s="13"/>
      <c r="COZ102" s="13"/>
      <c r="CPA102" s="13"/>
      <c r="CPB102" s="13"/>
      <c r="CPC102" s="13"/>
      <c r="CPD102" s="13"/>
      <c r="CPE102" s="13"/>
      <c r="CPF102" s="13"/>
      <c r="CPG102" s="13"/>
      <c r="CPH102" s="13"/>
      <c r="CPI102" s="13"/>
      <c r="CPJ102" s="13"/>
      <c r="CPK102" s="13"/>
      <c r="CPL102" s="13"/>
      <c r="CPM102" s="13"/>
      <c r="CPN102" s="13"/>
      <c r="CPO102" s="13"/>
      <c r="CPP102" s="13"/>
      <c r="CPQ102" s="13"/>
      <c r="CPR102" s="13"/>
      <c r="CPS102" s="13"/>
      <c r="CPT102" s="13"/>
      <c r="CPU102" s="13"/>
      <c r="CPV102" s="13"/>
      <c r="CPW102" s="13"/>
      <c r="CPX102" s="13"/>
      <c r="CPY102" s="13"/>
      <c r="CPZ102" s="13"/>
      <c r="CQA102" s="13"/>
      <c r="CQB102" s="13"/>
      <c r="CQC102" s="13"/>
      <c r="CQD102" s="13"/>
      <c r="CQE102" s="13"/>
      <c r="CQF102" s="13"/>
      <c r="CQG102" s="13"/>
      <c r="CQH102" s="13"/>
      <c r="CQI102" s="13"/>
      <c r="CQJ102" s="13"/>
      <c r="CQK102" s="13"/>
      <c r="CQL102" s="13"/>
      <c r="CQM102" s="13"/>
      <c r="CQN102" s="13"/>
      <c r="CQO102" s="13"/>
      <c r="CQP102" s="13"/>
      <c r="CQQ102" s="13"/>
      <c r="CQR102" s="13"/>
      <c r="CQS102" s="13"/>
      <c r="CQT102" s="13"/>
      <c r="CQU102" s="13"/>
      <c r="CQV102" s="13"/>
      <c r="CQW102" s="13"/>
      <c r="CQX102" s="13"/>
      <c r="CQY102" s="13"/>
      <c r="CQZ102" s="13"/>
      <c r="CRA102" s="13"/>
      <c r="CRB102" s="13"/>
      <c r="CRC102" s="13"/>
      <c r="CRD102" s="13"/>
      <c r="CRE102" s="13"/>
      <c r="CRF102" s="13"/>
      <c r="CRG102" s="13"/>
      <c r="CRH102" s="13"/>
      <c r="CRI102" s="13"/>
      <c r="CRJ102" s="13"/>
      <c r="CRK102" s="13"/>
      <c r="CRL102" s="13"/>
      <c r="CRM102" s="13"/>
      <c r="CRN102" s="13"/>
      <c r="CRO102" s="13"/>
      <c r="CRP102" s="13"/>
      <c r="CRQ102" s="13"/>
      <c r="CRR102" s="13"/>
      <c r="CRS102" s="13"/>
      <c r="CRT102" s="13"/>
      <c r="CRU102" s="13"/>
      <c r="CRV102" s="13"/>
      <c r="CRW102" s="13"/>
      <c r="CRX102" s="13"/>
      <c r="CRY102" s="13"/>
      <c r="CRZ102" s="13"/>
      <c r="CSA102" s="13"/>
      <c r="CSB102" s="13"/>
      <c r="CSC102" s="13"/>
      <c r="CSD102" s="13"/>
      <c r="CSE102" s="13"/>
      <c r="CSF102" s="13"/>
      <c r="CSG102" s="13"/>
      <c r="CSH102" s="13"/>
      <c r="CSI102" s="13"/>
      <c r="CSJ102" s="13"/>
      <c r="CSK102" s="13"/>
      <c r="CSL102" s="13"/>
      <c r="CSM102" s="13"/>
      <c r="CSN102" s="13"/>
      <c r="CSO102" s="13"/>
      <c r="CSP102" s="13"/>
      <c r="CSQ102" s="13"/>
      <c r="CSR102" s="13"/>
      <c r="CSS102" s="13"/>
      <c r="CST102" s="13"/>
      <c r="CSU102" s="13"/>
      <c r="CSV102" s="13"/>
      <c r="CSW102" s="13"/>
      <c r="CSX102" s="13"/>
      <c r="CSY102" s="13"/>
      <c r="CSZ102" s="13"/>
      <c r="CTA102" s="13"/>
      <c r="CTB102" s="13"/>
      <c r="CTC102" s="13"/>
      <c r="CTD102" s="13"/>
      <c r="CTE102" s="13"/>
      <c r="CTF102" s="13"/>
      <c r="CTG102" s="13"/>
      <c r="CTH102" s="13"/>
      <c r="CTI102" s="13"/>
      <c r="CTJ102" s="13"/>
      <c r="CTK102" s="13"/>
      <c r="CTL102" s="13"/>
      <c r="CTM102" s="13"/>
      <c r="CTN102" s="13"/>
      <c r="CTO102" s="13"/>
      <c r="CTP102" s="13"/>
      <c r="CTQ102" s="13"/>
      <c r="CTR102" s="13"/>
      <c r="CTS102" s="13"/>
      <c r="CTT102" s="13"/>
      <c r="CTU102" s="13"/>
      <c r="CTV102" s="13"/>
      <c r="CTW102" s="13"/>
      <c r="CTX102" s="13"/>
      <c r="CTY102" s="13"/>
      <c r="CTZ102" s="13"/>
      <c r="CUA102" s="13"/>
      <c r="CUB102" s="13"/>
      <c r="CUC102" s="13"/>
      <c r="CUD102" s="13"/>
      <c r="CUE102" s="13"/>
      <c r="CUF102" s="13"/>
      <c r="CUG102" s="13"/>
      <c r="CUH102" s="13"/>
      <c r="CUI102" s="13"/>
      <c r="CUJ102" s="13"/>
      <c r="CUK102" s="13"/>
      <c r="CUL102" s="13"/>
      <c r="CUM102" s="13"/>
      <c r="CUN102" s="13"/>
      <c r="CUO102" s="13"/>
      <c r="CUP102" s="13"/>
      <c r="CUQ102" s="13"/>
      <c r="CUR102" s="13"/>
      <c r="CUS102" s="13"/>
      <c r="CUT102" s="13"/>
      <c r="CUU102" s="13"/>
      <c r="CUV102" s="13"/>
      <c r="CUW102" s="13"/>
      <c r="CUX102" s="13"/>
      <c r="CUY102" s="13"/>
      <c r="CUZ102" s="13"/>
      <c r="CVA102" s="13"/>
      <c r="CVB102" s="13"/>
      <c r="CVC102" s="13"/>
      <c r="CVD102" s="13"/>
      <c r="CVE102" s="13"/>
      <c r="CVF102" s="13"/>
      <c r="CVG102" s="13"/>
      <c r="CVH102" s="13"/>
      <c r="CVI102" s="13"/>
      <c r="CVJ102" s="13"/>
      <c r="CVK102" s="13"/>
      <c r="CVL102" s="13"/>
      <c r="CVM102" s="13"/>
      <c r="CVN102" s="13"/>
      <c r="CVO102" s="13"/>
      <c r="CVP102" s="13"/>
      <c r="CVQ102" s="13"/>
      <c r="CVR102" s="13"/>
      <c r="CVS102" s="13"/>
      <c r="CVT102" s="13"/>
      <c r="CVU102" s="13"/>
      <c r="CVV102" s="13"/>
      <c r="CVW102" s="13"/>
      <c r="CVX102" s="13"/>
      <c r="CVY102" s="13"/>
      <c r="CVZ102" s="13"/>
      <c r="CWA102" s="13"/>
      <c r="CWB102" s="13"/>
      <c r="CWC102" s="13"/>
      <c r="CWD102" s="13"/>
      <c r="CWE102" s="13"/>
      <c r="CWF102" s="13"/>
      <c r="CWG102" s="13"/>
      <c r="CWH102" s="13"/>
      <c r="CWI102" s="13"/>
      <c r="CWJ102" s="13"/>
      <c r="CWK102" s="13"/>
      <c r="CWL102" s="13"/>
      <c r="CWM102" s="13"/>
      <c r="CWN102" s="13"/>
      <c r="CWO102" s="13"/>
      <c r="CWP102" s="13"/>
      <c r="CWQ102" s="13"/>
      <c r="CWR102" s="13"/>
      <c r="CWS102" s="13"/>
      <c r="CWT102" s="13"/>
      <c r="CWU102" s="13"/>
      <c r="CWV102" s="13"/>
      <c r="CWW102" s="13"/>
      <c r="CWX102" s="13"/>
      <c r="CWY102" s="13"/>
      <c r="CWZ102" s="13"/>
      <c r="CXA102" s="13"/>
      <c r="CXB102" s="13"/>
      <c r="CXC102" s="13"/>
      <c r="CXD102" s="13"/>
      <c r="CXE102" s="13"/>
      <c r="CXF102" s="13"/>
      <c r="CXG102" s="13"/>
      <c r="CXH102" s="13"/>
      <c r="CXI102" s="13"/>
      <c r="CXJ102" s="13"/>
      <c r="CXK102" s="13"/>
      <c r="CXL102" s="13"/>
      <c r="CXM102" s="13"/>
      <c r="CXN102" s="13"/>
      <c r="CXO102" s="13"/>
      <c r="CXP102" s="13"/>
      <c r="CXQ102" s="13"/>
      <c r="CXR102" s="13"/>
      <c r="CXS102" s="13"/>
      <c r="CXT102" s="13"/>
      <c r="CXU102" s="13"/>
      <c r="CXV102" s="13"/>
      <c r="CXW102" s="13"/>
      <c r="CXX102" s="13"/>
      <c r="CXY102" s="13"/>
      <c r="CXZ102" s="13"/>
      <c r="CYA102" s="13"/>
      <c r="CYB102" s="13"/>
      <c r="CYC102" s="13"/>
      <c r="CYD102" s="13"/>
      <c r="CYE102" s="13"/>
      <c r="CYF102" s="13"/>
      <c r="CYG102" s="13"/>
      <c r="CYH102" s="13"/>
      <c r="CYI102" s="13"/>
      <c r="CYJ102" s="13"/>
      <c r="CYK102" s="13"/>
      <c r="CYL102" s="13"/>
      <c r="CYM102" s="13"/>
      <c r="CYN102" s="13"/>
      <c r="CYO102" s="13"/>
      <c r="CYP102" s="13"/>
      <c r="CYQ102" s="13"/>
      <c r="CYR102" s="13"/>
      <c r="CYS102" s="13"/>
      <c r="CYT102" s="13"/>
      <c r="CYU102" s="13"/>
      <c r="CYV102" s="13"/>
      <c r="CYW102" s="13"/>
      <c r="CYX102" s="13"/>
      <c r="CYY102" s="13"/>
      <c r="CYZ102" s="13"/>
      <c r="CZA102" s="13"/>
      <c r="CZB102" s="13"/>
      <c r="CZC102" s="13"/>
      <c r="CZD102" s="13"/>
      <c r="CZE102" s="13"/>
      <c r="CZF102" s="13"/>
      <c r="CZG102" s="13"/>
      <c r="CZH102" s="13"/>
      <c r="CZI102" s="13"/>
      <c r="CZJ102" s="13"/>
      <c r="CZK102" s="13"/>
      <c r="CZL102" s="13"/>
      <c r="CZM102" s="13"/>
      <c r="CZN102" s="13"/>
      <c r="CZO102" s="13"/>
      <c r="CZP102" s="13"/>
      <c r="CZQ102" s="13"/>
      <c r="CZR102" s="13"/>
      <c r="CZS102" s="13"/>
      <c r="CZT102" s="13"/>
      <c r="CZU102" s="13"/>
      <c r="CZV102" s="13"/>
      <c r="CZW102" s="13"/>
      <c r="CZX102" s="13"/>
      <c r="CZY102" s="13"/>
      <c r="CZZ102" s="13"/>
      <c r="DAA102" s="13"/>
      <c r="DAB102" s="13"/>
      <c r="DAC102" s="13"/>
      <c r="DAD102" s="13"/>
      <c r="DAE102" s="13"/>
      <c r="DAF102" s="13"/>
      <c r="DAG102" s="13"/>
      <c r="DAH102" s="13"/>
      <c r="DAI102" s="13"/>
      <c r="DAJ102" s="13"/>
      <c r="DAK102" s="13"/>
      <c r="DAL102" s="13"/>
      <c r="DAM102" s="13"/>
      <c r="DAN102" s="13"/>
      <c r="DAO102" s="13"/>
      <c r="DAP102" s="13"/>
      <c r="DAQ102" s="13"/>
      <c r="DAR102" s="13"/>
      <c r="DAS102" s="13"/>
      <c r="DAT102" s="13"/>
      <c r="DAU102" s="13"/>
      <c r="DAV102" s="13"/>
      <c r="DAW102" s="13"/>
      <c r="DAX102" s="13"/>
      <c r="DAY102" s="13"/>
      <c r="DAZ102" s="13"/>
      <c r="DBA102" s="13"/>
      <c r="DBB102" s="13"/>
      <c r="DBC102" s="13"/>
      <c r="DBD102" s="13"/>
      <c r="DBE102" s="13"/>
      <c r="DBF102" s="13"/>
      <c r="DBG102" s="13"/>
      <c r="DBH102" s="13"/>
      <c r="DBI102" s="13"/>
      <c r="DBJ102" s="13"/>
      <c r="DBK102" s="13"/>
      <c r="DBL102" s="13"/>
      <c r="DBM102" s="13"/>
      <c r="DBN102" s="13"/>
      <c r="DBO102" s="13"/>
      <c r="DBP102" s="13"/>
      <c r="DBQ102" s="13"/>
      <c r="DBR102" s="13"/>
      <c r="DBS102" s="13"/>
      <c r="DBT102" s="13"/>
      <c r="DBU102" s="13"/>
      <c r="DBV102" s="13"/>
      <c r="DBW102" s="13"/>
      <c r="DBX102" s="13"/>
      <c r="DBY102" s="13"/>
      <c r="DBZ102" s="13"/>
      <c r="DCA102" s="13"/>
      <c r="DCB102" s="13"/>
      <c r="DCC102" s="13"/>
      <c r="DCD102" s="13"/>
      <c r="DCE102" s="13"/>
      <c r="DCF102" s="13"/>
      <c r="DCG102" s="13"/>
      <c r="DCH102" s="13"/>
      <c r="DCI102" s="13"/>
      <c r="DCJ102" s="13"/>
      <c r="DCK102" s="13"/>
      <c r="DCL102" s="13"/>
      <c r="DCM102" s="13"/>
      <c r="DCN102" s="13"/>
      <c r="DCO102" s="13"/>
      <c r="DCP102" s="13"/>
      <c r="DCQ102" s="13"/>
      <c r="DCR102" s="13"/>
      <c r="DCS102" s="13"/>
      <c r="DCT102" s="13"/>
      <c r="DCU102" s="13"/>
      <c r="DCV102" s="13"/>
      <c r="DCW102" s="13"/>
      <c r="DCX102" s="13"/>
      <c r="DCY102" s="13"/>
      <c r="DCZ102" s="13"/>
      <c r="DDA102" s="13"/>
      <c r="DDB102" s="13"/>
      <c r="DDC102" s="13"/>
      <c r="DDD102" s="13"/>
      <c r="DDE102" s="13"/>
      <c r="DDF102" s="13"/>
      <c r="DDG102" s="13"/>
      <c r="DDH102" s="13"/>
      <c r="DDI102" s="13"/>
      <c r="DDJ102" s="13"/>
      <c r="DDK102" s="13"/>
      <c r="DDL102" s="13"/>
      <c r="DDM102" s="13"/>
      <c r="DDN102" s="13"/>
      <c r="DDO102" s="13"/>
      <c r="DDP102" s="13"/>
      <c r="DDQ102" s="13"/>
      <c r="DDR102" s="13"/>
      <c r="DDS102" s="13"/>
      <c r="DDT102" s="13"/>
      <c r="DDU102" s="13"/>
      <c r="DDV102" s="13"/>
      <c r="DDW102" s="13"/>
      <c r="DDX102" s="13"/>
      <c r="DDY102" s="13"/>
      <c r="DDZ102" s="13"/>
      <c r="DEA102" s="13"/>
      <c r="DEB102" s="13"/>
      <c r="DEC102" s="13"/>
      <c r="DED102" s="13"/>
      <c r="DEE102" s="13"/>
      <c r="DEF102" s="13"/>
      <c r="DEG102" s="13"/>
      <c r="DEH102" s="13"/>
      <c r="DEI102" s="13"/>
      <c r="DEJ102" s="13"/>
      <c r="DEK102" s="13"/>
      <c r="DEL102" s="13"/>
      <c r="DEM102" s="13"/>
      <c r="DEN102" s="13"/>
      <c r="DEO102" s="13"/>
      <c r="DEP102" s="13"/>
      <c r="DEQ102" s="13"/>
      <c r="DER102" s="13"/>
      <c r="DES102" s="13"/>
      <c r="DET102" s="13"/>
      <c r="DEU102" s="13"/>
      <c r="DEV102" s="13"/>
      <c r="DEW102" s="13"/>
      <c r="DEX102" s="13"/>
      <c r="DEY102" s="13"/>
      <c r="DEZ102" s="13"/>
      <c r="DFA102" s="13"/>
      <c r="DFB102" s="13"/>
      <c r="DFC102" s="13"/>
      <c r="DFD102" s="13"/>
      <c r="DFE102" s="13"/>
      <c r="DFF102" s="13"/>
      <c r="DFG102" s="13"/>
      <c r="DFH102" s="13"/>
      <c r="DFI102" s="13"/>
      <c r="DFJ102" s="13"/>
      <c r="DFK102" s="13"/>
      <c r="DFL102" s="13"/>
      <c r="DFM102" s="13"/>
      <c r="DFN102" s="13"/>
      <c r="DFO102" s="13"/>
      <c r="DFP102" s="13"/>
      <c r="DFQ102" s="13"/>
      <c r="DFR102" s="13"/>
      <c r="DFS102" s="13"/>
      <c r="DFT102" s="13"/>
      <c r="DFU102" s="13"/>
      <c r="DFV102" s="13"/>
      <c r="DFW102" s="13"/>
      <c r="DFX102" s="13"/>
      <c r="DFY102" s="13"/>
      <c r="DFZ102" s="13"/>
      <c r="DGA102" s="13"/>
      <c r="DGB102" s="13"/>
      <c r="DGC102" s="13"/>
      <c r="DGD102" s="13"/>
      <c r="DGE102" s="13"/>
      <c r="DGF102" s="13"/>
      <c r="DGG102" s="13"/>
      <c r="DGH102" s="13"/>
      <c r="DGI102" s="13"/>
      <c r="DGJ102" s="13"/>
      <c r="DGK102" s="13"/>
      <c r="DGL102" s="13"/>
      <c r="DGM102" s="13"/>
      <c r="DGN102" s="13"/>
      <c r="DGO102" s="13"/>
      <c r="DGP102" s="13"/>
      <c r="DGQ102" s="13"/>
      <c r="DGR102" s="13"/>
      <c r="DGS102" s="13"/>
      <c r="DGT102" s="13"/>
      <c r="DGU102" s="13"/>
      <c r="DGV102" s="13"/>
      <c r="DGW102" s="13"/>
      <c r="DGX102" s="13"/>
      <c r="DGY102" s="13"/>
      <c r="DGZ102" s="13"/>
      <c r="DHA102" s="13"/>
      <c r="DHB102" s="13"/>
      <c r="DHC102" s="13"/>
      <c r="DHD102" s="13"/>
      <c r="DHE102" s="13"/>
      <c r="DHF102" s="13"/>
      <c r="DHG102" s="13"/>
      <c r="DHH102" s="13"/>
      <c r="DHI102" s="13"/>
      <c r="DHJ102" s="13"/>
      <c r="DHK102" s="13"/>
      <c r="DHL102" s="13"/>
      <c r="DHM102" s="13"/>
      <c r="DHN102" s="13"/>
      <c r="DHO102" s="13"/>
      <c r="DHP102" s="13"/>
      <c r="DHQ102" s="13"/>
      <c r="DHR102" s="13"/>
      <c r="DHS102" s="13"/>
      <c r="DHT102" s="13"/>
      <c r="DHU102" s="13"/>
      <c r="DHV102" s="13"/>
      <c r="DHW102" s="13"/>
      <c r="DHX102" s="13"/>
      <c r="DHY102" s="13"/>
      <c r="DHZ102" s="13"/>
      <c r="DIA102" s="13"/>
      <c r="DIB102" s="13"/>
      <c r="DIC102" s="13"/>
      <c r="DID102" s="13"/>
      <c r="DIE102" s="13"/>
      <c r="DIF102" s="13"/>
      <c r="DIG102" s="13"/>
      <c r="DIH102" s="13"/>
      <c r="DII102" s="13"/>
      <c r="DIJ102" s="13"/>
      <c r="DIK102" s="13"/>
      <c r="DIL102" s="13"/>
      <c r="DIM102" s="13"/>
      <c r="DIN102" s="13"/>
      <c r="DIO102" s="13"/>
      <c r="DIP102" s="13"/>
      <c r="DIQ102" s="13"/>
      <c r="DIR102" s="13"/>
      <c r="DIS102" s="13"/>
      <c r="DIT102" s="13"/>
      <c r="DIU102" s="13"/>
      <c r="DIV102" s="13"/>
      <c r="DIW102" s="13"/>
      <c r="DIX102" s="13"/>
      <c r="DIY102" s="13"/>
      <c r="DIZ102" s="13"/>
      <c r="DJA102" s="13"/>
      <c r="DJB102" s="13"/>
      <c r="DJC102" s="13"/>
      <c r="DJD102" s="13"/>
      <c r="DJE102" s="13"/>
      <c r="DJF102" s="13"/>
      <c r="DJG102" s="13"/>
      <c r="DJH102" s="13"/>
      <c r="DJI102" s="13"/>
      <c r="DJJ102" s="13"/>
      <c r="DJK102" s="13"/>
      <c r="DJL102" s="13"/>
      <c r="DJM102" s="13"/>
      <c r="DJN102" s="13"/>
      <c r="DJO102" s="13"/>
      <c r="DJP102" s="13"/>
      <c r="DJQ102" s="13"/>
      <c r="DJR102" s="13"/>
      <c r="DJS102" s="13"/>
      <c r="DJT102" s="13"/>
      <c r="DJU102" s="13"/>
      <c r="DJV102" s="13"/>
      <c r="DJW102" s="13"/>
      <c r="DJX102" s="13"/>
      <c r="DJY102" s="13"/>
      <c r="DJZ102" s="13"/>
      <c r="DKA102" s="13"/>
      <c r="DKB102" s="13"/>
      <c r="DKC102" s="13"/>
      <c r="DKD102" s="13"/>
      <c r="DKE102" s="13"/>
      <c r="DKF102" s="13"/>
      <c r="DKG102" s="13"/>
      <c r="DKH102" s="13"/>
      <c r="DKI102" s="13"/>
      <c r="DKJ102" s="13"/>
      <c r="DKK102" s="13"/>
      <c r="DKL102" s="13"/>
      <c r="DKM102" s="13"/>
      <c r="DKN102" s="13"/>
      <c r="DKO102" s="13"/>
      <c r="DKP102" s="13"/>
      <c r="DKQ102" s="13"/>
      <c r="DKR102" s="13"/>
      <c r="DKS102" s="13"/>
      <c r="DKT102" s="13"/>
      <c r="DKU102" s="13"/>
      <c r="DKV102" s="13"/>
      <c r="DKW102" s="13"/>
      <c r="DKX102" s="13"/>
      <c r="DKY102" s="13"/>
      <c r="DKZ102" s="13"/>
      <c r="DLA102" s="13"/>
      <c r="DLB102" s="13"/>
      <c r="DLC102" s="13"/>
      <c r="DLD102" s="13"/>
      <c r="DLE102" s="13"/>
      <c r="DLF102" s="13"/>
      <c r="DLG102" s="13"/>
      <c r="DLH102" s="13"/>
      <c r="DLI102" s="13"/>
      <c r="DLJ102" s="13"/>
      <c r="DLK102" s="13"/>
      <c r="DLL102" s="13"/>
      <c r="DLM102" s="13"/>
      <c r="DLN102" s="13"/>
      <c r="DLO102" s="13"/>
      <c r="DLP102" s="13"/>
      <c r="DLQ102" s="13"/>
      <c r="DLR102" s="13"/>
      <c r="DLS102" s="13"/>
      <c r="DLT102" s="13"/>
      <c r="DLU102" s="13"/>
      <c r="DLV102" s="13"/>
      <c r="DLW102" s="13"/>
      <c r="DLX102" s="13"/>
      <c r="DLY102" s="13"/>
      <c r="DLZ102" s="13"/>
      <c r="DMA102" s="13"/>
      <c r="DMB102" s="13"/>
      <c r="DMC102" s="13"/>
      <c r="DMD102" s="13"/>
      <c r="DME102" s="13"/>
      <c r="DMF102" s="13"/>
      <c r="DMG102" s="13"/>
      <c r="DMH102" s="13"/>
      <c r="DMI102" s="13"/>
      <c r="DMJ102" s="13"/>
      <c r="DMK102" s="13"/>
      <c r="DML102" s="13"/>
      <c r="DMM102" s="13"/>
      <c r="DMN102" s="13"/>
      <c r="DMO102" s="13"/>
      <c r="DMP102" s="13"/>
      <c r="DMQ102" s="13"/>
      <c r="DMR102" s="13"/>
      <c r="DMS102" s="13"/>
      <c r="DMT102" s="13"/>
      <c r="DMU102" s="13"/>
      <c r="DMV102" s="13"/>
      <c r="DMW102" s="13"/>
      <c r="DMX102" s="13"/>
      <c r="DMY102" s="13"/>
      <c r="DMZ102" s="13"/>
      <c r="DNA102" s="13"/>
      <c r="DNB102" s="13"/>
      <c r="DNC102" s="13"/>
      <c r="DND102" s="13"/>
      <c r="DNE102" s="13"/>
      <c r="DNF102" s="13"/>
      <c r="DNG102" s="13"/>
      <c r="DNH102" s="13"/>
      <c r="DNI102" s="13"/>
      <c r="DNJ102" s="13"/>
      <c r="DNK102" s="13"/>
      <c r="DNL102" s="13"/>
      <c r="DNM102" s="13"/>
      <c r="DNN102" s="13"/>
      <c r="DNO102" s="13"/>
      <c r="DNP102" s="13"/>
      <c r="DNQ102" s="13"/>
      <c r="DNR102" s="13"/>
      <c r="DNS102" s="13"/>
      <c r="DNT102" s="13"/>
      <c r="DNU102" s="13"/>
      <c r="DNV102" s="13"/>
      <c r="DNW102" s="13"/>
      <c r="DNX102" s="13"/>
      <c r="DNY102" s="13"/>
      <c r="DNZ102" s="13"/>
      <c r="DOA102" s="13"/>
      <c r="DOB102" s="13"/>
      <c r="DOC102" s="13"/>
      <c r="DOD102" s="13"/>
      <c r="DOE102" s="13"/>
      <c r="DOF102" s="13"/>
      <c r="DOG102" s="13"/>
      <c r="DOH102" s="13"/>
      <c r="DOI102" s="13"/>
      <c r="DOJ102" s="13"/>
      <c r="DOK102" s="13"/>
      <c r="DOL102" s="13"/>
      <c r="DOM102" s="13"/>
      <c r="DON102" s="13"/>
      <c r="DOO102" s="13"/>
      <c r="DOP102" s="13"/>
      <c r="DOQ102" s="13"/>
      <c r="DOR102" s="13"/>
      <c r="DOS102" s="13"/>
      <c r="DOT102" s="13"/>
      <c r="DOU102" s="13"/>
      <c r="DOV102" s="13"/>
      <c r="DOW102" s="13"/>
      <c r="DOX102" s="13"/>
      <c r="DOY102" s="13"/>
      <c r="DOZ102" s="13"/>
      <c r="DPA102" s="13"/>
      <c r="DPB102" s="13"/>
      <c r="DPC102" s="13"/>
      <c r="DPD102" s="13"/>
      <c r="DPE102" s="13"/>
      <c r="DPF102" s="13"/>
      <c r="DPG102" s="13"/>
      <c r="DPH102" s="13"/>
      <c r="DPI102" s="13"/>
      <c r="DPJ102" s="13"/>
      <c r="DPK102" s="13"/>
      <c r="DPL102" s="13"/>
      <c r="DPM102" s="13"/>
      <c r="DPN102" s="13"/>
      <c r="DPO102" s="13"/>
      <c r="DPP102" s="13"/>
      <c r="DPQ102" s="13"/>
      <c r="DPR102" s="13"/>
      <c r="DPS102" s="13"/>
      <c r="DPT102" s="13"/>
      <c r="DPU102" s="13"/>
      <c r="DPV102" s="13"/>
      <c r="DPW102" s="13"/>
      <c r="DPX102" s="13"/>
      <c r="DPY102" s="13"/>
      <c r="DPZ102" s="13"/>
      <c r="DQA102" s="13"/>
      <c r="DQB102" s="13"/>
      <c r="DQC102" s="13"/>
      <c r="DQD102" s="13"/>
      <c r="DQE102" s="13"/>
      <c r="DQF102" s="13"/>
      <c r="DQG102" s="13"/>
      <c r="DQH102" s="13"/>
      <c r="DQI102" s="13"/>
      <c r="DQJ102" s="13"/>
      <c r="DQK102" s="13"/>
      <c r="DQL102" s="13"/>
      <c r="DQM102" s="13"/>
      <c r="DQN102" s="13"/>
      <c r="DQO102" s="13"/>
      <c r="DQP102" s="13"/>
      <c r="DQQ102" s="13"/>
      <c r="DQR102" s="13"/>
      <c r="DQS102" s="13"/>
      <c r="DQT102" s="13"/>
      <c r="DQU102" s="13"/>
      <c r="DQV102" s="13"/>
      <c r="DQW102" s="13"/>
      <c r="DQX102" s="13"/>
      <c r="DQY102" s="13"/>
      <c r="DQZ102" s="13"/>
      <c r="DRA102" s="13"/>
      <c r="DRB102" s="13"/>
      <c r="DRC102" s="13"/>
      <c r="DRD102" s="13"/>
      <c r="DRE102" s="13"/>
      <c r="DRF102" s="13"/>
      <c r="DRG102" s="13"/>
      <c r="DRH102" s="13"/>
      <c r="DRI102" s="13"/>
      <c r="DRJ102" s="13"/>
      <c r="DRK102" s="13"/>
      <c r="DRL102" s="13"/>
      <c r="DRM102" s="13"/>
      <c r="DRN102" s="13"/>
      <c r="DRO102" s="13"/>
      <c r="DRP102" s="13"/>
      <c r="DRQ102" s="13"/>
      <c r="DRR102" s="13"/>
      <c r="DRS102" s="13"/>
      <c r="DRT102" s="13"/>
      <c r="DRU102" s="13"/>
      <c r="DRV102" s="13"/>
      <c r="DRW102" s="13"/>
      <c r="DRX102" s="13"/>
      <c r="DRY102" s="13"/>
      <c r="DRZ102" s="13"/>
      <c r="DSA102" s="13"/>
      <c r="DSB102" s="13"/>
      <c r="DSC102" s="13"/>
      <c r="DSD102" s="13"/>
      <c r="DSE102" s="13"/>
      <c r="DSF102" s="13"/>
      <c r="DSG102" s="13"/>
      <c r="DSH102" s="13"/>
      <c r="DSI102" s="13"/>
      <c r="DSJ102" s="13"/>
      <c r="DSK102" s="13"/>
      <c r="DSL102" s="13"/>
      <c r="DSM102" s="13"/>
      <c r="DSN102" s="13"/>
      <c r="DSO102" s="13"/>
      <c r="DSP102" s="13"/>
      <c r="DSQ102" s="13"/>
      <c r="DSR102" s="13"/>
      <c r="DSS102" s="13"/>
      <c r="DST102" s="13"/>
      <c r="DSU102" s="13"/>
      <c r="DSV102" s="13"/>
      <c r="DSW102" s="13"/>
      <c r="DSX102" s="13"/>
      <c r="DSY102" s="13"/>
      <c r="DSZ102" s="13"/>
      <c r="DTA102" s="13"/>
      <c r="DTB102" s="13"/>
      <c r="DTC102" s="13"/>
      <c r="DTD102" s="13"/>
      <c r="DTE102" s="13"/>
      <c r="DTF102" s="13"/>
      <c r="DTG102" s="13"/>
      <c r="DTH102" s="13"/>
      <c r="DTI102" s="13"/>
      <c r="DTJ102" s="13"/>
      <c r="DTK102" s="13"/>
      <c r="DTL102" s="13"/>
      <c r="DTM102" s="13"/>
      <c r="DTN102" s="13"/>
      <c r="DTO102" s="13"/>
      <c r="DTP102" s="13"/>
      <c r="DTQ102" s="13"/>
      <c r="DTR102" s="13"/>
      <c r="DTS102" s="13"/>
      <c r="DTT102" s="13"/>
      <c r="DTU102" s="13"/>
      <c r="DTV102" s="13"/>
      <c r="DTW102" s="13"/>
      <c r="DTX102" s="13"/>
      <c r="DTY102" s="13"/>
      <c r="DTZ102" s="13"/>
      <c r="DUA102" s="13"/>
      <c r="DUB102" s="13"/>
      <c r="DUC102" s="13"/>
      <c r="DUD102" s="13"/>
      <c r="DUE102" s="13"/>
      <c r="DUF102" s="13"/>
      <c r="DUG102" s="13"/>
      <c r="DUH102" s="13"/>
      <c r="DUI102" s="13"/>
      <c r="DUJ102" s="13"/>
      <c r="DUK102" s="13"/>
      <c r="DUL102" s="13"/>
      <c r="DUM102" s="13"/>
      <c r="DUN102" s="13"/>
      <c r="DUO102" s="13"/>
      <c r="DUP102" s="13"/>
      <c r="DUQ102" s="13"/>
      <c r="DUR102" s="13"/>
      <c r="DUS102" s="13"/>
      <c r="DUT102" s="13"/>
      <c r="DUU102" s="13"/>
      <c r="DUV102" s="13"/>
      <c r="DUW102" s="13"/>
      <c r="DUX102" s="13"/>
      <c r="DUY102" s="13"/>
      <c r="DUZ102" s="13"/>
      <c r="DVA102" s="13"/>
      <c r="DVB102" s="13"/>
      <c r="DVC102" s="13"/>
      <c r="DVD102" s="13"/>
      <c r="DVE102" s="13"/>
      <c r="DVF102" s="13"/>
      <c r="DVG102" s="13"/>
      <c r="DVH102" s="13"/>
      <c r="DVI102" s="13"/>
      <c r="DVJ102" s="13"/>
      <c r="DVK102" s="13"/>
      <c r="DVL102" s="13"/>
      <c r="DVM102" s="13"/>
      <c r="DVN102" s="13"/>
      <c r="DVO102" s="13"/>
      <c r="DVP102" s="13"/>
      <c r="DVQ102" s="13"/>
      <c r="DVR102" s="13"/>
      <c r="DVS102" s="13"/>
      <c r="DVT102" s="13"/>
      <c r="DVU102" s="13"/>
      <c r="DVV102" s="13"/>
      <c r="DVW102" s="13"/>
      <c r="DVX102" s="13"/>
      <c r="DVY102" s="13"/>
      <c r="DVZ102" s="13"/>
      <c r="DWA102" s="13"/>
      <c r="DWB102" s="13"/>
      <c r="DWC102" s="13"/>
      <c r="DWD102" s="13"/>
      <c r="DWE102" s="13"/>
      <c r="DWF102" s="13"/>
      <c r="DWG102" s="13"/>
      <c r="DWH102" s="13"/>
      <c r="DWI102" s="13"/>
      <c r="DWJ102" s="13"/>
      <c r="DWK102" s="13"/>
      <c r="DWL102" s="13"/>
      <c r="DWM102" s="13"/>
      <c r="DWN102" s="13"/>
      <c r="DWO102" s="13"/>
      <c r="DWP102" s="13"/>
      <c r="DWQ102" s="13"/>
      <c r="DWR102" s="13"/>
      <c r="DWS102" s="13"/>
      <c r="DWT102" s="13"/>
      <c r="DWU102" s="13"/>
      <c r="DWV102" s="13"/>
      <c r="DWW102" s="13"/>
      <c r="DWX102" s="13"/>
      <c r="DWY102" s="13"/>
      <c r="DWZ102" s="13"/>
      <c r="DXA102" s="13"/>
      <c r="DXB102" s="13"/>
      <c r="DXC102" s="13"/>
      <c r="DXD102" s="13"/>
      <c r="DXE102" s="13"/>
      <c r="DXF102" s="13"/>
      <c r="DXG102" s="13"/>
      <c r="DXH102" s="13"/>
      <c r="DXI102" s="13"/>
      <c r="DXJ102" s="13"/>
      <c r="DXK102" s="13"/>
      <c r="DXL102" s="13"/>
      <c r="DXM102" s="13"/>
      <c r="DXN102" s="13"/>
      <c r="DXO102" s="13"/>
      <c r="DXP102" s="13"/>
      <c r="DXQ102" s="13"/>
      <c r="DXR102" s="13"/>
      <c r="DXS102" s="13"/>
      <c r="DXT102" s="13"/>
      <c r="DXU102" s="13"/>
      <c r="DXV102" s="13"/>
      <c r="DXW102" s="13"/>
      <c r="DXX102" s="13"/>
      <c r="DXY102" s="13"/>
      <c r="DXZ102" s="13"/>
      <c r="DYA102" s="13"/>
      <c r="DYB102" s="13"/>
      <c r="DYC102" s="13"/>
      <c r="DYD102" s="13"/>
      <c r="DYE102" s="13"/>
      <c r="DYF102" s="13"/>
      <c r="DYG102" s="13"/>
      <c r="DYH102" s="13"/>
      <c r="DYI102" s="13"/>
      <c r="DYJ102" s="13"/>
      <c r="DYK102" s="13"/>
      <c r="DYL102" s="13"/>
      <c r="DYM102" s="13"/>
      <c r="DYN102" s="13"/>
      <c r="DYO102" s="13"/>
      <c r="DYP102" s="13"/>
      <c r="DYQ102" s="13"/>
      <c r="DYR102" s="13"/>
      <c r="DYS102" s="13"/>
      <c r="DYT102" s="13"/>
      <c r="DYU102" s="13"/>
      <c r="DYV102" s="13"/>
      <c r="DYW102" s="13"/>
      <c r="DYX102" s="13"/>
      <c r="DYY102" s="13"/>
      <c r="DYZ102" s="13"/>
      <c r="DZA102" s="13"/>
      <c r="DZB102" s="13"/>
      <c r="DZC102" s="13"/>
      <c r="DZD102" s="13"/>
      <c r="DZE102" s="13"/>
      <c r="DZF102" s="13"/>
      <c r="DZG102" s="13"/>
      <c r="DZH102" s="13"/>
      <c r="DZI102" s="13"/>
      <c r="DZJ102" s="13"/>
      <c r="DZK102" s="13"/>
      <c r="DZL102" s="13"/>
      <c r="DZM102" s="13"/>
      <c r="DZN102" s="13"/>
      <c r="DZO102" s="13"/>
      <c r="DZP102" s="13"/>
      <c r="DZQ102" s="13"/>
      <c r="DZR102" s="13"/>
      <c r="DZS102" s="13"/>
      <c r="DZT102" s="13"/>
      <c r="DZU102" s="13"/>
      <c r="DZV102" s="13"/>
      <c r="DZW102" s="13"/>
      <c r="DZX102" s="13"/>
      <c r="DZY102" s="13"/>
      <c r="DZZ102" s="13"/>
      <c r="EAA102" s="13"/>
      <c r="EAB102" s="13"/>
      <c r="EAC102" s="13"/>
      <c r="EAD102" s="13"/>
      <c r="EAE102" s="13"/>
      <c r="EAF102" s="13"/>
      <c r="EAG102" s="13"/>
      <c r="EAH102" s="13"/>
      <c r="EAI102" s="13"/>
      <c r="EAJ102" s="13"/>
      <c r="EAK102" s="13"/>
      <c r="EAL102" s="13"/>
      <c r="EAM102" s="13"/>
      <c r="EAN102" s="13"/>
      <c r="EAO102" s="13"/>
      <c r="EAP102" s="13"/>
      <c r="EAQ102" s="13"/>
      <c r="EAR102" s="13"/>
      <c r="EAS102" s="13"/>
      <c r="EAT102" s="13"/>
      <c r="EAU102" s="13"/>
      <c r="EAV102" s="13"/>
      <c r="EAW102" s="13"/>
      <c r="EAX102" s="13"/>
      <c r="EAY102" s="13"/>
      <c r="EAZ102" s="13"/>
      <c r="EBA102" s="13"/>
      <c r="EBB102" s="13"/>
      <c r="EBC102" s="13"/>
      <c r="EBD102" s="13"/>
      <c r="EBE102" s="13"/>
      <c r="EBF102" s="13"/>
      <c r="EBG102" s="13"/>
      <c r="EBH102" s="13"/>
      <c r="EBI102" s="13"/>
      <c r="EBJ102" s="13"/>
      <c r="EBK102" s="13"/>
      <c r="EBL102" s="13"/>
      <c r="EBM102" s="13"/>
      <c r="EBN102" s="13"/>
      <c r="EBO102" s="13"/>
      <c r="EBP102" s="13"/>
      <c r="EBQ102" s="13"/>
      <c r="EBR102" s="13"/>
      <c r="EBS102" s="13"/>
      <c r="EBT102" s="13"/>
      <c r="EBU102" s="13"/>
      <c r="EBV102" s="13"/>
      <c r="EBW102" s="13"/>
      <c r="EBX102" s="13"/>
      <c r="EBY102" s="13"/>
      <c r="EBZ102" s="13"/>
      <c r="ECA102" s="13"/>
      <c r="ECB102" s="13"/>
      <c r="ECC102" s="13"/>
      <c r="ECD102" s="13"/>
      <c r="ECE102" s="13"/>
      <c r="ECF102" s="13"/>
      <c r="ECG102" s="13"/>
      <c r="ECH102" s="13"/>
      <c r="ECI102" s="13"/>
      <c r="ECJ102" s="13"/>
      <c r="ECK102" s="13"/>
      <c r="ECL102" s="13"/>
      <c r="ECM102" s="13"/>
      <c r="ECN102" s="13"/>
      <c r="ECO102" s="13"/>
      <c r="ECP102" s="13"/>
      <c r="ECQ102" s="13"/>
      <c r="ECR102" s="13"/>
      <c r="ECS102" s="13"/>
      <c r="ECT102" s="13"/>
      <c r="ECU102" s="13"/>
      <c r="ECV102" s="13"/>
      <c r="ECW102" s="13"/>
      <c r="ECX102" s="13"/>
      <c r="ECY102" s="13"/>
      <c r="ECZ102" s="13"/>
      <c r="EDA102" s="13"/>
      <c r="EDB102" s="13"/>
      <c r="EDC102" s="13"/>
      <c r="EDD102" s="13"/>
      <c r="EDE102" s="13"/>
      <c r="EDF102" s="13"/>
      <c r="EDG102" s="13"/>
      <c r="EDH102" s="13"/>
      <c r="EDI102" s="13"/>
      <c r="EDJ102" s="13"/>
      <c r="EDK102" s="13"/>
      <c r="EDL102" s="13"/>
      <c r="EDM102" s="13"/>
      <c r="EDN102" s="13"/>
      <c r="EDO102" s="13"/>
      <c r="EDP102" s="13"/>
      <c r="EDQ102" s="13"/>
      <c r="EDR102" s="13"/>
      <c r="EDS102" s="13"/>
      <c r="EDT102" s="13"/>
      <c r="EDU102" s="13"/>
      <c r="EDV102" s="13"/>
      <c r="EDW102" s="13"/>
      <c r="EDX102" s="13"/>
      <c r="EDY102" s="13"/>
      <c r="EDZ102" s="13"/>
      <c r="EEA102" s="13"/>
      <c r="EEB102" s="13"/>
      <c r="EEC102" s="13"/>
      <c r="EED102" s="13"/>
      <c r="EEE102" s="13"/>
      <c r="EEF102" s="13"/>
      <c r="EEG102" s="13"/>
      <c r="EEH102" s="13"/>
      <c r="EEI102" s="13"/>
      <c r="EEJ102" s="13"/>
      <c r="EEK102" s="13"/>
      <c r="EEL102" s="13"/>
      <c r="EEM102" s="13"/>
      <c r="EEN102" s="13"/>
      <c r="EEO102" s="13"/>
      <c r="EEP102" s="13"/>
      <c r="EEQ102" s="13"/>
      <c r="EER102" s="13"/>
      <c r="EES102" s="13"/>
      <c r="EET102" s="13"/>
      <c r="EEU102" s="13"/>
      <c r="EEV102" s="13"/>
      <c r="EEW102" s="13"/>
      <c r="EEX102" s="13"/>
      <c r="EEY102" s="13"/>
      <c r="EEZ102" s="13"/>
      <c r="EFA102" s="13"/>
      <c r="EFB102" s="13"/>
      <c r="EFC102" s="13"/>
      <c r="EFD102" s="13"/>
      <c r="EFE102" s="13"/>
      <c r="EFF102" s="13"/>
      <c r="EFG102" s="13"/>
      <c r="EFH102" s="13"/>
      <c r="EFI102" s="13"/>
      <c r="EFJ102" s="13"/>
      <c r="EFK102" s="13"/>
      <c r="EFL102" s="13"/>
      <c r="EFM102" s="13"/>
      <c r="EFN102" s="13"/>
      <c r="EFO102" s="13"/>
      <c r="EFP102" s="13"/>
      <c r="EFQ102" s="13"/>
      <c r="EFR102" s="13"/>
      <c r="EFS102" s="13"/>
      <c r="EFT102" s="13"/>
      <c r="EFU102" s="13"/>
      <c r="EFV102" s="13"/>
      <c r="EFW102" s="13"/>
      <c r="EFX102" s="13"/>
      <c r="EFY102" s="13"/>
      <c r="EFZ102" s="13"/>
      <c r="EGA102" s="13"/>
      <c r="EGB102" s="13"/>
      <c r="EGC102" s="13"/>
      <c r="EGD102" s="13"/>
      <c r="EGE102" s="13"/>
      <c r="EGF102" s="13"/>
      <c r="EGG102" s="13"/>
      <c r="EGH102" s="13"/>
      <c r="EGI102" s="13"/>
      <c r="EGJ102" s="13"/>
      <c r="EGK102" s="13"/>
      <c r="EGL102" s="13"/>
      <c r="EGM102" s="13"/>
      <c r="EGN102" s="13"/>
      <c r="EGO102" s="13"/>
      <c r="EGP102" s="13"/>
      <c r="EGQ102" s="13"/>
      <c r="EGR102" s="13"/>
      <c r="EGS102" s="13"/>
      <c r="EGT102" s="13"/>
      <c r="EGU102" s="13"/>
      <c r="EGV102" s="13"/>
      <c r="EGW102" s="13"/>
      <c r="EGX102" s="13"/>
      <c r="EGY102" s="13"/>
      <c r="EGZ102" s="13"/>
      <c r="EHA102" s="13"/>
      <c r="EHB102" s="13"/>
      <c r="EHC102" s="13"/>
      <c r="EHD102" s="13"/>
      <c r="EHE102" s="13"/>
      <c r="EHF102" s="13"/>
      <c r="EHG102" s="13"/>
      <c r="EHH102" s="13"/>
      <c r="EHI102" s="13"/>
      <c r="EHJ102" s="13"/>
      <c r="EHK102" s="13"/>
      <c r="EHL102" s="13"/>
      <c r="EHM102" s="13"/>
      <c r="EHN102" s="13"/>
      <c r="EHO102" s="13"/>
      <c r="EHP102" s="13"/>
      <c r="EHQ102" s="13"/>
      <c r="EHR102" s="13"/>
      <c r="EHS102" s="13"/>
      <c r="EHT102" s="13"/>
      <c r="EHU102" s="13"/>
      <c r="EHV102" s="13"/>
      <c r="EHW102" s="13"/>
      <c r="EHX102" s="13"/>
      <c r="EHY102" s="13"/>
      <c r="EHZ102" s="13"/>
      <c r="EIA102" s="13"/>
      <c r="EIB102" s="13"/>
      <c r="EIC102" s="13"/>
      <c r="EID102" s="13"/>
      <c r="EIE102" s="13"/>
      <c r="EIF102" s="13"/>
      <c r="EIG102" s="13"/>
      <c r="EIH102" s="13"/>
      <c r="EII102" s="13"/>
      <c r="EIJ102" s="13"/>
      <c r="EIK102" s="13"/>
      <c r="EIL102" s="13"/>
      <c r="EIM102" s="13"/>
      <c r="EIN102" s="13"/>
      <c r="EIO102" s="13"/>
      <c r="EIP102" s="13"/>
      <c r="EIQ102" s="13"/>
      <c r="EIR102" s="13"/>
      <c r="EIS102" s="13"/>
      <c r="EIT102" s="13"/>
      <c r="EIU102" s="13"/>
      <c r="EIV102" s="13"/>
      <c r="EIW102" s="13"/>
      <c r="EIX102" s="13"/>
      <c r="EIY102" s="13"/>
      <c r="EIZ102" s="13"/>
      <c r="EJA102" s="13"/>
      <c r="EJB102" s="13"/>
      <c r="EJC102" s="13"/>
      <c r="EJD102" s="13"/>
      <c r="EJE102" s="13"/>
      <c r="EJF102" s="13"/>
      <c r="EJG102" s="13"/>
      <c r="EJH102" s="13"/>
      <c r="EJI102" s="13"/>
      <c r="EJJ102" s="13"/>
      <c r="EJK102" s="13"/>
      <c r="EJL102" s="13"/>
      <c r="EJM102" s="13"/>
      <c r="EJN102" s="13"/>
      <c r="EJO102" s="13"/>
      <c r="EJP102" s="13"/>
      <c r="EJQ102" s="13"/>
      <c r="EJR102" s="13"/>
      <c r="EJS102" s="13"/>
      <c r="EJT102" s="13"/>
      <c r="EJU102" s="13"/>
      <c r="EJV102" s="13"/>
      <c r="EJW102" s="13"/>
      <c r="EJX102" s="13"/>
      <c r="EJY102" s="13"/>
      <c r="EJZ102" s="13"/>
      <c r="EKA102" s="13"/>
      <c r="EKB102" s="13"/>
      <c r="EKC102" s="13"/>
      <c r="EKD102" s="13"/>
      <c r="EKE102" s="13"/>
      <c r="EKF102" s="13"/>
      <c r="EKG102" s="13"/>
      <c r="EKH102" s="13"/>
      <c r="EKI102" s="13"/>
      <c r="EKJ102" s="13"/>
      <c r="EKK102" s="13"/>
      <c r="EKL102" s="13"/>
      <c r="EKM102" s="13"/>
      <c r="EKN102" s="13"/>
      <c r="EKO102" s="13"/>
      <c r="EKP102" s="13"/>
      <c r="EKQ102" s="13"/>
      <c r="EKR102" s="13"/>
      <c r="EKS102" s="13"/>
      <c r="EKT102" s="13"/>
      <c r="EKU102" s="13"/>
      <c r="EKV102" s="13"/>
      <c r="EKW102" s="13"/>
      <c r="EKX102" s="13"/>
      <c r="EKY102" s="13"/>
      <c r="EKZ102" s="13"/>
      <c r="ELA102" s="13"/>
      <c r="ELB102" s="13"/>
      <c r="ELC102" s="13"/>
      <c r="ELD102" s="13"/>
      <c r="ELE102" s="13"/>
      <c r="ELF102" s="13"/>
      <c r="ELG102" s="13"/>
      <c r="ELH102" s="13"/>
      <c r="ELI102" s="13"/>
      <c r="ELJ102" s="13"/>
      <c r="ELK102" s="13"/>
      <c r="ELL102" s="13"/>
      <c r="ELM102" s="13"/>
      <c r="ELN102" s="13"/>
      <c r="ELO102" s="13"/>
      <c r="ELP102" s="13"/>
      <c r="ELQ102" s="13"/>
      <c r="ELR102" s="13"/>
      <c r="ELS102" s="13"/>
      <c r="ELT102" s="13"/>
      <c r="ELU102" s="13"/>
      <c r="ELV102" s="13"/>
      <c r="ELW102" s="13"/>
      <c r="ELX102" s="13"/>
      <c r="ELY102" s="13"/>
      <c r="ELZ102" s="13"/>
      <c r="EMA102" s="13"/>
      <c r="EMB102" s="13"/>
      <c r="EMC102" s="13"/>
      <c r="EMD102" s="13"/>
      <c r="EME102" s="13"/>
      <c r="EMF102" s="13"/>
      <c r="EMG102" s="13"/>
      <c r="EMH102" s="13"/>
      <c r="EMI102" s="13"/>
      <c r="EMJ102" s="13"/>
      <c r="EMK102" s="13"/>
      <c r="EML102" s="13"/>
      <c r="EMM102" s="13"/>
      <c r="EMN102" s="13"/>
      <c r="EMO102" s="13"/>
      <c r="EMP102" s="13"/>
      <c r="EMQ102" s="13"/>
      <c r="EMR102" s="13"/>
      <c r="EMS102" s="13"/>
      <c r="EMT102" s="13"/>
      <c r="EMU102" s="13"/>
      <c r="EMV102" s="13"/>
      <c r="EMW102" s="13"/>
      <c r="EMX102" s="13"/>
      <c r="EMY102" s="13"/>
      <c r="EMZ102" s="13"/>
      <c r="ENA102" s="13"/>
      <c r="ENB102" s="13"/>
      <c r="ENC102" s="13"/>
      <c r="END102" s="13"/>
      <c r="ENE102" s="13"/>
      <c r="ENF102" s="13"/>
      <c r="ENG102" s="13"/>
      <c r="ENH102" s="13"/>
      <c r="ENI102" s="13"/>
      <c r="ENJ102" s="13"/>
      <c r="ENK102" s="13"/>
      <c r="ENL102" s="13"/>
      <c r="ENM102" s="13"/>
      <c r="ENN102" s="13"/>
      <c r="ENO102" s="13"/>
      <c r="ENP102" s="13"/>
      <c r="ENQ102" s="13"/>
      <c r="ENR102" s="13"/>
      <c r="ENS102" s="13"/>
      <c r="ENT102" s="13"/>
      <c r="ENU102" s="13"/>
      <c r="ENV102" s="13"/>
      <c r="ENW102" s="13"/>
      <c r="ENX102" s="13"/>
      <c r="ENY102" s="13"/>
      <c r="ENZ102" s="13"/>
      <c r="EOA102" s="13"/>
      <c r="EOB102" s="13"/>
      <c r="EOC102" s="13"/>
      <c r="EOD102" s="13"/>
      <c r="EOE102" s="13"/>
      <c r="EOF102" s="13"/>
      <c r="EOG102" s="13"/>
      <c r="EOH102" s="13"/>
      <c r="EOI102" s="13"/>
      <c r="EOJ102" s="13"/>
      <c r="EOK102" s="13"/>
      <c r="EOL102" s="13"/>
      <c r="EOM102" s="13"/>
      <c r="EON102" s="13"/>
      <c r="EOO102" s="13"/>
      <c r="EOP102" s="13"/>
      <c r="EOQ102" s="13"/>
      <c r="EOR102" s="13"/>
      <c r="EOS102" s="13"/>
      <c r="EOT102" s="13"/>
      <c r="EOU102" s="13"/>
      <c r="EOV102" s="13"/>
      <c r="EOW102" s="13"/>
      <c r="EOX102" s="13"/>
      <c r="EOY102" s="13"/>
      <c r="EOZ102" s="13"/>
      <c r="EPA102" s="13"/>
      <c r="EPB102" s="13"/>
      <c r="EPC102" s="13"/>
      <c r="EPD102" s="13"/>
      <c r="EPE102" s="13"/>
      <c r="EPF102" s="13"/>
      <c r="EPG102" s="13"/>
      <c r="EPH102" s="13"/>
      <c r="EPI102" s="13"/>
      <c r="EPJ102" s="13"/>
      <c r="EPK102" s="13"/>
      <c r="EPL102" s="13"/>
      <c r="EPM102" s="13"/>
      <c r="EPN102" s="13"/>
      <c r="EPO102" s="13"/>
      <c r="EPP102" s="13"/>
      <c r="EPQ102" s="13"/>
      <c r="EPR102" s="13"/>
      <c r="EPS102" s="13"/>
      <c r="EPT102" s="13"/>
      <c r="EPU102" s="13"/>
      <c r="EPV102" s="13"/>
      <c r="EPW102" s="13"/>
      <c r="EPX102" s="13"/>
      <c r="EPY102" s="13"/>
      <c r="EPZ102" s="13"/>
      <c r="EQA102" s="13"/>
      <c r="EQB102" s="13"/>
      <c r="EQC102" s="13"/>
      <c r="EQD102" s="13"/>
      <c r="EQE102" s="13"/>
      <c r="EQF102" s="13"/>
      <c r="EQG102" s="13"/>
      <c r="EQH102" s="13"/>
      <c r="EQI102" s="13"/>
      <c r="EQJ102" s="13"/>
      <c r="EQK102" s="13"/>
      <c r="EQL102" s="13"/>
      <c r="EQM102" s="13"/>
      <c r="EQN102" s="13"/>
      <c r="EQO102" s="13"/>
      <c r="EQP102" s="13"/>
      <c r="EQQ102" s="13"/>
      <c r="EQR102" s="13"/>
      <c r="EQS102" s="13"/>
      <c r="EQT102" s="13"/>
      <c r="EQU102" s="13"/>
      <c r="EQV102" s="13"/>
      <c r="EQW102" s="13"/>
      <c r="EQX102" s="13"/>
      <c r="EQY102" s="13"/>
      <c r="EQZ102" s="13"/>
      <c r="ERA102" s="13"/>
      <c r="ERB102" s="13"/>
      <c r="ERC102" s="13"/>
      <c r="ERD102" s="13"/>
      <c r="ERE102" s="13"/>
      <c r="ERF102" s="13"/>
      <c r="ERG102" s="13"/>
      <c r="ERH102" s="13"/>
      <c r="ERI102" s="13"/>
      <c r="ERJ102" s="13"/>
      <c r="ERK102" s="13"/>
      <c r="ERL102" s="13"/>
      <c r="ERM102" s="13"/>
      <c r="ERN102" s="13"/>
      <c r="ERO102" s="13"/>
      <c r="ERP102" s="13"/>
      <c r="ERQ102" s="13"/>
      <c r="ERR102" s="13"/>
      <c r="ERS102" s="13"/>
      <c r="ERT102" s="13"/>
      <c r="ERU102" s="13"/>
      <c r="ERV102" s="13"/>
      <c r="ERW102" s="13"/>
      <c r="ERX102" s="13"/>
      <c r="ERY102" s="13"/>
      <c r="ERZ102" s="13"/>
      <c r="ESA102" s="13"/>
      <c r="ESB102" s="13"/>
      <c r="ESC102" s="13"/>
      <c r="ESD102" s="13"/>
      <c r="ESE102" s="13"/>
      <c r="ESF102" s="13"/>
      <c r="ESG102" s="13"/>
      <c r="ESH102" s="13"/>
      <c r="ESI102" s="13"/>
      <c r="ESJ102" s="13"/>
      <c r="ESK102" s="13"/>
      <c r="ESL102" s="13"/>
      <c r="ESM102" s="13"/>
      <c r="ESN102" s="13"/>
      <c r="ESO102" s="13"/>
      <c r="ESP102" s="13"/>
      <c r="ESQ102" s="13"/>
      <c r="ESR102" s="13"/>
      <c r="ESS102" s="13"/>
      <c r="EST102" s="13"/>
      <c r="ESU102" s="13"/>
      <c r="ESV102" s="13"/>
      <c r="ESW102" s="13"/>
      <c r="ESX102" s="13"/>
      <c r="ESY102" s="13"/>
      <c r="ESZ102" s="13"/>
      <c r="ETA102" s="13"/>
      <c r="ETB102" s="13"/>
      <c r="ETC102" s="13"/>
      <c r="ETD102" s="13"/>
      <c r="ETE102" s="13"/>
      <c r="ETF102" s="13"/>
      <c r="ETG102" s="13"/>
      <c r="ETH102" s="13"/>
      <c r="ETI102" s="13"/>
      <c r="ETJ102" s="13"/>
      <c r="ETK102" s="13"/>
      <c r="ETL102" s="13"/>
      <c r="ETM102" s="13"/>
      <c r="ETN102" s="13"/>
      <c r="ETO102" s="13"/>
      <c r="ETP102" s="13"/>
      <c r="ETQ102" s="13"/>
      <c r="ETR102" s="13"/>
      <c r="ETS102" s="13"/>
      <c r="ETT102" s="13"/>
      <c r="ETU102" s="13"/>
      <c r="ETV102" s="13"/>
      <c r="ETW102" s="13"/>
      <c r="ETX102" s="13"/>
      <c r="ETY102" s="13"/>
      <c r="ETZ102" s="13"/>
      <c r="EUA102" s="13"/>
      <c r="EUB102" s="13"/>
      <c r="EUC102" s="13"/>
      <c r="EUD102" s="13"/>
      <c r="EUE102" s="13"/>
      <c r="EUF102" s="13"/>
      <c r="EUG102" s="13"/>
      <c r="EUH102" s="13"/>
      <c r="EUI102" s="13"/>
      <c r="EUJ102" s="13"/>
      <c r="EUK102" s="13"/>
      <c r="EUL102" s="13"/>
      <c r="EUM102" s="13"/>
      <c r="EUN102" s="13"/>
      <c r="EUO102" s="13"/>
      <c r="EUP102" s="13"/>
      <c r="EUQ102" s="13"/>
      <c r="EUR102" s="13"/>
      <c r="EUS102" s="13"/>
      <c r="EUT102" s="13"/>
      <c r="EUU102" s="13"/>
      <c r="EUV102" s="13"/>
      <c r="EUW102" s="13"/>
      <c r="EUX102" s="13"/>
      <c r="EUY102" s="13"/>
      <c r="EUZ102" s="13"/>
      <c r="EVA102" s="13"/>
      <c r="EVB102" s="13"/>
      <c r="EVC102" s="13"/>
      <c r="EVD102" s="13"/>
      <c r="EVE102" s="13"/>
      <c r="EVF102" s="13"/>
      <c r="EVG102" s="13"/>
      <c r="EVH102" s="13"/>
      <c r="EVI102" s="13"/>
      <c r="EVJ102" s="13"/>
      <c r="EVK102" s="13"/>
      <c r="EVL102" s="13"/>
      <c r="EVM102" s="13"/>
      <c r="EVN102" s="13"/>
      <c r="EVO102" s="13"/>
      <c r="EVP102" s="13"/>
      <c r="EVQ102" s="13"/>
      <c r="EVR102" s="13"/>
      <c r="EVS102" s="13"/>
      <c r="EVT102" s="13"/>
      <c r="EVU102" s="13"/>
      <c r="EVV102" s="13"/>
      <c r="EVW102" s="13"/>
      <c r="EVX102" s="13"/>
      <c r="EVY102" s="13"/>
      <c r="EVZ102" s="13"/>
      <c r="EWA102" s="13"/>
      <c r="EWB102" s="13"/>
      <c r="EWC102" s="13"/>
      <c r="EWD102" s="13"/>
      <c r="EWE102" s="13"/>
      <c r="EWF102" s="13"/>
      <c r="EWG102" s="13"/>
      <c r="EWH102" s="13"/>
      <c r="EWI102" s="13"/>
      <c r="EWJ102" s="13"/>
      <c r="EWK102" s="13"/>
      <c r="EWL102" s="13"/>
      <c r="EWM102" s="13"/>
      <c r="EWN102" s="13"/>
      <c r="EWO102" s="13"/>
      <c r="EWP102" s="13"/>
      <c r="EWQ102" s="13"/>
      <c r="EWR102" s="13"/>
      <c r="EWS102" s="13"/>
      <c r="EWT102" s="13"/>
      <c r="EWU102" s="13"/>
      <c r="EWV102" s="13"/>
      <c r="EWW102" s="13"/>
      <c r="EWX102" s="13"/>
      <c r="EWY102" s="13"/>
      <c r="EWZ102" s="13"/>
      <c r="EXA102" s="13"/>
      <c r="EXB102" s="13"/>
      <c r="EXC102" s="13"/>
      <c r="EXD102" s="13"/>
      <c r="EXE102" s="13"/>
      <c r="EXF102" s="13"/>
      <c r="EXG102" s="13"/>
      <c r="EXH102" s="13"/>
      <c r="EXI102" s="13"/>
      <c r="EXJ102" s="13"/>
      <c r="EXK102" s="13"/>
      <c r="EXL102" s="13"/>
      <c r="EXM102" s="13"/>
      <c r="EXN102" s="13"/>
      <c r="EXO102" s="13"/>
      <c r="EXP102" s="13"/>
      <c r="EXQ102" s="13"/>
      <c r="EXR102" s="13"/>
      <c r="EXS102" s="13"/>
      <c r="EXT102" s="13"/>
      <c r="EXU102" s="13"/>
      <c r="EXV102" s="13"/>
      <c r="EXW102" s="13"/>
      <c r="EXX102" s="13"/>
      <c r="EXY102" s="13"/>
      <c r="EXZ102" s="13"/>
      <c r="EYA102" s="13"/>
      <c r="EYB102" s="13"/>
      <c r="EYC102" s="13"/>
      <c r="EYD102" s="13"/>
      <c r="EYE102" s="13"/>
      <c r="EYF102" s="13"/>
      <c r="EYG102" s="13"/>
      <c r="EYH102" s="13"/>
      <c r="EYI102" s="13"/>
      <c r="EYJ102" s="13"/>
      <c r="EYK102" s="13"/>
      <c r="EYL102" s="13"/>
      <c r="EYM102" s="13"/>
      <c r="EYN102" s="13"/>
      <c r="EYO102" s="13"/>
      <c r="EYP102" s="13"/>
      <c r="EYQ102" s="13"/>
      <c r="EYR102" s="13"/>
      <c r="EYS102" s="13"/>
      <c r="EYT102" s="13"/>
      <c r="EYU102" s="13"/>
      <c r="EYV102" s="13"/>
      <c r="EYW102" s="13"/>
      <c r="EYX102" s="13"/>
      <c r="EYY102" s="13"/>
      <c r="EYZ102" s="13"/>
      <c r="EZA102" s="13"/>
      <c r="EZB102" s="13"/>
      <c r="EZC102" s="13"/>
      <c r="EZD102" s="13"/>
      <c r="EZE102" s="13"/>
      <c r="EZF102" s="13"/>
      <c r="EZG102" s="13"/>
      <c r="EZH102" s="13"/>
      <c r="EZI102" s="13"/>
      <c r="EZJ102" s="13"/>
      <c r="EZK102" s="13"/>
      <c r="EZL102" s="13"/>
      <c r="EZM102" s="13"/>
      <c r="EZN102" s="13"/>
      <c r="EZO102" s="13"/>
      <c r="EZP102" s="13"/>
      <c r="EZQ102" s="13"/>
      <c r="EZR102" s="13"/>
      <c r="EZS102" s="13"/>
      <c r="EZT102" s="13"/>
      <c r="EZU102" s="13"/>
      <c r="EZV102" s="13"/>
      <c r="EZW102" s="13"/>
      <c r="EZX102" s="13"/>
      <c r="EZY102" s="13"/>
      <c r="EZZ102" s="13"/>
      <c r="FAA102" s="13"/>
      <c r="FAB102" s="13"/>
      <c r="FAC102" s="13"/>
      <c r="FAD102" s="13"/>
      <c r="FAE102" s="13"/>
      <c r="FAF102" s="13"/>
      <c r="FAG102" s="13"/>
      <c r="FAH102" s="13"/>
      <c r="FAI102" s="13"/>
      <c r="FAJ102" s="13"/>
      <c r="FAK102" s="13"/>
      <c r="FAL102" s="13"/>
      <c r="FAM102" s="13"/>
      <c r="FAN102" s="13"/>
      <c r="FAO102" s="13"/>
      <c r="FAP102" s="13"/>
      <c r="FAQ102" s="13"/>
      <c r="FAR102" s="13"/>
      <c r="FAS102" s="13"/>
      <c r="FAT102" s="13"/>
      <c r="FAU102" s="13"/>
      <c r="FAV102" s="13"/>
      <c r="FAW102" s="13"/>
      <c r="FAX102" s="13"/>
      <c r="FAY102" s="13"/>
      <c r="FAZ102" s="13"/>
      <c r="FBA102" s="13"/>
      <c r="FBB102" s="13"/>
      <c r="FBC102" s="13"/>
      <c r="FBD102" s="13"/>
      <c r="FBE102" s="13"/>
      <c r="FBF102" s="13"/>
      <c r="FBG102" s="13"/>
      <c r="FBH102" s="13"/>
      <c r="FBI102" s="13"/>
      <c r="FBJ102" s="13"/>
      <c r="FBK102" s="13"/>
      <c r="FBL102" s="13"/>
      <c r="FBM102" s="13"/>
      <c r="FBN102" s="13"/>
      <c r="FBO102" s="13"/>
      <c r="FBP102" s="13"/>
      <c r="FBQ102" s="13"/>
      <c r="FBR102" s="13"/>
      <c r="FBS102" s="13"/>
      <c r="FBT102" s="13"/>
      <c r="FBU102" s="13"/>
      <c r="FBV102" s="13"/>
      <c r="FBW102" s="13"/>
      <c r="FBX102" s="13"/>
      <c r="FBY102" s="13"/>
      <c r="FBZ102" s="13"/>
      <c r="FCA102" s="13"/>
      <c r="FCB102" s="13"/>
      <c r="FCC102" s="13"/>
      <c r="FCD102" s="13"/>
      <c r="FCE102" s="13"/>
      <c r="FCF102" s="13"/>
      <c r="FCG102" s="13"/>
      <c r="FCH102" s="13"/>
      <c r="FCI102" s="13"/>
      <c r="FCJ102" s="13"/>
      <c r="FCK102" s="13"/>
      <c r="FCL102" s="13"/>
      <c r="FCM102" s="13"/>
      <c r="FCN102" s="13"/>
      <c r="FCO102" s="13"/>
      <c r="FCP102" s="13"/>
      <c r="FCQ102" s="13"/>
      <c r="FCR102" s="13"/>
      <c r="FCS102" s="13"/>
      <c r="FCT102" s="13"/>
      <c r="FCU102" s="13"/>
      <c r="FCV102" s="13"/>
      <c r="FCW102" s="13"/>
      <c r="FCX102" s="13"/>
      <c r="FCY102" s="13"/>
      <c r="FCZ102" s="13"/>
      <c r="FDA102" s="13"/>
      <c r="FDB102" s="13"/>
      <c r="FDC102" s="13"/>
      <c r="FDD102" s="13"/>
      <c r="FDE102" s="13"/>
      <c r="FDF102" s="13"/>
      <c r="FDG102" s="13"/>
      <c r="FDH102" s="13"/>
      <c r="FDI102" s="13"/>
      <c r="FDJ102" s="13"/>
      <c r="FDK102" s="13"/>
      <c r="FDL102" s="13"/>
      <c r="FDM102" s="13"/>
      <c r="FDN102" s="13"/>
      <c r="FDO102" s="13"/>
      <c r="FDP102" s="13"/>
      <c r="FDQ102" s="13"/>
      <c r="FDR102" s="13"/>
      <c r="FDS102" s="13"/>
      <c r="FDT102" s="13"/>
      <c r="FDU102" s="13"/>
      <c r="FDV102" s="13"/>
      <c r="FDW102" s="13"/>
      <c r="FDX102" s="13"/>
      <c r="FDY102" s="13"/>
      <c r="FDZ102" s="13"/>
      <c r="FEA102" s="13"/>
      <c r="FEB102" s="13"/>
      <c r="FEC102" s="13"/>
      <c r="FED102" s="13"/>
      <c r="FEE102" s="13"/>
      <c r="FEF102" s="13"/>
      <c r="FEG102" s="13"/>
      <c r="FEH102" s="13"/>
      <c r="FEI102" s="13"/>
      <c r="FEJ102" s="13"/>
      <c r="FEK102" s="13"/>
      <c r="FEL102" s="13"/>
      <c r="FEM102" s="13"/>
      <c r="FEN102" s="13"/>
      <c r="FEO102" s="13"/>
      <c r="FEP102" s="13"/>
      <c r="FEQ102" s="13"/>
      <c r="FER102" s="13"/>
      <c r="FES102" s="13"/>
      <c r="FET102" s="13"/>
      <c r="FEU102" s="13"/>
      <c r="FEV102" s="13"/>
      <c r="FEW102" s="13"/>
      <c r="FEX102" s="13"/>
      <c r="FEY102" s="13"/>
      <c r="FEZ102" s="13"/>
      <c r="FFA102" s="13"/>
      <c r="FFB102" s="13"/>
      <c r="FFC102" s="13"/>
      <c r="FFD102" s="13"/>
      <c r="FFE102" s="13"/>
      <c r="FFF102" s="13"/>
      <c r="FFG102" s="13"/>
      <c r="FFH102" s="13"/>
      <c r="FFI102" s="13"/>
      <c r="FFJ102" s="13"/>
      <c r="FFK102" s="13"/>
      <c r="FFL102" s="13"/>
      <c r="FFM102" s="13"/>
      <c r="FFN102" s="13"/>
      <c r="FFO102" s="13"/>
      <c r="FFP102" s="13"/>
      <c r="FFQ102" s="13"/>
      <c r="FFR102" s="13"/>
      <c r="FFS102" s="13"/>
      <c r="FFT102" s="13"/>
      <c r="FFU102" s="13"/>
      <c r="FFV102" s="13"/>
      <c r="FFW102" s="13"/>
      <c r="FFX102" s="13"/>
      <c r="FFY102" s="13"/>
      <c r="FFZ102" s="13"/>
      <c r="FGA102" s="13"/>
      <c r="FGB102" s="13"/>
      <c r="FGC102" s="13"/>
      <c r="FGD102" s="13"/>
      <c r="FGE102" s="13"/>
      <c r="FGF102" s="13"/>
      <c r="FGG102" s="13"/>
      <c r="FGH102" s="13"/>
      <c r="FGI102" s="13"/>
      <c r="FGJ102" s="13"/>
      <c r="FGK102" s="13"/>
      <c r="FGL102" s="13"/>
      <c r="FGM102" s="13"/>
      <c r="FGN102" s="13"/>
      <c r="FGO102" s="13"/>
      <c r="FGP102" s="13"/>
      <c r="FGQ102" s="13"/>
      <c r="FGR102" s="13"/>
      <c r="FGS102" s="13"/>
      <c r="FGT102" s="13"/>
      <c r="FGU102" s="13"/>
      <c r="FGV102" s="13"/>
      <c r="FGW102" s="13"/>
      <c r="FGX102" s="13"/>
      <c r="FGY102" s="13"/>
      <c r="FGZ102" s="13"/>
      <c r="FHA102" s="13"/>
      <c r="FHB102" s="13"/>
      <c r="FHC102" s="13"/>
      <c r="FHD102" s="13"/>
      <c r="FHE102" s="13"/>
      <c r="FHF102" s="13"/>
      <c r="FHG102" s="13"/>
      <c r="FHH102" s="13"/>
      <c r="FHI102" s="13"/>
      <c r="FHJ102" s="13"/>
      <c r="FHK102" s="13"/>
      <c r="FHL102" s="13"/>
      <c r="FHM102" s="13"/>
      <c r="FHN102" s="13"/>
      <c r="FHO102" s="13"/>
      <c r="FHP102" s="13"/>
      <c r="FHQ102" s="13"/>
      <c r="FHR102" s="13"/>
      <c r="FHS102" s="13"/>
      <c r="FHT102" s="13"/>
      <c r="FHU102" s="13"/>
      <c r="FHV102" s="13"/>
      <c r="FHW102" s="13"/>
      <c r="FHX102" s="13"/>
      <c r="FHY102" s="13"/>
      <c r="FHZ102" s="13"/>
      <c r="FIA102" s="13"/>
      <c r="FIB102" s="13"/>
      <c r="FIC102" s="13"/>
      <c r="FID102" s="13"/>
      <c r="FIE102" s="13"/>
      <c r="FIF102" s="13"/>
      <c r="FIG102" s="13"/>
      <c r="FIH102" s="13"/>
      <c r="FII102" s="13"/>
      <c r="FIJ102" s="13"/>
      <c r="FIK102" s="13"/>
      <c r="FIL102" s="13"/>
      <c r="FIM102" s="13"/>
      <c r="FIN102" s="13"/>
      <c r="FIO102" s="13"/>
      <c r="FIP102" s="13"/>
      <c r="FIQ102" s="13"/>
      <c r="FIR102" s="13"/>
      <c r="FIS102" s="13"/>
      <c r="FIT102" s="13"/>
      <c r="FIU102" s="13"/>
      <c r="FIV102" s="13"/>
      <c r="FIW102" s="13"/>
      <c r="FIX102" s="13"/>
      <c r="FIY102" s="13"/>
      <c r="FIZ102" s="13"/>
      <c r="FJA102" s="13"/>
      <c r="FJB102" s="13"/>
      <c r="FJC102" s="13"/>
      <c r="FJD102" s="13"/>
      <c r="FJE102" s="13"/>
      <c r="FJF102" s="13"/>
      <c r="FJG102" s="13"/>
      <c r="FJH102" s="13"/>
      <c r="FJI102" s="13"/>
      <c r="FJJ102" s="13"/>
      <c r="FJK102" s="13"/>
      <c r="FJL102" s="13"/>
      <c r="FJM102" s="13"/>
      <c r="FJN102" s="13"/>
      <c r="FJO102" s="13"/>
      <c r="FJP102" s="13"/>
      <c r="FJQ102" s="13"/>
      <c r="FJR102" s="13"/>
      <c r="FJS102" s="13"/>
      <c r="FJT102" s="13"/>
      <c r="FJU102" s="13"/>
      <c r="FJV102" s="13"/>
      <c r="FJW102" s="13"/>
      <c r="FJX102" s="13"/>
      <c r="FJY102" s="13"/>
      <c r="FJZ102" s="13"/>
      <c r="FKA102" s="13"/>
      <c r="FKB102" s="13"/>
      <c r="FKC102" s="13"/>
      <c r="FKD102" s="13"/>
      <c r="FKE102" s="13"/>
      <c r="FKF102" s="13"/>
      <c r="FKG102" s="13"/>
      <c r="FKH102" s="13"/>
      <c r="FKI102" s="13"/>
      <c r="FKJ102" s="13"/>
      <c r="FKK102" s="13"/>
      <c r="FKL102" s="13"/>
      <c r="FKM102" s="13"/>
      <c r="FKN102" s="13"/>
      <c r="FKO102" s="13"/>
      <c r="FKP102" s="13"/>
      <c r="FKQ102" s="13"/>
      <c r="FKR102" s="13"/>
      <c r="FKS102" s="13"/>
      <c r="FKT102" s="13"/>
      <c r="FKU102" s="13"/>
      <c r="FKV102" s="13"/>
      <c r="FKW102" s="13"/>
      <c r="FKX102" s="13"/>
      <c r="FKY102" s="13"/>
      <c r="FKZ102" s="13"/>
      <c r="FLA102" s="13"/>
      <c r="FLB102" s="13"/>
      <c r="FLC102" s="13"/>
      <c r="FLD102" s="13"/>
      <c r="FLE102" s="13"/>
      <c r="FLF102" s="13"/>
      <c r="FLG102" s="13"/>
      <c r="FLH102" s="13"/>
      <c r="FLI102" s="13"/>
      <c r="FLJ102" s="13"/>
      <c r="FLK102" s="13"/>
      <c r="FLL102" s="13"/>
      <c r="FLM102" s="13"/>
      <c r="FLN102" s="13"/>
      <c r="FLO102" s="13"/>
      <c r="FLP102" s="13"/>
      <c r="FLQ102" s="13"/>
      <c r="FLR102" s="13"/>
      <c r="FLS102" s="13"/>
      <c r="FLT102" s="13"/>
      <c r="FLU102" s="13"/>
      <c r="FLV102" s="13"/>
      <c r="FLW102" s="13"/>
      <c r="FLX102" s="13"/>
      <c r="FLY102" s="13"/>
      <c r="FLZ102" s="13"/>
      <c r="FMA102" s="13"/>
      <c r="FMB102" s="13"/>
      <c r="FMC102" s="13"/>
      <c r="FMD102" s="13"/>
      <c r="FME102" s="13"/>
      <c r="FMF102" s="13"/>
      <c r="FMG102" s="13"/>
      <c r="FMH102" s="13"/>
      <c r="FMI102" s="13"/>
      <c r="FMJ102" s="13"/>
      <c r="FMK102" s="13"/>
      <c r="FML102" s="13"/>
      <c r="FMM102" s="13"/>
      <c r="FMN102" s="13"/>
      <c r="FMO102" s="13"/>
      <c r="FMP102" s="13"/>
      <c r="FMQ102" s="13"/>
      <c r="FMR102" s="13"/>
      <c r="FMS102" s="13"/>
      <c r="FMT102" s="13"/>
      <c r="FMU102" s="13"/>
      <c r="FMV102" s="13"/>
      <c r="FMW102" s="13"/>
      <c r="FMX102" s="13"/>
      <c r="FMY102" s="13"/>
      <c r="FMZ102" s="13"/>
      <c r="FNA102" s="13"/>
      <c r="FNB102" s="13"/>
      <c r="FNC102" s="13"/>
      <c r="FND102" s="13"/>
      <c r="FNE102" s="13"/>
      <c r="FNF102" s="13"/>
      <c r="FNG102" s="13"/>
      <c r="FNH102" s="13"/>
      <c r="FNI102" s="13"/>
      <c r="FNJ102" s="13"/>
      <c r="FNK102" s="13"/>
      <c r="FNL102" s="13"/>
      <c r="FNM102" s="13"/>
      <c r="FNN102" s="13"/>
      <c r="FNO102" s="13"/>
      <c r="FNP102" s="13"/>
      <c r="FNQ102" s="13"/>
      <c r="FNR102" s="13"/>
      <c r="FNS102" s="13"/>
      <c r="FNT102" s="13"/>
      <c r="FNU102" s="13"/>
      <c r="FNV102" s="13"/>
      <c r="FNW102" s="13"/>
      <c r="FNX102" s="13"/>
      <c r="FNY102" s="13"/>
      <c r="FNZ102" s="13"/>
      <c r="FOA102" s="13"/>
      <c r="FOB102" s="13"/>
      <c r="FOC102" s="13"/>
      <c r="FOD102" s="13"/>
      <c r="FOE102" s="13"/>
      <c r="FOF102" s="13"/>
      <c r="FOG102" s="13"/>
      <c r="FOH102" s="13"/>
      <c r="FOI102" s="13"/>
      <c r="FOJ102" s="13"/>
      <c r="FOK102" s="13"/>
      <c r="FOL102" s="13"/>
      <c r="FOM102" s="13"/>
      <c r="FON102" s="13"/>
      <c r="FOO102" s="13"/>
      <c r="FOP102" s="13"/>
      <c r="FOQ102" s="13"/>
      <c r="FOR102" s="13"/>
      <c r="FOS102" s="13"/>
      <c r="FOT102" s="13"/>
      <c r="FOU102" s="13"/>
      <c r="FOV102" s="13"/>
      <c r="FOW102" s="13"/>
      <c r="FOX102" s="13"/>
      <c r="FOY102" s="13"/>
      <c r="FOZ102" s="13"/>
      <c r="FPA102" s="13"/>
      <c r="FPB102" s="13"/>
      <c r="FPC102" s="13"/>
      <c r="FPD102" s="13"/>
      <c r="FPE102" s="13"/>
      <c r="FPF102" s="13"/>
      <c r="FPG102" s="13"/>
      <c r="FPH102" s="13"/>
      <c r="FPI102" s="13"/>
      <c r="FPJ102" s="13"/>
      <c r="FPK102" s="13"/>
      <c r="FPL102" s="13"/>
      <c r="FPM102" s="13"/>
      <c r="FPN102" s="13"/>
      <c r="FPO102" s="13"/>
      <c r="FPP102" s="13"/>
      <c r="FPQ102" s="13"/>
      <c r="FPR102" s="13"/>
      <c r="FPS102" s="13"/>
      <c r="FPT102" s="13"/>
      <c r="FPU102" s="13"/>
      <c r="FPV102" s="13"/>
      <c r="FPW102" s="13"/>
      <c r="FPX102" s="13"/>
      <c r="FPY102" s="13"/>
      <c r="FPZ102" s="13"/>
      <c r="FQA102" s="13"/>
      <c r="FQB102" s="13"/>
      <c r="FQC102" s="13"/>
      <c r="FQD102" s="13"/>
      <c r="FQE102" s="13"/>
      <c r="FQF102" s="13"/>
      <c r="FQG102" s="13"/>
      <c r="FQH102" s="13"/>
      <c r="FQI102" s="13"/>
      <c r="FQJ102" s="13"/>
      <c r="FQK102" s="13"/>
      <c r="FQL102" s="13"/>
      <c r="FQM102" s="13"/>
      <c r="FQN102" s="13"/>
      <c r="FQO102" s="13"/>
      <c r="FQP102" s="13"/>
      <c r="FQQ102" s="13"/>
      <c r="FQR102" s="13"/>
      <c r="FQS102" s="13"/>
      <c r="FQT102" s="13"/>
      <c r="FQU102" s="13"/>
      <c r="FQV102" s="13"/>
      <c r="FQW102" s="13"/>
      <c r="FQX102" s="13"/>
      <c r="FQY102" s="13"/>
      <c r="FQZ102" s="13"/>
      <c r="FRA102" s="13"/>
      <c r="FRB102" s="13"/>
      <c r="FRC102" s="13"/>
      <c r="FRD102" s="13"/>
      <c r="FRE102" s="13"/>
      <c r="FRF102" s="13"/>
      <c r="FRG102" s="13"/>
      <c r="FRH102" s="13"/>
      <c r="FRI102" s="13"/>
      <c r="FRJ102" s="13"/>
      <c r="FRK102" s="13"/>
      <c r="FRL102" s="13"/>
      <c r="FRM102" s="13"/>
      <c r="FRN102" s="13"/>
      <c r="FRO102" s="13"/>
      <c r="FRP102" s="13"/>
      <c r="FRQ102" s="13"/>
      <c r="FRR102" s="13"/>
      <c r="FRS102" s="13"/>
      <c r="FRT102" s="13"/>
      <c r="FRU102" s="13"/>
      <c r="FRV102" s="13"/>
      <c r="FRW102" s="13"/>
      <c r="FRX102" s="13"/>
      <c r="FRY102" s="13"/>
      <c r="FRZ102" s="13"/>
      <c r="FSA102" s="13"/>
      <c r="FSB102" s="13"/>
      <c r="FSC102" s="13"/>
      <c r="FSD102" s="13"/>
      <c r="FSE102" s="13"/>
      <c r="FSF102" s="13"/>
      <c r="FSG102" s="13"/>
      <c r="FSH102" s="13"/>
      <c r="FSI102" s="13"/>
      <c r="FSJ102" s="13"/>
      <c r="FSK102" s="13"/>
      <c r="FSL102" s="13"/>
      <c r="FSM102" s="13"/>
      <c r="FSN102" s="13"/>
      <c r="FSO102" s="13"/>
      <c r="FSP102" s="13"/>
      <c r="FSQ102" s="13"/>
      <c r="FSR102" s="13"/>
      <c r="FSS102" s="13"/>
      <c r="FST102" s="13"/>
      <c r="FSU102" s="13"/>
      <c r="FSV102" s="13"/>
      <c r="FSW102" s="13"/>
      <c r="FSX102" s="13"/>
      <c r="FSY102" s="13"/>
      <c r="FSZ102" s="13"/>
      <c r="FTA102" s="13"/>
      <c r="FTB102" s="13"/>
      <c r="FTC102" s="13"/>
      <c r="FTD102" s="13"/>
      <c r="FTE102" s="13"/>
      <c r="FTF102" s="13"/>
      <c r="FTG102" s="13"/>
      <c r="FTH102" s="13"/>
      <c r="FTI102" s="13"/>
      <c r="FTJ102" s="13"/>
      <c r="FTK102" s="13"/>
      <c r="FTL102" s="13"/>
      <c r="FTM102" s="13"/>
      <c r="FTN102" s="13"/>
      <c r="FTO102" s="13"/>
      <c r="FTP102" s="13"/>
      <c r="FTQ102" s="13"/>
      <c r="FTR102" s="13"/>
      <c r="FTS102" s="13"/>
      <c r="FTT102" s="13"/>
      <c r="FTU102" s="13"/>
      <c r="FTV102" s="13"/>
      <c r="FTW102" s="13"/>
      <c r="FTX102" s="13"/>
      <c r="FTY102" s="13"/>
      <c r="FTZ102" s="13"/>
      <c r="FUA102" s="13"/>
      <c r="FUB102" s="13"/>
      <c r="FUC102" s="13"/>
      <c r="FUD102" s="13"/>
      <c r="FUE102" s="13"/>
      <c r="FUF102" s="13"/>
      <c r="FUG102" s="13"/>
      <c r="FUH102" s="13"/>
      <c r="FUI102" s="13"/>
      <c r="FUJ102" s="13"/>
      <c r="FUK102" s="13"/>
      <c r="FUL102" s="13"/>
      <c r="FUM102" s="13"/>
      <c r="FUN102" s="13"/>
      <c r="FUO102" s="13"/>
      <c r="FUP102" s="13"/>
      <c r="FUQ102" s="13"/>
      <c r="FUR102" s="13"/>
      <c r="FUS102" s="13"/>
      <c r="FUT102" s="13"/>
      <c r="FUU102" s="13"/>
      <c r="FUV102" s="13"/>
      <c r="FUW102" s="13"/>
      <c r="FUX102" s="13"/>
      <c r="FUY102" s="13"/>
      <c r="FUZ102" s="13"/>
      <c r="FVA102" s="13"/>
      <c r="FVB102" s="13"/>
      <c r="FVC102" s="13"/>
      <c r="FVD102" s="13"/>
      <c r="FVE102" s="13"/>
      <c r="FVF102" s="13"/>
      <c r="FVG102" s="13"/>
      <c r="FVH102" s="13"/>
      <c r="FVI102" s="13"/>
      <c r="FVJ102" s="13"/>
      <c r="FVK102" s="13"/>
      <c r="FVL102" s="13"/>
      <c r="FVM102" s="13"/>
      <c r="FVN102" s="13"/>
      <c r="FVO102" s="13"/>
      <c r="FVP102" s="13"/>
      <c r="FVQ102" s="13"/>
      <c r="FVR102" s="13"/>
      <c r="FVS102" s="13"/>
      <c r="FVT102" s="13"/>
      <c r="FVU102" s="13"/>
      <c r="FVV102" s="13"/>
      <c r="FVW102" s="13"/>
      <c r="FVX102" s="13"/>
      <c r="FVY102" s="13"/>
      <c r="FVZ102" s="13"/>
      <c r="FWA102" s="13"/>
      <c r="FWB102" s="13"/>
      <c r="FWC102" s="13"/>
      <c r="FWD102" s="13"/>
      <c r="FWE102" s="13"/>
      <c r="FWF102" s="13"/>
      <c r="FWG102" s="13"/>
      <c r="FWH102" s="13"/>
      <c r="FWI102" s="13"/>
      <c r="FWJ102" s="13"/>
      <c r="FWK102" s="13"/>
      <c r="FWL102" s="13"/>
      <c r="FWM102" s="13"/>
      <c r="FWN102" s="13"/>
      <c r="FWO102" s="13"/>
      <c r="FWP102" s="13"/>
      <c r="FWQ102" s="13"/>
      <c r="FWR102" s="13"/>
      <c r="FWS102" s="13"/>
      <c r="FWT102" s="13"/>
      <c r="FWU102" s="13"/>
      <c r="FWV102" s="13"/>
      <c r="FWW102" s="13"/>
      <c r="FWX102" s="13"/>
      <c r="FWY102" s="13"/>
      <c r="FWZ102" s="13"/>
      <c r="FXA102" s="13"/>
      <c r="FXB102" s="13"/>
      <c r="FXC102" s="13"/>
      <c r="FXD102" s="13"/>
      <c r="FXE102" s="13"/>
      <c r="FXF102" s="13"/>
      <c r="FXG102" s="13"/>
      <c r="FXH102" s="13"/>
      <c r="FXI102" s="13"/>
      <c r="FXJ102" s="13"/>
      <c r="FXK102" s="13"/>
      <c r="FXL102" s="13"/>
      <c r="FXM102" s="13"/>
      <c r="FXN102" s="13"/>
      <c r="FXO102" s="13"/>
      <c r="FXP102" s="13"/>
      <c r="FXQ102" s="13"/>
      <c r="FXR102" s="13"/>
      <c r="FXS102" s="13"/>
      <c r="FXT102" s="13"/>
      <c r="FXU102" s="13"/>
      <c r="FXV102" s="13"/>
      <c r="FXW102" s="13"/>
      <c r="FXX102" s="13"/>
      <c r="FXY102" s="13"/>
      <c r="FXZ102" s="13"/>
      <c r="FYA102" s="13"/>
      <c r="FYB102" s="13"/>
      <c r="FYC102" s="13"/>
      <c r="FYD102" s="13"/>
      <c r="FYE102" s="13"/>
      <c r="FYF102" s="13"/>
      <c r="FYG102" s="13"/>
      <c r="FYH102" s="13"/>
      <c r="FYI102" s="13"/>
      <c r="FYJ102" s="13"/>
      <c r="FYK102" s="13"/>
      <c r="FYL102" s="13"/>
      <c r="FYM102" s="13"/>
      <c r="FYN102" s="13"/>
      <c r="FYO102" s="13"/>
      <c r="FYP102" s="13"/>
      <c r="FYQ102" s="13"/>
      <c r="FYR102" s="13"/>
      <c r="FYS102" s="13"/>
      <c r="FYT102" s="13"/>
      <c r="FYU102" s="13"/>
      <c r="FYV102" s="13"/>
      <c r="FYW102" s="13"/>
      <c r="FYX102" s="13"/>
      <c r="FYY102" s="13"/>
      <c r="FYZ102" s="13"/>
      <c r="FZA102" s="13"/>
      <c r="FZB102" s="13"/>
      <c r="FZC102" s="13"/>
      <c r="FZD102" s="13"/>
      <c r="FZE102" s="13"/>
      <c r="FZF102" s="13"/>
      <c r="FZG102" s="13"/>
      <c r="FZH102" s="13"/>
      <c r="FZI102" s="13"/>
      <c r="FZJ102" s="13"/>
      <c r="FZK102" s="13"/>
      <c r="FZL102" s="13"/>
      <c r="FZM102" s="13"/>
      <c r="FZN102" s="13"/>
      <c r="FZO102" s="13"/>
      <c r="FZP102" s="13"/>
      <c r="FZQ102" s="13"/>
      <c r="FZR102" s="13"/>
      <c r="FZS102" s="13"/>
      <c r="FZT102" s="13"/>
      <c r="FZU102" s="13"/>
      <c r="FZV102" s="13"/>
      <c r="FZW102" s="13"/>
      <c r="FZX102" s="13"/>
      <c r="FZY102" s="13"/>
      <c r="FZZ102" s="13"/>
      <c r="GAA102" s="13"/>
      <c r="GAB102" s="13"/>
      <c r="GAC102" s="13"/>
      <c r="GAD102" s="13"/>
      <c r="GAE102" s="13"/>
      <c r="GAF102" s="13"/>
      <c r="GAG102" s="13"/>
      <c r="GAH102" s="13"/>
      <c r="GAI102" s="13"/>
      <c r="GAJ102" s="13"/>
      <c r="GAK102" s="13"/>
      <c r="GAL102" s="13"/>
      <c r="GAM102" s="13"/>
      <c r="GAN102" s="13"/>
      <c r="GAO102" s="13"/>
      <c r="GAP102" s="13"/>
      <c r="GAQ102" s="13"/>
      <c r="GAR102" s="13"/>
      <c r="GAS102" s="13"/>
      <c r="GAT102" s="13"/>
      <c r="GAU102" s="13"/>
      <c r="GAV102" s="13"/>
      <c r="GAW102" s="13"/>
      <c r="GAX102" s="13"/>
      <c r="GAY102" s="13"/>
      <c r="GAZ102" s="13"/>
      <c r="GBA102" s="13"/>
      <c r="GBB102" s="13"/>
      <c r="GBC102" s="13"/>
      <c r="GBD102" s="13"/>
      <c r="GBE102" s="13"/>
      <c r="GBF102" s="13"/>
      <c r="GBG102" s="13"/>
      <c r="GBH102" s="13"/>
      <c r="GBI102" s="13"/>
      <c r="GBJ102" s="13"/>
      <c r="GBK102" s="13"/>
      <c r="GBL102" s="13"/>
      <c r="GBM102" s="13"/>
      <c r="GBN102" s="13"/>
      <c r="GBO102" s="13"/>
      <c r="GBP102" s="13"/>
      <c r="GBQ102" s="13"/>
      <c r="GBR102" s="13"/>
      <c r="GBS102" s="13"/>
      <c r="GBT102" s="13"/>
      <c r="GBU102" s="13"/>
      <c r="GBV102" s="13"/>
      <c r="GBW102" s="13"/>
      <c r="GBX102" s="13"/>
      <c r="GBY102" s="13"/>
      <c r="GBZ102" s="13"/>
      <c r="GCA102" s="13"/>
      <c r="GCB102" s="13"/>
      <c r="GCC102" s="13"/>
      <c r="GCD102" s="13"/>
      <c r="GCE102" s="13"/>
      <c r="GCF102" s="13"/>
      <c r="GCG102" s="13"/>
      <c r="GCH102" s="13"/>
      <c r="GCI102" s="13"/>
      <c r="GCJ102" s="13"/>
      <c r="GCK102" s="13"/>
      <c r="GCL102" s="13"/>
      <c r="GCM102" s="13"/>
      <c r="GCN102" s="13"/>
      <c r="GCO102" s="13"/>
      <c r="GCP102" s="13"/>
      <c r="GCQ102" s="13"/>
      <c r="GCR102" s="13"/>
      <c r="GCS102" s="13"/>
      <c r="GCT102" s="13"/>
      <c r="GCU102" s="13"/>
      <c r="GCV102" s="13"/>
      <c r="GCW102" s="13"/>
      <c r="GCX102" s="13"/>
      <c r="GCY102" s="13"/>
      <c r="GCZ102" s="13"/>
      <c r="GDA102" s="13"/>
      <c r="GDB102" s="13"/>
      <c r="GDC102" s="13"/>
      <c r="GDD102" s="13"/>
      <c r="GDE102" s="13"/>
      <c r="GDF102" s="13"/>
      <c r="GDG102" s="13"/>
      <c r="GDH102" s="13"/>
      <c r="GDI102" s="13"/>
      <c r="GDJ102" s="13"/>
      <c r="GDK102" s="13"/>
      <c r="GDL102" s="13"/>
      <c r="GDM102" s="13"/>
      <c r="GDN102" s="13"/>
      <c r="GDO102" s="13"/>
      <c r="GDP102" s="13"/>
      <c r="GDQ102" s="13"/>
      <c r="GDR102" s="13"/>
      <c r="GDS102" s="13"/>
      <c r="GDT102" s="13"/>
      <c r="GDU102" s="13"/>
      <c r="GDV102" s="13"/>
      <c r="GDW102" s="13"/>
      <c r="GDX102" s="13"/>
      <c r="GDY102" s="13"/>
      <c r="GDZ102" s="13"/>
      <c r="GEA102" s="13"/>
      <c r="GEB102" s="13"/>
      <c r="GEC102" s="13"/>
      <c r="GED102" s="13"/>
      <c r="GEE102" s="13"/>
      <c r="GEF102" s="13"/>
      <c r="GEG102" s="13"/>
      <c r="GEH102" s="13"/>
      <c r="GEI102" s="13"/>
      <c r="GEJ102" s="13"/>
      <c r="GEK102" s="13"/>
      <c r="GEL102" s="13"/>
      <c r="GEM102" s="13"/>
      <c r="GEN102" s="13"/>
      <c r="GEO102" s="13"/>
      <c r="GEP102" s="13"/>
      <c r="GEQ102" s="13"/>
      <c r="GER102" s="13"/>
      <c r="GES102" s="13"/>
      <c r="GET102" s="13"/>
      <c r="GEU102" s="13"/>
      <c r="GEV102" s="13"/>
      <c r="GEW102" s="13"/>
      <c r="GEX102" s="13"/>
      <c r="GEY102" s="13"/>
      <c r="GEZ102" s="13"/>
      <c r="GFA102" s="13"/>
      <c r="GFB102" s="13"/>
      <c r="GFC102" s="13"/>
      <c r="GFD102" s="13"/>
      <c r="GFE102" s="13"/>
      <c r="GFF102" s="13"/>
      <c r="GFG102" s="13"/>
      <c r="GFH102" s="13"/>
      <c r="GFI102" s="13"/>
      <c r="GFJ102" s="13"/>
      <c r="GFK102" s="13"/>
      <c r="GFL102" s="13"/>
      <c r="GFM102" s="13"/>
      <c r="GFN102" s="13"/>
      <c r="GFO102" s="13"/>
      <c r="GFP102" s="13"/>
      <c r="GFQ102" s="13"/>
      <c r="GFR102" s="13"/>
      <c r="GFS102" s="13"/>
      <c r="GFT102" s="13"/>
      <c r="GFU102" s="13"/>
      <c r="GFV102" s="13"/>
      <c r="GFW102" s="13"/>
      <c r="GFX102" s="13"/>
      <c r="GFY102" s="13"/>
      <c r="GFZ102" s="13"/>
      <c r="GGA102" s="13"/>
      <c r="GGB102" s="13"/>
      <c r="GGC102" s="13"/>
      <c r="GGD102" s="13"/>
      <c r="GGE102" s="13"/>
      <c r="GGF102" s="13"/>
      <c r="GGG102" s="13"/>
      <c r="GGH102" s="13"/>
      <c r="GGI102" s="13"/>
      <c r="GGJ102" s="13"/>
      <c r="GGK102" s="13"/>
      <c r="GGL102" s="13"/>
      <c r="GGM102" s="13"/>
      <c r="GGN102" s="13"/>
      <c r="GGO102" s="13"/>
      <c r="GGP102" s="13"/>
      <c r="GGQ102" s="13"/>
      <c r="GGR102" s="13"/>
      <c r="GGS102" s="13"/>
      <c r="GGT102" s="13"/>
      <c r="GGU102" s="13"/>
      <c r="GGV102" s="13"/>
      <c r="GGW102" s="13"/>
      <c r="GGX102" s="13"/>
      <c r="GGY102" s="13"/>
      <c r="GGZ102" s="13"/>
      <c r="GHA102" s="13"/>
      <c r="GHB102" s="13"/>
      <c r="GHC102" s="13"/>
      <c r="GHD102" s="13"/>
      <c r="GHE102" s="13"/>
      <c r="GHF102" s="13"/>
      <c r="GHG102" s="13"/>
      <c r="GHH102" s="13"/>
      <c r="GHI102" s="13"/>
      <c r="GHJ102" s="13"/>
      <c r="GHK102" s="13"/>
      <c r="GHL102" s="13"/>
      <c r="GHM102" s="13"/>
      <c r="GHN102" s="13"/>
      <c r="GHO102" s="13"/>
      <c r="GHP102" s="13"/>
      <c r="GHQ102" s="13"/>
      <c r="GHR102" s="13"/>
      <c r="GHS102" s="13"/>
      <c r="GHT102" s="13"/>
      <c r="GHU102" s="13"/>
      <c r="GHV102" s="13"/>
      <c r="GHW102" s="13"/>
      <c r="GHX102" s="13"/>
      <c r="GHY102" s="13"/>
      <c r="GHZ102" s="13"/>
      <c r="GIA102" s="13"/>
      <c r="GIB102" s="13"/>
      <c r="GIC102" s="13"/>
      <c r="GID102" s="13"/>
      <c r="GIE102" s="13"/>
      <c r="GIF102" s="13"/>
      <c r="GIG102" s="13"/>
      <c r="GIH102" s="13"/>
      <c r="GII102" s="13"/>
      <c r="GIJ102" s="13"/>
      <c r="GIK102" s="13"/>
      <c r="GIL102" s="13"/>
      <c r="GIM102" s="13"/>
      <c r="GIN102" s="13"/>
      <c r="GIO102" s="13"/>
      <c r="GIP102" s="13"/>
      <c r="GIQ102" s="13"/>
      <c r="GIR102" s="13"/>
      <c r="GIS102" s="13"/>
      <c r="GIT102" s="13"/>
      <c r="GIU102" s="13"/>
      <c r="GIV102" s="13"/>
      <c r="GIW102" s="13"/>
      <c r="GIX102" s="13"/>
      <c r="GIY102" s="13"/>
      <c r="GIZ102" s="13"/>
      <c r="GJA102" s="13"/>
      <c r="GJB102" s="13"/>
      <c r="GJC102" s="13"/>
      <c r="GJD102" s="13"/>
      <c r="GJE102" s="13"/>
      <c r="GJF102" s="13"/>
      <c r="GJG102" s="13"/>
      <c r="GJH102" s="13"/>
      <c r="GJI102" s="13"/>
      <c r="GJJ102" s="13"/>
      <c r="GJK102" s="13"/>
      <c r="GJL102" s="13"/>
      <c r="GJM102" s="13"/>
      <c r="GJN102" s="13"/>
      <c r="GJO102" s="13"/>
      <c r="GJP102" s="13"/>
      <c r="GJQ102" s="13"/>
      <c r="GJR102" s="13"/>
      <c r="GJS102" s="13"/>
      <c r="GJT102" s="13"/>
      <c r="GJU102" s="13"/>
      <c r="GJV102" s="13"/>
      <c r="GJW102" s="13"/>
      <c r="GJX102" s="13"/>
      <c r="GJY102" s="13"/>
      <c r="GJZ102" s="13"/>
      <c r="GKA102" s="13"/>
      <c r="GKB102" s="13"/>
      <c r="GKC102" s="13"/>
      <c r="GKD102" s="13"/>
      <c r="GKE102" s="13"/>
      <c r="GKF102" s="13"/>
      <c r="GKG102" s="13"/>
      <c r="GKH102" s="13"/>
      <c r="GKI102" s="13"/>
      <c r="GKJ102" s="13"/>
      <c r="GKK102" s="13"/>
      <c r="GKL102" s="13"/>
      <c r="GKM102" s="13"/>
      <c r="GKN102" s="13"/>
      <c r="GKO102" s="13"/>
      <c r="GKP102" s="13"/>
      <c r="GKQ102" s="13"/>
      <c r="GKR102" s="13"/>
      <c r="GKS102" s="13"/>
      <c r="GKT102" s="13"/>
      <c r="GKU102" s="13"/>
      <c r="GKV102" s="13"/>
      <c r="GKW102" s="13"/>
      <c r="GKX102" s="13"/>
      <c r="GKY102" s="13"/>
      <c r="GKZ102" s="13"/>
      <c r="GLA102" s="13"/>
      <c r="GLB102" s="13"/>
      <c r="GLC102" s="13"/>
      <c r="GLD102" s="13"/>
      <c r="GLE102" s="13"/>
      <c r="GLF102" s="13"/>
      <c r="GLG102" s="13"/>
      <c r="GLH102" s="13"/>
      <c r="GLI102" s="13"/>
      <c r="GLJ102" s="13"/>
      <c r="GLK102" s="13"/>
      <c r="GLL102" s="13"/>
      <c r="GLM102" s="13"/>
      <c r="GLN102" s="13"/>
      <c r="GLO102" s="13"/>
      <c r="GLP102" s="13"/>
      <c r="GLQ102" s="13"/>
      <c r="GLR102" s="13"/>
      <c r="GLS102" s="13"/>
      <c r="GLT102" s="13"/>
      <c r="GLU102" s="13"/>
      <c r="GLV102" s="13"/>
      <c r="GLW102" s="13"/>
      <c r="GLX102" s="13"/>
      <c r="GLY102" s="13"/>
      <c r="GLZ102" s="13"/>
      <c r="GMA102" s="13"/>
      <c r="GMB102" s="13"/>
      <c r="GMC102" s="13"/>
      <c r="GMD102" s="13"/>
      <c r="GME102" s="13"/>
      <c r="GMF102" s="13"/>
      <c r="GMG102" s="13"/>
      <c r="GMH102" s="13"/>
      <c r="GMI102" s="13"/>
      <c r="GMJ102" s="13"/>
      <c r="GMK102" s="13"/>
      <c r="GML102" s="13"/>
      <c r="GMM102" s="13"/>
      <c r="GMN102" s="13"/>
      <c r="GMO102" s="13"/>
      <c r="GMP102" s="13"/>
      <c r="GMQ102" s="13"/>
      <c r="GMR102" s="13"/>
      <c r="GMS102" s="13"/>
      <c r="GMT102" s="13"/>
      <c r="GMU102" s="13"/>
      <c r="GMV102" s="13"/>
      <c r="GMW102" s="13"/>
      <c r="GMX102" s="13"/>
      <c r="GMY102" s="13"/>
      <c r="GMZ102" s="13"/>
      <c r="GNA102" s="13"/>
      <c r="GNB102" s="13"/>
      <c r="GNC102" s="13"/>
      <c r="GND102" s="13"/>
      <c r="GNE102" s="13"/>
      <c r="GNF102" s="13"/>
      <c r="GNG102" s="13"/>
      <c r="GNH102" s="13"/>
      <c r="GNI102" s="13"/>
      <c r="GNJ102" s="13"/>
      <c r="GNK102" s="13"/>
      <c r="GNL102" s="13"/>
      <c r="GNM102" s="13"/>
      <c r="GNN102" s="13"/>
      <c r="GNO102" s="13"/>
      <c r="GNP102" s="13"/>
      <c r="GNQ102" s="13"/>
      <c r="GNR102" s="13"/>
      <c r="GNS102" s="13"/>
      <c r="GNT102" s="13"/>
      <c r="GNU102" s="13"/>
      <c r="GNV102" s="13"/>
      <c r="GNW102" s="13"/>
      <c r="GNX102" s="13"/>
      <c r="GNY102" s="13"/>
      <c r="GNZ102" s="13"/>
      <c r="GOA102" s="13"/>
      <c r="GOB102" s="13"/>
      <c r="GOC102" s="13"/>
      <c r="GOD102" s="13"/>
      <c r="GOE102" s="13"/>
      <c r="GOF102" s="13"/>
      <c r="GOG102" s="13"/>
      <c r="GOH102" s="13"/>
      <c r="GOI102" s="13"/>
      <c r="GOJ102" s="13"/>
      <c r="GOK102" s="13"/>
      <c r="GOL102" s="13"/>
      <c r="GOM102" s="13"/>
      <c r="GON102" s="13"/>
      <c r="GOO102" s="13"/>
      <c r="GOP102" s="13"/>
      <c r="GOQ102" s="13"/>
      <c r="GOR102" s="13"/>
      <c r="GOS102" s="13"/>
      <c r="GOT102" s="13"/>
      <c r="GOU102" s="13"/>
      <c r="GOV102" s="13"/>
      <c r="GOW102" s="13"/>
      <c r="GOX102" s="13"/>
      <c r="GOY102" s="13"/>
      <c r="GOZ102" s="13"/>
      <c r="GPA102" s="13"/>
      <c r="GPB102" s="13"/>
      <c r="GPC102" s="13"/>
      <c r="GPD102" s="13"/>
      <c r="GPE102" s="13"/>
      <c r="GPF102" s="13"/>
      <c r="GPG102" s="13"/>
      <c r="GPH102" s="13"/>
      <c r="GPI102" s="13"/>
      <c r="GPJ102" s="13"/>
      <c r="GPK102" s="13"/>
      <c r="GPL102" s="13"/>
      <c r="GPM102" s="13"/>
      <c r="GPN102" s="13"/>
      <c r="GPO102" s="13"/>
      <c r="GPP102" s="13"/>
      <c r="GPQ102" s="13"/>
      <c r="GPR102" s="13"/>
      <c r="GPS102" s="13"/>
      <c r="GPT102" s="13"/>
      <c r="GPU102" s="13"/>
      <c r="GPV102" s="13"/>
      <c r="GPW102" s="13"/>
      <c r="GPX102" s="13"/>
      <c r="GPY102" s="13"/>
      <c r="GPZ102" s="13"/>
      <c r="GQA102" s="13"/>
      <c r="GQB102" s="13"/>
      <c r="GQC102" s="13"/>
      <c r="GQD102" s="13"/>
      <c r="GQE102" s="13"/>
      <c r="GQF102" s="13"/>
      <c r="GQG102" s="13"/>
      <c r="GQH102" s="13"/>
      <c r="GQI102" s="13"/>
      <c r="GQJ102" s="13"/>
      <c r="GQK102" s="13"/>
      <c r="GQL102" s="13"/>
      <c r="GQM102" s="13"/>
      <c r="GQN102" s="13"/>
      <c r="GQO102" s="13"/>
      <c r="GQP102" s="13"/>
      <c r="GQQ102" s="13"/>
      <c r="GQR102" s="13"/>
      <c r="GQS102" s="13"/>
      <c r="GQT102" s="13"/>
      <c r="GQU102" s="13"/>
      <c r="GQV102" s="13"/>
      <c r="GQW102" s="13"/>
      <c r="GQX102" s="13"/>
      <c r="GQY102" s="13"/>
      <c r="GQZ102" s="13"/>
      <c r="GRA102" s="13"/>
      <c r="GRB102" s="13"/>
      <c r="GRC102" s="13"/>
      <c r="GRD102" s="13"/>
      <c r="GRE102" s="13"/>
      <c r="GRF102" s="13"/>
      <c r="GRG102" s="13"/>
      <c r="GRH102" s="13"/>
      <c r="GRI102" s="13"/>
      <c r="GRJ102" s="13"/>
      <c r="GRK102" s="13"/>
      <c r="GRL102" s="13"/>
      <c r="GRM102" s="13"/>
      <c r="GRN102" s="13"/>
      <c r="GRO102" s="13"/>
      <c r="GRP102" s="13"/>
      <c r="GRQ102" s="13"/>
      <c r="GRR102" s="13"/>
      <c r="GRS102" s="13"/>
      <c r="GRT102" s="13"/>
      <c r="GRU102" s="13"/>
      <c r="GRV102" s="13"/>
      <c r="GRW102" s="13"/>
      <c r="GRX102" s="13"/>
      <c r="GRY102" s="13"/>
      <c r="GRZ102" s="13"/>
      <c r="GSA102" s="13"/>
      <c r="GSB102" s="13"/>
      <c r="GSC102" s="13"/>
      <c r="GSD102" s="13"/>
      <c r="GSE102" s="13"/>
      <c r="GSF102" s="13"/>
      <c r="GSG102" s="13"/>
      <c r="GSH102" s="13"/>
      <c r="GSI102" s="13"/>
      <c r="GSJ102" s="13"/>
      <c r="GSK102" s="13"/>
      <c r="GSL102" s="13"/>
      <c r="GSM102" s="13"/>
      <c r="GSN102" s="13"/>
      <c r="GSO102" s="13"/>
      <c r="GSP102" s="13"/>
      <c r="GSQ102" s="13"/>
      <c r="GSR102" s="13"/>
      <c r="GSS102" s="13"/>
      <c r="GST102" s="13"/>
      <c r="GSU102" s="13"/>
      <c r="GSV102" s="13"/>
      <c r="GSW102" s="13"/>
      <c r="GSX102" s="13"/>
      <c r="GSY102" s="13"/>
      <c r="GSZ102" s="13"/>
      <c r="GTA102" s="13"/>
      <c r="GTB102" s="13"/>
      <c r="GTC102" s="13"/>
      <c r="GTD102" s="13"/>
      <c r="GTE102" s="13"/>
      <c r="GTF102" s="13"/>
      <c r="GTG102" s="13"/>
      <c r="GTH102" s="13"/>
      <c r="GTI102" s="13"/>
      <c r="GTJ102" s="13"/>
      <c r="GTK102" s="13"/>
      <c r="GTL102" s="13"/>
      <c r="GTM102" s="13"/>
      <c r="GTN102" s="13"/>
      <c r="GTO102" s="13"/>
      <c r="GTP102" s="13"/>
      <c r="GTQ102" s="13"/>
      <c r="GTR102" s="13"/>
      <c r="GTS102" s="13"/>
      <c r="GTT102" s="13"/>
      <c r="GTU102" s="13"/>
      <c r="GTV102" s="13"/>
      <c r="GTW102" s="13"/>
      <c r="GTX102" s="13"/>
      <c r="GTY102" s="13"/>
      <c r="GTZ102" s="13"/>
      <c r="GUA102" s="13"/>
      <c r="GUB102" s="13"/>
      <c r="GUC102" s="13"/>
      <c r="GUD102" s="13"/>
      <c r="GUE102" s="13"/>
      <c r="GUF102" s="13"/>
      <c r="GUG102" s="13"/>
      <c r="GUH102" s="13"/>
      <c r="GUI102" s="13"/>
      <c r="GUJ102" s="13"/>
      <c r="GUK102" s="13"/>
      <c r="GUL102" s="13"/>
      <c r="GUM102" s="13"/>
      <c r="GUN102" s="13"/>
      <c r="GUO102" s="13"/>
      <c r="GUP102" s="13"/>
      <c r="GUQ102" s="13"/>
      <c r="GUR102" s="13"/>
      <c r="GUS102" s="13"/>
      <c r="GUT102" s="13"/>
      <c r="GUU102" s="13"/>
      <c r="GUV102" s="13"/>
      <c r="GUW102" s="13"/>
      <c r="GUX102" s="13"/>
      <c r="GUY102" s="13"/>
      <c r="GUZ102" s="13"/>
      <c r="GVA102" s="13"/>
      <c r="GVB102" s="13"/>
      <c r="GVC102" s="13"/>
      <c r="GVD102" s="13"/>
      <c r="GVE102" s="13"/>
      <c r="GVF102" s="13"/>
      <c r="GVG102" s="13"/>
      <c r="GVH102" s="13"/>
      <c r="GVI102" s="13"/>
      <c r="GVJ102" s="13"/>
      <c r="GVK102" s="13"/>
      <c r="GVL102" s="13"/>
      <c r="GVM102" s="13"/>
      <c r="GVN102" s="13"/>
      <c r="GVO102" s="13"/>
      <c r="GVP102" s="13"/>
      <c r="GVQ102" s="13"/>
      <c r="GVR102" s="13"/>
      <c r="GVS102" s="13"/>
      <c r="GVT102" s="13"/>
      <c r="GVU102" s="13"/>
      <c r="GVV102" s="13"/>
      <c r="GVW102" s="13"/>
      <c r="GVX102" s="13"/>
      <c r="GVY102" s="13"/>
      <c r="GVZ102" s="13"/>
      <c r="GWA102" s="13"/>
      <c r="GWB102" s="13"/>
      <c r="GWC102" s="13"/>
      <c r="GWD102" s="13"/>
      <c r="GWE102" s="13"/>
      <c r="GWF102" s="13"/>
      <c r="GWG102" s="13"/>
      <c r="GWH102" s="13"/>
      <c r="GWI102" s="13"/>
      <c r="GWJ102" s="13"/>
      <c r="GWK102" s="13"/>
      <c r="GWL102" s="13"/>
      <c r="GWM102" s="13"/>
      <c r="GWN102" s="13"/>
      <c r="GWO102" s="13"/>
      <c r="GWP102" s="13"/>
      <c r="GWQ102" s="13"/>
      <c r="GWR102" s="13"/>
      <c r="GWS102" s="13"/>
      <c r="GWT102" s="13"/>
      <c r="GWU102" s="13"/>
      <c r="GWV102" s="13"/>
      <c r="GWW102" s="13"/>
      <c r="GWX102" s="13"/>
      <c r="GWY102" s="13"/>
      <c r="GWZ102" s="13"/>
      <c r="GXA102" s="13"/>
      <c r="GXB102" s="13"/>
      <c r="GXC102" s="13"/>
      <c r="GXD102" s="13"/>
      <c r="GXE102" s="13"/>
      <c r="GXF102" s="13"/>
      <c r="GXG102" s="13"/>
      <c r="GXH102" s="13"/>
      <c r="GXI102" s="13"/>
      <c r="GXJ102" s="13"/>
      <c r="GXK102" s="13"/>
      <c r="GXL102" s="13"/>
      <c r="GXM102" s="13"/>
      <c r="GXN102" s="13"/>
      <c r="GXO102" s="13"/>
      <c r="GXP102" s="13"/>
      <c r="GXQ102" s="13"/>
      <c r="GXR102" s="13"/>
      <c r="GXS102" s="13"/>
      <c r="GXT102" s="13"/>
      <c r="GXU102" s="13"/>
      <c r="GXV102" s="13"/>
      <c r="GXW102" s="13"/>
      <c r="GXX102" s="13"/>
      <c r="GXY102" s="13"/>
      <c r="GXZ102" s="13"/>
      <c r="GYA102" s="13"/>
      <c r="GYB102" s="13"/>
      <c r="GYC102" s="13"/>
      <c r="GYD102" s="13"/>
      <c r="GYE102" s="13"/>
      <c r="GYF102" s="13"/>
      <c r="GYG102" s="13"/>
      <c r="GYH102" s="13"/>
      <c r="GYI102" s="13"/>
      <c r="GYJ102" s="13"/>
      <c r="GYK102" s="13"/>
      <c r="GYL102" s="13"/>
      <c r="GYM102" s="13"/>
      <c r="GYN102" s="13"/>
      <c r="GYO102" s="13"/>
      <c r="GYP102" s="13"/>
      <c r="GYQ102" s="13"/>
      <c r="GYR102" s="13"/>
      <c r="GYS102" s="13"/>
      <c r="GYT102" s="13"/>
      <c r="GYU102" s="13"/>
      <c r="GYV102" s="13"/>
      <c r="GYW102" s="13"/>
      <c r="GYX102" s="13"/>
      <c r="GYY102" s="13"/>
      <c r="GYZ102" s="13"/>
      <c r="GZA102" s="13"/>
      <c r="GZB102" s="13"/>
      <c r="GZC102" s="13"/>
      <c r="GZD102" s="13"/>
      <c r="GZE102" s="13"/>
      <c r="GZF102" s="13"/>
      <c r="GZG102" s="13"/>
      <c r="GZH102" s="13"/>
      <c r="GZI102" s="13"/>
      <c r="GZJ102" s="13"/>
      <c r="GZK102" s="13"/>
      <c r="GZL102" s="13"/>
      <c r="GZM102" s="13"/>
      <c r="GZN102" s="13"/>
      <c r="GZO102" s="13"/>
      <c r="GZP102" s="13"/>
      <c r="GZQ102" s="13"/>
      <c r="GZR102" s="13"/>
      <c r="GZS102" s="13"/>
      <c r="GZT102" s="13"/>
      <c r="GZU102" s="13"/>
      <c r="GZV102" s="13"/>
      <c r="GZW102" s="13"/>
      <c r="GZX102" s="13"/>
      <c r="GZY102" s="13"/>
      <c r="GZZ102" s="13"/>
      <c r="HAA102" s="13"/>
      <c r="HAB102" s="13"/>
      <c r="HAC102" s="13"/>
      <c r="HAD102" s="13"/>
      <c r="HAE102" s="13"/>
      <c r="HAF102" s="13"/>
      <c r="HAG102" s="13"/>
      <c r="HAH102" s="13"/>
      <c r="HAI102" s="13"/>
      <c r="HAJ102" s="13"/>
      <c r="HAK102" s="13"/>
      <c r="HAL102" s="13"/>
      <c r="HAM102" s="13"/>
      <c r="HAN102" s="13"/>
      <c r="HAO102" s="13"/>
      <c r="HAP102" s="13"/>
      <c r="HAQ102" s="13"/>
      <c r="HAR102" s="13"/>
      <c r="HAS102" s="13"/>
      <c r="HAT102" s="13"/>
      <c r="HAU102" s="13"/>
      <c r="HAV102" s="13"/>
      <c r="HAW102" s="13"/>
      <c r="HAX102" s="13"/>
      <c r="HAY102" s="13"/>
      <c r="HAZ102" s="13"/>
      <c r="HBA102" s="13"/>
      <c r="HBB102" s="13"/>
      <c r="HBC102" s="13"/>
      <c r="HBD102" s="13"/>
      <c r="HBE102" s="13"/>
      <c r="HBF102" s="13"/>
      <c r="HBG102" s="13"/>
      <c r="HBH102" s="13"/>
      <c r="HBI102" s="13"/>
      <c r="HBJ102" s="13"/>
      <c r="HBK102" s="13"/>
      <c r="HBL102" s="13"/>
      <c r="HBM102" s="13"/>
      <c r="HBN102" s="13"/>
      <c r="HBO102" s="13"/>
      <c r="HBP102" s="13"/>
      <c r="HBQ102" s="13"/>
      <c r="HBR102" s="13"/>
      <c r="HBS102" s="13"/>
      <c r="HBT102" s="13"/>
      <c r="HBU102" s="13"/>
      <c r="HBV102" s="13"/>
      <c r="HBW102" s="13"/>
      <c r="HBX102" s="13"/>
      <c r="HBY102" s="13"/>
      <c r="HBZ102" s="13"/>
      <c r="HCA102" s="13"/>
      <c r="HCB102" s="13"/>
      <c r="HCC102" s="13"/>
      <c r="HCD102" s="13"/>
      <c r="HCE102" s="13"/>
      <c r="HCF102" s="13"/>
      <c r="HCG102" s="13"/>
      <c r="HCH102" s="13"/>
      <c r="HCI102" s="13"/>
      <c r="HCJ102" s="13"/>
      <c r="HCK102" s="13"/>
      <c r="HCL102" s="13"/>
      <c r="HCM102" s="13"/>
      <c r="HCN102" s="13"/>
      <c r="HCO102" s="13"/>
      <c r="HCP102" s="13"/>
      <c r="HCQ102" s="13"/>
      <c r="HCR102" s="13"/>
      <c r="HCS102" s="13"/>
      <c r="HCT102" s="13"/>
      <c r="HCU102" s="13"/>
      <c r="HCV102" s="13"/>
      <c r="HCW102" s="13"/>
      <c r="HCX102" s="13"/>
      <c r="HCY102" s="13"/>
      <c r="HCZ102" s="13"/>
      <c r="HDA102" s="13"/>
      <c r="HDB102" s="13"/>
      <c r="HDC102" s="13"/>
      <c r="HDD102" s="13"/>
      <c r="HDE102" s="13"/>
      <c r="HDF102" s="13"/>
      <c r="HDG102" s="13"/>
      <c r="HDH102" s="13"/>
      <c r="HDI102" s="13"/>
      <c r="HDJ102" s="13"/>
      <c r="HDK102" s="13"/>
      <c r="HDL102" s="13"/>
      <c r="HDM102" s="13"/>
      <c r="HDN102" s="13"/>
      <c r="HDO102" s="13"/>
      <c r="HDP102" s="13"/>
      <c r="HDQ102" s="13"/>
      <c r="HDR102" s="13"/>
      <c r="HDS102" s="13"/>
      <c r="HDT102" s="13"/>
      <c r="HDU102" s="13"/>
      <c r="HDV102" s="13"/>
      <c r="HDW102" s="13"/>
      <c r="HDX102" s="13"/>
      <c r="HDY102" s="13"/>
      <c r="HDZ102" s="13"/>
      <c r="HEA102" s="13"/>
      <c r="HEB102" s="13"/>
      <c r="HEC102" s="13"/>
      <c r="HED102" s="13"/>
      <c r="HEE102" s="13"/>
      <c r="HEF102" s="13"/>
      <c r="HEG102" s="13"/>
      <c r="HEH102" s="13"/>
      <c r="HEI102" s="13"/>
      <c r="HEJ102" s="13"/>
      <c r="HEK102" s="13"/>
      <c r="HEL102" s="13"/>
      <c r="HEM102" s="13"/>
      <c r="HEN102" s="13"/>
      <c r="HEO102" s="13"/>
      <c r="HEP102" s="13"/>
      <c r="HEQ102" s="13"/>
      <c r="HER102" s="13"/>
      <c r="HES102" s="13"/>
      <c r="HET102" s="13"/>
      <c r="HEU102" s="13"/>
      <c r="HEV102" s="13"/>
      <c r="HEW102" s="13"/>
      <c r="HEX102" s="13"/>
      <c r="HEY102" s="13"/>
      <c r="HEZ102" s="13"/>
      <c r="HFA102" s="13"/>
      <c r="HFB102" s="13"/>
      <c r="HFC102" s="13"/>
      <c r="HFD102" s="13"/>
      <c r="HFE102" s="13"/>
      <c r="HFF102" s="13"/>
      <c r="HFG102" s="13"/>
      <c r="HFH102" s="13"/>
      <c r="HFI102" s="13"/>
      <c r="HFJ102" s="13"/>
      <c r="HFK102" s="13"/>
      <c r="HFL102" s="13"/>
      <c r="HFM102" s="13"/>
      <c r="HFN102" s="13"/>
      <c r="HFO102" s="13"/>
      <c r="HFP102" s="13"/>
      <c r="HFQ102" s="13"/>
      <c r="HFR102" s="13"/>
      <c r="HFS102" s="13"/>
      <c r="HFT102" s="13"/>
      <c r="HFU102" s="13"/>
      <c r="HFV102" s="13"/>
      <c r="HFW102" s="13"/>
      <c r="HFX102" s="13"/>
      <c r="HFY102" s="13"/>
      <c r="HFZ102" s="13"/>
      <c r="HGA102" s="13"/>
      <c r="HGB102" s="13"/>
      <c r="HGC102" s="13"/>
      <c r="HGD102" s="13"/>
      <c r="HGE102" s="13"/>
      <c r="HGF102" s="13"/>
      <c r="HGG102" s="13"/>
      <c r="HGH102" s="13"/>
      <c r="HGI102" s="13"/>
      <c r="HGJ102" s="13"/>
      <c r="HGK102" s="13"/>
      <c r="HGL102" s="13"/>
      <c r="HGM102" s="13"/>
      <c r="HGN102" s="13"/>
      <c r="HGO102" s="13"/>
      <c r="HGP102" s="13"/>
      <c r="HGQ102" s="13"/>
      <c r="HGR102" s="13"/>
      <c r="HGS102" s="13"/>
      <c r="HGT102" s="13"/>
      <c r="HGU102" s="13"/>
      <c r="HGV102" s="13"/>
      <c r="HGW102" s="13"/>
      <c r="HGX102" s="13"/>
      <c r="HGY102" s="13"/>
      <c r="HGZ102" s="13"/>
      <c r="HHA102" s="13"/>
      <c r="HHB102" s="13"/>
      <c r="HHC102" s="13"/>
      <c r="HHD102" s="13"/>
      <c r="HHE102" s="13"/>
      <c r="HHF102" s="13"/>
      <c r="HHG102" s="13"/>
      <c r="HHH102" s="13"/>
      <c r="HHI102" s="13"/>
      <c r="HHJ102" s="13"/>
      <c r="HHK102" s="13"/>
      <c r="HHL102" s="13"/>
      <c r="HHM102" s="13"/>
      <c r="HHN102" s="13"/>
      <c r="HHO102" s="13"/>
      <c r="HHP102" s="13"/>
      <c r="HHQ102" s="13"/>
      <c r="HHR102" s="13"/>
      <c r="HHS102" s="13"/>
      <c r="HHT102" s="13"/>
      <c r="HHU102" s="13"/>
      <c r="HHV102" s="13"/>
      <c r="HHW102" s="13"/>
      <c r="HHX102" s="13"/>
      <c r="HHY102" s="13"/>
      <c r="HHZ102" s="13"/>
      <c r="HIA102" s="13"/>
      <c r="HIB102" s="13"/>
      <c r="HIC102" s="13"/>
      <c r="HID102" s="13"/>
      <c r="HIE102" s="13"/>
      <c r="HIF102" s="13"/>
      <c r="HIG102" s="13"/>
      <c r="HIH102" s="13"/>
      <c r="HII102" s="13"/>
      <c r="HIJ102" s="13"/>
      <c r="HIK102" s="13"/>
      <c r="HIL102" s="13"/>
      <c r="HIM102" s="13"/>
      <c r="HIN102" s="13"/>
      <c r="HIO102" s="13"/>
      <c r="HIP102" s="13"/>
      <c r="HIQ102" s="13"/>
      <c r="HIR102" s="13"/>
      <c r="HIS102" s="13"/>
      <c r="HIT102" s="13"/>
      <c r="HIU102" s="13"/>
      <c r="HIV102" s="13"/>
      <c r="HIW102" s="13"/>
      <c r="HIX102" s="13"/>
      <c r="HIY102" s="13"/>
      <c r="HIZ102" s="13"/>
      <c r="HJA102" s="13"/>
      <c r="HJB102" s="13"/>
      <c r="HJC102" s="13"/>
      <c r="HJD102" s="13"/>
      <c r="HJE102" s="13"/>
      <c r="HJF102" s="13"/>
      <c r="HJG102" s="13"/>
      <c r="HJH102" s="13"/>
      <c r="HJI102" s="13"/>
      <c r="HJJ102" s="13"/>
      <c r="HJK102" s="13"/>
      <c r="HJL102" s="13"/>
      <c r="HJM102" s="13"/>
      <c r="HJN102" s="13"/>
      <c r="HJO102" s="13"/>
      <c r="HJP102" s="13"/>
      <c r="HJQ102" s="13"/>
      <c r="HJR102" s="13"/>
      <c r="HJS102" s="13"/>
      <c r="HJT102" s="13"/>
      <c r="HJU102" s="13"/>
      <c r="HJV102" s="13"/>
      <c r="HJW102" s="13"/>
      <c r="HJX102" s="13"/>
      <c r="HJY102" s="13"/>
      <c r="HJZ102" s="13"/>
      <c r="HKA102" s="13"/>
      <c r="HKB102" s="13"/>
      <c r="HKC102" s="13"/>
      <c r="HKD102" s="13"/>
      <c r="HKE102" s="13"/>
      <c r="HKF102" s="13"/>
      <c r="HKG102" s="13"/>
      <c r="HKH102" s="13"/>
      <c r="HKI102" s="13"/>
      <c r="HKJ102" s="13"/>
      <c r="HKK102" s="13"/>
      <c r="HKL102" s="13"/>
      <c r="HKM102" s="13"/>
      <c r="HKN102" s="13"/>
      <c r="HKO102" s="13"/>
      <c r="HKP102" s="13"/>
      <c r="HKQ102" s="13"/>
      <c r="HKR102" s="13"/>
      <c r="HKS102" s="13"/>
      <c r="HKT102" s="13"/>
      <c r="HKU102" s="13"/>
      <c r="HKV102" s="13"/>
      <c r="HKW102" s="13"/>
      <c r="HKX102" s="13"/>
      <c r="HKY102" s="13"/>
      <c r="HKZ102" s="13"/>
      <c r="HLA102" s="13"/>
      <c r="HLB102" s="13"/>
      <c r="HLC102" s="13"/>
      <c r="HLD102" s="13"/>
      <c r="HLE102" s="13"/>
      <c r="HLF102" s="13"/>
      <c r="HLG102" s="13"/>
      <c r="HLH102" s="13"/>
      <c r="HLI102" s="13"/>
      <c r="HLJ102" s="13"/>
      <c r="HLK102" s="13"/>
      <c r="HLL102" s="13"/>
      <c r="HLM102" s="13"/>
      <c r="HLN102" s="13"/>
      <c r="HLO102" s="13"/>
      <c r="HLP102" s="13"/>
      <c r="HLQ102" s="13"/>
      <c r="HLR102" s="13"/>
      <c r="HLS102" s="13"/>
      <c r="HLT102" s="13"/>
      <c r="HLU102" s="13"/>
      <c r="HLV102" s="13"/>
      <c r="HLW102" s="13"/>
      <c r="HLX102" s="13"/>
      <c r="HLY102" s="13"/>
      <c r="HLZ102" s="13"/>
      <c r="HMA102" s="13"/>
      <c r="HMB102" s="13"/>
      <c r="HMC102" s="13"/>
      <c r="HMD102" s="13"/>
      <c r="HME102" s="13"/>
      <c r="HMF102" s="13"/>
      <c r="HMG102" s="13"/>
      <c r="HMH102" s="13"/>
      <c r="HMI102" s="13"/>
      <c r="HMJ102" s="13"/>
      <c r="HMK102" s="13"/>
      <c r="HML102" s="13"/>
      <c r="HMM102" s="13"/>
      <c r="HMN102" s="13"/>
      <c r="HMO102" s="13"/>
      <c r="HMP102" s="13"/>
      <c r="HMQ102" s="13"/>
      <c r="HMR102" s="13"/>
      <c r="HMS102" s="13"/>
      <c r="HMT102" s="13"/>
      <c r="HMU102" s="13"/>
      <c r="HMV102" s="13"/>
      <c r="HMW102" s="13"/>
      <c r="HMX102" s="13"/>
      <c r="HMY102" s="13"/>
      <c r="HMZ102" s="13"/>
      <c r="HNA102" s="13"/>
      <c r="HNB102" s="13"/>
      <c r="HNC102" s="13"/>
      <c r="HND102" s="13"/>
      <c r="HNE102" s="13"/>
      <c r="HNF102" s="13"/>
      <c r="HNG102" s="13"/>
      <c r="HNH102" s="13"/>
      <c r="HNI102" s="13"/>
      <c r="HNJ102" s="13"/>
      <c r="HNK102" s="13"/>
      <c r="HNL102" s="13"/>
      <c r="HNM102" s="13"/>
      <c r="HNN102" s="13"/>
      <c r="HNO102" s="13"/>
      <c r="HNP102" s="13"/>
      <c r="HNQ102" s="13"/>
      <c r="HNR102" s="13"/>
      <c r="HNS102" s="13"/>
      <c r="HNT102" s="13"/>
      <c r="HNU102" s="13"/>
      <c r="HNV102" s="13"/>
      <c r="HNW102" s="13"/>
      <c r="HNX102" s="13"/>
      <c r="HNY102" s="13"/>
      <c r="HNZ102" s="13"/>
      <c r="HOA102" s="13"/>
      <c r="HOB102" s="13"/>
      <c r="HOC102" s="13"/>
      <c r="HOD102" s="13"/>
      <c r="HOE102" s="13"/>
      <c r="HOF102" s="13"/>
      <c r="HOG102" s="13"/>
      <c r="HOH102" s="13"/>
      <c r="HOI102" s="13"/>
      <c r="HOJ102" s="13"/>
      <c r="HOK102" s="13"/>
      <c r="HOL102" s="13"/>
      <c r="HOM102" s="13"/>
      <c r="HON102" s="13"/>
      <c r="HOO102" s="13"/>
      <c r="HOP102" s="13"/>
      <c r="HOQ102" s="13"/>
      <c r="HOR102" s="13"/>
      <c r="HOS102" s="13"/>
      <c r="HOT102" s="13"/>
      <c r="HOU102" s="13"/>
      <c r="HOV102" s="13"/>
      <c r="HOW102" s="13"/>
      <c r="HOX102" s="13"/>
      <c r="HOY102" s="13"/>
      <c r="HOZ102" s="13"/>
      <c r="HPA102" s="13"/>
      <c r="HPB102" s="13"/>
      <c r="HPC102" s="13"/>
      <c r="HPD102" s="13"/>
      <c r="HPE102" s="13"/>
      <c r="HPF102" s="13"/>
      <c r="HPG102" s="13"/>
      <c r="HPH102" s="13"/>
      <c r="HPI102" s="13"/>
      <c r="HPJ102" s="13"/>
      <c r="HPK102" s="13"/>
      <c r="HPL102" s="13"/>
      <c r="HPM102" s="13"/>
      <c r="HPN102" s="13"/>
      <c r="HPO102" s="13"/>
      <c r="HPP102" s="13"/>
      <c r="HPQ102" s="13"/>
      <c r="HPR102" s="13"/>
      <c r="HPS102" s="13"/>
      <c r="HPT102" s="13"/>
      <c r="HPU102" s="13"/>
      <c r="HPV102" s="13"/>
      <c r="HPW102" s="13"/>
      <c r="HPX102" s="13"/>
      <c r="HPY102" s="13"/>
      <c r="HPZ102" s="13"/>
      <c r="HQA102" s="13"/>
      <c r="HQB102" s="13"/>
      <c r="HQC102" s="13"/>
      <c r="HQD102" s="13"/>
      <c r="HQE102" s="13"/>
      <c r="HQF102" s="13"/>
      <c r="HQG102" s="13"/>
      <c r="HQH102" s="13"/>
      <c r="HQI102" s="13"/>
      <c r="HQJ102" s="13"/>
      <c r="HQK102" s="13"/>
      <c r="HQL102" s="13"/>
      <c r="HQM102" s="13"/>
      <c r="HQN102" s="13"/>
      <c r="HQO102" s="13"/>
      <c r="HQP102" s="13"/>
      <c r="HQQ102" s="13"/>
      <c r="HQR102" s="13"/>
      <c r="HQS102" s="13"/>
      <c r="HQT102" s="13"/>
      <c r="HQU102" s="13"/>
      <c r="HQV102" s="13"/>
      <c r="HQW102" s="13"/>
      <c r="HQX102" s="13"/>
      <c r="HQY102" s="13"/>
      <c r="HQZ102" s="13"/>
      <c r="HRA102" s="13"/>
      <c r="HRB102" s="13"/>
      <c r="HRC102" s="13"/>
      <c r="HRD102" s="13"/>
      <c r="HRE102" s="13"/>
      <c r="HRF102" s="13"/>
      <c r="HRG102" s="13"/>
      <c r="HRH102" s="13"/>
      <c r="HRI102" s="13"/>
      <c r="HRJ102" s="13"/>
      <c r="HRK102" s="13"/>
      <c r="HRL102" s="13"/>
      <c r="HRM102" s="13"/>
      <c r="HRN102" s="13"/>
      <c r="HRO102" s="13"/>
      <c r="HRP102" s="13"/>
      <c r="HRQ102" s="13"/>
      <c r="HRR102" s="13"/>
      <c r="HRS102" s="13"/>
      <c r="HRT102" s="13"/>
      <c r="HRU102" s="13"/>
      <c r="HRV102" s="13"/>
      <c r="HRW102" s="13"/>
      <c r="HRX102" s="13"/>
      <c r="HRY102" s="13"/>
      <c r="HRZ102" s="13"/>
      <c r="HSA102" s="13"/>
      <c r="HSB102" s="13"/>
      <c r="HSC102" s="13"/>
      <c r="HSD102" s="13"/>
      <c r="HSE102" s="13"/>
      <c r="HSF102" s="13"/>
      <c r="HSG102" s="13"/>
      <c r="HSH102" s="13"/>
      <c r="HSI102" s="13"/>
      <c r="HSJ102" s="13"/>
      <c r="HSK102" s="13"/>
      <c r="HSL102" s="13"/>
      <c r="HSM102" s="13"/>
      <c r="HSN102" s="13"/>
      <c r="HSO102" s="13"/>
      <c r="HSP102" s="13"/>
      <c r="HSQ102" s="13"/>
      <c r="HSR102" s="13"/>
      <c r="HSS102" s="13"/>
      <c r="HST102" s="13"/>
      <c r="HSU102" s="13"/>
      <c r="HSV102" s="13"/>
      <c r="HSW102" s="13"/>
      <c r="HSX102" s="13"/>
      <c r="HSY102" s="13"/>
      <c r="HSZ102" s="13"/>
      <c r="HTA102" s="13"/>
      <c r="HTB102" s="13"/>
      <c r="HTC102" s="13"/>
      <c r="HTD102" s="13"/>
      <c r="HTE102" s="13"/>
      <c r="HTF102" s="13"/>
      <c r="HTG102" s="13"/>
      <c r="HTH102" s="13"/>
      <c r="HTI102" s="13"/>
      <c r="HTJ102" s="13"/>
      <c r="HTK102" s="13"/>
      <c r="HTL102" s="13"/>
      <c r="HTM102" s="13"/>
      <c r="HTN102" s="13"/>
      <c r="HTO102" s="13"/>
      <c r="HTP102" s="13"/>
      <c r="HTQ102" s="13"/>
      <c r="HTR102" s="13"/>
      <c r="HTS102" s="13"/>
      <c r="HTT102" s="13"/>
      <c r="HTU102" s="13"/>
      <c r="HTV102" s="13"/>
      <c r="HTW102" s="13"/>
      <c r="HTX102" s="13"/>
      <c r="HTY102" s="13"/>
      <c r="HTZ102" s="13"/>
      <c r="HUA102" s="13"/>
      <c r="HUB102" s="13"/>
      <c r="HUC102" s="13"/>
      <c r="HUD102" s="13"/>
      <c r="HUE102" s="13"/>
      <c r="HUF102" s="13"/>
      <c r="HUG102" s="13"/>
      <c r="HUH102" s="13"/>
      <c r="HUI102" s="13"/>
      <c r="HUJ102" s="13"/>
      <c r="HUK102" s="13"/>
      <c r="HUL102" s="13"/>
      <c r="HUM102" s="13"/>
      <c r="HUN102" s="13"/>
      <c r="HUO102" s="13"/>
      <c r="HUP102" s="13"/>
      <c r="HUQ102" s="13"/>
      <c r="HUR102" s="13"/>
      <c r="HUS102" s="13"/>
      <c r="HUT102" s="13"/>
      <c r="HUU102" s="13"/>
      <c r="HUV102" s="13"/>
      <c r="HUW102" s="13"/>
      <c r="HUX102" s="13"/>
      <c r="HUY102" s="13"/>
      <c r="HUZ102" s="13"/>
      <c r="HVA102" s="13"/>
      <c r="HVB102" s="13"/>
      <c r="HVC102" s="13"/>
      <c r="HVD102" s="13"/>
      <c r="HVE102" s="13"/>
      <c r="HVF102" s="13"/>
      <c r="HVG102" s="13"/>
      <c r="HVH102" s="13"/>
      <c r="HVI102" s="13"/>
      <c r="HVJ102" s="13"/>
      <c r="HVK102" s="13"/>
      <c r="HVL102" s="13"/>
      <c r="HVM102" s="13"/>
      <c r="HVN102" s="13"/>
      <c r="HVO102" s="13"/>
      <c r="HVP102" s="13"/>
      <c r="HVQ102" s="13"/>
      <c r="HVR102" s="13"/>
      <c r="HVS102" s="13"/>
      <c r="HVT102" s="13"/>
      <c r="HVU102" s="13"/>
      <c r="HVV102" s="13"/>
      <c r="HVW102" s="13"/>
      <c r="HVX102" s="13"/>
      <c r="HVY102" s="13"/>
      <c r="HVZ102" s="13"/>
      <c r="HWA102" s="13"/>
      <c r="HWB102" s="13"/>
      <c r="HWC102" s="13"/>
      <c r="HWD102" s="13"/>
      <c r="HWE102" s="13"/>
      <c r="HWF102" s="13"/>
      <c r="HWG102" s="13"/>
      <c r="HWH102" s="13"/>
      <c r="HWI102" s="13"/>
      <c r="HWJ102" s="13"/>
      <c r="HWK102" s="13"/>
      <c r="HWL102" s="13"/>
      <c r="HWM102" s="13"/>
      <c r="HWN102" s="13"/>
      <c r="HWO102" s="13"/>
      <c r="HWP102" s="13"/>
      <c r="HWQ102" s="13"/>
      <c r="HWR102" s="13"/>
      <c r="HWS102" s="13"/>
      <c r="HWT102" s="13"/>
      <c r="HWU102" s="13"/>
      <c r="HWV102" s="13"/>
      <c r="HWW102" s="13"/>
      <c r="HWX102" s="13"/>
      <c r="HWY102" s="13"/>
      <c r="HWZ102" s="13"/>
      <c r="HXA102" s="13"/>
      <c r="HXB102" s="13"/>
      <c r="HXC102" s="13"/>
      <c r="HXD102" s="13"/>
      <c r="HXE102" s="13"/>
      <c r="HXF102" s="13"/>
      <c r="HXG102" s="13"/>
      <c r="HXH102" s="13"/>
      <c r="HXI102" s="13"/>
      <c r="HXJ102" s="13"/>
      <c r="HXK102" s="13"/>
      <c r="HXL102" s="13"/>
      <c r="HXM102" s="13"/>
      <c r="HXN102" s="13"/>
      <c r="HXO102" s="13"/>
      <c r="HXP102" s="13"/>
      <c r="HXQ102" s="13"/>
      <c r="HXR102" s="13"/>
      <c r="HXS102" s="13"/>
      <c r="HXT102" s="13"/>
      <c r="HXU102" s="13"/>
      <c r="HXV102" s="13"/>
      <c r="HXW102" s="13"/>
      <c r="HXX102" s="13"/>
      <c r="HXY102" s="13"/>
      <c r="HXZ102" s="13"/>
      <c r="HYA102" s="13"/>
      <c r="HYB102" s="13"/>
      <c r="HYC102" s="13"/>
      <c r="HYD102" s="13"/>
      <c r="HYE102" s="13"/>
      <c r="HYF102" s="13"/>
      <c r="HYG102" s="13"/>
      <c r="HYH102" s="13"/>
      <c r="HYI102" s="13"/>
      <c r="HYJ102" s="13"/>
      <c r="HYK102" s="13"/>
      <c r="HYL102" s="13"/>
      <c r="HYM102" s="13"/>
      <c r="HYN102" s="13"/>
      <c r="HYO102" s="13"/>
      <c r="HYP102" s="13"/>
      <c r="HYQ102" s="13"/>
      <c r="HYR102" s="13"/>
      <c r="HYS102" s="13"/>
      <c r="HYT102" s="13"/>
      <c r="HYU102" s="13"/>
      <c r="HYV102" s="13"/>
      <c r="HYW102" s="13"/>
      <c r="HYX102" s="13"/>
      <c r="HYY102" s="13"/>
      <c r="HYZ102" s="13"/>
      <c r="HZA102" s="13"/>
      <c r="HZB102" s="13"/>
      <c r="HZC102" s="13"/>
      <c r="HZD102" s="13"/>
      <c r="HZE102" s="13"/>
      <c r="HZF102" s="13"/>
      <c r="HZG102" s="13"/>
      <c r="HZH102" s="13"/>
      <c r="HZI102" s="13"/>
      <c r="HZJ102" s="13"/>
      <c r="HZK102" s="13"/>
      <c r="HZL102" s="13"/>
      <c r="HZM102" s="13"/>
      <c r="HZN102" s="13"/>
      <c r="HZO102" s="13"/>
      <c r="HZP102" s="13"/>
      <c r="HZQ102" s="13"/>
      <c r="HZR102" s="13"/>
      <c r="HZS102" s="13"/>
      <c r="HZT102" s="13"/>
      <c r="HZU102" s="13"/>
      <c r="HZV102" s="13"/>
      <c r="HZW102" s="13"/>
      <c r="HZX102" s="13"/>
      <c r="HZY102" s="13"/>
      <c r="HZZ102" s="13"/>
      <c r="IAA102" s="13"/>
      <c r="IAB102" s="13"/>
      <c r="IAC102" s="13"/>
      <c r="IAD102" s="13"/>
      <c r="IAE102" s="13"/>
      <c r="IAF102" s="13"/>
      <c r="IAG102" s="13"/>
      <c r="IAH102" s="13"/>
      <c r="IAI102" s="13"/>
      <c r="IAJ102" s="13"/>
      <c r="IAK102" s="13"/>
      <c r="IAL102" s="13"/>
      <c r="IAM102" s="13"/>
      <c r="IAN102" s="13"/>
      <c r="IAO102" s="13"/>
      <c r="IAP102" s="13"/>
      <c r="IAQ102" s="13"/>
      <c r="IAR102" s="13"/>
      <c r="IAS102" s="13"/>
      <c r="IAT102" s="13"/>
      <c r="IAU102" s="13"/>
      <c r="IAV102" s="13"/>
      <c r="IAW102" s="13"/>
      <c r="IAX102" s="13"/>
      <c r="IAY102" s="13"/>
      <c r="IAZ102" s="13"/>
      <c r="IBA102" s="13"/>
      <c r="IBB102" s="13"/>
      <c r="IBC102" s="13"/>
      <c r="IBD102" s="13"/>
      <c r="IBE102" s="13"/>
      <c r="IBF102" s="13"/>
      <c r="IBG102" s="13"/>
      <c r="IBH102" s="13"/>
      <c r="IBI102" s="13"/>
      <c r="IBJ102" s="13"/>
      <c r="IBK102" s="13"/>
      <c r="IBL102" s="13"/>
      <c r="IBM102" s="13"/>
      <c r="IBN102" s="13"/>
      <c r="IBO102" s="13"/>
      <c r="IBP102" s="13"/>
      <c r="IBQ102" s="13"/>
      <c r="IBR102" s="13"/>
      <c r="IBS102" s="13"/>
      <c r="IBT102" s="13"/>
      <c r="IBU102" s="13"/>
      <c r="IBV102" s="13"/>
      <c r="IBW102" s="13"/>
      <c r="IBX102" s="13"/>
      <c r="IBY102" s="13"/>
      <c r="IBZ102" s="13"/>
      <c r="ICA102" s="13"/>
      <c r="ICB102" s="13"/>
      <c r="ICC102" s="13"/>
      <c r="ICD102" s="13"/>
      <c r="ICE102" s="13"/>
      <c r="ICF102" s="13"/>
      <c r="ICG102" s="13"/>
      <c r="ICH102" s="13"/>
      <c r="ICI102" s="13"/>
      <c r="ICJ102" s="13"/>
      <c r="ICK102" s="13"/>
      <c r="ICL102" s="13"/>
      <c r="ICM102" s="13"/>
      <c r="ICN102" s="13"/>
      <c r="ICO102" s="13"/>
      <c r="ICP102" s="13"/>
      <c r="ICQ102" s="13"/>
      <c r="ICR102" s="13"/>
      <c r="ICS102" s="13"/>
      <c r="ICT102" s="13"/>
      <c r="ICU102" s="13"/>
      <c r="ICV102" s="13"/>
      <c r="ICW102" s="13"/>
      <c r="ICX102" s="13"/>
      <c r="ICY102" s="13"/>
      <c r="ICZ102" s="13"/>
      <c r="IDA102" s="13"/>
      <c r="IDB102" s="13"/>
      <c r="IDC102" s="13"/>
      <c r="IDD102" s="13"/>
      <c r="IDE102" s="13"/>
      <c r="IDF102" s="13"/>
      <c r="IDG102" s="13"/>
      <c r="IDH102" s="13"/>
      <c r="IDI102" s="13"/>
      <c r="IDJ102" s="13"/>
      <c r="IDK102" s="13"/>
      <c r="IDL102" s="13"/>
      <c r="IDM102" s="13"/>
      <c r="IDN102" s="13"/>
      <c r="IDO102" s="13"/>
      <c r="IDP102" s="13"/>
      <c r="IDQ102" s="13"/>
      <c r="IDR102" s="13"/>
      <c r="IDS102" s="13"/>
      <c r="IDT102" s="13"/>
      <c r="IDU102" s="13"/>
      <c r="IDV102" s="13"/>
      <c r="IDW102" s="13"/>
      <c r="IDX102" s="13"/>
      <c r="IDY102" s="13"/>
      <c r="IDZ102" s="13"/>
      <c r="IEA102" s="13"/>
      <c r="IEB102" s="13"/>
      <c r="IEC102" s="13"/>
      <c r="IED102" s="13"/>
      <c r="IEE102" s="13"/>
      <c r="IEF102" s="13"/>
      <c r="IEG102" s="13"/>
      <c r="IEH102" s="13"/>
      <c r="IEI102" s="13"/>
      <c r="IEJ102" s="13"/>
      <c r="IEK102" s="13"/>
      <c r="IEL102" s="13"/>
      <c r="IEM102" s="13"/>
      <c r="IEN102" s="13"/>
      <c r="IEO102" s="13"/>
      <c r="IEP102" s="13"/>
      <c r="IEQ102" s="13"/>
      <c r="IER102" s="13"/>
      <c r="IES102" s="13"/>
      <c r="IET102" s="13"/>
      <c r="IEU102" s="13"/>
      <c r="IEV102" s="13"/>
      <c r="IEW102" s="13"/>
      <c r="IEX102" s="13"/>
      <c r="IEY102" s="13"/>
      <c r="IEZ102" s="13"/>
      <c r="IFA102" s="13"/>
      <c r="IFB102" s="13"/>
      <c r="IFC102" s="13"/>
      <c r="IFD102" s="13"/>
      <c r="IFE102" s="13"/>
      <c r="IFF102" s="13"/>
      <c r="IFG102" s="13"/>
      <c r="IFH102" s="13"/>
      <c r="IFI102" s="13"/>
      <c r="IFJ102" s="13"/>
      <c r="IFK102" s="13"/>
      <c r="IFL102" s="13"/>
      <c r="IFM102" s="13"/>
      <c r="IFN102" s="13"/>
      <c r="IFO102" s="13"/>
      <c r="IFP102" s="13"/>
      <c r="IFQ102" s="13"/>
      <c r="IFR102" s="13"/>
      <c r="IFS102" s="13"/>
      <c r="IFT102" s="13"/>
      <c r="IFU102" s="13"/>
      <c r="IFV102" s="13"/>
      <c r="IFW102" s="13"/>
      <c r="IFX102" s="13"/>
      <c r="IFY102" s="13"/>
      <c r="IFZ102" s="13"/>
      <c r="IGA102" s="13"/>
      <c r="IGB102" s="13"/>
      <c r="IGC102" s="13"/>
      <c r="IGD102" s="13"/>
      <c r="IGE102" s="13"/>
      <c r="IGF102" s="13"/>
      <c r="IGG102" s="13"/>
      <c r="IGH102" s="13"/>
      <c r="IGI102" s="13"/>
      <c r="IGJ102" s="13"/>
      <c r="IGK102" s="13"/>
      <c r="IGL102" s="13"/>
      <c r="IGM102" s="13"/>
      <c r="IGN102" s="13"/>
      <c r="IGO102" s="13"/>
      <c r="IGP102" s="13"/>
      <c r="IGQ102" s="13"/>
      <c r="IGR102" s="13"/>
      <c r="IGS102" s="13"/>
      <c r="IGT102" s="13"/>
      <c r="IGU102" s="13"/>
      <c r="IGV102" s="13"/>
      <c r="IGW102" s="13"/>
      <c r="IGX102" s="13"/>
      <c r="IGY102" s="13"/>
      <c r="IGZ102" s="13"/>
      <c r="IHA102" s="13"/>
      <c r="IHB102" s="13"/>
      <c r="IHC102" s="13"/>
      <c r="IHD102" s="13"/>
      <c r="IHE102" s="13"/>
      <c r="IHF102" s="13"/>
      <c r="IHG102" s="13"/>
      <c r="IHH102" s="13"/>
      <c r="IHI102" s="13"/>
      <c r="IHJ102" s="13"/>
      <c r="IHK102" s="13"/>
      <c r="IHL102" s="13"/>
      <c r="IHM102" s="13"/>
      <c r="IHN102" s="13"/>
      <c r="IHO102" s="13"/>
      <c r="IHP102" s="13"/>
      <c r="IHQ102" s="13"/>
      <c r="IHR102" s="13"/>
      <c r="IHS102" s="13"/>
      <c r="IHT102" s="13"/>
      <c r="IHU102" s="13"/>
      <c r="IHV102" s="13"/>
      <c r="IHW102" s="13"/>
      <c r="IHX102" s="13"/>
      <c r="IHY102" s="13"/>
      <c r="IHZ102" s="13"/>
      <c r="IIA102" s="13"/>
      <c r="IIB102" s="13"/>
      <c r="IIC102" s="13"/>
      <c r="IID102" s="13"/>
      <c r="IIE102" s="13"/>
      <c r="IIF102" s="13"/>
      <c r="IIG102" s="13"/>
      <c r="IIH102" s="13"/>
      <c r="III102" s="13"/>
      <c r="IIJ102" s="13"/>
      <c r="IIK102" s="13"/>
      <c r="IIL102" s="13"/>
      <c r="IIM102" s="13"/>
      <c r="IIN102" s="13"/>
      <c r="IIO102" s="13"/>
      <c r="IIP102" s="13"/>
      <c r="IIQ102" s="13"/>
      <c r="IIR102" s="13"/>
      <c r="IIS102" s="13"/>
      <c r="IIT102" s="13"/>
      <c r="IIU102" s="13"/>
      <c r="IIV102" s="13"/>
      <c r="IIW102" s="13"/>
      <c r="IIX102" s="13"/>
      <c r="IIY102" s="13"/>
      <c r="IIZ102" s="13"/>
      <c r="IJA102" s="13"/>
      <c r="IJB102" s="13"/>
      <c r="IJC102" s="13"/>
      <c r="IJD102" s="13"/>
      <c r="IJE102" s="13"/>
      <c r="IJF102" s="13"/>
      <c r="IJG102" s="13"/>
      <c r="IJH102" s="13"/>
      <c r="IJI102" s="13"/>
      <c r="IJJ102" s="13"/>
      <c r="IJK102" s="13"/>
      <c r="IJL102" s="13"/>
      <c r="IJM102" s="13"/>
      <c r="IJN102" s="13"/>
      <c r="IJO102" s="13"/>
      <c r="IJP102" s="13"/>
      <c r="IJQ102" s="13"/>
      <c r="IJR102" s="13"/>
      <c r="IJS102" s="13"/>
      <c r="IJT102" s="13"/>
      <c r="IJU102" s="13"/>
      <c r="IJV102" s="13"/>
      <c r="IJW102" s="13"/>
      <c r="IJX102" s="13"/>
      <c r="IJY102" s="13"/>
      <c r="IJZ102" s="13"/>
      <c r="IKA102" s="13"/>
      <c r="IKB102" s="13"/>
      <c r="IKC102" s="13"/>
      <c r="IKD102" s="13"/>
      <c r="IKE102" s="13"/>
      <c r="IKF102" s="13"/>
      <c r="IKG102" s="13"/>
      <c r="IKH102" s="13"/>
      <c r="IKI102" s="13"/>
      <c r="IKJ102" s="13"/>
      <c r="IKK102" s="13"/>
      <c r="IKL102" s="13"/>
      <c r="IKM102" s="13"/>
      <c r="IKN102" s="13"/>
      <c r="IKO102" s="13"/>
      <c r="IKP102" s="13"/>
      <c r="IKQ102" s="13"/>
      <c r="IKR102" s="13"/>
      <c r="IKS102" s="13"/>
      <c r="IKT102" s="13"/>
      <c r="IKU102" s="13"/>
      <c r="IKV102" s="13"/>
      <c r="IKW102" s="13"/>
      <c r="IKX102" s="13"/>
      <c r="IKY102" s="13"/>
      <c r="IKZ102" s="13"/>
      <c r="ILA102" s="13"/>
      <c r="ILB102" s="13"/>
      <c r="ILC102" s="13"/>
      <c r="ILD102" s="13"/>
      <c r="ILE102" s="13"/>
      <c r="ILF102" s="13"/>
      <c r="ILG102" s="13"/>
      <c r="ILH102" s="13"/>
      <c r="ILI102" s="13"/>
      <c r="ILJ102" s="13"/>
      <c r="ILK102" s="13"/>
      <c r="ILL102" s="13"/>
      <c r="ILM102" s="13"/>
      <c r="ILN102" s="13"/>
      <c r="ILO102" s="13"/>
      <c r="ILP102" s="13"/>
      <c r="ILQ102" s="13"/>
      <c r="ILR102" s="13"/>
      <c r="ILS102" s="13"/>
      <c r="ILT102" s="13"/>
      <c r="ILU102" s="13"/>
      <c r="ILV102" s="13"/>
      <c r="ILW102" s="13"/>
      <c r="ILX102" s="13"/>
      <c r="ILY102" s="13"/>
      <c r="ILZ102" s="13"/>
      <c r="IMA102" s="13"/>
      <c r="IMB102" s="13"/>
      <c r="IMC102" s="13"/>
      <c r="IMD102" s="13"/>
      <c r="IME102" s="13"/>
      <c r="IMF102" s="13"/>
      <c r="IMG102" s="13"/>
      <c r="IMH102" s="13"/>
      <c r="IMI102" s="13"/>
      <c r="IMJ102" s="13"/>
      <c r="IMK102" s="13"/>
      <c r="IML102" s="13"/>
      <c r="IMM102" s="13"/>
      <c r="IMN102" s="13"/>
      <c r="IMO102" s="13"/>
      <c r="IMP102" s="13"/>
      <c r="IMQ102" s="13"/>
      <c r="IMR102" s="13"/>
      <c r="IMS102" s="13"/>
      <c r="IMT102" s="13"/>
      <c r="IMU102" s="13"/>
      <c r="IMV102" s="13"/>
      <c r="IMW102" s="13"/>
      <c r="IMX102" s="13"/>
      <c r="IMY102" s="13"/>
      <c r="IMZ102" s="13"/>
      <c r="INA102" s="13"/>
      <c r="INB102" s="13"/>
      <c r="INC102" s="13"/>
      <c r="IND102" s="13"/>
      <c r="INE102" s="13"/>
      <c r="INF102" s="13"/>
      <c r="ING102" s="13"/>
      <c r="INH102" s="13"/>
      <c r="INI102" s="13"/>
      <c r="INJ102" s="13"/>
      <c r="INK102" s="13"/>
      <c r="INL102" s="13"/>
      <c r="INM102" s="13"/>
      <c r="INN102" s="13"/>
      <c r="INO102" s="13"/>
      <c r="INP102" s="13"/>
      <c r="INQ102" s="13"/>
      <c r="INR102" s="13"/>
      <c r="INS102" s="13"/>
      <c r="INT102" s="13"/>
      <c r="INU102" s="13"/>
      <c r="INV102" s="13"/>
      <c r="INW102" s="13"/>
      <c r="INX102" s="13"/>
      <c r="INY102" s="13"/>
      <c r="INZ102" s="13"/>
      <c r="IOA102" s="13"/>
      <c r="IOB102" s="13"/>
      <c r="IOC102" s="13"/>
      <c r="IOD102" s="13"/>
      <c r="IOE102" s="13"/>
      <c r="IOF102" s="13"/>
      <c r="IOG102" s="13"/>
      <c r="IOH102" s="13"/>
      <c r="IOI102" s="13"/>
      <c r="IOJ102" s="13"/>
      <c r="IOK102" s="13"/>
      <c r="IOL102" s="13"/>
      <c r="IOM102" s="13"/>
      <c r="ION102" s="13"/>
      <c r="IOO102" s="13"/>
      <c r="IOP102" s="13"/>
      <c r="IOQ102" s="13"/>
      <c r="IOR102" s="13"/>
      <c r="IOS102" s="13"/>
      <c r="IOT102" s="13"/>
      <c r="IOU102" s="13"/>
      <c r="IOV102" s="13"/>
      <c r="IOW102" s="13"/>
      <c r="IOX102" s="13"/>
      <c r="IOY102" s="13"/>
      <c r="IOZ102" s="13"/>
      <c r="IPA102" s="13"/>
      <c r="IPB102" s="13"/>
      <c r="IPC102" s="13"/>
      <c r="IPD102" s="13"/>
      <c r="IPE102" s="13"/>
      <c r="IPF102" s="13"/>
      <c r="IPG102" s="13"/>
      <c r="IPH102" s="13"/>
      <c r="IPI102" s="13"/>
      <c r="IPJ102" s="13"/>
      <c r="IPK102" s="13"/>
      <c r="IPL102" s="13"/>
      <c r="IPM102" s="13"/>
      <c r="IPN102" s="13"/>
      <c r="IPO102" s="13"/>
      <c r="IPP102" s="13"/>
      <c r="IPQ102" s="13"/>
      <c r="IPR102" s="13"/>
      <c r="IPS102" s="13"/>
      <c r="IPT102" s="13"/>
      <c r="IPU102" s="13"/>
      <c r="IPV102" s="13"/>
      <c r="IPW102" s="13"/>
      <c r="IPX102" s="13"/>
      <c r="IPY102" s="13"/>
      <c r="IPZ102" s="13"/>
      <c r="IQA102" s="13"/>
      <c r="IQB102" s="13"/>
      <c r="IQC102" s="13"/>
      <c r="IQD102" s="13"/>
      <c r="IQE102" s="13"/>
      <c r="IQF102" s="13"/>
      <c r="IQG102" s="13"/>
      <c r="IQH102" s="13"/>
      <c r="IQI102" s="13"/>
      <c r="IQJ102" s="13"/>
      <c r="IQK102" s="13"/>
      <c r="IQL102" s="13"/>
      <c r="IQM102" s="13"/>
      <c r="IQN102" s="13"/>
      <c r="IQO102" s="13"/>
      <c r="IQP102" s="13"/>
      <c r="IQQ102" s="13"/>
      <c r="IQR102" s="13"/>
      <c r="IQS102" s="13"/>
      <c r="IQT102" s="13"/>
      <c r="IQU102" s="13"/>
      <c r="IQV102" s="13"/>
      <c r="IQW102" s="13"/>
      <c r="IQX102" s="13"/>
      <c r="IQY102" s="13"/>
      <c r="IQZ102" s="13"/>
      <c r="IRA102" s="13"/>
      <c r="IRB102" s="13"/>
      <c r="IRC102" s="13"/>
      <c r="IRD102" s="13"/>
      <c r="IRE102" s="13"/>
      <c r="IRF102" s="13"/>
      <c r="IRG102" s="13"/>
      <c r="IRH102" s="13"/>
      <c r="IRI102" s="13"/>
      <c r="IRJ102" s="13"/>
      <c r="IRK102" s="13"/>
      <c r="IRL102" s="13"/>
      <c r="IRM102" s="13"/>
      <c r="IRN102" s="13"/>
      <c r="IRO102" s="13"/>
      <c r="IRP102" s="13"/>
      <c r="IRQ102" s="13"/>
      <c r="IRR102" s="13"/>
      <c r="IRS102" s="13"/>
      <c r="IRT102" s="13"/>
      <c r="IRU102" s="13"/>
      <c r="IRV102" s="13"/>
      <c r="IRW102" s="13"/>
      <c r="IRX102" s="13"/>
      <c r="IRY102" s="13"/>
      <c r="IRZ102" s="13"/>
      <c r="ISA102" s="13"/>
      <c r="ISB102" s="13"/>
      <c r="ISC102" s="13"/>
      <c r="ISD102" s="13"/>
      <c r="ISE102" s="13"/>
      <c r="ISF102" s="13"/>
      <c r="ISG102" s="13"/>
      <c r="ISH102" s="13"/>
      <c r="ISI102" s="13"/>
      <c r="ISJ102" s="13"/>
      <c r="ISK102" s="13"/>
      <c r="ISL102" s="13"/>
      <c r="ISM102" s="13"/>
      <c r="ISN102" s="13"/>
      <c r="ISO102" s="13"/>
      <c r="ISP102" s="13"/>
      <c r="ISQ102" s="13"/>
      <c r="ISR102" s="13"/>
      <c r="ISS102" s="13"/>
      <c r="IST102" s="13"/>
      <c r="ISU102" s="13"/>
      <c r="ISV102" s="13"/>
      <c r="ISW102" s="13"/>
      <c r="ISX102" s="13"/>
      <c r="ISY102" s="13"/>
      <c r="ISZ102" s="13"/>
      <c r="ITA102" s="13"/>
      <c r="ITB102" s="13"/>
      <c r="ITC102" s="13"/>
      <c r="ITD102" s="13"/>
      <c r="ITE102" s="13"/>
      <c r="ITF102" s="13"/>
      <c r="ITG102" s="13"/>
      <c r="ITH102" s="13"/>
      <c r="ITI102" s="13"/>
      <c r="ITJ102" s="13"/>
      <c r="ITK102" s="13"/>
      <c r="ITL102" s="13"/>
      <c r="ITM102" s="13"/>
      <c r="ITN102" s="13"/>
      <c r="ITO102" s="13"/>
      <c r="ITP102" s="13"/>
      <c r="ITQ102" s="13"/>
      <c r="ITR102" s="13"/>
      <c r="ITS102" s="13"/>
      <c r="ITT102" s="13"/>
      <c r="ITU102" s="13"/>
      <c r="ITV102" s="13"/>
      <c r="ITW102" s="13"/>
      <c r="ITX102" s="13"/>
      <c r="ITY102" s="13"/>
      <c r="ITZ102" s="13"/>
      <c r="IUA102" s="13"/>
      <c r="IUB102" s="13"/>
      <c r="IUC102" s="13"/>
      <c r="IUD102" s="13"/>
      <c r="IUE102" s="13"/>
      <c r="IUF102" s="13"/>
      <c r="IUG102" s="13"/>
      <c r="IUH102" s="13"/>
      <c r="IUI102" s="13"/>
      <c r="IUJ102" s="13"/>
      <c r="IUK102" s="13"/>
      <c r="IUL102" s="13"/>
      <c r="IUM102" s="13"/>
      <c r="IUN102" s="13"/>
      <c r="IUO102" s="13"/>
      <c r="IUP102" s="13"/>
      <c r="IUQ102" s="13"/>
      <c r="IUR102" s="13"/>
      <c r="IUS102" s="13"/>
      <c r="IUT102" s="13"/>
      <c r="IUU102" s="13"/>
      <c r="IUV102" s="13"/>
      <c r="IUW102" s="13"/>
      <c r="IUX102" s="13"/>
      <c r="IUY102" s="13"/>
      <c r="IUZ102" s="13"/>
      <c r="IVA102" s="13"/>
      <c r="IVB102" s="13"/>
      <c r="IVC102" s="13"/>
      <c r="IVD102" s="13"/>
      <c r="IVE102" s="13"/>
      <c r="IVF102" s="13"/>
      <c r="IVG102" s="13"/>
      <c r="IVH102" s="13"/>
      <c r="IVI102" s="13"/>
      <c r="IVJ102" s="13"/>
      <c r="IVK102" s="13"/>
      <c r="IVL102" s="13"/>
      <c r="IVM102" s="13"/>
      <c r="IVN102" s="13"/>
      <c r="IVO102" s="13"/>
      <c r="IVP102" s="13"/>
      <c r="IVQ102" s="13"/>
      <c r="IVR102" s="13"/>
      <c r="IVS102" s="13"/>
      <c r="IVT102" s="13"/>
      <c r="IVU102" s="13"/>
      <c r="IVV102" s="13"/>
      <c r="IVW102" s="13"/>
      <c r="IVX102" s="13"/>
      <c r="IVY102" s="13"/>
      <c r="IVZ102" s="13"/>
      <c r="IWA102" s="13"/>
      <c r="IWB102" s="13"/>
      <c r="IWC102" s="13"/>
      <c r="IWD102" s="13"/>
      <c r="IWE102" s="13"/>
      <c r="IWF102" s="13"/>
      <c r="IWG102" s="13"/>
      <c r="IWH102" s="13"/>
      <c r="IWI102" s="13"/>
      <c r="IWJ102" s="13"/>
      <c r="IWK102" s="13"/>
      <c r="IWL102" s="13"/>
      <c r="IWM102" s="13"/>
      <c r="IWN102" s="13"/>
      <c r="IWO102" s="13"/>
      <c r="IWP102" s="13"/>
      <c r="IWQ102" s="13"/>
      <c r="IWR102" s="13"/>
      <c r="IWS102" s="13"/>
      <c r="IWT102" s="13"/>
      <c r="IWU102" s="13"/>
      <c r="IWV102" s="13"/>
      <c r="IWW102" s="13"/>
      <c r="IWX102" s="13"/>
      <c r="IWY102" s="13"/>
      <c r="IWZ102" s="13"/>
      <c r="IXA102" s="13"/>
      <c r="IXB102" s="13"/>
      <c r="IXC102" s="13"/>
      <c r="IXD102" s="13"/>
      <c r="IXE102" s="13"/>
      <c r="IXF102" s="13"/>
      <c r="IXG102" s="13"/>
      <c r="IXH102" s="13"/>
      <c r="IXI102" s="13"/>
      <c r="IXJ102" s="13"/>
      <c r="IXK102" s="13"/>
      <c r="IXL102" s="13"/>
      <c r="IXM102" s="13"/>
      <c r="IXN102" s="13"/>
      <c r="IXO102" s="13"/>
      <c r="IXP102" s="13"/>
      <c r="IXQ102" s="13"/>
      <c r="IXR102" s="13"/>
      <c r="IXS102" s="13"/>
      <c r="IXT102" s="13"/>
      <c r="IXU102" s="13"/>
      <c r="IXV102" s="13"/>
      <c r="IXW102" s="13"/>
      <c r="IXX102" s="13"/>
      <c r="IXY102" s="13"/>
      <c r="IXZ102" s="13"/>
      <c r="IYA102" s="13"/>
      <c r="IYB102" s="13"/>
      <c r="IYC102" s="13"/>
      <c r="IYD102" s="13"/>
      <c r="IYE102" s="13"/>
      <c r="IYF102" s="13"/>
      <c r="IYG102" s="13"/>
      <c r="IYH102" s="13"/>
      <c r="IYI102" s="13"/>
      <c r="IYJ102" s="13"/>
      <c r="IYK102" s="13"/>
      <c r="IYL102" s="13"/>
      <c r="IYM102" s="13"/>
      <c r="IYN102" s="13"/>
      <c r="IYO102" s="13"/>
      <c r="IYP102" s="13"/>
      <c r="IYQ102" s="13"/>
      <c r="IYR102" s="13"/>
      <c r="IYS102" s="13"/>
      <c r="IYT102" s="13"/>
      <c r="IYU102" s="13"/>
      <c r="IYV102" s="13"/>
      <c r="IYW102" s="13"/>
      <c r="IYX102" s="13"/>
      <c r="IYY102" s="13"/>
      <c r="IYZ102" s="13"/>
      <c r="IZA102" s="13"/>
      <c r="IZB102" s="13"/>
      <c r="IZC102" s="13"/>
      <c r="IZD102" s="13"/>
      <c r="IZE102" s="13"/>
      <c r="IZF102" s="13"/>
      <c r="IZG102" s="13"/>
      <c r="IZH102" s="13"/>
      <c r="IZI102" s="13"/>
      <c r="IZJ102" s="13"/>
      <c r="IZK102" s="13"/>
      <c r="IZL102" s="13"/>
      <c r="IZM102" s="13"/>
      <c r="IZN102" s="13"/>
      <c r="IZO102" s="13"/>
      <c r="IZP102" s="13"/>
      <c r="IZQ102" s="13"/>
      <c r="IZR102" s="13"/>
      <c r="IZS102" s="13"/>
      <c r="IZT102" s="13"/>
      <c r="IZU102" s="13"/>
      <c r="IZV102" s="13"/>
      <c r="IZW102" s="13"/>
      <c r="IZX102" s="13"/>
      <c r="IZY102" s="13"/>
      <c r="IZZ102" s="13"/>
      <c r="JAA102" s="13"/>
      <c r="JAB102" s="13"/>
      <c r="JAC102" s="13"/>
      <c r="JAD102" s="13"/>
      <c r="JAE102" s="13"/>
      <c r="JAF102" s="13"/>
      <c r="JAG102" s="13"/>
      <c r="JAH102" s="13"/>
      <c r="JAI102" s="13"/>
      <c r="JAJ102" s="13"/>
      <c r="JAK102" s="13"/>
      <c r="JAL102" s="13"/>
      <c r="JAM102" s="13"/>
      <c r="JAN102" s="13"/>
      <c r="JAO102" s="13"/>
      <c r="JAP102" s="13"/>
      <c r="JAQ102" s="13"/>
      <c r="JAR102" s="13"/>
      <c r="JAS102" s="13"/>
      <c r="JAT102" s="13"/>
      <c r="JAU102" s="13"/>
      <c r="JAV102" s="13"/>
      <c r="JAW102" s="13"/>
      <c r="JAX102" s="13"/>
      <c r="JAY102" s="13"/>
      <c r="JAZ102" s="13"/>
      <c r="JBA102" s="13"/>
      <c r="JBB102" s="13"/>
      <c r="JBC102" s="13"/>
      <c r="JBD102" s="13"/>
      <c r="JBE102" s="13"/>
      <c r="JBF102" s="13"/>
      <c r="JBG102" s="13"/>
      <c r="JBH102" s="13"/>
      <c r="JBI102" s="13"/>
      <c r="JBJ102" s="13"/>
      <c r="JBK102" s="13"/>
      <c r="JBL102" s="13"/>
      <c r="JBM102" s="13"/>
      <c r="JBN102" s="13"/>
      <c r="JBO102" s="13"/>
      <c r="JBP102" s="13"/>
      <c r="JBQ102" s="13"/>
      <c r="JBR102" s="13"/>
      <c r="JBS102" s="13"/>
      <c r="JBT102" s="13"/>
      <c r="JBU102" s="13"/>
      <c r="JBV102" s="13"/>
      <c r="JBW102" s="13"/>
      <c r="JBX102" s="13"/>
      <c r="JBY102" s="13"/>
      <c r="JBZ102" s="13"/>
      <c r="JCA102" s="13"/>
      <c r="JCB102" s="13"/>
      <c r="JCC102" s="13"/>
      <c r="JCD102" s="13"/>
      <c r="JCE102" s="13"/>
      <c r="JCF102" s="13"/>
      <c r="JCG102" s="13"/>
      <c r="JCH102" s="13"/>
      <c r="JCI102" s="13"/>
      <c r="JCJ102" s="13"/>
      <c r="JCK102" s="13"/>
      <c r="JCL102" s="13"/>
      <c r="JCM102" s="13"/>
      <c r="JCN102" s="13"/>
      <c r="JCO102" s="13"/>
      <c r="JCP102" s="13"/>
      <c r="JCQ102" s="13"/>
      <c r="JCR102" s="13"/>
      <c r="JCS102" s="13"/>
      <c r="JCT102" s="13"/>
      <c r="JCU102" s="13"/>
      <c r="JCV102" s="13"/>
      <c r="JCW102" s="13"/>
      <c r="JCX102" s="13"/>
      <c r="JCY102" s="13"/>
      <c r="JCZ102" s="13"/>
      <c r="JDA102" s="13"/>
      <c r="JDB102" s="13"/>
      <c r="JDC102" s="13"/>
      <c r="JDD102" s="13"/>
      <c r="JDE102" s="13"/>
      <c r="JDF102" s="13"/>
      <c r="JDG102" s="13"/>
      <c r="JDH102" s="13"/>
      <c r="JDI102" s="13"/>
      <c r="JDJ102" s="13"/>
      <c r="JDK102" s="13"/>
      <c r="JDL102" s="13"/>
      <c r="JDM102" s="13"/>
      <c r="JDN102" s="13"/>
      <c r="JDO102" s="13"/>
      <c r="JDP102" s="13"/>
      <c r="JDQ102" s="13"/>
      <c r="JDR102" s="13"/>
      <c r="JDS102" s="13"/>
      <c r="JDT102" s="13"/>
      <c r="JDU102" s="13"/>
      <c r="JDV102" s="13"/>
      <c r="JDW102" s="13"/>
      <c r="JDX102" s="13"/>
      <c r="JDY102" s="13"/>
      <c r="JDZ102" s="13"/>
      <c r="JEA102" s="13"/>
      <c r="JEB102" s="13"/>
      <c r="JEC102" s="13"/>
      <c r="JED102" s="13"/>
      <c r="JEE102" s="13"/>
      <c r="JEF102" s="13"/>
      <c r="JEG102" s="13"/>
      <c r="JEH102" s="13"/>
      <c r="JEI102" s="13"/>
      <c r="JEJ102" s="13"/>
      <c r="JEK102" s="13"/>
      <c r="JEL102" s="13"/>
      <c r="JEM102" s="13"/>
      <c r="JEN102" s="13"/>
      <c r="JEO102" s="13"/>
      <c r="JEP102" s="13"/>
      <c r="JEQ102" s="13"/>
      <c r="JER102" s="13"/>
      <c r="JES102" s="13"/>
      <c r="JET102" s="13"/>
      <c r="JEU102" s="13"/>
      <c r="JEV102" s="13"/>
      <c r="JEW102" s="13"/>
      <c r="JEX102" s="13"/>
      <c r="JEY102" s="13"/>
      <c r="JEZ102" s="13"/>
      <c r="JFA102" s="13"/>
      <c r="JFB102" s="13"/>
      <c r="JFC102" s="13"/>
      <c r="JFD102" s="13"/>
      <c r="JFE102" s="13"/>
      <c r="JFF102" s="13"/>
      <c r="JFG102" s="13"/>
      <c r="JFH102" s="13"/>
      <c r="JFI102" s="13"/>
      <c r="JFJ102" s="13"/>
      <c r="JFK102" s="13"/>
      <c r="JFL102" s="13"/>
      <c r="JFM102" s="13"/>
      <c r="JFN102" s="13"/>
      <c r="JFO102" s="13"/>
      <c r="JFP102" s="13"/>
      <c r="JFQ102" s="13"/>
      <c r="JFR102" s="13"/>
      <c r="JFS102" s="13"/>
      <c r="JFT102" s="13"/>
      <c r="JFU102" s="13"/>
      <c r="JFV102" s="13"/>
      <c r="JFW102" s="13"/>
      <c r="JFX102" s="13"/>
      <c r="JFY102" s="13"/>
      <c r="JFZ102" s="13"/>
      <c r="JGA102" s="13"/>
      <c r="JGB102" s="13"/>
      <c r="JGC102" s="13"/>
      <c r="JGD102" s="13"/>
      <c r="JGE102" s="13"/>
      <c r="JGF102" s="13"/>
      <c r="JGG102" s="13"/>
      <c r="JGH102" s="13"/>
      <c r="JGI102" s="13"/>
      <c r="JGJ102" s="13"/>
      <c r="JGK102" s="13"/>
      <c r="JGL102" s="13"/>
      <c r="JGM102" s="13"/>
      <c r="JGN102" s="13"/>
      <c r="JGO102" s="13"/>
      <c r="JGP102" s="13"/>
      <c r="JGQ102" s="13"/>
      <c r="JGR102" s="13"/>
      <c r="JGS102" s="13"/>
      <c r="JGT102" s="13"/>
      <c r="JGU102" s="13"/>
      <c r="JGV102" s="13"/>
      <c r="JGW102" s="13"/>
      <c r="JGX102" s="13"/>
      <c r="JGY102" s="13"/>
      <c r="JGZ102" s="13"/>
      <c r="JHA102" s="13"/>
      <c r="JHB102" s="13"/>
      <c r="JHC102" s="13"/>
      <c r="JHD102" s="13"/>
      <c r="JHE102" s="13"/>
      <c r="JHF102" s="13"/>
      <c r="JHG102" s="13"/>
      <c r="JHH102" s="13"/>
      <c r="JHI102" s="13"/>
      <c r="JHJ102" s="13"/>
      <c r="JHK102" s="13"/>
      <c r="JHL102" s="13"/>
      <c r="JHM102" s="13"/>
      <c r="JHN102" s="13"/>
      <c r="JHO102" s="13"/>
      <c r="JHP102" s="13"/>
      <c r="JHQ102" s="13"/>
      <c r="JHR102" s="13"/>
      <c r="JHS102" s="13"/>
      <c r="JHT102" s="13"/>
      <c r="JHU102" s="13"/>
      <c r="JHV102" s="13"/>
      <c r="JHW102" s="13"/>
      <c r="JHX102" s="13"/>
      <c r="JHY102" s="13"/>
      <c r="JHZ102" s="13"/>
      <c r="JIA102" s="13"/>
      <c r="JIB102" s="13"/>
      <c r="JIC102" s="13"/>
      <c r="JID102" s="13"/>
      <c r="JIE102" s="13"/>
      <c r="JIF102" s="13"/>
      <c r="JIG102" s="13"/>
      <c r="JIH102" s="13"/>
      <c r="JII102" s="13"/>
      <c r="JIJ102" s="13"/>
      <c r="JIK102" s="13"/>
      <c r="JIL102" s="13"/>
      <c r="JIM102" s="13"/>
      <c r="JIN102" s="13"/>
      <c r="JIO102" s="13"/>
      <c r="JIP102" s="13"/>
      <c r="JIQ102" s="13"/>
      <c r="JIR102" s="13"/>
      <c r="JIS102" s="13"/>
      <c r="JIT102" s="13"/>
      <c r="JIU102" s="13"/>
      <c r="JIV102" s="13"/>
      <c r="JIW102" s="13"/>
      <c r="JIX102" s="13"/>
      <c r="JIY102" s="13"/>
      <c r="JIZ102" s="13"/>
      <c r="JJA102" s="13"/>
      <c r="JJB102" s="13"/>
      <c r="JJC102" s="13"/>
      <c r="JJD102" s="13"/>
      <c r="JJE102" s="13"/>
      <c r="JJF102" s="13"/>
      <c r="JJG102" s="13"/>
      <c r="JJH102" s="13"/>
      <c r="JJI102" s="13"/>
      <c r="JJJ102" s="13"/>
      <c r="JJK102" s="13"/>
      <c r="JJL102" s="13"/>
      <c r="JJM102" s="13"/>
      <c r="JJN102" s="13"/>
      <c r="JJO102" s="13"/>
      <c r="JJP102" s="13"/>
      <c r="JJQ102" s="13"/>
      <c r="JJR102" s="13"/>
      <c r="JJS102" s="13"/>
      <c r="JJT102" s="13"/>
      <c r="JJU102" s="13"/>
      <c r="JJV102" s="13"/>
      <c r="JJW102" s="13"/>
      <c r="JJX102" s="13"/>
      <c r="JJY102" s="13"/>
      <c r="JJZ102" s="13"/>
      <c r="JKA102" s="13"/>
      <c r="JKB102" s="13"/>
      <c r="JKC102" s="13"/>
      <c r="JKD102" s="13"/>
      <c r="JKE102" s="13"/>
      <c r="JKF102" s="13"/>
      <c r="JKG102" s="13"/>
      <c r="JKH102" s="13"/>
      <c r="JKI102" s="13"/>
      <c r="JKJ102" s="13"/>
      <c r="JKK102" s="13"/>
      <c r="JKL102" s="13"/>
      <c r="JKM102" s="13"/>
      <c r="JKN102" s="13"/>
      <c r="JKO102" s="13"/>
      <c r="JKP102" s="13"/>
      <c r="JKQ102" s="13"/>
      <c r="JKR102" s="13"/>
      <c r="JKS102" s="13"/>
      <c r="JKT102" s="13"/>
      <c r="JKU102" s="13"/>
      <c r="JKV102" s="13"/>
      <c r="JKW102" s="13"/>
      <c r="JKX102" s="13"/>
      <c r="JKY102" s="13"/>
      <c r="JKZ102" s="13"/>
      <c r="JLA102" s="13"/>
      <c r="JLB102" s="13"/>
      <c r="JLC102" s="13"/>
      <c r="JLD102" s="13"/>
      <c r="JLE102" s="13"/>
      <c r="JLF102" s="13"/>
      <c r="JLG102" s="13"/>
      <c r="JLH102" s="13"/>
      <c r="JLI102" s="13"/>
      <c r="JLJ102" s="13"/>
      <c r="JLK102" s="13"/>
      <c r="JLL102" s="13"/>
      <c r="JLM102" s="13"/>
      <c r="JLN102" s="13"/>
      <c r="JLO102" s="13"/>
      <c r="JLP102" s="13"/>
      <c r="JLQ102" s="13"/>
      <c r="JLR102" s="13"/>
      <c r="JLS102" s="13"/>
      <c r="JLT102" s="13"/>
      <c r="JLU102" s="13"/>
      <c r="JLV102" s="13"/>
      <c r="JLW102" s="13"/>
      <c r="JLX102" s="13"/>
      <c r="JLY102" s="13"/>
      <c r="JLZ102" s="13"/>
      <c r="JMA102" s="13"/>
      <c r="JMB102" s="13"/>
      <c r="JMC102" s="13"/>
      <c r="JMD102" s="13"/>
      <c r="JME102" s="13"/>
      <c r="JMF102" s="13"/>
      <c r="JMG102" s="13"/>
      <c r="JMH102" s="13"/>
      <c r="JMI102" s="13"/>
      <c r="JMJ102" s="13"/>
      <c r="JMK102" s="13"/>
      <c r="JML102" s="13"/>
      <c r="JMM102" s="13"/>
      <c r="JMN102" s="13"/>
      <c r="JMO102" s="13"/>
      <c r="JMP102" s="13"/>
      <c r="JMQ102" s="13"/>
      <c r="JMR102" s="13"/>
      <c r="JMS102" s="13"/>
      <c r="JMT102" s="13"/>
      <c r="JMU102" s="13"/>
      <c r="JMV102" s="13"/>
      <c r="JMW102" s="13"/>
      <c r="JMX102" s="13"/>
      <c r="JMY102" s="13"/>
      <c r="JMZ102" s="13"/>
      <c r="JNA102" s="13"/>
      <c r="JNB102" s="13"/>
      <c r="JNC102" s="13"/>
      <c r="JND102" s="13"/>
      <c r="JNE102" s="13"/>
      <c r="JNF102" s="13"/>
      <c r="JNG102" s="13"/>
      <c r="JNH102" s="13"/>
      <c r="JNI102" s="13"/>
      <c r="JNJ102" s="13"/>
      <c r="JNK102" s="13"/>
      <c r="JNL102" s="13"/>
      <c r="JNM102" s="13"/>
      <c r="JNN102" s="13"/>
      <c r="JNO102" s="13"/>
      <c r="JNP102" s="13"/>
      <c r="JNQ102" s="13"/>
      <c r="JNR102" s="13"/>
      <c r="JNS102" s="13"/>
      <c r="JNT102" s="13"/>
      <c r="JNU102" s="13"/>
      <c r="JNV102" s="13"/>
      <c r="JNW102" s="13"/>
      <c r="JNX102" s="13"/>
      <c r="JNY102" s="13"/>
      <c r="JNZ102" s="13"/>
      <c r="JOA102" s="13"/>
      <c r="JOB102" s="13"/>
      <c r="JOC102" s="13"/>
      <c r="JOD102" s="13"/>
      <c r="JOE102" s="13"/>
      <c r="JOF102" s="13"/>
      <c r="JOG102" s="13"/>
      <c r="JOH102" s="13"/>
      <c r="JOI102" s="13"/>
      <c r="JOJ102" s="13"/>
      <c r="JOK102" s="13"/>
      <c r="JOL102" s="13"/>
      <c r="JOM102" s="13"/>
      <c r="JON102" s="13"/>
      <c r="JOO102" s="13"/>
      <c r="JOP102" s="13"/>
      <c r="JOQ102" s="13"/>
      <c r="JOR102" s="13"/>
      <c r="JOS102" s="13"/>
      <c r="JOT102" s="13"/>
      <c r="JOU102" s="13"/>
      <c r="JOV102" s="13"/>
      <c r="JOW102" s="13"/>
      <c r="JOX102" s="13"/>
      <c r="JOY102" s="13"/>
      <c r="JOZ102" s="13"/>
      <c r="JPA102" s="13"/>
      <c r="JPB102" s="13"/>
      <c r="JPC102" s="13"/>
      <c r="JPD102" s="13"/>
      <c r="JPE102" s="13"/>
      <c r="JPF102" s="13"/>
      <c r="JPG102" s="13"/>
      <c r="JPH102" s="13"/>
      <c r="JPI102" s="13"/>
      <c r="JPJ102" s="13"/>
      <c r="JPK102" s="13"/>
      <c r="JPL102" s="13"/>
      <c r="JPM102" s="13"/>
      <c r="JPN102" s="13"/>
      <c r="JPO102" s="13"/>
      <c r="JPP102" s="13"/>
      <c r="JPQ102" s="13"/>
      <c r="JPR102" s="13"/>
      <c r="JPS102" s="13"/>
      <c r="JPT102" s="13"/>
      <c r="JPU102" s="13"/>
      <c r="JPV102" s="13"/>
      <c r="JPW102" s="13"/>
      <c r="JPX102" s="13"/>
      <c r="JPY102" s="13"/>
      <c r="JPZ102" s="13"/>
      <c r="JQA102" s="13"/>
      <c r="JQB102" s="13"/>
      <c r="JQC102" s="13"/>
      <c r="JQD102" s="13"/>
      <c r="JQE102" s="13"/>
      <c r="JQF102" s="13"/>
      <c r="JQG102" s="13"/>
      <c r="JQH102" s="13"/>
      <c r="JQI102" s="13"/>
      <c r="JQJ102" s="13"/>
      <c r="JQK102" s="13"/>
      <c r="JQL102" s="13"/>
      <c r="JQM102" s="13"/>
      <c r="JQN102" s="13"/>
      <c r="JQO102" s="13"/>
      <c r="JQP102" s="13"/>
      <c r="JQQ102" s="13"/>
      <c r="JQR102" s="13"/>
      <c r="JQS102" s="13"/>
      <c r="JQT102" s="13"/>
      <c r="JQU102" s="13"/>
      <c r="JQV102" s="13"/>
      <c r="JQW102" s="13"/>
      <c r="JQX102" s="13"/>
      <c r="JQY102" s="13"/>
      <c r="JQZ102" s="13"/>
      <c r="JRA102" s="13"/>
      <c r="JRB102" s="13"/>
      <c r="JRC102" s="13"/>
      <c r="JRD102" s="13"/>
      <c r="JRE102" s="13"/>
      <c r="JRF102" s="13"/>
      <c r="JRG102" s="13"/>
      <c r="JRH102" s="13"/>
      <c r="JRI102" s="13"/>
      <c r="JRJ102" s="13"/>
      <c r="JRK102" s="13"/>
      <c r="JRL102" s="13"/>
      <c r="JRM102" s="13"/>
      <c r="JRN102" s="13"/>
      <c r="JRO102" s="13"/>
      <c r="JRP102" s="13"/>
      <c r="JRQ102" s="13"/>
      <c r="JRR102" s="13"/>
      <c r="JRS102" s="13"/>
      <c r="JRT102" s="13"/>
      <c r="JRU102" s="13"/>
      <c r="JRV102" s="13"/>
      <c r="JRW102" s="13"/>
      <c r="JRX102" s="13"/>
      <c r="JRY102" s="13"/>
      <c r="JRZ102" s="13"/>
      <c r="JSA102" s="13"/>
      <c r="JSB102" s="13"/>
      <c r="JSC102" s="13"/>
      <c r="JSD102" s="13"/>
      <c r="JSE102" s="13"/>
      <c r="JSF102" s="13"/>
      <c r="JSG102" s="13"/>
      <c r="JSH102" s="13"/>
      <c r="JSI102" s="13"/>
      <c r="JSJ102" s="13"/>
      <c r="JSK102" s="13"/>
      <c r="JSL102" s="13"/>
      <c r="JSM102" s="13"/>
      <c r="JSN102" s="13"/>
      <c r="JSO102" s="13"/>
      <c r="JSP102" s="13"/>
      <c r="JSQ102" s="13"/>
      <c r="JSR102" s="13"/>
      <c r="JSS102" s="13"/>
      <c r="JST102" s="13"/>
      <c r="JSU102" s="13"/>
      <c r="JSV102" s="13"/>
      <c r="JSW102" s="13"/>
      <c r="JSX102" s="13"/>
      <c r="JSY102" s="13"/>
      <c r="JSZ102" s="13"/>
      <c r="JTA102" s="13"/>
      <c r="JTB102" s="13"/>
      <c r="JTC102" s="13"/>
      <c r="JTD102" s="13"/>
      <c r="JTE102" s="13"/>
      <c r="JTF102" s="13"/>
      <c r="JTG102" s="13"/>
      <c r="JTH102" s="13"/>
      <c r="JTI102" s="13"/>
      <c r="JTJ102" s="13"/>
      <c r="JTK102" s="13"/>
      <c r="JTL102" s="13"/>
      <c r="JTM102" s="13"/>
      <c r="JTN102" s="13"/>
      <c r="JTO102" s="13"/>
      <c r="JTP102" s="13"/>
      <c r="JTQ102" s="13"/>
      <c r="JTR102" s="13"/>
      <c r="JTS102" s="13"/>
      <c r="JTT102" s="13"/>
      <c r="JTU102" s="13"/>
      <c r="JTV102" s="13"/>
      <c r="JTW102" s="13"/>
      <c r="JTX102" s="13"/>
      <c r="JTY102" s="13"/>
      <c r="JTZ102" s="13"/>
      <c r="JUA102" s="13"/>
      <c r="JUB102" s="13"/>
      <c r="JUC102" s="13"/>
      <c r="JUD102" s="13"/>
      <c r="JUE102" s="13"/>
      <c r="JUF102" s="13"/>
      <c r="JUG102" s="13"/>
      <c r="JUH102" s="13"/>
      <c r="JUI102" s="13"/>
      <c r="JUJ102" s="13"/>
      <c r="JUK102" s="13"/>
      <c r="JUL102" s="13"/>
      <c r="JUM102" s="13"/>
      <c r="JUN102" s="13"/>
      <c r="JUO102" s="13"/>
      <c r="JUP102" s="13"/>
      <c r="JUQ102" s="13"/>
      <c r="JUR102" s="13"/>
      <c r="JUS102" s="13"/>
      <c r="JUT102" s="13"/>
      <c r="JUU102" s="13"/>
      <c r="JUV102" s="13"/>
      <c r="JUW102" s="13"/>
      <c r="JUX102" s="13"/>
      <c r="JUY102" s="13"/>
      <c r="JUZ102" s="13"/>
      <c r="JVA102" s="13"/>
      <c r="JVB102" s="13"/>
      <c r="JVC102" s="13"/>
      <c r="JVD102" s="13"/>
      <c r="JVE102" s="13"/>
      <c r="JVF102" s="13"/>
      <c r="JVG102" s="13"/>
      <c r="JVH102" s="13"/>
      <c r="JVI102" s="13"/>
      <c r="JVJ102" s="13"/>
      <c r="JVK102" s="13"/>
      <c r="JVL102" s="13"/>
      <c r="JVM102" s="13"/>
      <c r="JVN102" s="13"/>
      <c r="JVO102" s="13"/>
      <c r="JVP102" s="13"/>
      <c r="JVQ102" s="13"/>
      <c r="JVR102" s="13"/>
      <c r="JVS102" s="13"/>
      <c r="JVT102" s="13"/>
      <c r="JVU102" s="13"/>
      <c r="JVV102" s="13"/>
      <c r="JVW102" s="13"/>
      <c r="JVX102" s="13"/>
      <c r="JVY102" s="13"/>
      <c r="JVZ102" s="13"/>
      <c r="JWA102" s="13"/>
      <c r="JWB102" s="13"/>
      <c r="JWC102" s="13"/>
      <c r="JWD102" s="13"/>
      <c r="JWE102" s="13"/>
      <c r="JWF102" s="13"/>
      <c r="JWG102" s="13"/>
      <c r="JWH102" s="13"/>
      <c r="JWI102" s="13"/>
      <c r="JWJ102" s="13"/>
      <c r="JWK102" s="13"/>
      <c r="JWL102" s="13"/>
      <c r="JWM102" s="13"/>
      <c r="JWN102" s="13"/>
      <c r="JWO102" s="13"/>
      <c r="JWP102" s="13"/>
      <c r="JWQ102" s="13"/>
      <c r="JWR102" s="13"/>
      <c r="JWS102" s="13"/>
      <c r="JWT102" s="13"/>
      <c r="JWU102" s="13"/>
      <c r="JWV102" s="13"/>
      <c r="JWW102" s="13"/>
      <c r="JWX102" s="13"/>
      <c r="JWY102" s="13"/>
      <c r="JWZ102" s="13"/>
      <c r="JXA102" s="13"/>
      <c r="JXB102" s="13"/>
      <c r="JXC102" s="13"/>
      <c r="JXD102" s="13"/>
      <c r="JXE102" s="13"/>
      <c r="JXF102" s="13"/>
      <c r="JXG102" s="13"/>
      <c r="JXH102" s="13"/>
      <c r="JXI102" s="13"/>
      <c r="JXJ102" s="13"/>
      <c r="JXK102" s="13"/>
      <c r="JXL102" s="13"/>
      <c r="JXM102" s="13"/>
      <c r="JXN102" s="13"/>
      <c r="JXO102" s="13"/>
      <c r="JXP102" s="13"/>
      <c r="JXQ102" s="13"/>
      <c r="JXR102" s="13"/>
      <c r="JXS102" s="13"/>
      <c r="JXT102" s="13"/>
      <c r="JXU102" s="13"/>
      <c r="JXV102" s="13"/>
      <c r="JXW102" s="13"/>
      <c r="JXX102" s="13"/>
      <c r="JXY102" s="13"/>
      <c r="JXZ102" s="13"/>
      <c r="JYA102" s="13"/>
      <c r="JYB102" s="13"/>
      <c r="JYC102" s="13"/>
      <c r="JYD102" s="13"/>
      <c r="JYE102" s="13"/>
      <c r="JYF102" s="13"/>
      <c r="JYG102" s="13"/>
      <c r="JYH102" s="13"/>
      <c r="JYI102" s="13"/>
      <c r="JYJ102" s="13"/>
      <c r="JYK102" s="13"/>
      <c r="JYL102" s="13"/>
      <c r="JYM102" s="13"/>
      <c r="JYN102" s="13"/>
      <c r="JYO102" s="13"/>
      <c r="JYP102" s="13"/>
      <c r="JYQ102" s="13"/>
      <c r="JYR102" s="13"/>
      <c r="JYS102" s="13"/>
      <c r="JYT102" s="13"/>
      <c r="JYU102" s="13"/>
      <c r="JYV102" s="13"/>
      <c r="JYW102" s="13"/>
      <c r="JYX102" s="13"/>
      <c r="JYY102" s="13"/>
      <c r="JYZ102" s="13"/>
      <c r="JZA102" s="13"/>
      <c r="JZB102" s="13"/>
      <c r="JZC102" s="13"/>
      <c r="JZD102" s="13"/>
      <c r="JZE102" s="13"/>
      <c r="JZF102" s="13"/>
      <c r="JZG102" s="13"/>
      <c r="JZH102" s="13"/>
      <c r="JZI102" s="13"/>
      <c r="JZJ102" s="13"/>
      <c r="JZK102" s="13"/>
      <c r="JZL102" s="13"/>
      <c r="JZM102" s="13"/>
      <c r="JZN102" s="13"/>
      <c r="JZO102" s="13"/>
      <c r="JZP102" s="13"/>
      <c r="JZQ102" s="13"/>
      <c r="JZR102" s="13"/>
      <c r="JZS102" s="13"/>
      <c r="JZT102" s="13"/>
      <c r="JZU102" s="13"/>
      <c r="JZV102" s="13"/>
      <c r="JZW102" s="13"/>
      <c r="JZX102" s="13"/>
      <c r="JZY102" s="13"/>
      <c r="JZZ102" s="13"/>
      <c r="KAA102" s="13"/>
      <c r="KAB102" s="13"/>
      <c r="KAC102" s="13"/>
      <c r="KAD102" s="13"/>
      <c r="KAE102" s="13"/>
      <c r="KAF102" s="13"/>
      <c r="KAG102" s="13"/>
      <c r="KAH102" s="13"/>
      <c r="KAI102" s="13"/>
      <c r="KAJ102" s="13"/>
      <c r="KAK102" s="13"/>
      <c r="KAL102" s="13"/>
      <c r="KAM102" s="13"/>
      <c r="KAN102" s="13"/>
      <c r="KAO102" s="13"/>
      <c r="KAP102" s="13"/>
      <c r="KAQ102" s="13"/>
      <c r="KAR102" s="13"/>
      <c r="KAS102" s="13"/>
      <c r="KAT102" s="13"/>
      <c r="KAU102" s="13"/>
      <c r="KAV102" s="13"/>
      <c r="KAW102" s="13"/>
      <c r="KAX102" s="13"/>
      <c r="KAY102" s="13"/>
      <c r="KAZ102" s="13"/>
      <c r="KBA102" s="13"/>
      <c r="KBB102" s="13"/>
      <c r="KBC102" s="13"/>
      <c r="KBD102" s="13"/>
      <c r="KBE102" s="13"/>
      <c r="KBF102" s="13"/>
      <c r="KBG102" s="13"/>
      <c r="KBH102" s="13"/>
      <c r="KBI102" s="13"/>
      <c r="KBJ102" s="13"/>
      <c r="KBK102" s="13"/>
      <c r="KBL102" s="13"/>
      <c r="KBM102" s="13"/>
      <c r="KBN102" s="13"/>
      <c r="KBO102" s="13"/>
      <c r="KBP102" s="13"/>
      <c r="KBQ102" s="13"/>
      <c r="KBR102" s="13"/>
      <c r="KBS102" s="13"/>
      <c r="KBT102" s="13"/>
      <c r="KBU102" s="13"/>
      <c r="KBV102" s="13"/>
      <c r="KBW102" s="13"/>
      <c r="KBX102" s="13"/>
      <c r="KBY102" s="13"/>
      <c r="KBZ102" s="13"/>
      <c r="KCA102" s="13"/>
      <c r="KCB102" s="13"/>
      <c r="KCC102" s="13"/>
      <c r="KCD102" s="13"/>
      <c r="KCE102" s="13"/>
      <c r="KCF102" s="13"/>
      <c r="KCG102" s="13"/>
      <c r="KCH102" s="13"/>
      <c r="KCI102" s="13"/>
      <c r="KCJ102" s="13"/>
      <c r="KCK102" s="13"/>
      <c r="KCL102" s="13"/>
      <c r="KCM102" s="13"/>
      <c r="KCN102" s="13"/>
      <c r="KCO102" s="13"/>
      <c r="KCP102" s="13"/>
      <c r="KCQ102" s="13"/>
      <c r="KCR102" s="13"/>
      <c r="KCS102" s="13"/>
      <c r="KCT102" s="13"/>
      <c r="KCU102" s="13"/>
      <c r="KCV102" s="13"/>
      <c r="KCW102" s="13"/>
      <c r="KCX102" s="13"/>
      <c r="KCY102" s="13"/>
      <c r="KCZ102" s="13"/>
      <c r="KDA102" s="13"/>
      <c r="KDB102" s="13"/>
      <c r="KDC102" s="13"/>
      <c r="KDD102" s="13"/>
      <c r="KDE102" s="13"/>
      <c r="KDF102" s="13"/>
      <c r="KDG102" s="13"/>
      <c r="KDH102" s="13"/>
      <c r="KDI102" s="13"/>
      <c r="KDJ102" s="13"/>
      <c r="KDK102" s="13"/>
      <c r="KDL102" s="13"/>
      <c r="KDM102" s="13"/>
      <c r="KDN102" s="13"/>
      <c r="KDO102" s="13"/>
      <c r="KDP102" s="13"/>
      <c r="KDQ102" s="13"/>
      <c r="KDR102" s="13"/>
      <c r="KDS102" s="13"/>
      <c r="KDT102" s="13"/>
      <c r="KDU102" s="13"/>
      <c r="KDV102" s="13"/>
      <c r="KDW102" s="13"/>
      <c r="KDX102" s="13"/>
      <c r="KDY102" s="13"/>
      <c r="KDZ102" s="13"/>
      <c r="KEA102" s="13"/>
      <c r="KEB102" s="13"/>
      <c r="KEC102" s="13"/>
      <c r="KED102" s="13"/>
      <c r="KEE102" s="13"/>
      <c r="KEF102" s="13"/>
      <c r="KEG102" s="13"/>
      <c r="KEH102" s="13"/>
      <c r="KEI102" s="13"/>
      <c r="KEJ102" s="13"/>
      <c r="KEK102" s="13"/>
      <c r="KEL102" s="13"/>
      <c r="KEM102" s="13"/>
      <c r="KEN102" s="13"/>
      <c r="KEO102" s="13"/>
      <c r="KEP102" s="13"/>
      <c r="KEQ102" s="13"/>
      <c r="KER102" s="13"/>
      <c r="KES102" s="13"/>
      <c r="KET102" s="13"/>
      <c r="KEU102" s="13"/>
      <c r="KEV102" s="13"/>
      <c r="KEW102" s="13"/>
      <c r="KEX102" s="13"/>
      <c r="KEY102" s="13"/>
      <c r="KEZ102" s="13"/>
      <c r="KFA102" s="13"/>
      <c r="KFB102" s="13"/>
      <c r="KFC102" s="13"/>
      <c r="KFD102" s="13"/>
      <c r="KFE102" s="13"/>
      <c r="KFF102" s="13"/>
      <c r="KFG102" s="13"/>
      <c r="KFH102" s="13"/>
      <c r="KFI102" s="13"/>
      <c r="KFJ102" s="13"/>
      <c r="KFK102" s="13"/>
      <c r="KFL102" s="13"/>
      <c r="KFM102" s="13"/>
      <c r="KFN102" s="13"/>
      <c r="KFO102" s="13"/>
      <c r="KFP102" s="13"/>
      <c r="KFQ102" s="13"/>
      <c r="KFR102" s="13"/>
      <c r="KFS102" s="13"/>
      <c r="KFT102" s="13"/>
      <c r="KFU102" s="13"/>
      <c r="KFV102" s="13"/>
      <c r="KFW102" s="13"/>
      <c r="KFX102" s="13"/>
      <c r="KFY102" s="13"/>
      <c r="KFZ102" s="13"/>
      <c r="KGA102" s="13"/>
      <c r="KGB102" s="13"/>
      <c r="KGC102" s="13"/>
      <c r="KGD102" s="13"/>
      <c r="KGE102" s="13"/>
      <c r="KGF102" s="13"/>
      <c r="KGG102" s="13"/>
      <c r="KGH102" s="13"/>
      <c r="KGI102" s="13"/>
      <c r="KGJ102" s="13"/>
      <c r="KGK102" s="13"/>
      <c r="KGL102" s="13"/>
      <c r="KGM102" s="13"/>
      <c r="KGN102" s="13"/>
      <c r="KGO102" s="13"/>
      <c r="KGP102" s="13"/>
      <c r="KGQ102" s="13"/>
      <c r="KGR102" s="13"/>
      <c r="KGS102" s="13"/>
      <c r="KGT102" s="13"/>
      <c r="KGU102" s="13"/>
      <c r="KGV102" s="13"/>
      <c r="KGW102" s="13"/>
      <c r="KGX102" s="13"/>
      <c r="KGY102" s="13"/>
      <c r="KGZ102" s="13"/>
      <c r="KHA102" s="13"/>
      <c r="KHB102" s="13"/>
      <c r="KHC102" s="13"/>
      <c r="KHD102" s="13"/>
      <c r="KHE102" s="13"/>
      <c r="KHF102" s="13"/>
      <c r="KHG102" s="13"/>
      <c r="KHH102" s="13"/>
      <c r="KHI102" s="13"/>
      <c r="KHJ102" s="13"/>
      <c r="KHK102" s="13"/>
      <c r="KHL102" s="13"/>
      <c r="KHM102" s="13"/>
      <c r="KHN102" s="13"/>
      <c r="KHO102" s="13"/>
      <c r="KHP102" s="13"/>
      <c r="KHQ102" s="13"/>
      <c r="KHR102" s="13"/>
      <c r="KHS102" s="13"/>
      <c r="KHT102" s="13"/>
      <c r="KHU102" s="13"/>
      <c r="KHV102" s="13"/>
      <c r="KHW102" s="13"/>
      <c r="KHX102" s="13"/>
      <c r="KHY102" s="13"/>
      <c r="KHZ102" s="13"/>
      <c r="KIA102" s="13"/>
      <c r="KIB102" s="13"/>
      <c r="KIC102" s="13"/>
      <c r="KID102" s="13"/>
      <c r="KIE102" s="13"/>
      <c r="KIF102" s="13"/>
      <c r="KIG102" s="13"/>
      <c r="KIH102" s="13"/>
      <c r="KII102" s="13"/>
      <c r="KIJ102" s="13"/>
      <c r="KIK102" s="13"/>
      <c r="KIL102" s="13"/>
      <c r="KIM102" s="13"/>
      <c r="KIN102" s="13"/>
      <c r="KIO102" s="13"/>
      <c r="KIP102" s="13"/>
      <c r="KIQ102" s="13"/>
      <c r="KIR102" s="13"/>
      <c r="KIS102" s="13"/>
      <c r="KIT102" s="13"/>
      <c r="KIU102" s="13"/>
      <c r="KIV102" s="13"/>
      <c r="KIW102" s="13"/>
      <c r="KIX102" s="13"/>
      <c r="KIY102" s="13"/>
      <c r="KIZ102" s="13"/>
      <c r="KJA102" s="13"/>
      <c r="KJB102" s="13"/>
      <c r="KJC102" s="13"/>
      <c r="KJD102" s="13"/>
      <c r="KJE102" s="13"/>
      <c r="KJF102" s="13"/>
      <c r="KJG102" s="13"/>
      <c r="KJH102" s="13"/>
      <c r="KJI102" s="13"/>
      <c r="KJJ102" s="13"/>
      <c r="KJK102" s="13"/>
      <c r="KJL102" s="13"/>
      <c r="KJM102" s="13"/>
      <c r="KJN102" s="13"/>
      <c r="KJO102" s="13"/>
      <c r="KJP102" s="13"/>
      <c r="KJQ102" s="13"/>
      <c r="KJR102" s="13"/>
      <c r="KJS102" s="13"/>
      <c r="KJT102" s="13"/>
      <c r="KJU102" s="13"/>
      <c r="KJV102" s="13"/>
      <c r="KJW102" s="13"/>
      <c r="KJX102" s="13"/>
      <c r="KJY102" s="13"/>
      <c r="KJZ102" s="13"/>
      <c r="KKA102" s="13"/>
      <c r="KKB102" s="13"/>
      <c r="KKC102" s="13"/>
      <c r="KKD102" s="13"/>
      <c r="KKE102" s="13"/>
      <c r="KKF102" s="13"/>
      <c r="KKG102" s="13"/>
      <c r="KKH102" s="13"/>
      <c r="KKI102" s="13"/>
      <c r="KKJ102" s="13"/>
      <c r="KKK102" s="13"/>
      <c r="KKL102" s="13"/>
      <c r="KKM102" s="13"/>
      <c r="KKN102" s="13"/>
      <c r="KKO102" s="13"/>
      <c r="KKP102" s="13"/>
      <c r="KKQ102" s="13"/>
      <c r="KKR102" s="13"/>
      <c r="KKS102" s="13"/>
      <c r="KKT102" s="13"/>
      <c r="KKU102" s="13"/>
      <c r="KKV102" s="13"/>
      <c r="KKW102" s="13"/>
      <c r="KKX102" s="13"/>
      <c r="KKY102" s="13"/>
      <c r="KKZ102" s="13"/>
      <c r="KLA102" s="13"/>
      <c r="KLB102" s="13"/>
      <c r="KLC102" s="13"/>
      <c r="KLD102" s="13"/>
      <c r="KLE102" s="13"/>
      <c r="KLF102" s="13"/>
      <c r="KLG102" s="13"/>
      <c r="KLH102" s="13"/>
      <c r="KLI102" s="13"/>
      <c r="KLJ102" s="13"/>
      <c r="KLK102" s="13"/>
      <c r="KLL102" s="13"/>
      <c r="KLM102" s="13"/>
      <c r="KLN102" s="13"/>
      <c r="KLO102" s="13"/>
      <c r="KLP102" s="13"/>
      <c r="KLQ102" s="13"/>
      <c r="KLR102" s="13"/>
      <c r="KLS102" s="13"/>
      <c r="KLT102" s="13"/>
      <c r="KLU102" s="13"/>
      <c r="KLV102" s="13"/>
      <c r="KLW102" s="13"/>
      <c r="KLX102" s="13"/>
      <c r="KLY102" s="13"/>
      <c r="KLZ102" s="13"/>
      <c r="KMA102" s="13"/>
      <c r="KMB102" s="13"/>
      <c r="KMC102" s="13"/>
      <c r="KMD102" s="13"/>
      <c r="KME102" s="13"/>
      <c r="KMF102" s="13"/>
      <c r="KMG102" s="13"/>
      <c r="KMH102" s="13"/>
      <c r="KMI102" s="13"/>
      <c r="KMJ102" s="13"/>
      <c r="KMK102" s="13"/>
      <c r="KML102" s="13"/>
      <c r="KMM102" s="13"/>
      <c r="KMN102" s="13"/>
      <c r="KMO102" s="13"/>
      <c r="KMP102" s="13"/>
      <c r="KMQ102" s="13"/>
      <c r="KMR102" s="13"/>
      <c r="KMS102" s="13"/>
      <c r="KMT102" s="13"/>
      <c r="KMU102" s="13"/>
      <c r="KMV102" s="13"/>
      <c r="KMW102" s="13"/>
      <c r="KMX102" s="13"/>
      <c r="KMY102" s="13"/>
      <c r="KMZ102" s="13"/>
      <c r="KNA102" s="13"/>
      <c r="KNB102" s="13"/>
      <c r="KNC102" s="13"/>
      <c r="KND102" s="13"/>
      <c r="KNE102" s="13"/>
      <c r="KNF102" s="13"/>
      <c r="KNG102" s="13"/>
      <c r="KNH102" s="13"/>
      <c r="KNI102" s="13"/>
      <c r="KNJ102" s="13"/>
      <c r="KNK102" s="13"/>
      <c r="KNL102" s="13"/>
      <c r="KNM102" s="13"/>
      <c r="KNN102" s="13"/>
      <c r="KNO102" s="13"/>
      <c r="KNP102" s="13"/>
      <c r="KNQ102" s="13"/>
      <c r="KNR102" s="13"/>
      <c r="KNS102" s="13"/>
      <c r="KNT102" s="13"/>
      <c r="KNU102" s="13"/>
      <c r="KNV102" s="13"/>
      <c r="KNW102" s="13"/>
      <c r="KNX102" s="13"/>
      <c r="KNY102" s="13"/>
      <c r="KNZ102" s="13"/>
      <c r="KOA102" s="13"/>
      <c r="KOB102" s="13"/>
      <c r="KOC102" s="13"/>
      <c r="KOD102" s="13"/>
      <c r="KOE102" s="13"/>
      <c r="KOF102" s="13"/>
      <c r="KOG102" s="13"/>
      <c r="KOH102" s="13"/>
      <c r="KOI102" s="13"/>
      <c r="KOJ102" s="13"/>
      <c r="KOK102" s="13"/>
      <c r="KOL102" s="13"/>
      <c r="KOM102" s="13"/>
      <c r="KON102" s="13"/>
      <c r="KOO102" s="13"/>
      <c r="KOP102" s="13"/>
      <c r="KOQ102" s="13"/>
      <c r="KOR102" s="13"/>
      <c r="KOS102" s="13"/>
      <c r="KOT102" s="13"/>
      <c r="KOU102" s="13"/>
      <c r="KOV102" s="13"/>
      <c r="KOW102" s="13"/>
      <c r="KOX102" s="13"/>
      <c r="KOY102" s="13"/>
      <c r="KOZ102" s="13"/>
      <c r="KPA102" s="13"/>
      <c r="KPB102" s="13"/>
      <c r="KPC102" s="13"/>
      <c r="KPD102" s="13"/>
      <c r="KPE102" s="13"/>
      <c r="KPF102" s="13"/>
      <c r="KPG102" s="13"/>
      <c r="KPH102" s="13"/>
      <c r="KPI102" s="13"/>
      <c r="KPJ102" s="13"/>
      <c r="KPK102" s="13"/>
      <c r="KPL102" s="13"/>
      <c r="KPM102" s="13"/>
      <c r="KPN102" s="13"/>
      <c r="KPO102" s="13"/>
      <c r="KPP102" s="13"/>
      <c r="KPQ102" s="13"/>
      <c r="KPR102" s="13"/>
      <c r="KPS102" s="13"/>
      <c r="KPT102" s="13"/>
      <c r="KPU102" s="13"/>
      <c r="KPV102" s="13"/>
      <c r="KPW102" s="13"/>
      <c r="KPX102" s="13"/>
      <c r="KPY102" s="13"/>
      <c r="KPZ102" s="13"/>
      <c r="KQA102" s="13"/>
      <c r="KQB102" s="13"/>
      <c r="KQC102" s="13"/>
      <c r="KQD102" s="13"/>
      <c r="KQE102" s="13"/>
      <c r="KQF102" s="13"/>
      <c r="KQG102" s="13"/>
      <c r="KQH102" s="13"/>
      <c r="KQI102" s="13"/>
      <c r="KQJ102" s="13"/>
      <c r="KQK102" s="13"/>
      <c r="KQL102" s="13"/>
      <c r="KQM102" s="13"/>
      <c r="KQN102" s="13"/>
      <c r="KQO102" s="13"/>
      <c r="KQP102" s="13"/>
      <c r="KQQ102" s="13"/>
      <c r="KQR102" s="13"/>
      <c r="KQS102" s="13"/>
      <c r="KQT102" s="13"/>
      <c r="KQU102" s="13"/>
      <c r="KQV102" s="13"/>
      <c r="KQW102" s="13"/>
      <c r="KQX102" s="13"/>
      <c r="KQY102" s="13"/>
      <c r="KQZ102" s="13"/>
      <c r="KRA102" s="13"/>
      <c r="KRB102" s="13"/>
      <c r="KRC102" s="13"/>
      <c r="KRD102" s="13"/>
      <c r="KRE102" s="13"/>
      <c r="KRF102" s="13"/>
      <c r="KRG102" s="13"/>
      <c r="KRH102" s="13"/>
      <c r="KRI102" s="13"/>
      <c r="KRJ102" s="13"/>
      <c r="KRK102" s="13"/>
      <c r="KRL102" s="13"/>
      <c r="KRM102" s="13"/>
      <c r="KRN102" s="13"/>
      <c r="KRO102" s="13"/>
      <c r="KRP102" s="13"/>
      <c r="KRQ102" s="13"/>
      <c r="KRR102" s="13"/>
      <c r="KRS102" s="13"/>
      <c r="KRT102" s="13"/>
      <c r="KRU102" s="13"/>
      <c r="KRV102" s="13"/>
      <c r="KRW102" s="13"/>
      <c r="KRX102" s="13"/>
      <c r="KRY102" s="13"/>
      <c r="KRZ102" s="13"/>
      <c r="KSA102" s="13"/>
      <c r="KSB102" s="13"/>
      <c r="KSC102" s="13"/>
      <c r="KSD102" s="13"/>
      <c r="KSE102" s="13"/>
      <c r="KSF102" s="13"/>
      <c r="KSG102" s="13"/>
      <c r="KSH102" s="13"/>
      <c r="KSI102" s="13"/>
      <c r="KSJ102" s="13"/>
      <c r="KSK102" s="13"/>
      <c r="KSL102" s="13"/>
      <c r="KSM102" s="13"/>
      <c r="KSN102" s="13"/>
      <c r="KSO102" s="13"/>
      <c r="KSP102" s="13"/>
      <c r="KSQ102" s="13"/>
      <c r="KSR102" s="13"/>
      <c r="KSS102" s="13"/>
      <c r="KST102" s="13"/>
      <c r="KSU102" s="13"/>
      <c r="KSV102" s="13"/>
      <c r="KSW102" s="13"/>
      <c r="KSX102" s="13"/>
      <c r="KSY102" s="13"/>
      <c r="KSZ102" s="13"/>
      <c r="KTA102" s="13"/>
      <c r="KTB102" s="13"/>
      <c r="KTC102" s="13"/>
      <c r="KTD102" s="13"/>
      <c r="KTE102" s="13"/>
      <c r="KTF102" s="13"/>
      <c r="KTG102" s="13"/>
      <c r="KTH102" s="13"/>
      <c r="KTI102" s="13"/>
      <c r="KTJ102" s="13"/>
      <c r="KTK102" s="13"/>
      <c r="KTL102" s="13"/>
      <c r="KTM102" s="13"/>
      <c r="KTN102" s="13"/>
      <c r="KTO102" s="13"/>
      <c r="KTP102" s="13"/>
      <c r="KTQ102" s="13"/>
      <c r="KTR102" s="13"/>
      <c r="KTS102" s="13"/>
      <c r="KTT102" s="13"/>
      <c r="KTU102" s="13"/>
      <c r="KTV102" s="13"/>
      <c r="KTW102" s="13"/>
      <c r="KTX102" s="13"/>
      <c r="KTY102" s="13"/>
      <c r="KTZ102" s="13"/>
      <c r="KUA102" s="13"/>
      <c r="KUB102" s="13"/>
      <c r="KUC102" s="13"/>
      <c r="KUD102" s="13"/>
      <c r="KUE102" s="13"/>
      <c r="KUF102" s="13"/>
      <c r="KUG102" s="13"/>
      <c r="KUH102" s="13"/>
      <c r="KUI102" s="13"/>
      <c r="KUJ102" s="13"/>
      <c r="KUK102" s="13"/>
      <c r="KUL102" s="13"/>
      <c r="KUM102" s="13"/>
      <c r="KUN102" s="13"/>
      <c r="KUO102" s="13"/>
      <c r="KUP102" s="13"/>
      <c r="KUQ102" s="13"/>
      <c r="KUR102" s="13"/>
      <c r="KUS102" s="13"/>
      <c r="KUT102" s="13"/>
      <c r="KUU102" s="13"/>
      <c r="KUV102" s="13"/>
      <c r="KUW102" s="13"/>
      <c r="KUX102" s="13"/>
      <c r="KUY102" s="13"/>
      <c r="KUZ102" s="13"/>
      <c r="KVA102" s="13"/>
      <c r="KVB102" s="13"/>
      <c r="KVC102" s="13"/>
      <c r="KVD102" s="13"/>
      <c r="KVE102" s="13"/>
      <c r="KVF102" s="13"/>
      <c r="KVG102" s="13"/>
      <c r="KVH102" s="13"/>
      <c r="KVI102" s="13"/>
      <c r="KVJ102" s="13"/>
      <c r="KVK102" s="13"/>
      <c r="KVL102" s="13"/>
      <c r="KVM102" s="13"/>
      <c r="KVN102" s="13"/>
      <c r="KVO102" s="13"/>
      <c r="KVP102" s="13"/>
      <c r="KVQ102" s="13"/>
      <c r="KVR102" s="13"/>
      <c r="KVS102" s="13"/>
      <c r="KVT102" s="13"/>
      <c r="KVU102" s="13"/>
      <c r="KVV102" s="13"/>
      <c r="KVW102" s="13"/>
      <c r="KVX102" s="13"/>
      <c r="KVY102" s="13"/>
      <c r="KVZ102" s="13"/>
      <c r="KWA102" s="13"/>
      <c r="KWB102" s="13"/>
      <c r="KWC102" s="13"/>
      <c r="KWD102" s="13"/>
      <c r="KWE102" s="13"/>
      <c r="KWF102" s="13"/>
      <c r="KWG102" s="13"/>
      <c r="KWH102" s="13"/>
      <c r="KWI102" s="13"/>
      <c r="KWJ102" s="13"/>
      <c r="KWK102" s="13"/>
      <c r="KWL102" s="13"/>
      <c r="KWM102" s="13"/>
      <c r="KWN102" s="13"/>
      <c r="KWO102" s="13"/>
      <c r="KWP102" s="13"/>
      <c r="KWQ102" s="13"/>
      <c r="KWR102" s="13"/>
      <c r="KWS102" s="13"/>
      <c r="KWT102" s="13"/>
      <c r="KWU102" s="13"/>
      <c r="KWV102" s="13"/>
      <c r="KWW102" s="13"/>
      <c r="KWX102" s="13"/>
      <c r="KWY102" s="13"/>
      <c r="KWZ102" s="13"/>
      <c r="KXA102" s="13"/>
      <c r="KXB102" s="13"/>
      <c r="KXC102" s="13"/>
      <c r="KXD102" s="13"/>
      <c r="KXE102" s="13"/>
      <c r="KXF102" s="13"/>
      <c r="KXG102" s="13"/>
      <c r="KXH102" s="13"/>
      <c r="KXI102" s="13"/>
      <c r="KXJ102" s="13"/>
      <c r="KXK102" s="13"/>
      <c r="KXL102" s="13"/>
      <c r="KXM102" s="13"/>
      <c r="KXN102" s="13"/>
      <c r="KXO102" s="13"/>
      <c r="KXP102" s="13"/>
      <c r="KXQ102" s="13"/>
      <c r="KXR102" s="13"/>
      <c r="KXS102" s="13"/>
      <c r="KXT102" s="13"/>
      <c r="KXU102" s="13"/>
      <c r="KXV102" s="13"/>
      <c r="KXW102" s="13"/>
      <c r="KXX102" s="13"/>
      <c r="KXY102" s="13"/>
      <c r="KXZ102" s="13"/>
      <c r="KYA102" s="13"/>
      <c r="KYB102" s="13"/>
      <c r="KYC102" s="13"/>
      <c r="KYD102" s="13"/>
      <c r="KYE102" s="13"/>
      <c r="KYF102" s="13"/>
      <c r="KYG102" s="13"/>
      <c r="KYH102" s="13"/>
      <c r="KYI102" s="13"/>
      <c r="KYJ102" s="13"/>
      <c r="KYK102" s="13"/>
      <c r="KYL102" s="13"/>
      <c r="KYM102" s="13"/>
      <c r="KYN102" s="13"/>
      <c r="KYO102" s="13"/>
      <c r="KYP102" s="13"/>
      <c r="KYQ102" s="13"/>
      <c r="KYR102" s="13"/>
      <c r="KYS102" s="13"/>
      <c r="KYT102" s="13"/>
      <c r="KYU102" s="13"/>
      <c r="KYV102" s="13"/>
      <c r="KYW102" s="13"/>
      <c r="KYX102" s="13"/>
      <c r="KYY102" s="13"/>
      <c r="KYZ102" s="13"/>
      <c r="KZA102" s="13"/>
      <c r="KZB102" s="13"/>
      <c r="KZC102" s="13"/>
      <c r="KZD102" s="13"/>
      <c r="KZE102" s="13"/>
      <c r="KZF102" s="13"/>
      <c r="KZG102" s="13"/>
      <c r="KZH102" s="13"/>
      <c r="KZI102" s="13"/>
      <c r="KZJ102" s="13"/>
      <c r="KZK102" s="13"/>
      <c r="KZL102" s="13"/>
      <c r="KZM102" s="13"/>
      <c r="KZN102" s="13"/>
      <c r="KZO102" s="13"/>
      <c r="KZP102" s="13"/>
      <c r="KZQ102" s="13"/>
      <c r="KZR102" s="13"/>
      <c r="KZS102" s="13"/>
      <c r="KZT102" s="13"/>
      <c r="KZU102" s="13"/>
      <c r="KZV102" s="13"/>
      <c r="KZW102" s="13"/>
      <c r="KZX102" s="13"/>
      <c r="KZY102" s="13"/>
      <c r="KZZ102" s="13"/>
      <c r="LAA102" s="13"/>
      <c r="LAB102" s="13"/>
      <c r="LAC102" s="13"/>
      <c r="LAD102" s="13"/>
      <c r="LAE102" s="13"/>
      <c r="LAF102" s="13"/>
      <c r="LAG102" s="13"/>
      <c r="LAH102" s="13"/>
      <c r="LAI102" s="13"/>
      <c r="LAJ102" s="13"/>
      <c r="LAK102" s="13"/>
      <c r="LAL102" s="13"/>
      <c r="LAM102" s="13"/>
      <c r="LAN102" s="13"/>
      <c r="LAO102" s="13"/>
      <c r="LAP102" s="13"/>
      <c r="LAQ102" s="13"/>
      <c r="LAR102" s="13"/>
      <c r="LAS102" s="13"/>
      <c r="LAT102" s="13"/>
      <c r="LAU102" s="13"/>
      <c r="LAV102" s="13"/>
      <c r="LAW102" s="13"/>
      <c r="LAX102" s="13"/>
      <c r="LAY102" s="13"/>
      <c r="LAZ102" s="13"/>
      <c r="LBA102" s="13"/>
      <c r="LBB102" s="13"/>
      <c r="LBC102" s="13"/>
      <c r="LBD102" s="13"/>
      <c r="LBE102" s="13"/>
      <c r="LBF102" s="13"/>
      <c r="LBG102" s="13"/>
      <c r="LBH102" s="13"/>
      <c r="LBI102" s="13"/>
      <c r="LBJ102" s="13"/>
      <c r="LBK102" s="13"/>
      <c r="LBL102" s="13"/>
      <c r="LBM102" s="13"/>
      <c r="LBN102" s="13"/>
      <c r="LBO102" s="13"/>
      <c r="LBP102" s="13"/>
      <c r="LBQ102" s="13"/>
      <c r="LBR102" s="13"/>
      <c r="LBS102" s="13"/>
      <c r="LBT102" s="13"/>
      <c r="LBU102" s="13"/>
      <c r="LBV102" s="13"/>
      <c r="LBW102" s="13"/>
      <c r="LBX102" s="13"/>
      <c r="LBY102" s="13"/>
      <c r="LBZ102" s="13"/>
      <c r="LCA102" s="13"/>
      <c r="LCB102" s="13"/>
      <c r="LCC102" s="13"/>
      <c r="LCD102" s="13"/>
      <c r="LCE102" s="13"/>
      <c r="LCF102" s="13"/>
      <c r="LCG102" s="13"/>
      <c r="LCH102" s="13"/>
      <c r="LCI102" s="13"/>
      <c r="LCJ102" s="13"/>
      <c r="LCK102" s="13"/>
      <c r="LCL102" s="13"/>
      <c r="LCM102" s="13"/>
      <c r="LCN102" s="13"/>
      <c r="LCO102" s="13"/>
      <c r="LCP102" s="13"/>
      <c r="LCQ102" s="13"/>
      <c r="LCR102" s="13"/>
      <c r="LCS102" s="13"/>
      <c r="LCT102" s="13"/>
      <c r="LCU102" s="13"/>
      <c r="LCV102" s="13"/>
      <c r="LCW102" s="13"/>
      <c r="LCX102" s="13"/>
      <c r="LCY102" s="13"/>
      <c r="LCZ102" s="13"/>
      <c r="LDA102" s="13"/>
      <c r="LDB102" s="13"/>
      <c r="LDC102" s="13"/>
      <c r="LDD102" s="13"/>
      <c r="LDE102" s="13"/>
      <c r="LDF102" s="13"/>
      <c r="LDG102" s="13"/>
      <c r="LDH102" s="13"/>
      <c r="LDI102" s="13"/>
      <c r="LDJ102" s="13"/>
      <c r="LDK102" s="13"/>
      <c r="LDL102" s="13"/>
      <c r="LDM102" s="13"/>
      <c r="LDN102" s="13"/>
      <c r="LDO102" s="13"/>
      <c r="LDP102" s="13"/>
      <c r="LDQ102" s="13"/>
      <c r="LDR102" s="13"/>
      <c r="LDS102" s="13"/>
      <c r="LDT102" s="13"/>
      <c r="LDU102" s="13"/>
      <c r="LDV102" s="13"/>
      <c r="LDW102" s="13"/>
      <c r="LDX102" s="13"/>
      <c r="LDY102" s="13"/>
      <c r="LDZ102" s="13"/>
      <c r="LEA102" s="13"/>
      <c r="LEB102" s="13"/>
      <c r="LEC102" s="13"/>
      <c r="LED102" s="13"/>
      <c r="LEE102" s="13"/>
      <c r="LEF102" s="13"/>
      <c r="LEG102" s="13"/>
      <c r="LEH102" s="13"/>
      <c r="LEI102" s="13"/>
      <c r="LEJ102" s="13"/>
      <c r="LEK102" s="13"/>
      <c r="LEL102" s="13"/>
      <c r="LEM102" s="13"/>
      <c r="LEN102" s="13"/>
      <c r="LEO102" s="13"/>
      <c r="LEP102" s="13"/>
      <c r="LEQ102" s="13"/>
      <c r="LER102" s="13"/>
      <c r="LES102" s="13"/>
      <c r="LET102" s="13"/>
      <c r="LEU102" s="13"/>
      <c r="LEV102" s="13"/>
      <c r="LEW102" s="13"/>
      <c r="LEX102" s="13"/>
      <c r="LEY102" s="13"/>
      <c r="LEZ102" s="13"/>
      <c r="LFA102" s="13"/>
      <c r="LFB102" s="13"/>
      <c r="LFC102" s="13"/>
      <c r="LFD102" s="13"/>
      <c r="LFE102" s="13"/>
      <c r="LFF102" s="13"/>
      <c r="LFG102" s="13"/>
      <c r="LFH102" s="13"/>
      <c r="LFI102" s="13"/>
      <c r="LFJ102" s="13"/>
      <c r="LFK102" s="13"/>
      <c r="LFL102" s="13"/>
      <c r="LFM102" s="13"/>
      <c r="LFN102" s="13"/>
      <c r="LFO102" s="13"/>
      <c r="LFP102" s="13"/>
      <c r="LFQ102" s="13"/>
      <c r="LFR102" s="13"/>
      <c r="LFS102" s="13"/>
      <c r="LFT102" s="13"/>
      <c r="LFU102" s="13"/>
      <c r="LFV102" s="13"/>
      <c r="LFW102" s="13"/>
      <c r="LFX102" s="13"/>
      <c r="LFY102" s="13"/>
      <c r="LFZ102" s="13"/>
      <c r="LGA102" s="13"/>
      <c r="LGB102" s="13"/>
      <c r="LGC102" s="13"/>
      <c r="LGD102" s="13"/>
      <c r="LGE102" s="13"/>
      <c r="LGF102" s="13"/>
      <c r="LGG102" s="13"/>
      <c r="LGH102" s="13"/>
      <c r="LGI102" s="13"/>
      <c r="LGJ102" s="13"/>
      <c r="LGK102" s="13"/>
      <c r="LGL102" s="13"/>
      <c r="LGM102" s="13"/>
      <c r="LGN102" s="13"/>
      <c r="LGO102" s="13"/>
      <c r="LGP102" s="13"/>
      <c r="LGQ102" s="13"/>
      <c r="LGR102" s="13"/>
      <c r="LGS102" s="13"/>
      <c r="LGT102" s="13"/>
      <c r="LGU102" s="13"/>
      <c r="LGV102" s="13"/>
      <c r="LGW102" s="13"/>
      <c r="LGX102" s="13"/>
      <c r="LGY102" s="13"/>
      <c r="LGZ102" s="13"/>
      <c r="LHA102" s="13"/>
      <c r="LHB102" s="13"/>
      <c r="LHC102" s="13"/>
      <c r="LHD102" s="13"/>
      <c r="LHE102" s="13"/>
      <c r="LHF102" s="13"/>
      <c r="LHG102" s="13"/>
      <c r="LHH102" s="13"/>
      <c r="LHI102" s="13"/>
      <c r="LHJ102" s="13"/>
      <c r="LHK102" s="13"/>
      <c r="LHL102" s="13"/>
      <c r="LHM102" s="13"/>
      <c r="LHN102" s="13"/>
      <c r="LHO102" s="13"/>
      <c r="LHP102" s="13"/>
      <c r="LHQ102" s="13"/>
      <c r="LHR102" s="13"/>
      <c r="LHS102" s="13"/>
      <c r="LHT102" s="13"/>
      <c r="LHU102" s="13"/>
      <c r="LHV102" s="13"/>
      <c r="LHW102" s="13"/>
      <c r="LHX102" s="13"/>
      <c r="LHY102" s="13"/>
      <c r="LHZ102" s="13"/>
      <c r="LIA102" s="13"/>
      <c r="LIB102" s="13"/>
      <c r="LIC102" s="13"/>
      <c r="LID102" s="13"/>
      <c r="LIE102" s="13"/>
      <c r="LIF102" s="13"/>
      <c r="LIG102" s="13"/>
      <c r="LIH102" s="13"/>
      <c r="LII102" s="13"/>
      <c r="LIJ102" s="13"/>
      <c r="LIK102" s="13"/>
      <c r="LIL102" s="13"/>
      <c r="LIM102" s="13"/>
      <c r="LIN102" s="13"/>
      <c r="LIO102" s="13"/>
      <c r="LIP102" s="13"/>
      <c r="LIQ102" s="13"/>
      <c r="LIR102" s="13"/>
      <c r="LIS102" s="13"/>
      <c r="LIT102" s="13"/>
      <c r="LIU102" s="13"/>
      <c r="LIV102" s="13"/>
      <c r="LIW102" s="13"/>
      <c r="LIX102" s="13"/>
      <c r="LIY102" s="13"/>
      <c r="LIZ102" s="13"/>
      <c r="LJA102" s="13"/>
      <c r="LJB102" s="13"/>
      <c r="LJC102" s="13"/>
      <c r="LJD102" s="13"/>
      <c r="LJE102" s="13"/>
      <c r="LJF102" s="13"/>
      <c r="LJG102" s="13"/>
      <c r="LJH102" s="13"/>
      <c r="LJI102" s="13"/>
      <c r="LJJ102" s="13"/>
      <c r="LJK102" s="13"/>
      <c r="LJL102" s="13"/>
      <c r="LJM102" s="13"/>
      <c r="LJN102" s="13"/>
      <c r="LJO102" s="13"/>
      <c r="LJP102" s="13"/>
      <c r="LJQ102" s="13"/>
      <c r="LJR102" s="13"/>
      <c r="LJS102" s="13"/>
      <c r="LJT102" s="13"/>
      <c r="LJU102" s="13"/>
      <c r="LJV102" s="13"/>
      <c r="LJW102" s="13"/>
      <c r="LJX102" s="13"/>
      <c r="LJY102" s="13"/>
      <c r="LJZ102" s="13"/>
      <c r="LKA102" s="13"/>
      <c r="LKB102" s="13"/>
      <c r="LKC102" s="13"/>
      <c r="LKD102" s="13"/>
      <c r="LKE102" s="13"/>
      <c r="LKF102" s="13"/>
      <c r="LKG102" s="13"/>
      <c r="LKH102" s="13"/>
      <c r="LKI102" s="13"/>
      <c r="LKJ102" s="13"/>
      <c r="LKK102" s="13"/>
      <c r="LKL102" s="13"/>
      <c r="LKM102" s="13"/>
      <c r="LKN102" s="13"/>
      <c r="LKO102" s="13"/>
      <c r="LKP102" s="13"/>
      <c r="LKQ102" s="13"/>
      <c r="LKR102" s="13"/>
      <c r="LKS102" s="13"/>
      <c r="LKT102" s="13"/>
      <c r="LKU102" s="13"/>
      <c r="LKV102" s="13"/>
      <c r="LKW102" s="13"/>
      <c r="LKX102" s="13"/>
      <c r="LKY102" s="13"/>
      <c r="LKZ102" s="13"/>
      <c r="LLA102" s="13"/>
      <c r="LLB102" s="13"/>
      <c r="LLC102" s="13"/>
      <c r="LLD102" s="13"/>
      <c r="LLE102" s="13"/>
      <c r="LLF102" s="13"/>
      <c r="LLG102" s="13"/>
      <c r="LLH102" s="13"/>
      <c r="LLI102" s="13"/>
      <c r="LLJ102" s="13"/>
      <c r="LLK102" s="13"/>
      <c r="LLL102" s="13"/>
      <c r="LLM102" s="13"/>
      <c r="LLN102" s="13"/>
      <c r="LLO102" s="13"/>
      <c r="LLP102" s="13"/>
      <c r="LLQ102" s="13"/>
      <c r="LLR102" s="13"/>
      <c r="LLS102" s="13"/>
      <c r="LLT102" s="13"/>
      <c r="LLU102" s="13"/>
      <c r="LLV102" s="13"/>
      <c r="LLW102" s="13"/>
      <c r="LLX102" s="13"/>
      <c r="LLY102" s="13"/>
      <c r="LLZ102" s="13"/>
      <c r="LMA102" s="13"/>
      <c r="LMB102" s="13"/>
      <c r="LMC102" s="13"/>
      <c r="LMD102" s="13"/>
      <c r="LME102" s="13"/>
      <c r="LMF102" s="13"/>
      <c r="LMG102" s="13"/>
      <c r="LMH102" s="13"/>
      <c r="LMI102" s="13"/>
      <c r="LMJ102" s="13"/>
      <c r="LMK102" s="13"/>
      <c r="LML102" s="13"/>
      <c r="LMM102" s="13"/>
      <c r="LMN102" s="13"/>
      <c r="LMO102" s="13"/>
      <c r="LMP102" s="13"/>
      <c r="LMQ102" s="13"/>
      <c r="LMR102" s="13"/>
      <c r="LMS102" s="13"/>
      <c r="LMT102" s="13"/>
      <c r="LMU102" s="13"/>
      <c r="LMV102" s="13"/>
      <c r="LMW102" s="13"/>
      <c r="LMX102" s="13"/>
      <c r="LMY102" s="13"/>
      <c r="LMZ102" s="13"/>
      <c r="LNA102" s="13"/>
      <c r="LNB102" s="13"/>
      <c r="LNC102" s="13"/>
      <c r="LND102" s="13"/>
      <c r="LNE102" s="13"/>
      <c r="LNF102" s="13"/>
      <c r="LNG102" s="13"/>
      <c r="LNH102" s="13"/>
      <c r="LNI102" s="13"/>
      <c r="LNJ102" s="13"/>
      <c r="LNK102" s="13"/>
      <c r="LNL102" s="13"/>
      <c r="LNM102" s="13"/>
      <c r="LNN102" s="13"/>
      <c r="LNO102" s="13"/>
      <c r="LNP102" s="13"/>
      <c r="LNQ102" s="13"/>
      <c r="LNR102" s="13"/>
      <c r="LNS102" s="13"/>
      <c r="LNT102" s="13"/>
      <c r="LNU102" s="13"/>
      <c r="LNV102" s="13"/>
      <c r="LNW102" s="13"/>
      <c r="LNX102" s="13"/>
      <c r="LNY102" s="13"/>
      <c r="LNZ102" s="13"/>
      <c r="LOA102" s="13"/>
      <c r="LOB102" s="13"/>
      <c r="LOC102" s="13"/>
      <c r="LOD102" s="13"/>
      <c r="LOE102" s="13"/>
      <c r="LOF102" s="13"/>
      <c r="LOG102" s="13"/>
      <c r="LOH102" s="13"/>
      <c r="LOI102" s="13"/>
      <c r="LOJ102" s="13"/>
      <c r="LOK102" s="13"/>
      <c r="LOL102" s="13"/>
      <c r="LOM102" s="13"/>
      <c r="LON102" s="13"/>
      <c r="LOO102" s="13"/>
      <c r="LOP102" s="13"/>
      <c r="LOQ102" s="13"/>
      <c r="LOR102" s="13"/>
      <c r="LOS102" s="13"/>
      <c r="LOT102" s="13"/>
      <c r="LOU102" s="13"/>
      <c r="LOV102" s="13"/>
      <c r="LOW102" s="13"/>
      <c r="LOX102" s="13"/>
      <c r="LOY102" s="13"/>
      <c r="LOZ102" s="13"/>
      <c r="LPA102" s="13"/>
      <c r="LPB102" s="13"/>
      <c r="LPC102" s="13"/>
      <c r="LPD102" s="13"/>
      <c r="LPE102" s="13"/>
      <c r="LPF102" s="13"/>
      <c r="LPG102" s="13"/>
      <c r="LPH102" s="13"/>
      <c r="LPI102" s="13"/>
      <c r="LPJ102" s="13"/>
      <c r="LPK102" s="13"/>
      <c r="LPL102" s="13"/>
      <c r="LPM102" s="13"/>
      <c r="LPN102" s="13"/>
      <c r="LPO102" s="13"/>
      <c r="LPP102" s="13"/>
      <c r="LPQ102" s="13"/>
      <c r="LPR102" s="13"/>
      <c r="LPS102" s="13"/>
      <c r="LPT102" s="13"/>
      <c r="LPU102" s="13"/>
      <c r="LPV102" s="13"/>
      <c r="LPW102" s="13"/>
      <c r="LPX102" s="13"/>
      <c r="LPY102" s="13"/>
      <c r="LPZ102" s="13"/>
      <c r="LQA102" s="13"/>
      <c r="LQB102" s="13"/>
      <c r="LQC102" s="13"/>
      <c r="LQD102" s="13"/>
      <c r="LQE102" s="13"/>
      <c r="LQF102" s="13"/>
      <c r="LQG102" s="13"/>
      <c r="LQH102" s="13"/>
      <c r="LQI102" s="13"/>
      <c r="LQJ102" s="13"/>
      <c r="LQK102" s="13"/>
      <c r="LQL102" s="13"/>
      <c r="LQM102" s="13"/>
      <c r="LQN102" s="13"/>
      <c r="LQO102" s="13"/>
      <c r="LQP102" s="13"/>
      <c r="LQQ102" s="13"/>
      <c r="LQR102" s="13"/>
      <c r="LQS102" s="13"/>
      <c r="LQT102" s="13"/>
      <c r="LQU102" s="13"/>
      <c r="LQV102" s="13"/>
      <c r="LQW102" s="13"/>
      <c r="LQX102" s="13"/>
      <c r="LQY102" s="13"/>
      <c r="LQZ102" s="13"/>
      <c r="LRA102" s="13"/>
      <c r="LRB102" s="13"/>
      <c r="LRC102" s="13"/>
      <c r="LRD102" s="13"/>
      <c r="LRE102" s="13"/>
      <c r="LRF102" s="13"/>
      <c r="LRG102" s="13"/>
      <c r="LRH102" s="13"/>
      <c r="LRI102" s="13"/>
      <c r="LRJ102" s="13"/>
      <c r="LRK102" s="13"/>
      <c r="LRL102" s="13"/>
      <c r="LRM102" s="13"/>
      <c r="LRN102" s="13"/>
      <c r="LRO102" s="13"/>
      <c r="LRP102" s="13"/>
      <c r="LRQ102" s="13"/>
      <c r="LRR102" s="13"/>
      <c r="LRS102" s="13"/>
      <c r="LRT102" s="13"/>
      <c r="LRU102" s="13"/>
      <c r="LRV102" s="13"/>
      <c r="LRW102" s="13"/>
      <c r="LRX102" s="13"/>
      <c r="LRY102" s="13"/>
      <c r="LRZ102" s="13"/>
      <c r="LSA102" s="13"/>
      <c r="LSB102" s="13"/>
      <c r="LSC102" s="13"/>
      <c r="LSD102" s="13"/>
      <c r="LSE102" s="13"/>
      <c r="LSF102" s="13"/>
      <c r="LSG102" s="13"/>
      <c r="LSH102" s="13"/>
      <c r="LSI102" s="13"/>
      <c r="LSJ102" s="13"/>
      <c r="LSK102" s="13"/>
      <c r="LSL102" s="13"/>
      <c r="LSM102" s="13"/>
      <c r="LSN102" s="13"/>
      <c r="LSO102" s="13"/>
      <c r="LSP102" s="13"/>
      <c r="LSQ102" s="13"/>
      <c r="LSR102" s="13"/>
      <c r="LSS102" s="13"/>
      <c r="LST102" s="13"/>
      <c r="LSU102" s="13"/>
      <c r="LSV102" s="13"/>
      <c r="LSW102" s="13"/>
      <c r="LSX102" s="13"/>
      <c r="LSY102" s="13"/>
      <c r="LSZ102" s="13"/>
      <c r="LTA102" s="13"/>
      <c r="LTB102" s="13"/>
      <c r="LTC102" s="13"/>
      <c r="LTD102" s="13"/>
      <c r="LTE102" s="13"/>
      <c r="LTF102" s="13"/>
      <c r="LTG102" s="13"/>
      <c r="LTH102" s="13"/>
      <c r="LTI102" s="13"/>
      <c r="LTJ102" s="13"/>
      <c r="LTK102" s="13"/>
      <c r="LTL102" s="13"/>
      <c r="LTM102" s="13"/>
      <c r="LTN102" s="13"/>
      <c r="LTO102" s="13"/>
      <c r="LTP102" s="13"/>
      <c r="LTQ102" s="13"/>
      <c r="LTR102" s="13"/>
      <c r="LTS102" s="13"/>
      <c r="LTT102" s="13"/>
      <c r="LTU102" s="13"/>
      <c r="LTV102" s="13"/>
      <c r="LTW102" s="13"/>
      <c r="LTX102" s="13"/>
      <c r="LTY102" s="13"/>
      <c r="LTZ102" s="13"/>
      <c r="LUA102" s="13"/>
      <c r="LUB102" s="13"/>
      <c r="LUC102" s="13"/>
      <c r="LUD102" s="13"/>
      <c r="LUE102" s="13"/>
      <c r="LUF102" s="13"/>
      <c r="LUG102" s="13"/>
      <c r="LUH102" s="13"/>
      <c r="LUI102" s="13"/>
      <c r="LUJ102" s="13"/>
      <c r="LUK102" s="13"/>
      <c r="LUL102" s="13"/>
      <c r="LUM102" s="13"/>
      <c r="LUN102" s="13"/>
      <c r="LUO102" s="13"/>
      <c r="LUP102" s="13"/>
      <c r="LUQ102" s="13"/>
      <c r="LUR102" s="13"/>
      <c r="LUS102" s="13"/>
      <c r="LUT102" s="13"/>
      <c r="LUU102" s="13"/>
      <c r="LUV102" s="13"/>
      <c r="LUW102" s="13"/>
      <c r="LUX102" s="13"/>
      <c r="LUY102" s="13"/>
      <c r="LUZ102" s="13"/>
      <c r="LVA102" s="13"/>
      <c r="LVB102" s="13"/>
      <c r="LVC102" s="13"/>
      <c r="LVD102" s="13"/>
      <c r="LVE102" s="13"/>
      <c r="LVF102" s="13"/>
      <c r="LVG102" s="13"/>
      <c r="LVH102" s="13"/>
      <c r="LVI102" s="13"/>
      <c r="LVJ102" s="13"/>
      <c r="LVK102" s="13"/>
      <c r="LVL102" s="13"/>
      <c r="LVM102" s="13"/>
      <c r="LVN102" s="13"/>
      <c r="LVO102" s="13"/>
      <c r="LVP102" s="13"/>
      <c r="LVQ102" s="13"/>
      <c r="LVR102" s="13"/>
      <c r="LVS102" s="13"/>
      <c r="LVT102" s="13"/>
      <c r="LVU102" s="13"/>
      <c r="LVV102" s="13"/>
      <c r="LVW102" s="13"/>
      <c r="LVX102" s="13"/>
      <c r="LVY102" s="13"/>
      <c r="LVZ102" s="13"/>
      <c r="LWA102" s="13"/>
      <c r="LWB102" s="13"/>
      <c r="LWC102" s="13"/>
      <c r="LWD102" s="13"/>
      <c r="LWE102" s="13"/>
      <c r="LWF102" s="13"/>
      <c r="LWG102" s="13"/>
      <c r="LWH102" s="13"/>
      <c r="LWI102" s="13"/>
      <c r="LWJ102" s="13"/>
      <c r="LWK102" s="13"/>
      <c r="LWL102" s="13"/>
      <c r="LWM102" s="13"/>
      <c r="LWN102" s="13"/>
      <c r="LWO102" s="13"/>
      <c r="LWP102" s="13"/>
      <c r="LWQ102" s="13"/>
      <c r="LWR102" s="13"/>
      <c r="LWS102" s="13"/>
      <c r="LWT102" s="13"/>
      <c r="LWU102" s="13"/>
      <c r="LWV102" s="13"/>
      <c r="LWW102" s="13"/>
      <c r="LWX102" s="13"/>
      <c r="LWY102" s="13"/>
      <c r="LWZ102" s="13"/>
      <c r="LXA102" s="13"/>
      <c r="LXB102" s="13"/>
      <c r="LXC102" s="13"/>
      <c r="LXD102" s="13"/>
      <c r="LXE102" s="13"/>
      <c r="LXF102" s="13"/>
      <c r="LXG102" s="13"/>
      <c r="LXH102" s="13"/>
      <c r="LXI102" s="13"/>
      <c r="LXJ102" s="13"/>
      <c r="LXK102" s="13"/>
      <c r="LXL102" s="13"/>
      <c r="LXM102" s="13"/>
      <c r="LXN102" s="13"/>
      <c r="LXO102" s="13"/>
      <c r="LXP102" s="13"/>
      <c r="LXQ102" s="13"/>
      <c r="LXR102" s="13"/>
      <c r="LXS102" s="13"/>
      <c r="LXT102" s="13"/>
      <c r="LXU102" s="13"/>
      <c r="LXV102" s="13"/>
      <c r="LXW102" s="13"/>
      <c r="LXX102" s="13"/>
      <c r="LXY102" s="13"/>
      <c r="LXZ102" s="13"/>
      <c r="LYA102" s="13"/>
      <c r="LYB102" s="13"/>
      <c r="LYC102" s="13"/>
      <c r="LYD102" s="13"/>
      <c r="LYE102" s="13"/>
      <c r="LYF102" s="13"/>
      <c r="LYG102" s="13"/>
      <c r="LYH102" s="13"/>
      <c r="LYI102" s="13"/>
      <c r="LYJ102" s="13"/>
      <c r="LYK102" s="13"/>
      <c r="LYL102" s="13"/>
      <c r="LYM102" s="13"/>
      <c r="LYN102" s="13"/>
      <c r="LYO102" s="13"/>
      <c r="LYP102" s="13"/>
      <c r="LYQ102" s="13"/>
      <c r="LYR102" s="13"/>
      <c r="LYS102" s="13"/>
      <c r="LYT102" s="13"/>
      <c r="LYU102" s="13"/>
      <c r="LYV102" s="13"/>
      <c r="LYW102" s="13"/>
      <c r="LYX102" s="13"/>
      <c r="LYY102" s="13"/>
      <c r="LYZ102" s="13"/>
      <c r="LZA102" s="13"/>
      <c r="LZB102" s="13"/>
      <c r="LZC102" s="13"/>
      <c r="LZD102" s="13"/>
      <c r="LZE102" s="13"/>
      <c r="LZF102" s="13"/>
      <c r="LZG102" s="13"/>
      <c r="LZH102" s="13"/>
      <c r="LZI102" s="13"/>
      <c r="LZJ102" s="13"/>
      <c r="LZK102" s="13"/>
      <c r="LZL102" s="13"/>
      <c r="LZM102" s="13"/>
      <c r="LZN102" s="13"/>
      <c r="LZO102" s="13"/>
      <c r="LZP102" s="13"/>
      <c r="LZQ102" s="13"/>
      <c r="LZR102" s="13"/>
      <c r="LZS102" s="13"/>
      <c r="LZT102" s="13"/>
      <c r="LZU102" s="13"/>
      <c r="LZV102" s="13"/>
      <c r="LZW102" s="13"/>
      <c r="LZX102" s="13"/>
      <c r="LZY102" s="13"/>
      <c r="LZZ102" s="13"/>
      <c r="MAA102" s="13"/>
      <c r="MAB102" s="13"/>
      <c r="MAC102" s="13"/>
      <c r="MAD102" s="13"/>
      <c r="MAE102" s="13"/>
      <c r="MAF102" s="13"/>
      <c r="MAG102" s="13"/>
      <c r="MAH102" s="13"/>
      <c r="MAI102" s="13"/>
      <c r="MAJ102" s="13"/>
      <c r="MAK102" s="13"/>
      <c r="MAL102" s="13"/>
      <c r="MAM102" s="13"/>
      <c r="MAN102" s="13"/>
      <c r="MAO102" s="13"/>
      <c r="MAP102" s="13"/>
      <c r="MAQ102" s="13"/>
      <c r="MAR102" s="13"/>
      <c r="MAS102" s="13"/>
      <c r="MAT102" s="13"/>
      <c r="MAU102" s="13"/>
      <c r="MAV102" s="13"/>
      <c r="MAW102" s="13"/>
      <c r="MAX102" s="13"/>
      <c r="MAY102" s="13"/>
      <c r="MAZ102" s="13"/>
      <c r="MBA102" s="13"/>
      <c r="MBB102" s="13"/>
      <c r="MBC102" s="13"/>
      <c r="MBD102" s="13"/>
      <c r="MBE102" s="13"/>
      <c r="MBF102" s="13"/>
      <c r="MBG102" s="13"/>
      <c r="MBH102" s="13"/>
      <c r="MBI102" s="13"/>
      <c r="MBJ102" s="13"/>
      <c r="MBK102" s="13"/>
      <c r="MBL102" s="13"/>
      <c r="MBM102" s="13"/>
      <c r="MBN102" s="13"/>
      <c r="MBO102" s="13"/>
      <c r="MBP102" s="13"/>
      <c r="MBQ102" s="13"/>
      <c r="MBR102" s="13"/>
      <c r="MBS102" s="13"/>
      <c r="MBT102" s="13"/>
      <c r="MBU102" s="13"/>
      <c r="MBV102" s="13"/>
      <c r="MBW102" s="13"/>
      <c r="MBX102" s="13"/>
      <c r="MBY102" s="13"/>
      <c r="MBZ102" s="13"/>
      <c r="MCA102" s="13"/>
      <c r="MCB102" s="13"/>
      <c r="MCC102" s="13"/>
      <c r="MCD102" s="13"/>
      <c r="MCE102" s="13"/>
      <c r="MCF102" s="13"/>
      <c r="MCG102" s="13"/>
      <c r="MCH102" s="13"/>
      <c r="MCI102" s="13"/>
      <c r="MCJ102" s="13"/>
      <c r="MCK102" s="13"/>
      <c r="MCL102" s="13"/>
      <c r="MCM102" s="13"/>
      <c r="MCN102" s="13"/>
      <c r="MCO102" s="13"/>
      <c r="MCP102" s="13"/>
      <c r="MCQ102" s="13"/>
      <c r="MCR102" s="13"/>
      <c r="MCS102" s="13"/>
      <c r="MCT102" s="13"/>
      <c r="MCU102" s="13"/>
      <c r="MCV102" s="13"/>
      <c r="MCW102" s="13"/>
      <c r="MCX102" s="13"/>
      <c r="MCY102" s="13"/>
      <c r="MCZ102" s="13"/>
      <c r="MDA102" s="13"/>
      <c r="MDB102" s="13"/>
      <c r="MDC102" s="13"/>
      <c r="MDD102" s="13"/>
      <c r="MDE102" s="13"/>
      <c r="MDF102" s="13"/>
      <c r="MDG102" s="13"/>
      <c r="MDH102" s="13"/>
      <c r="MDI102" s="13"/>
      <c r="MDJ102" s="13"/>
      <c r="MDK102" s="13"/>
      <c r="MDL102" s="13"/>
      <c r="MDM102" s="13"/>
      <c r="MDN102" s="13"/>
      <c r="MDO102" s="13"/>
      <c r="MDP102" s="13"/>
      <c r="MDQ102" s="13"/>
      <c r="MDR102" s="13"/>
      <c r="MDS102" s="13"/>
      <c r="MDT102" s="13"/>
      <c r="MDU102" s="13"/>
      <c r="MDV102" s="13"/>
      <c r="MDW102" s="13"/>
      <c r="MDX102" s="13"/>
      <c r="MDY102" s="13"/>
      <c r="MDZ102" s="13"/>
      <c r="MEA102" s="13"/>
      <c r="MEB102" s="13"/>
      <c r="MEC102" s="13"/>
      <c r="MED102" s="13"/>
      <c r="MEE102" s="13"/>
      <c r="MEF102" s="13"/>
      <c r="MEG102" s="13"/>
      <c r="MEH102" s="13"/>
      <c r="MEI102" s="13"/>
      <c r="MEJ102" s="13"/>
      <c r="MEK102" s="13"/>
      <c r="MEL102" s="13"/>
      <c r="MEM102" s="13"/>
      <c r="MEN102" s="13"/>
      <c r="MEO102" s="13"/>
      <c r="MEP102" s="13"/>
      <c r="MEQ102" s="13"/>
      <c r="MER102" s="13"/>
      <c r="MES102" s="13"/>
      <c r="MET102" s="13"/>
      <c r="MEU102" s="13"/>
      <c r="MEV102" s="13"/>
      <c r="MEW102" s="13"/>
      <c r="MEX102" s="13"/>
      <c r="MEY102" s="13"/>
      <c r="MEZ102" s="13"/>
      <c r="MFA102" s="13"/>
      <c r="MFB102" s="13"/>
      <c r="MFC102" s="13"/>
      <c r="MFD102" s="13"/>
      <c r="MFE102" s="13"/>
      <c r="MFF102" s="13"/>
      <c r="MFG102" s="13"/>
      <c r="MFH102" s="13"/>
      <c r="MFI102" s="13"/>
      <c r="MFJ102" s="13"/>
      <c r="MFK102" s="13"/>
      <c r="MFL102" s="13"/>
      <c r="MFM102" s="13"/>
      <c r="MFN102" s="13"/>
      <c r="MFO102" s="13"/>
      <c r="MFP102" s="13"/>
      <c r="MFQ102" s="13"/>
      <c r="MFR102" s="13"/>
      <c r="MFS102" s="13"/>
      <c r="MFT102" s="13"/>
      <c r="MFU102" s="13"/>
      <c r="MFV102" s="13"/>
      <c r="MFW102" s="13"/>
      <c r="MFX102" s="13"/>
      <c r="MFY102" s="13"/>
      <c r="MFZ102" s="13"/>
      <c r="MGA102" s="13"/>
      <c r="MGB102" s="13"/>
      <c r="MGC102" s="13"/>
      <c r="MGD102" s="13"/>
      <c r="MGE102" s="13"/>
      <c r="MGF102" s="13"/>
      <c r="MGG102" s="13"/>
      <c r="MGH102" s="13"/>
      <c r="MGI102" s="13"/>
      <c r="MGJ102" s="13"/>
      <c r="MGK102" s="13"/>
      <c r="MGL102" s="13"/>
      <c r="MGM102" s="13"/>
      <c r="MGN102" s="13"/>
      <c r="MGO102" s="13"/>
      <c r="MGP102" s="13"/>
      <c r="MGQ102" s="13"/>
      <c r="MGR102" s="13"/>
      <c r="MGS102" s="13"/>
      <c r="MGT102" s="13"/>
      <c r="MGU102" s="13"/>
      <c r="MGV102" s="13"/>
      <c r="MGW102" s="13"/>
      <c r="MGX102" s="13"/>
      <c r="MGY102" s="13"/>
      <c r="MGZ102" s="13"/>
      <c r="MHA102" s="13"/>
      <c r="MHB102" s="13"/>
      <c r="MHC102" s="13"/>
      <c r="MHD102" s="13"/>
      <c r="MHE102" s="13"/>
      <c r="MHF102" s="13"/>
      <c r="MHG102" s="13"/>
      <c r="MHH102" s="13"/>
      <c r="MHI102" s="13"/>
      <c r="MHJ102" s="13"/>
      <c r="MHK102" s="13"/>
      <c r="MHL102" s="13"/>
      <c r="MHM102" s="13"/>
      <c r="MHN102" s="13"/>
      <c r="MHO102" s="13"/>
      <c r="MHP102" s="13"/>
      <c r="MHQ102" s="13"/>
      <c r="MHR102" s="13"/>
      <c r="MHS102" s="13"/>
      <c r="MHT102" s="13"/>
      <c r="MHU102" s="13"/>
      <c r="MHV102" s="13"/>
      <c r="MHW102" s="13"/>
      <c r="MHX102" s="13"/>
      <c r="MHY102" s="13"/>
      <c r="MHZ102" s="13"/>
      <c r="MIA102" s="13"/>
      <c r="MIB102" s="13"/>
      <c r="MIC102" s="13"/>
      <c r="MID102" s="13"/>
      <c r="MIE102" s="13"/>
      <c r="MIF102" s="13"/>
      <c r="MIG102" s="13"/>
      <c r="MIH102" s="13"/>
      <c r="MII102" s="13"/>
      <c r="MIJ102" s="13"/>
      <c r="MIK102" s="13"/>
      <c r="MIL102" s="13"/>
      <c r="MIM102" s="13"/>
      <c r="MIN102" s="13"/>
      <c r="MIO102" s="13"/>
      <c r="MIP102" s="13"/>
      <c r="MIQ102" s="13"/>
      <c r="MIR102" s="13"/>
      <c r="MIS102" s="13"/>
      <c r="MIT102" s="13"/>
      <c r="MIU102" s="13"/>
      <c r="MIV102" s="13"/>
      <c r="MIW102" s="13"/>
      <c r="MIX102" s="13"/>
      <c r="MIY102" s="13"/>
      <c r="MIZ102" s="13"/>
      <c r="MJA102" s="13"/>
      <c r="MJB102" s="13"/>
      <c r="MJC102" s="13"/>
      <c r="MJD102" s="13"/>
      <c r="MJE102" s="13"/>
      <c r="MJF102" s="13"/>
      <c r="MJG102" s="13"/>
      <c r="MJH102" s="13"/>
      <c r="MJI102" s="13"/>
      <c r="MJJ102" s="13"/>
      <c r="MJK102" s="13"/>
      <c r="MJL102" s="13"/>
      <c r="MJM102" s="13"/>
      <c r="MJN102" s="13"/>
      <c r="MJO102" s="13"/>
      <c r="MJP102" s="13"/>
      <c r="MJQ102" s="13"/>
      <c r="MJR102" s="13"/>
      <c r="MJS102" s="13"/>
      <c r="MJT102" s="13"/>
      <c r="MJU102" s="13"/>
      <c r="MJV102" s="13"/>
      <c r="MJW102" s="13"/>
      <c r="MJX102" s="13"/>
      <c r="MJY102" s="13"/>
      <c r="MJZ102" s="13"/>
      <c r="MKA102" s="13"/>
      <c r="MKB102" s="13"/>
      <c r="MKC102" s="13"/>
      <c r="MKD102" s="13"/>
      <c r="MKE102" s="13"/>
      <c r="MKF102" s="13"/>
      <c r="MKG102" s="13"/>
      <c r="MKH102" s="13"/>
      <c r="MKI102" s="13"/>
      <c r="MKJ102" s="13"/>
      <c r="MKK102" s="13"/>
      <c r="MKL102" s="13"/>
      <c r="MKM102" s="13"/>
      <c r="MKN102" s="13"/>
      <c r="MKO102" s="13"/>
      <c r="MKP102" s="13"/>
      <c r="MKQ102" s="13"/>
      <c r="MKR102" s="13"/>
      <c r="MKS102" s="13"/>
      <c r="MKT102" s="13"/>
      <c r="MKU102" s="13"/>
      <c r="MKV102" s="13"/>
      <c r="MKW102" s="13"/>
      <c r="MKX102" s="13"/>
      <c r="MKY102" s="13"/>
      <c r="MKZ102" s="13"/>
      <c r="MLA102" s="13"/>
      <c r="MLB102" s="13"/>
      <c r="MLC102" s="13"/>
      <c r="MLD102" s="13"/>
      <c r="MLE102" s="13"/>
      <c r="MLF102" s="13"/>
      <c r="MLG102" s="13"/>
      <c r="MLH102" s="13"/>
      <c r="MLI102" s="13"/>
      <c r="MLJ102" s="13"/>
      <c r="MLK102" s="13"/>
      <c r="MLL102" s="13"/>
      <c r="MLM102" s="13"/>
      <c r="MLN102" s="13"/>
      <c r="MLO102" s="13"/>
      <c r="MLP102" s="13"/>
      <c r="MLQ102" s="13"/>
      <c r="MLR102" s="13"/>
      <c r="MLS102" s="13"/>
      <c r="MLT102" s="13"/>
      <c r="MLU102" s="13"/>
      <c r="MLV102" s="13"/>
      <c r="MLW102" s="13"/>
      <c r="MLX102" s="13"/>
      <c r="MLY102" s="13"/>
      <c r="MLZ102" s="13"/>
      <c r="MMA102" s="13"/>
      <c r="MMB102" s="13"/>
      <c r="MMC102" s="13"/>
      <c r="MMD102" s="13"/>
      <c r="MME102" s="13"/>
      <c r="MMF102" s="13"/>
      <c r="MMG102" s="13"/>
      <c r="MMH102" s="13"/>
      <c r="MMI102" s="13"/>
      <c r="MMJ102" s="13"/>
      <c r="MMK102" s="13"/>
      <c r="MML102" s="13"/>
      <c r="MMM102" s="13"/>
      <c r="MMN102" s="13"/>
      <c r="MMO102" s="13"/>
      <c r="MMP102" s="13"/>
      <c r="MMQ102" s="13"/>
      <c r="MMR102" s="13"/>
      <c r="MMS102" s="13"/>
      <c r="MMT102" s="13"/>
      <c r="MMU102" s="13"/>
      <c r="MMV102" s="13"/>
      <c r="MMW102" s="13"/>
      <c r="MMX102" s="13"/>
      <c r="MMY102" s="13"/>
      <c r="MMZ102" s="13"/>
      <c r="MNA102" s="13"/>
      <c r="MNB102" s="13"/>
      <c r="MNC102" s="13"/>
      <c r="MND102" s="13"/>
      <c r="MNE102" s="13"/>
      <c r="MNF102" s="13"/>
      <c r="MNG102" s="13"/>
      <c r="MNH102" s="13"/>
      <c r="MNI102" s="13"/>
      <c r="MNJ102" s="13"/>
      <c r="MNK102" s="13"/>
      <c r="MNL102" s="13"/>
      <c r="MNM102" s="13"/>
      <c r="MNN102" s="13"/>
      <c r="MNO102" s="13"/>
      <c r="MNP102" s="13"/>
      <c r="MNQ102" s="13"/>
      <c r="MNR102" s="13"/>
      <c r="MNS102" s="13"/>
      <c r="MNT102" s="13"/>
      <c r="MNU102" s="13"/>
      <c r="MNV102" s="13"/>
      <c r="MNW102" s="13"/>
      <c r="MNX102" s="13"/>
      <c r="MNY102" s="13"/>
      <c r="MNZ102" s="13"/>
      <c r="MOA102" s="13"/>
      <c r="MOB102" s="13"/>
      <c r="MOC102" s="13"/>
      <c r="MOD102" s="13"/>
      <c r="MOE102" s="13"/>
      <c r="MOF102" s="13"/>
      <c r="MOG102" s="13"/>
      <c r="MOH102" s="13"/>
      <c r="MOI102" s="13"/>
      <c r="MOJ102" s="13"/>
      <c r="MOK102" s="13"/>
      <c r="MOL102" s="13"/>
      <c r="MOM102" s="13"/>
      <c r="MON102" s="13"/>
      <c r="MOO102" s="13"/>
      <c r="MOP102" s="13"/>
      <c r="MOQ102" s="13"/>
      <c r="MOR102" s="13"/>
      <c r="MOS102" s="13"/>
      <c r="MOT102" s="13"/>
      <c r="MOU102" s="13"/>
      <c r="MOV102" s="13"/>
      <c r="MOW102" s="13"/>
      <c r="MOX102" s="13"/>
      <c r="MOY102" s="13"/>
      <c r="MOZ102" s="13"/>
      <c r="MPA102" s="13"/>
      <c r="MPB102" s="13"/>
      <c r="MPC102" s="13"/>
      <c r="MPD102" s="13"/>
      <c r="MPE102" s="13"/>
      <c r="MPF102" s="13"/>
      <c r="MPG102" s="13"/>
      <c r="MPH102" s="13"/>
      <c r="MPI102" s="13"/>
      <c r="MPJ102" s="13"/>
      <c r="MPK102" s="13"/>
      <c r="MPL102" s="13"/>
      <c r="MPM102" s="13"/>
      <c r="MPN102" s="13"/>
      <c r="MPO102" s="13"/>
      <c r="MPP102" s="13"/>
      <c r="MPQ102" s="13"/>
      <c r="MPR102" s="13"/>
      <c r="MPS102" s="13"/>
      <c r="MPT102" s="13"/>
      <c r="MPU102" s="13"/>
      <c r="MPV102" s="13"/>
      <c r="MPW102" s="13"/>
      <c r="MPX102" s="13"/>
      <c r="MPY102" s="13"/>
      <c r="MPZ102" s="13"/>
      <c r="MQA102" s="13"/>
      <c r="MQB102" s="13"/>
      <c r="MQC102" s="13"/>
      <c r="MQD102" s="13"/>
      <c r="MQE102" s="13"/>
      <c r="MQF102" s="13"/>
      <c r="MQG102" s="13"/>
      <c r="MQH102" s="13"/>
      <c r="MQI102" s="13"/>
      <c r="MQJ102" s="13"/>
      <c r="MQK102" s="13"/>
      <c r="MQL102" s="13"/>
      <c r="MQM102" s="13"/>
      <c r="MQN102" s="13"/>
      <c r="MQO102" s="13"/>
      <c r="MQP102" s="13"/>
      <c r="MQQ102" s="13"/>
      <c r="MQR102" s="13"/>
      <c r="MQS102" s="13"/>
      <c r="MQT102" s="13"/>
      <c r="MQU102" s="13"/>
      <c r="MQV102" s="13"/>
      <c r="MQW102" s="13"/>
      <c r="MQX102" s="13"/>
      <c r="MQY102" s="13"/>
      <c r="MQZ102" s="13"/>
      <c r="MRA102" s="13"/>
      <c r="MRB102" s="13"/>
      <c r="MRC102" s="13"/>
      <c r="MRD102" s="13"/>
      <c r="MRE102" s="13"/>
      <c r="MRF102" s="13"/>
      <c r="MRG102" s="13"/>
      <c r="MRH102" s="13"/>
      <c r="MRI102" s="13"/>
      <c r="MRJ102" s="13"/>
      <c r="MRK102" s="13"/>
      <c r="MRL102" s="13"/>
      <c r="MRM102" s="13"/>
      <c r="MRN102" s="13"/>
      <c r="MRO102" s="13"/>
      <c r="MRP102" s="13"/>
      <c r="MRQ102" s="13"/>
      <c r="MRR102" s="13"/>
      <c r="MRS102" s="13"/>
      <c r="MRT102" s="13"/>
      <c r="MRU102" s="13"/>
      <c r="MRV102" s="13"/>
      <c r="MRW102" s="13"/>
      <c r="MRX102" s="13"/>
      <c r="MRY102" s="13"/>
      <c r="MRZ102" s="13"/>
      <c r="MSA102" s="13"/>
      <c r="MSB102" s="13"/>
      <c r="MSC102" s="13"/>
      <c r="MSD102" s="13"/>
      <c r="MSE102" s="13"/>
      <c r="MSF102" s="13"/>
      <c r="MSG102" s="13"/>
      <c r="MSH102" s="13"/>
      <c r="MSI102" s="13"/>
      <c r="MSJ102" s="13"/>
      <c r="MSK102" s="13"/>
      <c r="MSL102" s="13"/>
      <c r="MSM102" s="13"/>
      <c r="MSN102" s="13"/>
      <c r="MSO102" s="13"/>
      <c r="MSP102" s="13"/>
      <c r="MSQ102" s="13"/>
      <c r="MSR102" s="13"/>
      <c r="MSS102" s="13"/>
      <c r="MST102" s="13"/>
      <c r="MSU102" s="13"/>
      <c r="MSV102" s="13"/>
      <c r="MSW102" s="13"/>
      <c r="MSX102" s="13"/>
      <c r="MSY102" s="13"/>
      <c r="MSZ102" s="13"/>
      <c r="MTA102" s="13"/>
      <c r="MTB102" s="13"/>
      <c r="MTC102" s="13"/>
      <c r="MTD102" s="13"/>
      <c r="MTE102" s="13"/>
      <c r="MTF102" s="13"/>
      <c r="MTG102" s="13"/>
      <c r="MTH102" s="13"/>
      <c r="MTI102" s="13"/>
      <c r="MTJ102" s="13"/>
      <c r="MTK102" s="13"/>
      <c r="MTL102" s="13"/>
      <c r="MTM102" s="13"/>
      <c r="MTN102" s="13"/>
      <c r="MTO102" s="13"/>
      <c r="MTP102" s="13"/>
      <c r="MTQ102" s="13"/>
      <c r="MTR102" s="13"/>
      <c r="MTS102" s="13"/>
      <c r="MTT102" s="13"/>
      <c r="MTU102" s="13"/>
      <c r="MTV102" s="13"/>
      <c r="MTW102" s="13"/>
      <c r="MTX102" s="13"/>
      <c r="MTY102" s="13"/>
      <c r="MTZ102" s="13"/>
      <c r="MUA102" s="13"/>
      <c r="MUB102" s="13"/>
      <c r="MUC102" s="13"/>
      <c r="MUD102" s="13"/>
      <c r="MUE102" s="13"/>
      <c r="MUF102" s="13"/>
      <c r="MUG102" s="13"/>
      <c r="MUH102" s="13"/>
      <c r="MUI102" s="13"/>
      <c r="MUJ102" s="13"/>
      <c r="MUK102" s="13"/>
      <c r="MUL102" s="13"/>
      <c r="MUM102" s="13"/>
      <c r="MUN102" s="13"/>
      <c r="MUO102" s="13"/>
      <c r="MUP102" s="13"/>
      <c r="MUQ102" s="13"/>
      <c r="MUR102" s="13"/>
      <c r="MUS102" s="13"/>
      <c r="MUT102" s="13"/>
      <c r="MUU102" s="13"/>
      <c r="MUV102" s="13"/>
      <c r="MUW102" s="13"/>
      <c r="MUX102" s="13"/>
      <c r="MUY102" s="13"/>
      <c r="MUZ102" s="13"/>
      <c r="MVA102" s="13"/>
      <c r="MVB102" s="13"/>
      <c r="MVC102" s="13"/>
      <c r="MVD102" s="13"/>
      <c r="MVE102" s="13"/>
      <c r="MVF102" s="13"/>
      <c r="MVG102" s="13"/>
      <c r="MVH102" s="13"/>
      <c r="MVI102" s="13"/>
      <c r="MVJ102" s="13"/>
      <c r="MVK102" s="13"/>
      <c r="MVL102" s="13"/>
      <c r="MVM102" s="13"/>
      <c r="MVN102" s="13"/>
      <c r="MVO102" s="13"/>
      <c r="MVP102" s="13"/>
      <c r="MVQ102" s="13"/>
      <c r="MVR102" s="13"/>
      <c r="MVS102" s="13"/>
      <c r="MVT102" s="13"/>
      <c r="MVU102" s="13"/>
      <c r="MVV102" s="13"/>
      <c r="MVW102" s="13"/>
      <c r="MVX102" s="13"/>
      <c r="MVY102" s="13"/>
      <c r="MVZ102" s="13"/>
      <c r="MWA102" s="13"/>
      <c r="MWB102" s="13"/>
      <c r="MWC102" s="13"/>
      <c r="MWD102" s="13"/>
      <c r="MWE102" s="13"/>
      <c r="MWF102" s="13"/>
      <c r="MWG102" s="13"/>
      <c r="MWH102" s="13"/>
      <c r="MWI102" s="13"/>
      <c r="MWJ102" s="13"/>
      <c r="MWK102" s="13"/>
      <c r="MWL102" s="13"/>
      <c r="MWM102" s="13"/>
      <c r="MWN102" s="13"/>
      <c r="MWO102" s="13"/>
      <c r="MWP102" s="13"/>
      <c r="MWQ102" s="13"/>
      <c r="MWR102" s="13"/>
      <c r="MWS102" s="13"/>
      <c r="MWT102" s="13"/>
      <c r="MWU102" s="13"/>
      <c r="MWV102" s="13"/>
      <c r="MWW102" s="13"/>
      <c r="MWX102" s="13"/>
      <c r="MWY102" s="13"/>
      <c r="MWZ102" s="13"/>
      <c r="MXA102" s="13"/>
      <c r="MXB102" s="13"/>
      <c r="MXC102" s="13"/>
      <c r="MXD102" s="13"/>
      <c r="MXE102" s="13"/>
      <c r="MXF102" s="13"/>
      <c r="MXG102" s="13"/>
      <c r="MXH102" s="13"/>
      <c r="MXI102" s="13"/>
      <c r="MXJ102" s="13"/>
      <c r="MXK102" s="13"/>
      <c r="MXL102" s="13"/>
      <c r="MXM102" s="13"/>
      <c r="MXN102" s="13"/>
      <c r="MXO102" s="13"/>
      <c r="MXP102" s="13"/>
      <c r="MXQ102" s="13"/>
      <c r="MXR102" s="13"/>
      <c r="MXS102" s="13"/>
      <c r="MXT102" s="13"/>
      <c r="MXU102" s="13"/>
      <c r="MXV102" s="13"/>
      <c r="MXW102" s="13"/>
      <c r="MXX102" s="13"/>
      <c r="MXY102" s="13"/>
      <c r="MXZ102" s="13"/>
      <c r="MYA102" s="13"/>
      <c r="MYB102" s="13"/>
      <c r="MYC102" s="13"/>
      <c r="MYD102" s="13"/>
      <c r="MYE102" s="13"/>
      <c r="MYF102" s="13"/>
      <c r="MYG102" s="13"/>
      <c r="MYH102" s="13"/>
      <c r="MYI102" s="13"/>
      <c r="MYJ102" s="13"/>
      <c r="MYK102" s="13"/>
      <c r="MYL102" s="13"/>
      <c r="MYM102" s="13"/>
      <c r="MYN102" s="13"/>
      <c r="MYO102" s="13"/>
      <c r="MYP102" s="13"/>
      <c r="MYQ102" s="13"/>
      <c r="MYR102" s="13"/>
      <c r="MYS102" s="13"/>
      <c r="MYT102" s="13"/>
      <c r="MYU102" s="13"/>
      <c r="MYV102" s="13"/>
      <c r="MYW102" s="13"/>
      <c r="MYX102" s="13"/>
      <c r="MYY102" s="13"/>
      <c r="MYZ102" s="13"/>
      <c r="MZA102" s="13"/>
      <c r="MZB102" s="13"/>
      <c r="MZC102" s="13"/>
      <c r="MZD102" s="13"/>
      <c r="MZE102" s="13"/>
      <c r="MZF102" s="13"/>
      <c r="MZG102" s="13"/>
      <c r="MZH102" s="13"/>
      <c r="MZI102" s="13"/>
      <c r="MZJ102" s="13"/>
      <c r="MZK102" s="13"/>
      <c r="MZL102" s="13"/>
      <c r="MZM102" s="13"/>
      <c r="MZN102" s="13"/>
      <c r="MZO102" s="13"/>
      <c r="MZP102" s="13"/>
      <c r="MZQ102" s="13"/>
      <c r="MZR102" s="13"/>
      <c r="MZS102" s="13"/>
      <c r="MZT102" s="13"/>
      <c r="MZU102" s="13"/>
      <c r="MZV102" s="13"/>
      <c r="MZW102" s="13"/>
      <c r="MZX102" s="13"/>
      <c r="MZY102" s="13"/>
      <c r="MZZ102" s="13"/>
      <c r="NAA102" s="13"/>
      <c r="NAB102" s="13"/>
      <c r="NAC102" s="13"/>
      <c r="NAD102" s="13"/>
      <c r="NAE102" s="13"/>
      <c r="NAF102" s="13"/>
      <c r="NAG102" s="13"/>
      <c r="NAH102" s="13"/>
      <c r="NAI102" s="13"/>
      <c r="NAJ102" s="13"/>
      <c r="NAK102" s="13"/>
      <c r="NAL102" s="13"/>
      <c r="NAM102" s="13"/>
      <c r="NAN102" s="13"/>
      <c r="NAO102" s="13"/>
      <c r="NAP102" s="13"/>
      <c r="NAQ102" s="13"/>
      <c r="NAR102" s="13"/>
      <c r="NAS102" s="13"/>
      <c r="NAT102" s="13"/>
      <c r="NAU102" s="13"/>
      <c r="NAV102" s="13"/>
      <c r="NAW102" s="13"/>
      <c r="NAX102" s="13"/>
      <c r="NAY102" s="13"/>
      <c r="NAZ102" s="13"/>
      <c r="NBA102" s="13"/>
      <c r="NBB102" s="13"/>
      <c r="NBC102" s="13"/>
      <c r="NBD102" s="13"/>
      <c r="NBE102" s="13"/>
      <c r="NBF102" s="13"/>
      <c r="NBG102" s="13"/>
      <c r="NBH102" s="13"/>
      <c r="NBI102" s="13"/>
      <c r="NBJ102" s="13"/>
      <c r="NBK102" s="13"/>
      <c r="NBL102" s="13"/>
      <c r="NBM102" s="13"/>
      <c r="NBN102" s="13"/>
      <c r="NBO102" s="13"/>
      <c r="NBP102" s="13"/>
      <c r="NBQ102" s="13"/>
      <c r="NBR102" s="13"/>
      <c r="NBS102" s="13"/>
      <c r="NBT102" s="13"/>
      <c r="NBU102" s="13"/>
      <c r="NBV102" s="13"/>
      <c r="NBW102" s="13"/>
      <c r="NBX102" s="13"/>
      <c r="NBY102" s="13"/>
      <c r="NBZ102" s="13"/>
      <c r="NCA102" s="13"/>
      <c r="NCB102" s="13"/>
      <c r="NCC102" s="13"/>
      <c r="NCD102" s="13"/>
      <c r="NCE102" s="13"/>
      <c r="NCF102" s="13"/>
      <c r="NCG102" s="13"/>
      <c r="NCH102" s="13"/>
      <c r="NCI102" s="13"/>
      <c r="NCJ102" s="13"/>
      <c r="NCK102" s="13"/>
      <c r="NCL102" s="13"/>
      <c r="NCM102" s="13"/>
      <c r="NCN102" s="13"/>
      <c r="NCO102" s="13"/>
      <c r="NCP102" s="13"/>
      <c r="NCQ102" s="13"/>
      <c r="NCR102" s="13"/>
      <c r="NCS102" s="13"/>
      <c r="NCT102" s="13"/>
      <c r="NCU102" s="13"/>
      <c r="NCV102" s="13"/>
      <c r="NCW102" s="13"/>
      <c r="NCX102" s="13"/>
      <c r="NCY102" s="13"/>
      <c r="NCZ102" s="13"/>
      <c r="NDA102" s="13"/>
      <c r="NDB102" s="13"/>
      <c r="NDC102" s="13"/>
      <c r="NDD102" s="13"/>
      <c r="NDE102" s="13"/>
      <c r="NDF102" s="13"/>
      <c r="NDG102" s="13"/>
      <c r="NDH102" s="13"/>
      <c r="NDI102" s="13"/>
      <c r="NDJ102" s="13"/>
      <c r="NDK102" s="13"/>
      <c r="NDL102" s="13"/>
      <c r="NDM102" s="13"/>
      <c r="NDN102" s="13"/>
      <c r="NDO102" s="13"/>
      <c r="NDP102" s="13"/>
      <c r="NDQ102" s="13"/>
      <c r="NDR102" s="13"/>
      <c r="NDS102" s="13"/>
      <c r="NDT102" s="13"/>
      <c r="NDU102" s="13"/>
      <c r="NDV102" s="13"/>
      <c r="NDW102" s="13"/>
      <c r="NDX102" s="13"/>
      <c r="NDY102" s="13"/>
      <c r="NDZ102" s="13"/>
      <c r="NEA102" s="13"/>
      <c r="NEB102" s="13"/>
      <c r="NEC102" s="13"/>
      <c r="NED102" s="13"/>
      <c r="NEE102" s="13"/>
      <c r="NEF102" s="13"/>
      <c r="NEG102" s="13"/>
      <c r="NEH102" s="13"/>
      <c r="NEI102" s="13"/>
      <c r="NEJ102" s="13"/>
      <c r="NEK102" s="13"/>
      <c r="NEL102" s="13"/>
      <c r="NEM102" s="13"/>
      <c r="NEN102" s="13"/>
      <c r="NEO102" s="13"/>
      <c r="NEP102" s="13"/>
      <c r="NEQ102" s="13"/>
      <c r="NER102" s="13"/>
      <c r="NES102" s="13"/>
      <c r="NET102" s="13"/>
      <c r="NEU102" s="13"/>
      <c r="NEV102" s="13"/>
      <c r="NEW102" s="13"/>
      <c r="NEX102" s="13"/>
      <c r="NEY102" s="13"/>
      <c r="NEZ102" s="13"/>
      <c r="NFA102" s="13"/>
      <c r="NFB102" s="13"/>
      <c r="NFC102" s="13"/>
      <c r="NFD102" s="13"/>
      <c r="NFE102" s="13"/>
      <c r="NFF102" s="13"/>
      <c r="NFG102" s="13"/>
      <c r="NFH102" s="13"/>
      <c r="NFI102" s="13"/>
      <c r="NFJ102" s="13"/>
      <c r="NFK102" s="13"/>
      <c r="NFL102" s="13"/>
      <c r="NFM102" s="13"/>
      <c r="NFN102" s="13"/>
      <c r="NFO102" s="13"/>
      <c r="NFP102" s="13"/>
      <c r="NFQ102" s="13"/>
      <c r="NFR102" s="13"/>
      <c r="NFS102" s="13"/>
      <c r="NFT102" s="13"/>
      <c r="NFU102" s="13"/>
      <c r="NFV102" s="13"/>
      <c r="NFW102" s="13"/>
      <c r="NFX102" s="13"/>
      <c r="NFY102" s="13"/>
      <c r="NFZ102" s="13"/>
      <c r="NGA102" s="13"/>
      <c r="NGB102" s="13"/>
      <c r="NGC102" s="13"/>
      <c r="NGD102" s="13"/>
      <c r="NGE102" s="13"/>
      <c r="NGF102" s="13"/>
      <c r="NGG102" s="13"/>
      <c r="NGH102" s="13"/>
      <c r="NGI102" s="13"/>
      <c r="NGJ102" s="13"/>
      <c r="NGK102" s="13"/>
      <c r="NGL102" s="13"/>
      <c r="NGM102" s="13"/>
      <c r="NGN102" s="13"/>
      <c r="NGO102" s="13"/>
      <c r="NGP102" s="13"/>
      <c r="NGQ102" s="13"/>
      <c r="NGR102" s="13"/>
      <c r="NGS102" s="13"/>
      <c r="NGT102" s="13"/>
      <c r="NGU102" s="13"/>
      <c r="NGV102" s="13"/>
      <c r="NGW102" s="13"/>
      <c r="NGX102" s="13"/>
      <c r="NGY102" s="13"/>
      <c r="NGZ102" s="13"/>
      <c r="NHA102" s="13"/>
      <c r="NHB102" s="13"/>
      <c r="NHC102" s="13"/>
      <c r="NHD102" s="13"/>
      <c r="NHE102" s="13"/>
      <c r="NHF102" s="13"/>
      <c r="NHG102" s="13"/>
      <c r="NHH102" s="13"/>
      <c r="NHI102" s="13"/>
      <c r="NHJ102" s="13"/>
      <c r="NHK102" s="13"/>
      <c r="NHL102" s="13"/>
      <c r="NHM102" s="13"/>
      <c r="NHN102" s="13"/>
      <c r="NHO102" s="13"/>
      <c r="NHP102" s="13"/>
      <c r="NHQ102" s="13"/>
      <c r="NHR102" s="13"/>
      <c r="NHS102" s="13"/>
      <c r="NHT102" s="13"/>
      <c r="NHU102" s="13"/>
      <c r="NHV102" s="13"/>
      <c r="NHW102" s="13"/>
      <c r="NHX102" s="13"/>
      <c r="NHY102" s="13"/>
      <c r="NHZ102" s="13"/>
      <c r="NIA102" s="13"/>
      <c r="NIB102" s="13"/>
      <c r="NIC102" s="13"/>
      <c r="NID102" s="13"/>
      <c r="NIE102" s="13"/>
      <c r="NIF102" s="13"/>
      <c r="NIG102" s="13"/>
      <c r="NIH102" s="13"/>
      <c r="NII102" s="13"/>
      <c r="NIJ102" s="13"/>
      <c r="NIK102" s="13"/>
      <c r="NIL102" s="13"/>
      <c r="NIM102" s="13"/>
      <c r="NIN102" s="13"/>
      <c r="NIO102" s="13"/>
      <c r="NIP102" s="13"/>
      <c r="NIQ102" s="13"/>
      <c r="NIR102" s="13"/>
      <c r="NIS102" s="13"/>
      <c r="NIT102" s="13"/>
      <c r="NIU102" s="13"/>
      <c r="NIV102" s="13"/>
      <c r="NIW102" s="13"/>
      <c r="NIX102" s="13"/>
      <c r="NIY102" s="13"/>
      <c r="NIZ102" s="13"/>
      <c r="NJA102" s="13"/>
      <c r="NJB102" s="13"/>
      <c r="NJC102" s="13"/>
      <c r="NJD102" s="13"/>
      <c r="NJE102" s="13"/>
      <c r="NJF102" s="13"/>
      <c r="NJG102" s="13"/>
      <c r="NJH102" s="13"/>
      <c r="NJI102" s="13"/>
      <c r="NJJ102" s="13"/>
      <c r="NJK102" s="13"/>
      <c r="NJL102" s="13"/>
      <c r="NJM102" s="13"/>
      <c r="NJN102" s="13"/>
      <c r="NJO102" s="13"/>
      <c r="NJP102" s="13"/>
      <c r="NJQ102" s="13"/>
      <c r="NJR102" s="13"/>
      <c r="NJS102" s="13"/>
      <c r="NJT102" s="13"/>
      <c r="NJU102" s="13"/>
      <c r="NJV102" s="13"/>
      <c r="NJW102" s="13"/>
      <c r="NJX102" s="13"/>
      <c r="NJY102" s="13"/>
      <c r="NJZ102" s="13"/>
      <c r="NKA102" s="13"/>
      <c r="NKB102" s="13"/>
      <c r="NKC102" s="13"/>
      <c r="NKD102" s="13"/>
      <c r="NKE102" s="13"/>
      <c r="NKF102" s="13"/>
      <c r="NKG102" s="13"/>
      <c r="NKH102" s="13"/>
      <c r="NKI102" s="13"/>
      <c r="NKJ102" s="13"/>
      <c r="NKK102" s="13"/>
      <c r="NKL102" s="13"/>
      <c r="NKM102" s="13"/>
      <c r="NKN102" s="13"/>
      <c r="NKO102" s="13"/>
      <c r="NKP102" s="13"/>
      <c r="NKQ102" s="13"/>
      <c r="NKR102" s="13"/>
      <c r="NKS102" s="13"/>
      <c r="NKT102" s="13"/>
      <c r="NKU102" s="13"/>
      <c r="NKV102" s="13"/>
      <c r="NKW102" s="13"/>
      <c r="NKX102" s="13"/>
      <c r="NKY102" s="13"/>
      <c r="NKZ102" s="13"/>
      <c r="NLA102" s="13"/>
      <c r="NLB102" s="13"/>
      <c r="NLC102" s="13"/>
      <c r="NLD102" s="13"/>
      <c r="NLE102" s="13"/>
      <c r="NLF102" s="13"/>
      <c r="NLG102" s="13"/>
      <c r="NLH102" s="13"/>
      <c r="NLI102" s="13"/>
      <c r="NLJ102" s="13"/>
      <c r="NLK102" s="13"/>
      <c r="NLL102" s="13"/>
      <c r="NLM102" s="13"/>
      <c r="NLN102" s="13"/>
      <c r="NLO102" s="13"/>
      <c r="NLP102" s="13"/>
      <c r="NLQ102" s="13"/>
      <c r="NLR102" s="13"/>
      <c r="NLS102" s="13"/>
      <c r="NLT102" s="13"/>
      <c r="NLU102" s="13"/>
      <c r="NLV102" s="13"/>
      <c r="NLW102" s="13"/>
      <c r="NLX102" s="13"/>
      <c r="NLY102" s="13"/>
      <c r="NLZ102" s="13"/>
      <c r="NMA102" s="13"/>
      <c r="NMB102" s="13"/>
      <c r="NMC102" s="13"/>
      <c r="NMD102" s="13"/>
      <c r="NME102" s="13"/>
      <c r="NMF102" s="13"/>
      <c r="NMG102" s="13"/>
      <c r="NMH102" s="13"/>
      <c r="NMI102" s="13"/>
      <c r="NMJ102" s="13"/>
      <c r="NMK102" s="13"/>
      <c r="NML102" s="13"/>
      <c r="NMM102" s="13"/>
      <c r="NMN102" s="13"/>
      <c r="NMO102" s="13"/>
      <c r="NMP102" s="13"/>
      <c r="NMQ102" s="13"/>
      <c r="NMR102" s="13"/>
      <c r="NMS102" s="13"/>
      <c r="NMT102" s="13"/>
      <c r="NMU102" s="13"/>
      <c r="NMV102" s="13"/>
      <c r="NMW102" s="13"/>
      <c r="NMX102" s="13"/>
      <c r="NMY102" s="13"/>
      <c r="NMZ102" s="13"/>
      <c r="NNA102" s="13"/>
      <c r="NNB102" s="13"/>
      <c r="NNC102" s="13"/>
      <c r="NND102" s="13"/>
      <c r="NNE102" s="13"/>
      <c r="NNF102" s="13"/>
      <c r="NNG102" s="13"/>
      <c r="NNH102" s="13"/>
      <c r="NNI102" s="13"/>
      <c r="NNJ102" s="13"/>
      <c r="NNK102" s="13"/>
      <c r="NNL102" s="13"/>
      <c r="NNM102" s="13"/>
      <c r="NNN102" s="13"/>
      <c r="NNO102" s="13"/>
      <c r="NNP102" s="13"/>
      <c r="NNQ102" s="13"/>
      <c r="NNR102" s="13"/>
      <c r="NNS102" s="13"/>
      <c r="NNT102" s="13"/>
      <c r="NNU102" s="13"/>
      <c r="NNV102" s="13"/>
      <c r="NNW102" s="13"/>
      <c r="NNX102" s="13"/>
      <c r="NNY102" s="13"/>
      <c r="NNZ102" s="13"/>
      <c r="NOA102" s="13"/>
      <c r="NOB102" s="13"/>
      <c r="NOC102" s="13"/>
      <c r="NOD102" s="13"/>
      <c r="NOE102" s="13"/>
      <c r="NOF102" s="13"/>
      <c r="NOG102" s="13"/>
      <c r="NOH102" s="13"/>
      <c r="NOI102" s="13"/>
      <c r="NOJ102" s="13"/>
      <c r="NOK102" s="13"/>
      <c r="NOL102" s="13"/>
      <c r="NOM102" s="13"/>
      <c r="NON102" s="13"/>
      <c r="NOO102" s="13"/>
      <c r="NOP102" s="13"/>
      <c r="NOQ102" s="13"/>
      <c r="NOR102" s="13"/>
      <c r="NOS102" s="13"/>
      <c r="NOT102" s="13"/>
      <c r="NOU102" s="13"/>
      <c r="NOV102" s="13"/>
      <c r="NOW102" s="13"/>
      <c r="NOX102" s="13"/>
      <c r="NOY102" s="13"/>
      <c r="NOZ102" s="13"/>
      <c r="NPA102" s="13"/>
      <c r="NPB102" s="13"/>
      <c r="NPC102" s="13"/>
      <c r="NPD102" s="13"/>
      <c r="NPE102" s="13"/>
      <c r="NPF102" s="13"/>
      <c r="NPG102" s="13"/>
      <c r="NPH102" s="13"/>
      <c r="NPI102" s="13"/>
      <c r="NPJ102" s="13"/>
      <c r="NPK102" s="13"/>
      <c r="NPL102" s="13"/>
      <c r="NPM102" s="13"/>
      <c r="NPN102" s="13"/>
      <c r="NPO102" s="13"/>
      <c r="NPP102" s="13"/>
      <c r="NPQ102" s="13"/>
      <c r="NPR102" s="13"/>
      <c r="NPS102" s="13"/>
      <c r="NPT102" s="13"/>
      <c r="NPU102" s="13"/>
      <c r="NPV102" s="13"/>
      <c r="NPW102" s="13"/>
      <c r="NPX102" s="13"/>
      <c r="NPY102" s="13"/>
      <c r="NPZ102" s="13"/>
      <c r="NQA102" s="13"/>
      <c r="NQB102" s="13"/>
      <c r="NQC102" s="13"/>
      <c r="NQD102" s="13"/>
      <c r="NQE102" s="13"/>
      <c r="NQF102" s="13"/>
      <c r="NQG102" s="13"/>
      <c r="NQH102" s="13"/>
      <c r="NQI102" s="13"/>
      <c r="NQJ102" s="13"/>
      <c r="NQK102" s="13"/>
      <c r="NQL102" s="13"/>
      <c r="NQM102" s="13"/>
      <c r="NQN102" s="13"/>
      <c r="NQO102" s="13"/>
      <c r="NQP102" s="13"/>
      <c r="NQQ102" s="13"/>
      <c r="NQR102" s="13"/>
      <c r="NQS102" s="13"/>
      <c r="NQT102" s="13"/>
      <c r="NQU102" s="13"/>
      <c r="NQV102" s="13"/>
      <c r="NQW102" s="13"/>
      <c r="NQX102" s="13"/>
      <c r="NQY102" s="13"/>
      <c r="NQZ102" s="13"/>
      <c r="NRA102" s="13"/>
      <c r="NRB102" s="13"/>
      <c r="NRC102" s="13"/>
      <c r="NRD102" s="13"/>
      <c r="NRE102" s="13"/>
      <c r="NRF102" s="13"/>
      <c r="NRG102" s="13"/>
      <c r="NRH102" s="13"/>
      <c r="NRI102" s="13"/>
      <c r="NRJ102" s="13"/>
      <c r="NRK102" s="13"/>
      <c r="NRL102" s="13"/>
      <c r="NRM102" s="13"/>
      <c r="NRN102" s="13"/>
      <c r="NRO102" s="13"/>
      <c r="NRP102" s="13"/>
      <c r="NRQ102" s="13"/>
      <c r="NRR102" s="13"/>
      <c r="NRS102" s="13"/>
      <c r="NRT102" s="13"/>
      <c r="NRU102" s="13"/>
      <c r="NRV102" s="13"/>
      <c r="NRW102" s="13"/>
      <c r="NRX102" s="13"/>
      <c r="NRY102" s="13"/>
      <c r="NRZ102" s="13"/>
      <c r="NSA102" s="13"/>
      <c r="NSB102" s="13"/>
      <c r="NSC102" s="13"/>
      <c r="NSD102" s="13"/>
      <c r="NSE102" s="13"/>
      <c r="NSF102" s="13"/>
      <c r="NSG102" s="13"/>
      <c r="NSH102" s="13"/>
      <c r="NSI102" s="13"/>
      <c r="NSJ102" s="13"/>
      <c r="NSK102" s="13"/>
      <c r="NSL102" s="13"/>
      <c r="NSM102" s="13"/>
      <c r="NSN102" s="13"/>
      <c r="NSO102" s="13"/>
      <c r="NSP102" s="13"/>
      <c r="NSQ102" s="13"/>
      <c r="NSR102" s="13"/>
      <c r="NSS102" s="13"/>
      <c r="NST102" s="13"/>
      <c r="NSU102" s="13"/>
      <c r="NSV102" s="13"/>
      <c r="NSW102" s="13"/>
      <c r="NSX102" s="13"/>
      <c r="NSY102" s="13"/>
      <c r="NSZ102" s="13"/>
      <c r="NTA102" s="13"/>
      <c r="NTB102" s="13"/>
      <c r="NTC102" s="13"/>
      <c r="NTD102" s="13"/>
      <c r="NTE102" s="13"/>
      <c r="NTF102" s="13"/>
      <c r="NTG102" s="13"/>
      <c r="NTH102" s="13"/>
      <c r="NTI102" s="13"/>
      <c r="NTJ102" s="13"/>
      <c r="NTK102" s="13"/>
      <c r="NTL102" s="13"/>
      <c r="NTM102" s="13"/>
      <c r="NTN102" s="13"/>
      <c r="NTO102" s="13"/>
      <c r="NTP102" s="13"/>
      <c r="NTQ102" s="13"/>
      <c r="NTR102" s="13"/>
      <c r="NTS102" s="13"/>
      <c r="NTT102" s="13"/>
      <c r="NTU102" s="13"/>
      <c r="NTV102" s="13"/>
      <c r="NTW102" s="13"/>
      <c r="NTX102" s="13"/>
      <c r="NTY102" s="13"/>
      <c r="NTZ102" s="13"/>
      <c r="NUA102" s="13"/>
      <c r="NUB102" s="13"/>
      <c r="NUC102" s="13"/>
      <c r="NUD102" s="13"/>
      <c r="NUE102" s="13"/>
      <c r="NUF102" s="13"/>
      <c r="NUG102" s="13"/>
      <c r="NUH102" s="13"/>
      <c r="NUI102" s="13"/>
      <c r="NUJ102" s="13"/>
      <c r="NUK102" s="13"/>
      <c r="NUL102" s="13"/>
      <c r="NUM102" s="13"/>
      <c r="NUN102" s="13"/>
      <c r="NUO102" s="13"/>
      <c r="NUP102" s="13"/>
      <c r="NUQ102" s="13"/>
      <c r="NUR102" s="13"/>
      <c r="NUS102" s="13"/>
      <c r="NUT102" s="13"/>
      <c r="NUU102" s="13"/>
      <c r="NUV102" s="13"/>
      <c r="NUW102" s="13"/>
      <c r="NUX102" s="13"/>
      <c r="NUY102" s="13"/>
      <c r="NUZ102" s="13"/>
      <c r="NVA102" s="13"/>
      <c r="NVB102" s="13"/>
      <c r="NVC102" s="13"/>
      <c r="NVD102" s="13"/>
      <c r="NVE102" s="13"/>
      <c r="NVF102" s="13"/>
      <c r="NVG102" s="13"/>
      <c r="NVH102" s="13"/>
      <c r="NVI102" s="13"/>
      <c r="NVJ102" s="13"/>
      <c r="NVK102" s="13"/>
      <c r="NVL102" s="13"/>
      <c r="NVM102" s="13"/>
      <c r="NVN102" s="13"/>
      <c r="NVO102" s="13"/>
      <c r="NVP102" s="13"/>
      <c r="NVQ102" s="13"/>
      <c r="NVR102" s="13"/>
      <c r="NVS102" s="13"/>
      <c r="NVT102" s="13"/>
      <c r="NVU102" s="13"/>
      <c r="NVV102" s="13"/>
      <c r="NVW102" s="13"/>
      <c r="NVX102" s="13"/>
      <c r="NVY102" s="13"/>
      <c r="NVZ102" s="13"/>
      <c r="NWA102" s="13"/>
      <c r="NWB102" s="13"/>
      <c r="NWC102" s="13"/>
      <c r="NWD102" s="13"/>
      <c r="NWE102" s="13"/>
      <c r="NWF102" s="13"/>
      <c r="NWG102" s="13"/>
      <c r="NWH102" s="13"/>
      <c r="NWI102" s="13"/>
      <c r="NWJ102" s="13"/>
      <c r="NWK102" s="13"/>
      <c r="NWL102" s="13"/>
      <c r="NWM102" s="13"/>
      <c r="NWN102" s="13"/>
      <c r="NWO102" s="13"/>
      <c r="NWP102" s="13"/>
      <c r="NWQ102" s="13"/>
      <c r="NWR102" s="13"/>
      <c r="NWS102" s="13"/>
      <c r="NWT102" s="13"/>
      <c r="NWU102" s="13"/>
      <c r="NWV102" s="13"/>
      <c r="NWW102" s="13"/>
      <c r="NWX102" s="13"/>
      <c r="NWY102" s="13"/>
      <c r="NWZ102" s="13"/>
      <c r="NXA102" s="13"/>
      <c r="NXB102" s="13"/>
      <c r="NXC102" s="13"/>
      <c r="NXD102" s="13"/>
      <c r="NXE102" s="13"/>
      <c r="NXF102" s="13"/>
      <c r="NXG102" s="13"/>
      <c r="NXH102" s="13"/>
      <c r="NXI102" s="13"/>
      <c r="NXJ102" s="13"/>
      <c r="NXK102" s="13"/>
      <c r="NXL102" s="13"/>
      <c r="NXM102" s="13"/>
      <c r="NXN102" s="13"/>
      <c r="NXO102" s="13"/>
      <c r="NXP102" s="13"/>
      <c r="NXQ102" s="13"/>
      <c r="NXR102" s="13"/>
      <c r="NXS102" s="13"/>
      <c r="NXT102" s="13"/>
      <c r="NXU102" s="13"/>
      <c r="NXV102" s="13"/>
      <c r="NXW102" s="13"/>
      <c r="NXX102" s="13"/>
      <c r="NXY102" s="13"/>
      <c r="NXZ102" s="13"/>
      <c r="NYA102" s="13"/>
      <c r="NYB102" s="13"/>
      <c r="NYC102" s="13"/>
      <c r="NYD102" s="13"/>
      <c r="NYE102" s="13"/>
      <c r="NYF102" s="13"/>
      <c r="NYG102" s="13"/>
      <c r="NYH102" s="13"/>
      <c r="NYI102" s="13"/>
      <c r="NYJ102" s="13"/>
      <c r="NYK102" s="13"/>
      <c r="NYL102" s="13"/>
      <c r="NYM102" s="13"/>
      <c r="NYN102" s="13"/>
      <c r="NYO102" s="13"/>
      <c r="NYP102" s="13"/>
      <c r="NYQ102" s="13"/>
      <c r="NYR102" s="13"/>
      <c r="NYS102" s="13"/>
      <c r="NYT102" s="13"/>
      <c r="NYU102" s="13"/>
      <c r="NYV102" s="13"/>
      <c r="NYW102" s="13"/>
      <c r="NYX102" s="13"/>
      <c r="NYY102" s="13"/>
      <c r="NYZ102" s="13"/>
      <c r="NZA102" s="13"/>
      <c r="NZB102" s="13"/>
      <c r="NZC102" s="13"/>
      <c r="NZD102" s="13"/>
      <c r="NZE102" s="13"/>
      <c r="NZF102" s="13"/>
      <c r="NZG102" s="13"/>
      <c r="NZH102" s="13"/>
      <c r="NZI102" s="13"/>
      <c r="NZJ102" s="13"/>
      <c r="NZK102" s="13"/>
      <c r="NZL102" s="13"/>
      <c r="NZM102" s="13"/>
      <c r="NZN102" s="13"/>
      <c r="NZO102" s="13"/>
      <c r="NZP102" s="13"/>
      <c r="NZQ102" s="13"/>
      <c r="NZR102" s="13"/>
      <c r="NZS102" s="13"/>
      <c r="NZT102" s="13"/>
      <c r="NZU102" s="13"/>
      <c r="NZV102" s="13"/>
      <c r="NZW102" s="13"/>
      <c r="NZX102" s="13"/>
      <c r="NZY102" s="13"/>
      <c r="NZZ102" s="13"/>
      <c r="OAA102" s="13"/>
      <c r="OAB102" s="13"/>
      <c r="OAC102" s="13"/>
      <c r="OAD102" s="13"/>
      <c r="OAE102" s="13"/>
      <c r="OAF102" s="13"/>
      <c r="OAG102" s="13"/>
      <c r="OAH102" s="13"/>
      <c r="OAI102" s="13"/>
      <c r="OAJ102" s="13"/>
      <c r="OAK102" s="13"/>
      <c r="OAL102" s="13"/>
      <c r="OAM102" s="13"/>
      <c r="OAN102" s="13"/>
      <c r="OAO102" s="13"/>
      <c r="OAP102" s="13"/>
      <c r="OAQ102" s="13"/>
      <c r="OAR102" s="13"/>
      <c r="OAS102" s="13"/>
      <c r="OAT102" s="13"/>
      <c r="OAU102" s="13"/>
      <c r="OAV102" s="13"/>
      <c r="OAW102" s="13"/>
      <c r="OAX102" s="13"/>
      <c r="OAY102" s="13"/>
      <c r="OAZ102" s="13"/>
      <c r="OBA102" s="13"/>
      <c r="OBB102" s="13"/>
      <c r="OBC102" s="13"/>
      <c r="OBD102" s="13"/>
      <c r="OBE102" s="13"/>
      <c r="OBF102" s="13"/>
      <c r="OBG102" s="13"/>
      <c r="OBH102" s="13"/>
      <c r="OBI102" s="13"/>
      <c r="OBJ102" s="13"/>
      <c r="OBK102" s="13"/>
      <c r="OBL102" s="13"/>
      <c r="OBM102" s="13"/>
      <c r="OBN102" s="13"/>
      <c r="OBO102" s="13"/>
      <c r="OBP102" s="13"/>
      <c r="OBQ102" s="13"/>
      <c r="OBR102" s="13"/>
      <c r="OBS102" s="13"/>
      <c r="OBT102" s="13"/>
      <c r="OBU102" s="13"/>
      <c r="OBV102" s="13"/>
      <c r="OBW102" s="13"/>
      <c r="OBX102" s="13"/>
      <c r="OBY102" s="13"/>
      <c r="OBZ102" s="13"/>
      <c r="OCA102" s="13"/>
      <c r="OCB102" s="13"/>
      <c r="OCC102" s="13"/>
      <c r="OCD102" s="13"/>
      <c r="OCE102" s="13"/>
      <c r="OCF102" s="13"/>
      <c r="OCG102" s="13"/>
      <c r="OCH102" s="13"/>
      <c r="OCI102" s="13"/>
      <c r="OCJ102" s="13"/>
      <c r="OCK102" s="13"/>
      <c r="OCL102" s="13"/>
      <c r="OCM102" s="13"/>
      <c r="OCN102" s="13"/>
      <c r="OCO102" s="13"/>
      <c r="OCP102" s="13"/>
      <c r="OCQ102" s="13"/>
      <c r="OCR102" s="13"/>
      <c r="OCS102" s="13"/>
      <c r="OCT102" s="13"/>
      <c r="OCU102" s="13"/>
      <c r="OCV102" s="13"/>
      <c r="OCW102" s="13"/>
      <c r="OCX102" s="13"/>
      <c r="OCY102" s="13"/>
      <c r="OCZ102" s="13"/>
      <c r="ODA102" s="13"/>
      <c r="ODB102" s="13"/>
      <c r="ODC102" s="13"/>
      <c r="ODD102" s="13"/>
      <c r="ODE102" s="13"/>
      <c r="ODF102" s="13"/>
      <c r="ODG102" s="13"/>
      <c r="ODH102" s="13"/>
      <c r="ODI102" s="13"/>
      <c r="ODJ102" s="13"/>
      <c r="ODK102" s="13"/>
      <c r="ODL102" s="13"/>
      <c r="ODM102" s="13"/>
      <c r="ODN102" s="13"/>
      <c r="ODO102" s="13"/>
      <c r="ODP102" s="13"/>
      <c r="ODQ102" s="13"/>
      <c r="ODR102" s="13"/>
      <c r="ODS102" s="13"/>
      <c r="ODT102" s="13"/>
      <c r="ODU102" s="13"/>
      <c r="ODV102" s="13"/>
      <c r="ODW102" s="13"/>
      <c r="ODX102" s="13"/>
      <c r="ODY102" s="13"/>
      <c r="ODZ102" s="13"/>
      <c r="OEA102" s="13"/>
      <c r="OEB102" s="13"/>
      <c r="OEC102" s="13"/>
      <c r="OED102" s="13"/>
      <c r="OEE102" s="13"/>
      <c r="OEF102" s="13"/>
      <c r="OEG102" s="13"/>
      <c r="OEH102" s="13"/>
      <c r="OEI102" s="13"/>
      <c r="OEJ102" s="13"/>
      <c r="OEK102" s="13"/>
      <c r="OEL102" s="13"/>
      <c r="OEM102" s="13"/>
      <c r="OEN102" s="13"/>
      <c r="OEO102" s="13"/>
      <c r="OEP102" s="13"/>
      <c r="OEQ102" s="13"/>
      <c r="OER102" s="13"/>
      <c r="OES102" s="13"/>
      <c r="OET102" s="13"/>
      <c r="OEU102" s="13"/>
      <c r="OEV102" s="13"/>
      <c r="OEW102" s="13"/>
      <c r="OEX102" s="13"/>
      <c r="OEY102" s="13"/>
      <c r="OEZ102" s="13"/>
      <c r="OFA102" s="13"/>
      <c r="OFB102" s="13"/>
      <c r="OFC102" s="13"/>
      <c r="OFD102" s="13"/>
      <c r="OFE102" s="13"/>
      <c r="OFF102" s="13"/>
      <c r="OFG102" s="13"/>
      <c r="OFH102" s="13"/>
      <c r="OFI102" s="13"/>
      <c r="OFJ102" s="13"/>
      <c r="OFK102" s="13"/>
      <c r="OFL102" s="13"/>
      <c r="OFM102" s="13"/>
      <c r="OFN102" s="13"/>
      <c r="OFO102" s="13"/>
      <c r="OFP102" s="13"/>
      <c r="OFQ102" s="13"/>
      <c r="OFR102" s="13"/>
      <c r="OFS102" s="13"/>
      <c r="OFT102" s="13"/>
      <c r="OFU102" s="13"/>
      <c r="OFV102" s="13"/>
      <c r="OFW102" s="13"/>
      <c r="OFX102" s="13"/>
      <c r="OFY102" s="13"/>
      <c r="OFZ102" s="13"/>
      <c r="OGA102" s="13"/>
      <c r="OGB102" s="13"/>
      <c r="OGC102" s="13"/>
      <c r="OGD102" s="13"/>
      <c r="OGE102" s="13"/>
      <c r="OGF102" s="13"/>
      <c r="OGG102" s="13"/>
      <c r="OGH102" s="13"/>
      <c r="OGI102" s="13"/>
      <c r="OGJ102" s="13"/>
      <c r="OGK102" s="13"/>
      <c r="OGL102" s="13"/>
      <c r="OGM102" s="13"/>
      <c r="OGN102" s="13"/>
      <c r="OGO102" s="13"/>
      <c r="OGP102" s="13"/>
      <c r="OGQ102" s="13"/>
      <c r="OGR102" s="13"/>
      <c r="OGS102" s="13"/>
      <c r="OGT102" s="13"/>
      <c r="OGU102" s="13"/>
      <c r="OGV102" s="13"/>
      <c r="OGW102" s="13"/>
      <c r="OGX102" s="13"/>
      <c r="OGY102" s="13"/>
      <c r="OGZ102" s="13"/>
      <c r="OHA102" s="13"/>
      <c r="OHB102" s="13"/>
      <c r="OHC102" s="13"/>
      <c r="OHD102" s="13"/>
      <c r="OHE102" s="13"/>
      <c r="OHF102" s="13"/>
      <c r="OHG102" s="13"/>
      <c r="OHH102" s="13"/>
      <c r="OHI102" s="13"/>
      <c r="OHJ102" s="13"/>
      <c r="OHK102" s="13"/>
      <c r="OHL102" s="13"/>
      <c r="OHM102" s="13"/>
      <c r="OHN102" s="13"/>
      <c r="OHO102" s="13"/>
      <c r="OHP102" s="13"/>
      <c r="OHQ102" s="13"/>
      <c r="OHR102" s="13"/>
      <c r="OHS102" s="13"/>
      <c r="OHT102" s="13"/>
      <c r="OHU102" s="13"/>
      <c r="OHV102" s="13"/>
      <c r="OHW102" s="13"/>
      <c r="OHX102" s="13"/>
      <c r="OHY102" s="13"/>
      <c r="OHZ102" s="13"/>
      <c r="OIA102" s="13"/>
      <c r="OIB102" s="13"/>
      <c r="OIC102" s="13"/>
      <c r="OID102" s="13"/>
      <c r="OIE102" s="13"/>
      <c r="OIF102" s="13"/>
      <c r="OIG102" s="13"/>
      <c r="OIH102" s="13"/>
      <c r="OII102" s="13"/>
      <c r="OIJ102" s="13"/>
      <c r="OIK102" s="13"/>
      <c r="OIL102" s="13"/>
      <c r="OIM102" s="13"/>
      <c r="OIN102" s="13"/>
      <c r="OIO102" s="13"/>
      <c r="OIP102" s="13"/>
      <c r="OIQ102" s="13"/>
      <c r="OIR102" s="13"/>
      <c r="OIS102" s="13"/>
      <c r="OIT102" s="13"/>
      <c r="OIU102" s="13"/>
      <c r="OIV102" s="13"/>
      <c r="OIW102" s="13"/>
      <c r="OIX102" s="13"/>
      <c r="OIY102" s="13"/>
      <c r="OIZ102" s="13"/>
      <c r="OJA102" s="13"/>
      <c r="OJB102" s="13"/>
      <c r="OJC102" s="13"/>
      <c r="OJD102" s="13"/>
      <c r="OJE102" s="13"/>
      <c r="OJF102" s="13"/>
      <c r="OJG102" s="13"/>
      <c r="OJH102" s="13"/>
      <c r="OJI102" s="13"/>
      <c r="OJJ102" s="13"/>
      <c r="OJK102" s="13"/>
      <c r="OJL102" s="13"/>
      <c r="OJM102" s="13"/>
      <c r="OJN102" s="13"/>
      <c r="OJO102" s="13"/>
      <c r="OJP102" s="13"/>
      <c r="OJQ102" s="13"/>
      <c r="OJR102" s="13"/>
      <c r="OJS102" s="13"/>
      <c r="OJT102" s="13"/>
      <c r="OJU102" s="13"/>
      <c r="OJV102" s="13"/>
      <c r="OJW102" s="13"/>
      <c r="OJX102" s="13"/>
      <c r="OJY102" s="13"/>
      <c r="OJZ102" s="13"/>
      <c r="OKA102" s="13"/>
      <c r="OKB102" s="13"/>
      <c r="OKC102" s="13"/>
      <c r="OKD102" s="13"/>
      <c r="OKE102" s="13"/>
      <c r="OKF102" s="13"/>
      <c r="OKG102" s="13"/>
      <c r="OKH102" s="13"/>
      <c r="OKI102" s="13"/>
      <c r="OKJ102" s="13"/>
      <c r="OKK102" s="13"/>
      <c r="OKL102" s="13"/>
      <c r="OKM102" s="13"/>
      <c r="OKN102" s="13"/>
      <c r="OKO102" s="13"/>
      <c r="OKP102" s="13"/>
      <c r="OKQ102" s="13"/>
      <c r="OKR102" s="13"/>
      <c r="OKS102" s="13"/>
      <c r="OKT102" s="13"/>
      <c r="OKU102" s="13"/>
      <c r="OKV102" s="13"/>
      <c r="OKW102" s="13"/>
      <c r="OKX102" s="13"/>
      <c r="OKY102" s="13"/>
      <c r="OKZ102" s="13"/>
      <c r="OLA102" s="13"/>
      <c r="OLB102" s="13"/>
      <c r="OLC102" s="13"/>
      <c r="OLD102" s="13"/>
      <c r="OLE102" s="13"/>
      <c r="OLF102" s="13"/>
      <c r="OLG102" s="13"/>
      <c r="OLH102" s="13"/>
      <c r="OLI102" s="13"/>
      <c r="OLJ102" s="13"/>
      <c r="OLK102" s="13"/>
      <c r="OLL102" s="13"/>
      <c r="OLM102" s="13"/>
      <c r="OLN102" s="13"/>
      <c r="OLO102" s="13"/>
      <c r="OLP102" s="13"/>
      <c r="OLQ102" s="13"/>
      <c r="OLR102" s="13"/>
      <c r="OLS102" s="13"/>
      <c r="OLT102" s="13"/>
      <c r="OLU102" s="13"/>
      <c r="OLV102" s="13"/>
      <c r="OLW102" s="13"/>
      <c r="OLX102" s="13"/>
      <c r="OLY102" s="13"/>
      <c r="OLZ102" s="13"/>
      <c r="OMA102" s="13"/>
      <c r="OMB102" s="13"/>
      <c r="OMC102" s="13"/>
      <c r="OMD102" s="13"/>
      <c r="OME102" s="13"/>
      <c r="OMF102" s="13"/>
      <c r="OMG102" s="13"/>
      <c r="OMH102" s="13"/>
      <c r="OMI102" s="13"/>
      <c r="OMJ102" s="13"/>
      <c r="OMK102" s="13"/>
      <c r="OML102" s="13"/>
      <c r="OMM102" s="13"/>
      <c r="OMN102" s="13"/>
      <c r="OMO102" s="13"/>
      <c r="OMP102" s="13"/>
      <c r="OMQ102" s="13"/>
      <c r="OMR102" s="13"/>
      <c r="OMS102" s="13"/>
      <c r="OMT102" s="13"/>
      <c r="OMU102" s="13"/>
      <c r="OMV102" s="13"/>
      <c r="OMW102" s="13"/>
      <c r="OMX102" s="13"/>
      <c r="OMY102" s="13"/>
      <c r="OMZ102" s="13"/>
      <c r="ONA102" s="13"/>
      <c r="ONB102" s="13"/>
      <c r="ONC102" s="13"/>
      <c r="OND102" s="13"/>
      <c r="ONE102" s="13"/>
      <c r="ONF102" s="13"/>
      <c r="ONG102" s="13"/>
      <c r="ONH102" s="13"/>
      <c r="ONI102" s="13"/>
      <c r="ONJ102" s="13"/>
      <c r="ONK102" s="13"/>
      <c r="ONL102" s="13"/>
      <c r="ONM102" s="13"/>
      <c r="ONN102" s="13"/>
      <c r="ONO102" s="13"/>
      <c r="ONP102" s="13"/>
      <c r="ONQ102" s="13"/>
      <c r="ONR102" s="13"/>
      <c r="ONS102" s="13"/>
      <c r="ONT102" s="13"/>
      <c r="ONU102" s="13"/>
      <c r="ONV102" s="13"/>
      <c r="ONW102" s="13"/>
      <c r="ONX102" s="13"/>
      <c r="ONY102" s="13"/>
      <c r="ONZ102" s="13"/>
      <c r="OOA102" s="13"/>
      <c r="OOB102" s="13"/>
      <c r="OOC102" s="13"/>
      <c r="OOD102" s="13"/>
      <c r="OOE102" s="13"/>
      <c r="OOF102" s="13"/>
      <c r="OOG102" s="13"/>
      <c r="OOH102" s="13"/>
      <c r="OOI102" s="13"/>
      <c r="OOJ102" s="13"/>
      <c r="OOK102" s="13"/>
      <c r="OOL102" s="13"/>
      <c r="OOM102" s="13"/>
      <c r="OON102" s="13"/>
      <c r="OOO102" s="13"/>
      <c r="OOP102" s="13"/>
      <c r="OOQ102" s="13"/>
      <c r="OOR102" s="13"/>
      <c r="OOS102" s="13"/>
      <c r="OOT102" s="13"/>
      <c r="OOU102" s="13"/>
      <c r="OOV102" s="13"/>
      <c r="OOW102" s="13"/>
      <c r="OOX102" s="13"/>
      <c r="OOY102" s="13"/>
      <c r="OOZ102" s="13"/>
      <c r="OPA102" s="13"/>
      <c r="OPB102" s="13"/>
      <c r="OPC102" s="13"/>
      <c r="OPD102" s="13"/>
      <c r="OPE102" s="13"/>
      <c r="OPF102" s="13"/>
      <c r="OPG102" s="13"/>
      <c r="OPH102" s="13"/>
      <c r="OPI102" s="13"/>
      <c r="OPJ102" s="13"/>
      <c r="OPK102" s="13"/>
      <c r="OPL102" s="13"/>
      <c r="OPM102" s="13"/>
      <c r="OPN102" s="13"/>
      <c r="OPO102" s="13"/>
      <c r="OPP102" s="13"/>
      <c r="OPQ102" s="13"/>
      <c r="OPR102" s="13"/>
      <c r="OPS102" s="13"/>
      <c r="OPT102" s="13"/>
      <c r="OPU102" s="13"/>
      <c r="OPV102" s="13"/>
      <c r="OPW102" s="13"/>
      <c r="OPX102" s="13"/>
      <c r="OPY102" s="13"/>
      <c r="OPZ102" s="13"/>
      <c r="OQA102" s="13"/>
      <c r="OQB102" s="13"/>
      <c r="OQC102" s="13"/>
      <c r="OQD102" s="13"/>
      <c r="OQE102" s="13"/>
      <c r="OQF102" s="13"/>
      <c r="OQG102" s="13"/>
      <c r="OQH102" s="13"/>
      <c r="OQI102" s="13"/>
      <c r="OQJ102" s="13"/>
      <c r="OQK102" s="13"/>
      <c r="OQL102" s="13"/>
      <c r="OQM102" s="13"/>
      <c r="OQN102" s="13"/>
      <c r="OQO102" s="13"/>
      <c r="OQP102" s="13"/>
      <c r="OQQ102" s="13"/>
      <c r="OQR102" s="13"/>
      <c r="OQS102" s="13"/>
      <c r="OQT102" s="13"/>
      <c r="OQU102" s="13"/>
      <c r="OQV102" s="13"/>
      <c r="OQW102" s="13"/>
      <c r="OQX102" s="13"/>
      <c r="OQY102" s="13"/>
      <c r="OQZ102" s="13"/>
      <c r="ORA102" s="13"/>
      <c r="ORB102" s="13"/>
      <c r="ORC102" s="13"/>
      <c r="ORD102" s="13"/>
      <c r="ORE102" s="13"/>
      <c r="ORF102" s="13"/>
      <c r="ORG102" s="13"/>
      <c r="ORH102" s="13"/>
      <c r="ORI102" s="13"/>
      <c r="ORJ102" s="13"/>
      <c r="ORK102" s="13"/>
      <c r="ORL102" s="13"/>
      <c r="ORM102" s="13"/>
      <c r="ORN102" s="13"/>
      <c r="ORO102" s="13"/>
      <c r="ORP102" s="13"/>
      <c r="ORQ102" s="13"/>
      <c r="ORR102" s="13"/>
      <c r="ORS102" s="13"/>
      <c r="ORT102" s="13"/>
      <c r="ORU102" s="13"/>
      <c r="ORV102" s="13"/>
      <c r="ORW102" s="13"/>
      <c r="ORX102" s="13"/>
      <c r="ORY102" s="13"/>
      <c r="ORZ102" s="13"/>
      <c r="OSA102" s="13"/>
      <c r="OSB102" s="13"/>
      <c r="OSC102" s="13"/>
      <c r="OSD102" s="13"/>
      <c r="OSE102" s="13"/>
      <c r="OSF102" s="13"/>
      <c r="OSG102" s="13"/>
      <c r="OSH102" s="13"/>
      <c r="OSI102" s="13"/>
      <c r="OSJ102" s="13"/>
      <c r="OSK102" s="13"/>
      <c r="OSL102" s="13"/>
      <c r="OSM102" s="13"/>
      <c r="OSN102" s="13"/>
      <c r="OSO102" s="13"/>
      <c r="OSP102" s="13"/>
      <c r="OSQ102" s="13"/>
      <c r="OSR102" s="13"/>
      <c r="OSS102" s="13"/>
      <c r="OST102" s="13"/>
      <c r="OSU102" s="13"/>
      <c r="OSV102" s="13"/>
      <c r="OSW102" s="13"/>
      <c r="OSX102" s="13"/>
      <c r="OSY102" s="13"/>
      <c r="OSZ102" s="13"/>
      <c r="OTA102" s="13"/>
      <c r="OTB102" s="13"/>
      <c r="OTC102" s="13"/>
      <c r="OTD102" s="13"/>
      <c r="OTE102" s="13"/>
      <c r="OTF102" s="13"/>
      <c r="OTG102" s="13"/>
      <c r="OTH102" s="13"/>
      <c r="OTI102" s="13"/>
      <c r="OTJ102" s="13"/>
      <c r="OTK102" s="13"/>
      <c r="OTL102" s="13"/>
      <c r="OTM102" s="13"/>
      <c r="OTN102" s="13"/>
      <c r="OTO102" s="13"/>
      <c r="OTP102" s="13"/>
      <c r="OTQ102" s="13"/>
      <c r="OTR102" s="13"/>
      <c r="OTS102" s="13"/>
      <c r="OTT102" s="13"/>
      <c r="OTU102" s="13"/>
      <c r="OTV102" s="13"/>
      <c r="OTW102" s="13"/>
      <c r="OTX102" s="13"/>
      <c r="OTY102" s="13"/>
      <c r="OTZ102" s="13"/>
      <c r="OUA102" s="13"/>
      <c r="OUB102" s="13"/>
      <c r="OUC102" s="13"/>
      <c r="OUD102" s="13"/>
      <c r="OUE102" s="13"/>
      <c r="OUF102" s="13"/>
      <c r="OUG102" s="13"/>
      <c r="OUH102" s="13"/>
      <c r="OUI102" s="13"/>
      <c r="OUJ102" s="13"/>
      <c r="OUK102" s="13"/>
      <c r="OUL102" s="13"/>
      <c r="OUM102" s="13"/>
      <c r="OUN102" s="13"/>
      <c r="OUO102" s="13"/>
      <c r="OUP102" s="13"/>
      <c r="OUQ102" s="13"/>
      <c r="OUR102" s="13"/>
      <c r="OUS102" s="13"/>
      <c r="OUT102" s="13"/>
      <c r="OUU102" s="13"/>
      <c r="OUV102" s="13"/>
      <c r="OUW102" s="13"/>
      <c r="OUX102" s="13"/>
      <c r="OUY102" s="13"/>
      <c r="OUZ102" s="13"/>
      <c r="OVA102" s="13"/>
      <c r="OVB102" s="13"/>
      <c r="OVC102" s="13"/>
      <c r="OVD102" s="13"/>
      <c r="OVE102" s="13"/>
      <c r="OVF102" s="13"/>
      <c r="OVG102" s="13"/>
      <c r="OVH102" s="13"/>
      <c r="OVI102" s="13"/>
      <c r="OVJ102" s="13"/>
      <c r="OVK102" s="13"/>
      <c r="OVL102" s="13"/>
      <c r="OVM102" s="13"/>
      <c r="OVN102" s="13"/>
      <c r="OVO102" s="13"/>
      <c r="OVP102" s="13"/>
      <c r="OVQ102" s="13"/>
      <c r="OVR102" s="13"/>
      <c r="OVS102" s="13"/>
      <c r="OVT102" s="13"/>
      <c r="OVU102" s="13"/>
      <c r="OVV102" s="13"/>
      <c r="OVW102" s="13"/>
      <c r="OVX102" s="13"/>
      <c r="OVY102" s="13"/>
      <c r="OVZ102" s="13"/>
      <c r="OWA102" s="13"/>
      <c r="OWB102" s="13"/>
      <c r="OWC102" s="13"/>
      <c r="OWD102" s="13"/>
      <c r="OWE102" s="13"/>
      <c r="OWF102" s="13"/>
      <c r="OWG102" s="13"/>
      <c r="OWH102" s="13"/>
      <c r="OWI102" s="13"/>
      <c r="OWJ102" s="13"/>
      <c r="OWK102" s="13"/>
      <c r="OWL102" s="13"/>
      <c r="OWM102" s="13"/>
      <c r="OWN102" s="13"/>
      <c r="OWO102" s="13"/>
      <c r="OWP102" s="13"/>
      <c r="OWQ102" s="13"/>
      <c r="OWR102" s="13"/>
      <c r="OWS102" s="13"/>
      <c r="OWT102" s="13"/>
      <c r="OWU102" s="13"/>
      <c r="OWV102" s="13"/>
      <c r="OWW102" s="13"/>
      <c r="OWX102" s="13"/>
      <c r="OWY102" s="13"/>
      <c r="OWZ102" s="13"/>
      <c r="OXA102" s="13"/>
      <c r="OXB102" s="13"/>
      <c r="OXC102" s="13"/>
      <c r="OXD102" s="13"/>
      <c r="OXE102" s="13"/>
      <c r="OXF102" s="13"/>
      <c r="OXG102" s="13"/>
      <c r="OXH102" s="13"/>
      <c r="OXI102" s="13"/>
      <c r="OXJ102" s="13"/>
      <c r="OXK102" s="13"/>
      <c r="OXL102" s="13"/>
      <c r="OXM102" s="13"/>
      <c r="OXN102" s="13"/>
      <c r="OXO102" s="13"/>
      <c r="OXP102" s="13"/>
      <c r="OXQ102" s="13"/>
      <c r="OXR102" s="13"/>
      <c r="OXS102" s="13"/>
      <c r="OXT102" s="13"/>
      <c r="OXU102" s="13"/>
      <c r="OXV102" s="13"/>
      <c r="OXW102" s="13"/>
      <c r="OXX102" s="13"/>
      <c r="OXY102" s="13"/>
      <c r="OXZ102" s="13"/>
      <c r="OYA102" s="13"/>
      <c r="OYB102" s="13"/>
      <c r="OYC102" s="13"/>
      <c r="OYD102" s="13"/>
      <c r="OYE102" s="13"/>
      <c r="OYF102" s="13"/>
      <c r="OYG102" s="13"/>
      <c r="OYH102" s="13"/>
      <c r="OYI102" s="13"/>
      <c r="OYJ102" s="13"/>
      <c r="OYK102" s="13"/>
      <c r="OYL102" s="13"/>
      <c r="OYM102" s="13"/>
      <c r="OYN102" s="13"/>
      <c r="OYO102" s="13"/>
      <c r="OYP102" s="13"/>
      <c r="OYQ102" s="13"/>
      <c r="OYR102" s="13"/>
      <c r="OYS102" s="13"/>
      <c r="OYT102" s="13"/>
      <c r="OYU102" s="13"/>
      <c r="OYV102" s="13"/>
      <c r="OYW102" s="13"/>
      <c r="OYX102" s="13"/>
      <c r="OYY102" s="13"/>
      <c r="OYZ102" s="13"/>
      <c r="OZA102" s="13"/>
      <c r="OZB102" s="13"/>
      <c r="OZC102" s="13"/>
      <c r="OZD102" s="13"/>
      <c r="OZE102" s="13"/>
      <c r="OZF102" s="13"/>
      <c r="OZG102" s="13"/>
      <c r="OZH102" s="13"/>
      <c r="OZI102" s="13"/>
      <c r="OZJ102" s="13"/>
      <c r="OZK102" s="13"/>
      <c r="OZL102" s="13"/>
      <c r="OZM102" s="13"/>
      <c r="OZN102" s="13"/>
      <c r="OZO102" s="13"/>
      <c r="OZP102" s="13"/>
      <c r="OZQ102" s="13"/>
      <c r="OZR102" s="13"/>
      <c r="OZS102" s="13"/>
      <c r="OZT102" s="13"/>
      <c r="OZU102" s="13"/>
      <c r="OZV102" s="13"/>
      <c r="OZW102" s="13"/>
      <c r="OZX102" s="13"/>
      <c r="OZY102" s="13"/>
      <c r="OZZ102" s="13"/>
      <c r="PAA102" s="13"/>
      <c r="PAB102" s="13"/>
      <c r="PAC102" s="13"/>
      <c r="PAD102" s="13"/>
      <c r="PAE102" s="13"/>
      <c r="PAF102" s="13"/>
      <c r="PAG102" s="13"/>
      <c r="PAH102" s="13"/>
      <c r="PAI102" s="13"/>
      <c r="PAJ102" s="13"/>
      <c r="PAK102" s="13"/>
      <c r="PAL102" s="13"/>
      <c r="PAM102" s="13"/>
      <c r="PAN102" s="13"/>
      <c r="PAO102" s="13"/>
      <c r="PAP102" s="13"/>
      <c r="PAQ102" s="13"/>
      <c r="PAR102" s="13"/>
      <c r="PAS102" s="13"/>
      <c r="PAT102" s="13"/>
      <c r="PAU102" s="13"/>
      <c r="PAV102" s="13"/>
      <c r="PAW102" s="13"/>
      <c r="PAX102" s="13"/>
      <c r="PAY102" s="13"/>
      <c r="PAZ102" s="13"/>
      <c r="PBA102" s="13"/>
      <c r="PBB102" s="13"/>
      <c r="PBC102" s="13"/>
      <c r="PBD102" s="13"/>
      <c r="PBE102" s="13"/>
      <c r="PBF102" s="13"/>
      <c r="PBG102" s="13"/>
      <c r="PBH102" s="13"/>
      <c r="PBI102" s="13"/>
      <c r="PBJ102" s="13"/>
      <c r="PBK102" s="13"/>
      <c r="PBL102" s="13"/>
      <c r="PBM102" s="13"/>
      <c r="PBN102" s="13"/>
      <c r="PBO102" s="13"/>
      <c r="PBP102" s="13"/>
      <c r="PBQ102" s="13"/>
      <c r="PBR102" s="13"/>
      <c r="PBS102" s="13"/>
      <c r="PBT102" s="13"/>
      <c r="PBU102" s="13"/>
      <c r="PBV102" s="13"/>
      <c r="PBW102" s="13"/>
      <c r="PBX102" s="13"/>
      <c r="PBY102" s="13"/>
      <c r="PBZ102" s="13"/>
      <c r="PCA102" s="13"/>
      <c r="PCB102" s="13"/>
      <c r="PCC102" s="13"/>
      <c r="PCD102" s="13"/>
      <c r="PCE102" s="13"/>
      <c r="PCF102" s="13"/>
      <c r="PCG102" s="13"/>
      <c r="PCH102" s="13"/>
      <c r="PCI102" s="13"/>
      <c r="PCJ102" s="13"/>
      <c r="PCK102" s="13"/>
      <c r="PCL102" s="13"/>
      <c r="PCM102" s="13"/>
      <c r="PCN102" s="13"/>
      <c r="PCO102" s="13"/>
      <c r="PCP102" s="13"/>
      <c r="PCQ102" s="13"/>
      <c r="PCR102" s="13"/>
      <c r="PCS102" s="13"/>
      <c r="PCT102" s="13"/>
      <c r="PCU102" s="13"/>
      <c r="PCV102" s="13"/>
      <c r="PCW102" s="13"/>
      <c r="PCX102" s="13"/>
      <c r="PCY102" s="13"/>
      <c r="PCZ102" s="13"/>
      <c r="PDA102" s="13"/>
      <c r="PDB102" s="13"/>
      <c r="PDC102" s="13"/>
      <c r="PDD102" s="13"/>
      <c r="PDE102" s="13"/>
      <c r="PDF102" s="13"/>
      <c r="PDG102" s="13"/>
      <c r="PDH102" s="13"/>
      <c r="PDI102" s="13"/>
      <c r="PDJ102" s="13"/>
      <c r="PDK102" s="13"/>
      <c r="PDL102" s="13"/>
      <c r="PDM102" s="13"/>
      <c r="PDN102" s="13"/>
      <c r="PDO102" s="13"/>
      <c r="PDP102" s="13"/>
      <c r="PDQ102" s="13"/>
      <c r="PDR102" s="13"/>
      <c r="PDS102" s="13"/>
      <c r="PDT102" s="13"/>
      <c r="PDU102" s="13"/>
      <c r="PDV102" s="13"/>
      <c r="PDW102" s="13"/>
      <c r="PDX102" s="13"/>
      <c r="PDY102" s="13"/>
      <c r="PDZ102" s="13"/>
      <c r="PEA102" s="13"/>
      <c r="PEB102" s="13"/>
      <c r="PEC102" s="13"/>
      <c r="PED102" s="13"/>
      <c r="PEE102" s="13"/>
      <c r="PEF102" s="13"/>
      <c r="PEG102" s="13"/>
      <c r="PEH102" s="13"/>
      <c r="PEI102" s="13"/>
      <c r="PEJ102" s="13"/>
      <c r="PEK102" s="13"/>
      <c r="PEL102" s="13"/>
      <c r="PEM102" s="13"/>
      <c r="PEN102" s="13"/>
      <c r="PEO102" s="13"/>
      <c r="PEP102" s="13"/>
      <c r="PEQ102" s="13"/>
      <c r="PER102" s="13"/>
      <c r="PES102" s="13"/>
      <c r="PET102" s="13"/>
      <c r="PEU102" s="13"/>
      <c r="PEV102" s="13"/>
      <c r="PEW102" s="13"/>
      <c r="PEX102" s="13"/>
      <c r="PEY102" s="13"/>
      <c r="PEZ102" s="13"/>
      <c r="PFA102" s="13"/>
      <c r="PFB102" s="13"/>
      <c r="PFC102" s="13"/>
      <c r="PFD102" s="13"/>
      <c r="PFE102" s="13"/>
      <c r="PFF102" s="13"/>
      <c r="PFG102" s="13"/>
      <c r="PFH102" s="13"/>
      <c r="PFI102" s="13"/>
      <c r="PFJ102" s="13"/>
      <c r="PFK102" s="13"/>
      <c r="PFL102" s="13"/>
      <c r="PFM102" s="13"/>
      <c r="PFN102" s="13"/>
      <c r="PFO102" s="13"/>
      <c r="PFP102" s="13"/>
      <c r="PFQ102" s="13"/>
      <c r="PFR102" s="13"/>
      <c r="PFS102" s="13"/>
      <c r="PFT102" s="13"/>
      <c r="PFU102" s="13"/>
      <c r="PFV102" s="13"/>
      <c r="PFW102" s="13"/>
      <c r="PFX102" s="13"/>
      <c r="PFY102" s="13"/>
      <c r="PFZ102" s="13"/>
      <c r="PGA102" s="13"/>
      <c r="PGB102" s="13"/>
      <c r="PGC102" s="13"/>
      <c r="PGD102" s="13"/>
      <c r="PGE102" s="13"/>
      <c r="PGF102" s="13"/>
      <c r="PGG102" s="13"/>
      <c r="PGH102" s="13"/>
      <c r="PGI102" s="13"/>
      <c r="PGJ102" s="13"/>
      <c r="PGK102" s="13"/>
      <c r="PGL102" s="13"/>
      <c r="PGM102" s="13"/>
      <c r="PGN102" s="13"/>
      <c r="PGO102" s="13"/>
      <c r="PGP102" s="13"/>
      <c r="PGQ102" s="13"/>
      <c r="PGR102" s="13"/>
      <c r="PGS102" s="13"/>
      <c r="PGT102" s="13"/>
      <c r="PGU102" s="13"/>
      <c r="PGV102" s="13"/>
      <c r="PGW102" s="13"/>
      <c r="PGX102" s="13"/>
      <c r="PGY102" s="13"/>
      <c r="PGZ102" s="13"/>
      <c r="PHA102" s="13"/>
      <c r="PHB102" s="13"/>
      <c r="PHC102" s="13"/>
      <c r="PHD102" s="13"/>
      <c r="PHE102" s="13"/>
      <c r="PHF102" s="13"/>
      <c r="PHG102" s="13"/>
      <c r="PHH102" s="13"/>
      <c r="PHI102" s="13"/>
      <c r="PHJ102" s="13"/>
      <c r="PHK102" s="13"/>
      <c r="PHL102" s="13"/>
      <c r="PHM102" s="13"/>
      <c r="PHN102" s="13"/>
      <c r="PHO102" s="13"/>
      <c r="PHP102" s="13"/>
      <c r="PHQ102" s="13"/>
      <c r="PHR102" s="13"/>
      <c r="PHS102" s="13"/>
      <c r="PHT102" s="13"/>
      <c r="PHU102" s="13"/>
      <c r="PHV102" s="13"/>
      <c r="PHW102" s="13"/>
      <c r="PHX102" s="13"/>
      <c r="PHY102" s="13"/>
      <c r="PHZ102" s="13"/>
      <c r="PIA102" s="13"/>
      <c r="PIB102" s="13"/>
      <c r="PIC102" s="13"/>
      <c r="PID102" s="13"/>
      <c r="PIE102" s="13"/>
      <c r="PIF102" s="13"/>
      <c r="PIG102" s="13"/>
      <c r="PIH102" s="13"/>
      <c r="PII102" s="13"/>
      <c r="PIJ102" s="13"/>
      <c r="PIK102" s="13"/>
      <c r="PIL102" s="13"/>
      <c r="PIM102" s="13"/>
      <c r="PIN102" s="13"/>
      <c r="PIO102" s="13"/>
      <c r="PIP102" s="13"/>
      <c r="PIQ102" s="13"/>
      <c r="PIR102" s="13"/>
      <c r="PIS102" s="13"/>
      <c r="PIT102" s="13"/>
      <c r="PIU102" s="13"/>
      <c r="PIV102" s="13"/>
      <c r="PIW102" s="13"/>
      <c r="PIX102" s="13"/>
      <c r="PIY102" s="13"/>
      <c r="PIZ102" s="13"/>
      <c r="PJA102" s="13"/>
      <c r="PJB102" s="13"/>
      <c r="PJC102" s="13"/>
      <c r="PJD102" s="13"/>
      <c r="PJE102" s="13"/>
      <c r="PJF102" s="13"/>
      <c r="PJG102" s="13"/>
      <c r="PJH102" s="13"/>
      <c r="PJI102" s="13"/>
      <c r="PJJ102" s="13"/>
      <c r="PJK102" s="13"/>
      <c r="PJL102" s="13"/>
      <c r="PJM102" s="13"/>
      <c r="PJN102" s="13"/>
      <c r="PJO102" s="13"/>
      <c r="PJP102" s="13"/>
      <c r="PJQ102" s="13"/>
      <c r="PJR102" s="13"/>
      <c r="PJS102" s="13"/>
      <c r="PJT102" s="13"/>
      <c r="PJU102" s="13"/>
      <c r="PJV102" s="13"/>
      <c r="PJW102" s="13"/>
      <c r="PJX102" s="13"/>
      <c r="PJY102" s="13"/>
      <c r="PJZ102" s="13"/>
      <c r="PKA102" s="13"/>
      <c r="PKB102" s="13"/>
      <c r="PKC102" s="13"/>
      <c r="PKD102" s="13"/>
      <c r="PKE102" s="13"/>
      <c r="PKF102" s="13"/>
      <c r="PKG102" s="13"/>
      <c r="PKH102" s="13"/>
      <c r="PKI102" s="13"/>
      <c r="PKJ102" s="13"/>
      <c r="PKK102" s="13"/>
      <c r="PKL102" s="13"/>
      <c r="PKM102" s="13"/>
      <c r="PKN102" s="13"/>
      <c r="PKO102" s="13"/>
      <c r="PKP102" s="13"/>
      <c r="PKQ102" s="13"/>
      <c r="PKR102" s="13"/>
      <c r="PKS102" s="13"/>
      <c r="PKT102" s="13"/>
      <c r="PKU102" s="13"/>
      <c r="PKV102" s="13"/>
      <c r="PKW102" s="13"/>
      <c r="PKX102" s="13"/>
      <c r="PKY102" s="13"/>
      <c r="PKZ102" s="13"/>
      <c r="PLA102" s="13"/>
      <c r="PLB102" s="13"/>
      <c r="PLC102" s="13"/>
      <c r="PLD102" s="13"/>
      <c r="PLE102" s="13"/>
      <c r="PLF102" s="13"/>
      <c r="PLG102" s="13"/>
      <c r="PLH102" s="13"/>
      <c r="PLI102" s="13"/>
      <c r="PLJ102" s="13"/>
      <c r="PLK102" s="13"/>
      <c r="PLL102" s="13"/>
      <c r="PLM102" s="13"/>
      <c r="PLN102" s="13"/>
      <c r="PLO102" s="13"/>
      <c r="PLP102" s="13"/>
      <c r="PLQ102" s="13"/>
      <c r="PLR102" s="13"/>
      <c r="PLS102" s="13"/>
      <c r="PLT102" s="13"/>
      <c r="PLU102" s="13"/>
      <c r="PLV102" s="13"/>
      <c r="PLW102" s="13"/>
      <c r="PLX102" s="13"/>
      <c r="PLY102" s="13"/>
      <c r="PLZ102" s="13"/>
      <c r="PMA102" s="13"/>
      <c r="PMB102" s="13"/>
      <c r="PMC102" s="13"/>
      <c r="PMD102" s="13"/>
      <c r="PME102" s="13"/>
      <c r="PMF102" s="13"/>
      <c r="PMG102" s="13"/>
      <c r="PMH102" s="13"/>
      <c r="PMI102" s="13"/>
      <c r="PMJ102" s="13"/>
      <c r="PMK102" s="13"/>
      <c r="PML102" s="13"/>
      <c r="PMM102" s="13"/>
      <c r="PMN102" s="13"/>
      <c r="PMO102" s="13"/>
      <c r="PMP102" s="13"/>
      <c r="PMQ102" s="13"/>
      <c r="PMR102" s="13"/>
      <c r="PMS102" s="13"/>
      <c r="PMT102" s="13"/>
      <c r="PMU102" s="13"/>
      <c r="PMV102" s="13"/>
      <c r="PMW102" s="13"/>
      <c r="PMX102" s="13"/>
      <c r="PMY102" s="13"/>
      <c r="PMZ102" s="13"/>
      <c r="PNA102" s="13"/>
      <c r="PNB102" s="13"/>
      <c r="PNC102" s="13"/>
      <c r="PND102" s="13"/>
      <c r="PNE102" s="13"/>
      <c r="PNF102" s="13"/>
      <c r="PNG102" s="13"/>
      <c r="PNH102" s="13"/>
      <c r="PNI102" s="13"/>
      <c r="PNJ102" s="13"/>
      <c r="PNK102" s="13"/>
      <c r="PNL102" s="13"/>
      <c r="PNM102" s="13"/>
      <c r="PNN102" s="13"/>
      <c r="PNO102" s="13"/>
      <c r="PNP102" s="13"/>
      <c r="PNQ102" s="13"/>
      <c r="PNR102" s="13"/>
      <c r="PNS102" s="13"/>
      <c r="PNT102" s="13"/>
      <c r="PNU102" s="13"/>
      <c r="PNV102" s="13"/>
      <c r="PNW102" s="13"/>
      <c r="PNX102" s="13"/>
      <c r="PNY102" s="13"/>
      <c r="PNZ102" s="13"/>
      <c r="POA102" s="13"/>
      <c r="POB102" s="13"/>
      <c r="POC102" s="13"/>
      <c r="POD102" s="13"/>
      <c r="POE102" s="13"/>
      <c r="POF102" s="13"/>
      <c r="POG102" s="13"/>
      <c r="POH102" s="13"/>
      <c r="POI102" s="13"/>
      <c r="POJ102" s="13"/>
      <c r="POK102" s="13"/>
      <c r="POL102" s="13"/>
      <c r="POM102" s="13"/>
      <c r="PON102" s="13"/>
      <c r="POO102" s="13"/>
      <c r="POP102" s="13"/>
      <c r="POQ102" s="13"/>
      <c r="POR102" s="13"/>
      <c r="POS102" s="13"/>
      <c r="POT102" s="13"/>
      <c r="POU102" s="13"/>
      <c r="POV102" s="13"/>
      <c r="POW102" s="13"/>
      <c r="POX102" s="13"/>
      <c r="POY102" s="13"/>
      <c r="POZ102" s="13"/>
      <c r="PPA102" s="13"/>
      <c r="PPB102" s="13"/>
      <c r="PPC102" s="13"/>
      <c r="PPD102" s="13"/>
      <c r="PPE102" s="13"/>
      <c r="PPF102" s="13"/>
      <c r="PPG102" s="13"/>
      <c r="PPH102" s="13"/>
      <c r="PPI102" s="13"/>
      <c r="PPJ102" s="13"/>
      <c r="PPK102" s="13"/>
      <c r="PPL102" s="13"/>
      <c r="PPM102" s="13"/>
      <c r="PPN102" s="13"/>
      <c r="PPO102" s="13"/>
      <c r="PPP102" s="13"/>
      <c r="PPQ102" s="13"/>
      <c r="PPR102" s="13"/>
      <c r="PPS102" s="13"/>
      <c r="PPT102" s="13"/>
      <c r="PPU102" s="13"/>
      <c r="PPV102" s="13"/>
      <c r="PPW102" s="13"/>
      <c r="PPX102" s="13"/>
      <c r="PPY102" s="13"/>
      <c r="PPZ102" s="13"/>
      <c r="PQA102" s="13"/>
      <c r="PQB102" s="13"/>
      <c r="PQC102" s="13"/>
      <c r="PQD102" s="13"/>
      <c r="PQE102" s="13"/>
      <c r="PQF102" s="13"/>
      <c r="PQG102" s="13"/>
      <c r="PQH102" s="13"/>
      <c r="PQI102" s="13"/>
      <c r="PQJ102" s="13"/>
      <c r="PQK102" s="13"/>
      <c r="PQL102" s="13"/>
      <c r="PQM102" s="13"/>
      <c r="PQN102" s="13"/>
      <c r="PQO102" s="13"/>
      <c r="PQP102" s="13"/>
      <c r="PQQ102" s="13"/>
      <c r="PQR102" s="13"/>
      <c r="PQS102" s="13"/>
      <c r="PQT102" s="13"/>
      <c r="PQU102" s="13"/>
      <c r="PQV102" s="13"/>
      <c r="PQW102" s="13"/>
      <c r="PQX102" s="13"/>
      <c r="PQY102" s="13"/>
      <c r="PQZ102" s="13"/>
      <c r="PRA102" s="13"/>
      <c r="PRB102" s="13"/>
      <c r="PRC102" s="13"/>
      <c r="PRD102" s="13"/>
      <c r="PRE102" s="13"/>
      <c r="PRF102" s="13"/>
      <c r="PRG102" s="13"/>
      <c r="PRH102" s="13"/>
      <c r="PRI102" s="13"/>
      <c r="PRJ102" s="13"/>
      <c r="PRK102" s="13"/>
      <c r="PRL102" s="13"/>
      <c r="PRM102" s="13"/>
      <c r="PRN102" s="13"/>
      <c r="PRO102" s="13"/>
      <c r="PRP102" s="13"/>
      <c r="PRQ102" s="13"/>
      <c r="PRR102" s="13"/>
      <c r="PRS102" s="13"/>
      <c r="PRT102" s="13"/>
      <c r="PRU102" s="13"/>
      <c r="PRV102" s="13"/>
      <c r="PRW102" s="13"/>
      <c r="PRX102" s="13"/>
      <c r="PRY102" s="13"/>
      <c r="PRZ102" s="13"/>
      <c r="PSA102" s="13"/>
      <c r="PSB102" s="13"/>
      <c r="PSC102" s="13"/>
      <c r="PSD102" s="13"/>
      <c r="PSE102" s="13"/>
      <c r="PSF102" s="13"/>
      <c r="PSG102" s="13"/>
      <c r="PSH102" s="13"/>
      <c r="PSI102" s="13"/>
      <c r="PSJ102" s="13"/>
      <c r="PSK102" s="13"/>
      <c r="PSL102" s="13"/>
      <c r="PSM102" s="13"/>
      <c r="PSN102" s="13"/>
      <c r="PSO102" s="13"/>
      <c r="PSP102" s="13"/>
      <c r="PSQ102" s="13"/>
      <c r="PSR102" s="13"/>
      <c r="PSS102" s="13"/>
      <c r="PST102" s="13"/>
      <c r="PSU102" s="13"/>
      <c r="PSV102" s="13"/>
      <c r="PSW102" s="13"/>
      <c r="PSX102" s="13"/>
      <c r="PSY102" s="13"/>
      <c r="PSZ102" s="13"/>
      <c r="PTA102" s="13"/>
      <c r="PTB102" s="13"/>
      <c r="PTC102" s="13"/>
      <c r="PTD102" s="13"/>
      <c r="PTE102" s="13"/>
      <c r="PTF102" s="13"/>
      <c r="PTG102" s="13"/>
      <c r="PTH102" s="13"/>
      <c r="PTI102" s="13"/>
      <c r="PTJ102" s="13"/>
      <c r="PTK102" s="13"/>
      <c r="PTL102" s="13"/>
      <c r="PTM102" s="13"/>
      <c r="PTN102" s="13"/>
      <c r="PTO102" s="13"/>
      <c r="PTP102" s="13"/>
      <c r="PTQ102" s="13"/>
      <c r="PTR102" s="13"/>
      <c r="PTS102" s="13"/>
      <c r="PTT102" s="13"/>
      <c r="PTU102" s="13"/>
      <c r="PTV102" s="13"/>
      <c r="PTW102" s="13"/>
      <c r="PTX102" s="13"/>
      <c r="PTY102" s="13"/>
      <c r="PTZ102" s="13"/>
      <c r="PUA102" s="13"/>
      <c r="PUB102" s="13"/>
      <c r="PUC102" s="13"/>
      <c r="PUD102" s="13"/>
      <c r="PUE102" s="13"/>
      <c r="PUF102" s="13"/>
      <c r="PUG102" s="13"/>
      <c r="PUH102" s="13"/>
      <c r="PUI102" s="13"/>
      <c r="PUJ102" s="13"/>
      <c r="PUK102" s="13"/>
      <c r="PUL102" s="13"/>
      <c r="PUM102" s="13"/>
      <c r="PUN102" s="13"/>
      <c r="PUO102" s="13"/>
      <c r="PUP102" s="13"/>
      <c r="PUQ102" s="13"/>
      <c r="PUR102" s="13"/>
      <c r="PUS102" s="13"/>
      <c r="PUT102" s="13"/>
      <c r="PUU102" s="13"/>
      <c r="PUV102" s="13"/>
      <c r="PUW102" s="13"/>
      <c r="PUX102" s="13"/>
      <c r="PUY102" s="13"/>
      <c r="PUZ102" s="13"/>
      <c r="PVA102" s="13"/>
      <c r="PVB102" s="13"/>
      <c r="PVC102" s="13"/>
      <c r="PVD102" s="13"/>
      <c r="PVE102" s="13"/>
      <c r="PVF102" s="13"/>
      <c r="PVG102" s="13"/>
      <c r="PVH102" s="13"/>
      <c r="PVI102" s="13"/>
      <c r="PVJ102" s="13"/>
      <c r="PVK102" s="13"/>
      <c r="PVL102" s="13"/>
      <c r="PVM102" s="13"/>
      <c r="PVN102" s="13"/>
      <c r="PVO102" s="13"/>
      <c r="PVP102" s="13"/>
      <c r="PVQ102" s="13"/>
      <c r="PVR102" s="13"/>
      <c r="PVS102" s="13"/>
      <c r="PVT102" s="13"/>
      <c r="PVU102" s="13"/>
      <c r="PVV102" s="13"/>
      <c r="PVW102" s="13"/>
      <c r="PVX102" s="13"/>
      <c r="PVY102" s="13"/>
      <c r="PVZ102" s="13"/>
      <c r="PWA102" s="13"/>
      <c r="PWB102" s="13"/>
      <c r="PWC102" s="13"/>
      <c r="PWD102" s="13"/>
      <c r="PWE102" s="13"/>
      <c r="PWF102" s="13"/>
      <c r="PWG102" s="13"/>
      <c r="PWH102" s="13"/>
      <c r="PWI102" s="13"/>
      <c r="PWJ102" s="13"/>
      <c r="PWK102" s="13"/>
      <c r="PWL102" s="13"/>
      <c r="PWM102" s="13"/>
      <c r="PWN102" s="13"/>
      <c r="PWO102" s="13"/>
      <c r="PWP102" s="13"/>
      <c r="PWQ102" s="13"/>
      <c r="PWR102" s="13"/>
      <c r="PWS102" s="13"/>
      <c r="PWT102" s="13"/>
      <c r="PWU102" s="13"/>
      <c r="PWV102" s="13"/>
      <c r="PWW102" s="13"/>
      <c r="PWX102" s="13"/>
      <c r="PWY102" s="13"/>
      <c r="PWZ102" s="13"/>
      <c r="PXA102" s="13"/>
      <c r="PXB102" s="13"/>
      <c r="PXC102" s="13"/>
      <c r="PXD102" s="13"/>
      <c r="PXE102" s="13"/>
      <c r="PXF102" s="13"/>
      <c r="PXG102" s="13"/>
      <c r="PXH102" s="13"/>
      <c r="PXI102" s="13"/>
      <c r="PXJ102" s="13"/>
      <c r="PXK102" s="13"/>
      <c r="PXL102" s="13"/>
      <c r="PXM102" s="13"/>
      <c r="PXN102" s="13"/>
      <c r="PXO102" s="13"/>
      <c r="PXP102" s="13"/>
      <c r="PXQ102" s="13"/>
      <c r="PXR102" s="13"/>
      <c r="PXS102" s="13"/>
      <c r="PXT102" s="13"/>
      <c r="PXU102" s="13"/>
      <c r="PXV102" s="13"/>
      <c r="PXW102" s="13"/>
      <c r="PXX102" s="13"/>
      <c r="PXY102" s="13"/>
      <c r="PXZ102" s="13"/>
      <c r="PYA102" s="13"/>
      <c r="PYB102" s="13"/>
      <c r="PYC102" s="13"/>
      <c r="PYD102" s="13"/>
      <c r="PYE102" s="13"/>
      <c r="PYF102" s="13"/>
      <c r="PYG102" s="13"/>
      <c r="PYH102" s="13"/>
      <c r="PYI102" s="13"/>
      <c r="PYJ102" s="13"/>
      <c r="PYK102" s="13"/>
      <c r="PYL102" s="13"/>
      <c r="PYM102" s="13"/>
      <c r="PYN102" s="13"/>
      <c r="PYO102" s="13"/>
      <c r="PYP102" s="13"/>
      <c r="PYQ102" s="13"/>
      <c r="PYR102" s="13"/>
      <c r="PYS102" s="13"/>
      <c r="PYT102" s="13"/>
      <c r="PYU102" s="13"/>
      <c r="PYV102" s="13"/>
      <c r="PYW102" s="13"/>
      <c r="PYX102" s="13"/>
      <c r="PYY102" s="13"/>
      <c r="PYZ102" s="13"/>
      <c r="PZA102" s="13"/>
      <c r="PZB102" s="13"/>
      <c r="PZC102" s="13"/>
      <c r="PZD102" s="13"/>
      <c r="PZE102" s="13"/>
      <c r="PZF102" s="13"/>
      <c r="PZG102" s="13"/>
      <c r="PZH102" s="13"/>
      <c r="PZI102" s="13"/>
      <c r="PZJ102" s="13"/>
      <c r="PZK102" s="13"/>
      <c r="PZL102" s="13"/>
      <c r="PZM102" s="13"/>
      <c r="PZN102" s="13"/>
      <c r="PZO102" s="13"/>
      <c r="PZP102" s="13"/>
      <c r="PZQ102" s="13"/>
      <c r="PZR102" s="13"/>
      <c r="PZS102" s="13"/>
      <c r="PZT102" s="13"/>
      <c r="PZU102" s="13"/>
      <c r="PZV102" s="13"/>
      <c r="PZW102" s="13"/>
      <c r="PZX102" s="13"/>
      <c r="PZY102" s="13"/>
      <c r="PZZ102" s="13"/>
      <c r="QAA102" s="13"/>
      <c r="QAB102" s="13"/>
      <c r="QAC102" s="13"/>
      <c r="QAD102" s="13"/>
      <c r="QAE102" s="13"/>
      <c r="QAF102" s="13"/>
      <c r="QAG102" s="13"/>
      <c r="QAH102" s="13"/>
      <c r="QAI102" s="13"/>
      <c r="QAJ102" s="13"/>
      <c r="QAK102" s="13"/>
      <c r="QAL102" s="13"/>
      <c r="QAM102" s="13"/>
      <c r="QAN102" s="13"/>
      <c r="QAO102" s="13"/>
      <c r="QAP102" s="13"/>
      <c r="QAQ102" s="13"/>
      <c r="QAR102" s="13"/>
      <c r="QAS102" s="13"/>
      <c r="QAT102" s="13"/>
      <c r="QAU102" s="13"/>
      <c r="QAV102" s="13"/>
      <c r="QAW102" s="13"/>
      <c r="QAX102" s="13"/>
      <c r="QAY102" s="13"/>
      <c r="QAZ102" s="13"/>
      <c r="QBA102" s="13"/>
      <c r="QBB102" s="13"/>
      <c r="QBC102" s="13"/>
      <c r="QBD102" s="13"/>
      <c r="QBE102" s="13"/>
      <c r="QBF102" s="13"/>
      <c r="QBG102" s="13"/>
      <c r="QBH102" s="13"/>
      <c r="QBI102" s="13"/>
      <c r="QBJ102" s="13"/>
      <c r="QBK102" s="13"/>
      <c r="QBL102" s="13"/>
      <c r="QBM102" s="13"/>
      <c r="QBN102" s="13"/>
      <c r="QBO102" s="13"/>
      <c r="QBP102" s="13"/>
      <c r="QBQ102" s="13"/>
      <c r="QBR102" s="13"/>
      <c r="QBS102" s="13"/>
      <c r="QBT102" s="13"/>
      <c r="QBU102" s="13"/>
      <c r="QBV102" s="13"/>
      <c r="QBW102" s="13"/>
      <c r="QBX102" s="13"/>
      <c r="QBY102" s="13"/>
      <c r="QBZ102" s="13"/>
      <c r="QCA102" s="13"/>
      <c r="QCB102" s="13"/>
      <c r="QCC102" s="13"/>
      <c r="QCD102" s="13"/>
      <c r="QCE102" s="13"/>
      <c r="QCF102" s="13"/>
      <c r="QCG102" s="13"/>
      <c r="QCH102" s="13"/>
      <c r="QCI102" s="13"/>
      <c r="QCJ102" s="13"/>
      <c r="QCK102" s="13"/>
      <c r="QCL102" s="13"/>
      <c r="QCM102" s="13"/>
      <c r="QCN102" s="13"/>
      <c r="QCO102" s="13"/>
      <c r="QCP102" s="13"/>
      <c r="QCQ102" s="13"/>
      <c r="QCR102" s="13"/>
      <c r="QCS102" s="13"/>
      <c r="QCT102" s="13"/>
      <c r="QCU102" s="13"/>
      <c r="QCV102" s="13"/>
      <c r="QCW102" s="13"/>
      <c r="QCX102" s="13"/>
      <c r="QCY102" s="13"/>
      <c r="QCZ102" s="13"/>
      <c r="QDA102" s="13"/>
      <c r="QDB102" s="13"/>
      <c r="QDC102" s="13"/>
      <c r="QDD102" s="13"/>
      <c r="QDE102" s="13"/>
      <c r="QDF102" s="13"/>
      <c r="QDG102" s="13"/>
      <c r="QDH102" s="13"/>
      <c r="QDI102" s="13"/>
      <c r="QDJ102" s="13"/>
      <c r="QDK102" s="13"/>
      <c r="QDL102" s="13"/>
      <c r="QDM102" s="13"/>
      <c r="QDN102" s="13"/>
      <c r="QDO102" s="13"/>
      <c r="QDP102" s="13"/>
      <c r="QDQ102" s="13"/>
      <c r="QDR102" s="13"/>
      <c r="QDS102" s="13"/>
      <c r="QDT102" s="13"/>
      <c r="QDU102" s="13"/>
      <c r="QDV102" s="13"/>
      <c r="QDW102" s="13"/>
      <c r="QDX102" s="13"/>
      <c r="QDY102" s="13"/>
      <c r="QDZ102" s="13"/>
      <c r="QEA102" s="13"/>
      <c r="QEB102" s="13"/>
      <c r="QEC102" s="13"/>
      <c r="QED102" s="13"/>
      <c r="QEE102" s="13"/>
      <c r="QEF102" s="13"/>
      <c r="QEG102" s="13"/>
      <c r="QEH102" s="13"/>
      <c r="QEI102" s="13"/>
      <c r="QEJ102" s="13"/>
      <c r="QEK102" s="13"/>
      <c r="QEL102" s="13"/>
      <c r="QEM102" s="13"/>
      <c r="QEN102" s="13"/>
      <c r="QEO102" s="13"/>
      <c r="QEP102" s="13"/>
      <c r="QEQ102" s="13"/>
      <c r="QER102" s="13"/>
      <c r="QES102" s="13"/>
      <c r="QET102" s="13"/>
      <c r="QEU102" s="13"/>
      <c r="QEV102" s="13"/>
      <c r="QEW102" s="13"/>
      <c r="QEX102" s="13"/>
      <c r="QEY102" s="13"/>
      <c r="QEZ102" s="13"/>
      <c r="QFA102" s="13"/>
      <c r="QFB102" s="13"/>
      <c r="QFC102" s="13"/>
      <c r="QFD102" s="13"/>
      <c r="QFE102" s="13"/>
      <c r="QFF102" s="13"/>
      <c r="QFG102" s="13"/>
      <c r="QFH102" s="13"/>
      <c r="QFI102" s="13"/>
      <c r="QFJ102" s="13"/>
      <c r="QFK102" s="13"/>
      <c r="QFL102" s="13"/>
      <c r="QFM102" s="13"/>
      <c r="QFN102" s="13"/>
      <c r="QFO102" s="13"/>
      <c r="QFP102" s="13"/>
      <c r="QFQ102" s="13"/>
      <c r="QFR102" s="13"/>
      <c r="QFS102" s="13"/>
      <c r="QFT102" s="13"/>
      <c r="QFU102" s="13"/>
      <c r="QFV102" s="13"/>
      <c r="QFW102" s="13"/>
      <c r="QFX102" s="13"/>
      <c r="QFY102" s="13"/>
      <c r="QFZ102" s="13"/>
      <c r="QGA102" s="13"/>
      <c r="QGB102" s="13"/>
      <c r="QGC102" s="13"/>
      <c r="QGD102" s="13"/>
      <c r="QGE102" s="13"/>
      <c r="QGF102" s="13"/>
      <c r="QGG102" s="13"/>
      <c r="QGH102" s="13"/>
      <c r="QGI102" s="13"/>
      <c r="QGJ102" s="13"/>
      <c r="QGK102" s="13"/>
      <c r="QGL102" s="13"/>
      <c r="QGM102" s="13"/>
      <c r="QGN102" s="13"/>
      <c r="QGO102" s="13"/>
      <c r="QGP102" s="13"/>
      <c r="QGQ102" s="13"/>
      <c r="QGR102" s="13"/>
      <c r="QGS102" s="13"/>
      <c r="QGT102" s="13"/>
      <c r="QGU102" s="13"/>
      <c r="QGV102" s="13"/>
      <c r="QGW102" s="13"/>
      <c r="QGX102" s="13"/>
      <c r="QGY102" s="13"/>
      <c r="QGZ102" s="13"/>
      <c r="QHA102" s="13"/>
      <c r="QHB102" s="13"/>
      <c r="QHC102" s="13"/>
      <c r="QHD102" s="13"/>
      <c r="QHE102" s="13"/>
      <c r="QHF102" s="13"/>
      <c r="QHG102" s="13"/>
      <c r="QHH102" s="13"/>
      <c r="QHI102" s="13"/>
      <c r="QHJ102" s="13"/>
      <c r="QHK102" s="13"/>
      <c r="QHL102" s="13"/>
      <c r="QHM102" s="13"/>
      <c r="QHN102" s="13"/>
      <c r="QHO102" s="13"/>
      <c r="QHP102" s="13"/>
      <c r="QHQ102" s="13"/>
      <c r="QHR102" s="13"/>
      <c r="QHS102" s="13"/>
      <c r="QHT102" s="13"/>
      <c r="QHU102" s="13"/>
      <c r="QHV102" s="13"/>
      <c r="QHW102" s="13"/>
      <c r="QHX102" s="13"/>
      <c r="QHY102" s="13"/>
      <c r="QHZ102" s="13"/>
      <c r="QIA102" s="13"/>
      <c r="QIB102" s="13"/>
      <c r="QIC102" s="13"/>
      <c r="QID102" s="13"/>
      <c r="QIE102" s="13"/>
      <c r="QIF102" s="13"/>
      <c r="QIG102" s="13"/>
      <c r="QIH102" s="13"/>
      <c r="QII102" s="13"/>
      <c r="QIJ102" s="13"/>
      <c r="QIK102" s="13"/>
      <c r="QIL102" s="13"/>
      <c r="QIM102" s="13"/>
      <c r="QIN102" s="13"/>
      <c r="QIO102" s="13"/>
      <c r="QIP102" s="13"/>
      <c r="QIQ102" s="13"/>
      <c r="QIR102" s="13"/>
      <c r="QIS102" s="13"/>
      <c r="QIT102" s="13"/>
      <c r="QIU102" s="13"/>
      <c r="QIV102" s="13"/>
      <c r="QIW102" s="13"/>
      <c r="QIX102" s="13"/>
      <c r="QIY102" s="13"/>
      <c r="QIZ102" s="13"/>
      <c r="QJA102" s="13"/>
      <c r="QJB102" s="13"/>
      <c r="QJC102" s="13"/>
      <c r="QJD102" s="13"/>
      <c r="QJE102" s="13"/>
      <c r="QJF102" s="13"/>
      <c r="QJG102" s="13"/>
      <c r="QJH102" s="13"/>
      <c r="QJI102" s="13"/>
      <c r="QJJ102" s="13"/>
      <c r="QJK102" s="13"/>
      <c r="QJL102" s="13"/>
      <c r="QJM102" s="13"/>
      <c r="QJN102" s="13"/>
      <c r="QJO102" s="13"/>
      <c r="QJP102" s="13"/>
      <c r="QJQ102" s="13"/>
      <c r="QJR102" s="13"/>
      <c r="QJS102" s="13"/>
      <c r="QJT102" s="13"/>
      <c r="QJU102" s="13"/>
      <c r="QJV102" s="13"/>
      <c r="QJW102" s="13"/>
      <c r="QJX102" s="13"/>
      <c r="QJY102" s="13"/>
      <c r="QJZ102" s="13"/>
      <c r="QKA102" s="13"/>
      <c r="QKB102" s="13"/>
      <c r="QKC102" s="13"/>
      <c r="QKD102" s="13"/>
      <c r="QKE102" s="13"/>
      <c r="QKF102" s="13"/>
      <c r="QKG102" s="13"/>
      <c r="QKH102" s="13"/>
      <c r="QKI102" s="13"/>
      <c r="QKJ102" s="13"/>
      <c r="QKK102" s="13"/>
      <c r="QKL102" s="13"/>
      <c r="QKM102" s="13"/>
      <c r="QKN102" s="13"/>
      <c r="QKO102" s="13"/>
      <c r="QKP102" s="13"/>
      <c r="QKQ102" s="13"/>
      <c r="QKR102" s="13"/>
      <c r="QKS102" s="13"/>
      <c r="QKT102" s="13"/>
      <c r="QKU102" s="13"/>
      <c r="QKV102" s="13"/>
      <c r="QKW102" s="13"/>
      <c r="QKX102" s="13"/>
      <c r="QKY102" s="13"/>
      <c r="QKZ102" s="13"/>
      <c r="QLA102" s="13"/>
      <c r="QLB102" s="13"/>
      <c r="QLC102" s="13"/>
      <c r="QLD102" s="13"/>
      <c r="QLE102" s="13"/>
      <c r="QLF102" s="13"/>
      <c r="QLG102" s="13"/>
      <c r="QLH102" s="13"/>
      <c r="QLI102" s="13"/>
      <c r="QLJ102" s="13"/>
      <c r="QLK102" s="13"/>
      <c r="QLL102" s="13"/>
      <c r="QLM102" s="13"/>
      <c r="QLN102" s="13"/>
      <c r="QLO102" s="13"/>
      <c r="QLP102" s="13"/>
      <c r="QLQ102" s="13"/>
      <c r="QLR102" s="13"/>
      <c r="QLS102" s="13"/>
      <c r="QLT102" s="13"/>
      <c r="QLU102" s="13"/>
      <c r="QLV102" s="13"/>
      <c r="QLW102" s="13"/>
      <c r="QLX102" s="13"/>
      <c r="QLY102" s="13"/>
      <c r="QLZ102" s="13"/>
      <c r="QMA102" s="13"/>
      <c r="QMB102" s="13"/>
      <c r="QMC102" s="13"/>
      <c r="QMD102" s="13"/>
      <c r="QME102" s="13"/>
      <c r="QMF102" s="13"/>
      <c r="QMG102" s="13"/>
      <c r="QMH102" s="13"/>
      <c r="QMI102" s="13"/>
      <c r="QMJ102" s="13"/>
      <c r="QMK102" s="13"/>
      <c r="QML102" s="13"/>
      <c r="QMM102" s="13"/>
      <c r="QMN102" s="13"/>
      <c r="QMO102" s="13"/>
      <c r="QMP102" s="13"/>
      <c r="QMQ102" s="13"/>
      <c r="QMR102" s="13"/>
      <c r="QMS102" s="13"/>
      <c r="QMT102" s="13"/>
      <c r="QMU102" s="13"/>
      <c r="QMV102" s="13"/>
      <c r="QMW102" s="13"/>
      <c r="QMX102" s="13"/>
      <c r="QMY102" s="13"/>
      <c r="QMZ102" s="13"/>
      <c r="QNA102" s="13"/>
      <c r="QNB102" s="13"/>
      <c r="QNC102" s="13"/>
      <c r="QND102" s="13"/>
      <c r="QNE102" s="13"/>
      <c r="QNF102" s="13"/>
      <c r="QNG102" s="13"/>
      <c r="QNH102" s="13"/>
      <c r="QNI102" s="13"/>
      <c r="QNJ102" s="13"/>
      <c r="QNK102" s="13"/>
      <c r="QNL102" s="13"/>
      <c r="QNM102" s="13"/>
      <c r="QNN102" s="13"/>
      <c r="QNO102" s="13"/>
      <c r="QNP102" s="13"/>
      <c r="QNQ102" s="13"/>
      <c r="QNR102" s="13"/>
      <c r="QNS102" s="13"/>
      <c r="QNT102" s="13"/>
      <c r="QNU102" s="13"/>
      <c r="QNV102" s="13"/>
      <c r="QNW102" s="13"/>
      <c r="QNX102" s="13"/>
      <c r="QNY102" s="13"/>
      <c r="QNZ102" s="13"/>
      <c r="QOA102" s="13"/>
      <c r="QOB102" s="13"/>
      <c r="QOC102" s="13"/>
      <c r="QOD102" s="13"/>
      <c r="QOE102" s="13"/>
      <c r="QOF102" s="13"/>
      <c r="QOG102" s="13"/>
      <c r="QOH102" s="13"/>
      <c r="QOI102" s="13"/>
      <c r="QOJ102" s="13"/>
      <c r="QOK102" s="13"/>
      <c r="QOL102" s="13"/>
      <c r="QOM102" s="13"/>
      <c r="QON102" s="13"/>
      <c r="QOO102" s="13"/>
      <c r="QOP102" s="13"/>
      <c r="QOQ102" s="13"/>
      <c r="QOR102" s="13"/>
      <c r="QOS102" s="13"/>
      <c r="QOT102" s="13"/>
      <c r="QOU102" s="13"/>
      <c r="QOV102" s="13"/>
      <c r="QOW102" s="13"/>
      <c r="QOX102" s="13"/>
      <c r="QOY102" s="13"/>
      <c r="QOZ102" s="13"/>
      <c r="QPA102" s="13"/>
      <c r="QPB102" s="13"/>
      <c r="QPC102" s="13"/>
      <c r="QPD102" s="13"/>
      <c r="QPE102" s="13"/>
      <c r="QPF102" s="13"/>
      <c r="QPG102" s="13"/>
      <c r="QPH102" s="13"/>
      <c r="QPI102" s="13"/>
      <c r="QPJ102" s="13"/>
      <c r="QPK102" s="13"/>
      <c r="QPL102" s="13"/>
      <c r="QPM102" s="13"/>
      <c r="QPN102" s="13"/>
      <c r="QPO102" s="13"/>
      <c r="QPP102" s="13"/>
      <c r="QPQ102" s="13"/>
      <c r="QPR102" s="13"/>
      <c r="QPS102" s="13"/>
      <c r="QPT102" s="13"/>
      <c r="QPU102" s="13"/>
      <c r="QPV102" s="13"/>
      <c r="QPW102" s="13"/>
      <c r="QPX102" s="13"/>
      <c r="QPY102" s="13"/>
      <c r="QPZ102" s="13"/>
      <c r="QQA102" s="13"/>
      <c r="QQB102" s="13"/>
      <c r="QQC102" s="13"/>
      <c r="QQD102" s="13"/>
      <c r="QQE102" s="13"/>
      <c r="QQF102" s="13"/>
      <c r="QQG102" s="13"/>
      <c r="QQH102" s="13"/>
      <c r="QQI102" s="13"/>
      <c r="QQJ102" s="13"/>
      <c r="QQK102" s="13"/>
      <c r="QQL102" s="13"/>
      <c r="QQM102" s="13"/>
      <c r="QQN102" s="13"/>
      <c r="QQO102" s="13"/>
      <c r="QQP102" s="13"/>
      <c r="QQQ102" s="13"/>
      <c r="QQR102" s="13"/>
      <c r="QQS102" s="13"/>
      <c r="QQT102" s="13"/>
      <c r="QQU102" s="13"/>
      <c r="QQV102" s="13"/>
      <c r="QQW102" s="13"/>
      <c r="QQX102" s="13"/>
      <c r="QQY102" s="13"/>
      <c r="QQZ102" s="13"/>
      <c r="QRA102" s="13"/>
      <c r="QRB102" s="13"/>
      <c r="QRC102" s="13"/>
      <c r="QRD102" s="13"/>
      <c r="QRE102" s="13"/>
      <c r="QRF102" s="13"/>
      <c r="QRG102" s="13"/>
      <c r="QRH102" s="13"/>
      <c r="QRI102" s="13"/>
      <c r="QRJ102" s="13"/>
      <c r="QRK102" s="13"/>
      <c r="QRL102" s="13"/>
      <c r="QRM102" s="13"/>
      <c r="QRN102" s="13"/>
      <c r="QRO102" s="13"/>
      <c r="QRP102" s="13"/>
      <c r="QRQ102" s="13"/>
      <c r="QRR102" s="13"/>
      <c r="QRS102" s="13"/>
      <c r="QRT102" s="13"/>
      <c r="QRU102" s="13"/>
      <c r="QRV102" s="13"/>
      <c r="QRW102" s="13"/>
      <c r="QRX102" s="13"/>
      <c r="QRY102" s="13"/>
      <c r="QRZ102" s="13"/>
      <c r="QSA102" s="13"/>
      <c r="QSB102" s="13"/>
      <c r="QSC102" s="13"/>
      <c r="QSD102" s="13"/>
      <c r="QSE102" s="13"/>
      <c r="QSF102" s="13"/>
      <c r="QSG102" s="13"/>
      <c r="QSH102" s="13"/>
      <c r="QSI102" s="13"/>
      <c r="QSJ102" s="13"/>
      <c r="QSK102" s="13"/>
      <c r="QSL102" s="13"/>
      <c r="QSM102" s="13"/>
      <c r="QSN102" s="13"/>
      <c r="QSO102" s="13"/>
      <c r="QSP102" s="13"/>
      <c r="QSQ102" s="13"/>
      <c r="QSR102" s="13"/>
      <c r="QSS102" s="13"/>
      <c r="QST102" s="13"/>
      <c r="QSU102" s="13"/>
      <c r="QSV102" s="13"/>
      <c r="QSW102" s="13"/>
      <c r="QSX102" s="13"/>
      <c r="QSY102" s="13"/>
      <c r="QSZ102" s="13"/>
      <c r="QTA102" s="13"/>
      <c r="QTB102" s="13"/>
      <c r="QTC102" s="13"/>
      <c r="QTD102" s="13"/>
      <c r="QTE102" s="13"/>
      <c r="QTF102" s="13"/>
      <c r="QTG102" s="13"/>
      <c r="QTH102" s="13"/>
      <c r="QTI102" s="13"/>
      <c r="QTJ102" s="13"/>
      <c r="QTK102" s="13"/>
      <c r="QTL102" s="13"/>
      <c r="QTM102" s="13"/>
      <c r="QTN102" s="13"/>
      <c r="QTO102" s="13"/>
      <c r="QTP102" s="13"/>
      <c r="QTQ102" s="13"/>
      <c r="QTR102" s="13"/>
      <c r="QTS102" s="13"/>
      <c r="QTT102" s="13"/>
      <c r="QTU102" s="13"/>
      <c r="QTV102" s="13"/>
      <c r="QTW102" s="13"/>
      <c r="QTX102" s="13"/>
      <c r="QTY102" s="13"/>
      <c r="QTZ102" s="13"/>
      <c r="QUA102" s="13"/>
      <c r="QUB102" s="13"/>
      <c r="QUC102" s="13"/>
      <c r="QUD102" s="13"/>
      <c r="QUE102" s="13"/>
      <c r="QUF102" s="13"/>
      <c r="QUG102" s="13"/>
      <c r="QUH102" s="13"/>
      <c r="QUI102" s="13"/>
      <c r="QUJ102" s="13"/>
      <c r="QUK102" s="13"/>
      <c r="QUL102" s="13"/>
      <c r="QUM102" s="13"/>
      <c r="QUN102" s="13"/>
      <c r="QUO102" s="13"/>
      <c r="QUP102" s="13"/>
      <c r="QUQ102" s="13"/>
      <c r="QUR102" s="13"/>
      <c r="QUS102" s="13"/>
      <c r="QUT102" s="13"/>
      <c r="QUU102" s="13"/>
      <c r="QUV102" s="13"/>
      <c r="QUW102" s="13"/>
      <c r="QUX102" s="13"/>
      <c r="QUY102" s="13"/>
      <c r="QUZ102" s="13"/>
      <c r="QVA102" s="13"/>
      <c r="QVB102" s="13"/>
      <c r="QVC102" s="13"/>
      <c r="QVD102" s="13"/>
      <c r="QVE102" s="13"/>
      <c r="QVF102" s="13"/>
      <c r="QVG102" s="13"/>
      <c r="QVH102" s="13"/>
      <c r="QVI102" s="13"/>
      <c r="QVJ102" s="13"/>
      <c r="QVK102" s="13"/>
      <c r="QVL102" s="13"/>
      <c r="QVM102" s="13"/>
      <c r="QVN102" s="13"/>
      <c r="QVO102" s="13"/>
      <c r="QVP102" s="13"/>
      <c r="QVQ102" s="13"/>
      <c r="QVR102" s="13"/>
      <c r="QVS102" s="13"/>
      <c r="QVT102" s="13"/>
      <c r="QVU102" s="13"/>
      <c r="QVV102" s="13"/>
      <c r="QVW102" s="13"/>
      <c r="QVX102" s="13"/>
      <c r="QVY102" s="13"/>
      <c r="QVZ102" s="13"/>
      <c r="QWA102" s="13"/>
      <c r="QWB102" s="13"/>
      <c r="QWC102" s="13"/>
      <c r="QWD102" s="13"/>
      <c r="QWE102" s="13"/>
      <c r="QWF102" s="13"/>
      <c r="QWG102" s="13"/>
      <c r="QWH102" s="13"/>
      <c r="QWI102" s="13"/>
      <c r="QWJ102" s="13"/>
      <c r="QWK102" s="13"/>
      <c r="QWL102" s="13"/>
      <c r="QWM102" s="13"/>
      <c r="QWN102" s="13"/>
      <c r="QWO102" s="13"/>
      <c r="QWP102" s="13"/>
      <c r="QWQ102" s="13"/>
      <c r="QWR102" s="13"/>
      <c r="QWS102" s="13"/>
      <c r="QWT102" s="13"/>
      <c r="QWU102" s="13"/>
      <c r="QWV102" s="13"/>
      <c r="QWW102" s="13"/>
      <c r="QWX102" s="13"/>
      <c r="QWY102" s="13"/>
      <c r="QWZ102" s="13"/>
      <c r="QXA102" s="13"/>
      <c r="QXB102" s="13"/>
      <c r="QXC102" s="13"/>
      <c r="QXD102" s="13"/>
      <c r="QXE102" s="13"/>
      <c r="QXF102" s="13"/>
      <c r="QXG102" s="13"/>
      <c r="QXH102" s="13"/>
      <c r="QXI102" s="13"/>
      <c r="QXJ102" s="13"/>
      <c r="QXK102" s="13"/>
      <c r="QXL102" s="13"/>
      <c r="QXM102" s="13"/>
      <c r="QXN102" s="13"/>
      <c r="QXO102" s="13"/>
      <c r="QXP102" s="13"/>
      <c r="QXQ102" s="13"/>
      <c r="QXR102" s="13"/>
      <c r="QXS102" s="13"/>
      <c r="QXT102" s="13"/>
      <c r="QXU102" s="13"/>
      <c r="QXV102" s="13"/>
      <c r="QXW102" s="13"/>
      <c r="QXX102" s="13"/>
      <c r="QXY102" s="13"/>
      <c r="QXZ102" s="13"/>
      <c r="QYA102" s="13"/>
      <c r="QYB102" s="13"/>
      <c r="QYC102" s="13"/>
      <c r="QYD102" s="13"/>
      <c r="QYE102" s="13"/>
      <c r="QYF102" s="13"/>
      <c r="QYG102" s="13"/>
      <c r="QYH102" s="13"/>
      <c r="QYI102" s="13"/>
      <c r="QYJ102" s="13"/>
      <c r="QYK102" s="13"/>
      <c r="QYL102" s="13"/>
      <c r="QYM102" s="13"/>
      <c r="QYN102" s="13"/>
      <c r="QYO102" s="13"/>
      <c r="QYP102" s="13"/>
      <c r="QYQ102" s="13"/>
      <c r="QYR102" s="13"/>
      <c r="QYS102" s="13"/>
      <c r="QYT102" s="13"/>
      <c r="QYU102" s="13"/>
      <c r="QYV102" s="13"/>
      <c r="QYW102" s="13"/>
      <c r="QYX102" s="13"/>
      <c r="QYY102" s="13"/>
      <c r="QYZ102" s="13"/>
      <c r="QZA102" s="13"/>
      <c r="QZB102" s="13"/>
      <c r="QZC102" s="13"/>
      <c r="QZD102" s="13"/>
      <c r="QZE102" s="13"/>
      <c r="QZF102" s="13"/>
      <c r="QZG102" s="13"/>
      <c r="QZH102" s="13"/>
      <c r="QZI102" s="13"/>
      <c r="QZJ102" s="13"/>
      <c r="QZK102" s="13"/>
      <c r="QZL102" s="13"/>
      <c r="QZM102" s="13"/>
      <c r="QZN102" s="13"/>
      <c r="QZO102" s="13"/>
      <c r="QZP102" s="13"/>
      <c r="QZQ102" s="13"/>
      <c r="QZR102" s="13"/>
      <c r="QZS102" s="13"/>
      <c r="QZT102" s="13"/>
      <c r="QZU102" s="13"/>
      <c r="QZV102" s="13"/>
      <c r="QZW102" s="13"/>
      <c r="QZX102" s="13"/>
      <c r="QZY102" s="13"/>
      <c r="QZZ102" s="13"/>
      <c r="RAA102" s="13"/>
      <c r="RAB102" s="13"/>
      <c r="RAC102" s="13"/>
      <c r="RAD102" s="13"/>
      <c r="RAE102" s="13"/>
      <c r="RAF102" s="13"/>
      <c r="RAG102" s="13"/>
      <c r="RAH102" s="13"/>
      <c r="RAI102" s="13"/>
      <c r="RAJ102" s="13"/>
      <c r="RAK102" s="13"/>
      <c r="RAL102" s="13"/>
      <c r="RAM102" s="13"/>
      <c r="RAN102" s="13"/>
      <c r="RAO102" s="13"/>
      <c r="RAP102" s="13"/>
      <c r="RAQ102" s="13"/>
      <c r="RAR102" s="13"/>
      <c r="RAS102" s="13"/>
      <c r="RAT102" s="13"/>
      <c r="RAU102" s="13"/>
      <c r="RAV102" s="13"/>
      <c r="RAW102" s="13"/>
      <c r="RAX102" s="13"/>
      <c r="RAY102" s="13"/>
      <c r="RAZ102" s="13"/>
      <c r="RBA102" s="13"/>
      <c r="RBB102" s="13"/>
      <c r="RBC102" s="13"/>
      <c r="RBD102" s="13"/>
      <c r="RBE102" s="13"/>
      <c r="RBF102" s="13"/>
      <c r="RBG102" s="13"/>
      <c r="RBH102" s="13"/>
      <c r="RBI102" s="13"/>
      <c r="RBJ102" s="13"/>
      <c r="RBK102" s="13"/>
      <c r="RBL102" s="13"/>
      <c r="RBM102" s="13"/>
      <c r="RBN102" s="13"/>
      <c r="RBO102" s="13"/>
      <c r="RBP102" s="13"/>
      <c r="RBQ102" s="13"/>
      <c r="RBR102" s="13"/>
      <c r="RBS102" s="13"/>
      <c r="RBT102" s="13"/>
      <c r="RBU102" s="13"/>
      <c r="RBV102" s="13"/>
      <c r="RBW102" s="13"/>
      <c r="RBX102" s="13"/>
      <c r="RBY102" s="13"/>
      <c r="RBZ102" s="13"/>
      <c r="RCA102" s="13"/>
      <c r="RCB102" s="13"/>
      <c r="RCC102" s="13"/>
      <c r="RCD102" s="13"/>
      <c r="RCE102" s="13"/>
      <c r="RCF102" s="13"/>
      <c r="RCG102" s="13"/>
      <c r="RCH102" s="13"/>
      <c r="RCI102" s="13"/>
      <c r="RCJ102" s="13"/>
      <c r="RCK102" s="13"/>
      <c r="RCL102" s="13"/>
      <c r="RCM102" s="13"/>
      <c r="RCN102" s="13"/>
      <c r="RCO102" s="13"/>
      <c r="RCP102" s="13"/>
      <c r="RCQ102" s="13"/>
      <c r="RCR102" s="13"/>
      <c r="RCS102" s="13"/>
      <c r="RCT102" s="13"/>
      <c r="RCU102" s="13"/>
      <c r="RCV102" s="13"/>
      <c r="RCW102" s="13"/>
      <c r="RCX102" s="13"/>
      <c r="RCY102" s="13"/>
      <c r="RCZ102" s="13"/>
      <c r="RDA102" s="13"/>
      <c r="RDB102" s="13"/>
      <c r="RDC102" s="13"/>
      <c r="RDD102" s="13"/>
      <c r="RDE102" s="13"/>
      <c r="RDF102" s="13"/>
      <c r="RDG102" s="13"/>
      <c r="RDH102" s="13"/>
      <c r="RDI102" s="13"/>
      <c r="RDJ102" s="13"/>
      <c r="RDK102" s="13"/>
      <c r="RDL102" s="13"/>
      <c r="RDM102" s="13"/>
      <c r="RDN102" s="13"/>
      <c r="RDO102" s="13"/>
      <c r="RDP102" s="13"/>
      <c r="RDQ102" s="13"/>
      <c r="RDR102" s="13"/>
      <c r="RDS102" s="13"/>
      <c r="RDT102" s="13"/>
      <c r="RDU102" s="13"/>
      <c r="RDV102" s="13"/>
      <c r="RDW102" s="13"/>
      <c r="RDX102" s="13"/>
      <c r="RDY102" s="13"/>
      <c r="RDZ102" s="13"/>
      <c r="REA102" s="13"/>
      <c r="REB102" s="13"/>
      <c r="REC102" s="13"/>
      <c r="RED102" s="13"/>
      <c r="REE102" s="13"/>
      <c r="REF102" s="13"/>
      <c r="REG102" s="13"/>
      <c r="REH102" s="13"/>
      <c r="REI102" s="13"/>
      <c r="REJ102" s="13"/>
      <c r="REK102" s="13"/>
      <c r="REL102" s="13"/>
      <c r="REM102" s="13"/>
      <c r="REN102" s="13"/>
      <c r="REO102" s="13"/>
      <c r="REP102" s="13"/>
      <c r="REQ102" s="13"/>
      <c r="RER102" s="13"/>
      <c r="RES102" s="13"/>
      <c r="RET102" s="13"/>
      <c r="REU102" s="13"/>
      <c r="REV102" s="13"/>
      <c r="REW102" s="13"/>
      <c r="REX102" s="13"/>
      <c r="REY102" s="13"/>
      <c r="REZ102" s="13"/>
      <c r="RFA102" s="13"/>
      <c r="RFB102" s="13"/>
      <c r="RFC102" s="13"/>
      <c r="RFD102" s="13"/>
      <c r="RFE102" s="13"/>
      <c r="RFF102" s="13"/>
      <c r="RFG102" s="13"/>
      <c r="RFH102" s="13"/>
      <c r="RFI102" s="13"/>
      <c r="RFJ102" s="13"/>
      <c r="RFK102" s="13"/>
      <c r="RFL102" s="13"/>
      <c r="RFM102" s="13"/>
      <c r="RFN102" s="13"/>
      <c r="RFO102" s="13"/>
      <c r="RFP102" s="13"/>
      <c r="RFQ102" s="13"/>
      <c r="RFR102" s="13"/>
      <c r="RFS102" s="13"/>
      <c r="RFT102" s="13"/>
      <c r="RFU102" s="13"/>
      <c r="RFV102" s="13"/>
      <c r="RFW102" s="13"/>
      <c r="RFX102" s="13"/>
      <c r="RFY102" s="13"/>
      <c r="RFZ102" s="13"/>
      <c r="RGA102" s="13"/>
      <c r="RGB102" s="13"/>
      <c r="RGC102" s="13"/>
      <c r="RGD102" s="13"/>
      <c r="RGE102" s="13"/>
      <c r="RGF102" s="13"/>
      <c r="RGG102" s="13"/>
      <c r="RGH102" s="13"/>
      <c r="RGI102" s="13"/>
      <c r="RGJ102" s="13"/>
      <c r="RGK102" s="13"/>
      <c r="RGL102" s="13"/>
      <c r="RGM102" s="13"/>
      <c r="RGN102" s="13"/>
      <c r="RGO102" s="13"/>
      <c r="RGP102" s="13"/>
      <c r="RGQ102" s="13"/>
      <c r="RGR102" s="13"/>
      <c r="RGS102" s="13"/>
      <c r="RGT102" s="13"/>
      <c r="RGU102" s="13"/>
      <c r="RGV102" s="13"/>
      <c r="RGW102" s="13"/>
      <c r="RGX102" s="13"/>
      <c r="RGY102" s="13"/>
      <c r="RGZ102" s="13"/>
      <c r="RHA102" s="13"/>
      <c r="RHB102" s="13"/>
      <c r="RHC102" s="13"/>
      <c r="RHD102" s="13"/>
      <c r="RHE102" s="13"/>
      <c r="RHF102" s="13"/>
      <c r="RHG102" s="13"/>
      <c r="RHH102" s="13"/>
      <c r="RHI102" s="13"/>
      <c r="RHJ102" s="13"/>
      <c r="RHK102" s="13"/>
      <c r="RHL102" s="13"/>
      <c r="RHM102" s="13"/>
      <c r="RHN102" s="13"/>
      <c r="RHO102" s="13"/>
      <c r="RHP102" s="13"/>
      <c r="RHQ102" s="13"/>
      <c r="RHR102" s="13"/>
      <c r="RHS102" s="13"/>
      <c r="RHT102" s="13"/>
      <c r="RHU102" s="13"/>
      <c r="RHV102" s="13"/>
      <c r="RHW102" s="13"/>
      <c r="RHX102" s="13"/>
      <c r="RHY102" s="13"/>
      <c r="RHZ102" s="13"/>
      <c r="RIA102" s="13"/>
      <c r="RIB102" s="13"/>
      <c r="RIC102" s="13"/>
      <c r="RID102" s="13"/>
      <c r="RIE102" s="13"/>
      <c r="RIF102" s="13"/>
      <c r="RIG102" s="13"/>
      <c r="RIH102" s="13"/>
      <c r="RII102" s="13"/>
      <c r="RIJ102" s="13"/>
      <c r="RIK102" s="13"/>
      <c r="RIL102" s="13"/>
      <c r="RIM102" s="13"/>
      <c r="RIN102" s="13"/>
      <c r="RIO102" s="13"/>
      <c r="RIP102" s="13"/>
      <c r="RIQ102" s="13"/>
      <c r="RIR102" s="13"/>
      <c r="RIS102" s="13"/>
      <c r="RIT102" s="13"/>
      <c r="RIU102" s="13"/>
      <c r="RIV102" s="13"/>
      <c r="RIW102" s="13"/>
      <c r="RIX102" s="13"/>
      <c r="RIY102" s="13"/>
      <c r="RIZ102" s="13"/>
      <c r="RJA102" s="13"/>
      <c r="RJB102" s="13"/>
      <c r="RJC102" s="13"/>
      <c r="RJD102" s="13"/>
      <c r="RJE102" s="13"/>
      <c r="RJF102" s="13"/>
      <c r="RJG102" s="13"/>
      <c r="RJH102" s="13"/>
      <c r="RJI102" s="13"/>
      <c r="RJJ102" s="13"/>
      <c r="RJK102" s="13"/>
      <c r="RJL102" s="13"/>
      <c r="RJM102" s="13"/>
      <c r="RJN102" s="13"/>
      <c r="RJO102" s="13"/>
      <c r="RJP102" s="13"/>
      <c r="RJQ102" s="13"/>
      <c r="RJR102" s="13"/>
      <c r="RJS102" s="13"/>
      <c r="RJT102" s="13"/>
      <c r="RJU102" s="13"/>
      <c r="RJV102" s="13"/>
      <c r="RJW102" s="13"/>
      <c r="RJX102" s="13"/>
      <c r="RJY102" s="13"/>
      <c r="RJZ102" s="13"/>
      <c r="RKA102" s="13"/>
      <c r="RKB102" s="13"/>
      <c r="RKC102" s="13"/>
      <c r="RKD102" s="13"/>
      <c r="RKE102" s="13"/>
      <c r="RKF102" s="13"/>
      <c r="RKG102" s="13"/>
      <c r="RKH102" s="13"/>
      <c r="RKI102" s="13"/>
      <c r="RKJ102" s="13"/>
      <c r="RKK102" s="13"/>
      <c r="RKL102" s="13"/>
      <c r="RKM102" s="13"/>
      <c r="RKN102" s="13"/>
      <c r="RKO102" s="13"/>
      <c r="RKP102" s="13"/>
      <c r="RKQ102" s="13"/>
      <c r="RKR102" s="13"/>
      <c r="RKS102" s="13"/>
      <c r="RKT102" s="13"/>
      <c r="RKU102" s="13"/>
      <c r="RKV102" s="13"/>
      <c r="RKW102" s="13"/>
      <c r="RKX102" s="13"/>
      <c r="RKY102" s="13"/>
      <c r="RKZ102" s="13"/>
      <c r="RLA102" s="13"/>
      <c r="RLB102" s="13"/>
      <c r="RLC102" s="13"/>
      <c r="RLD102" s="13"/>
      <c r="RLE102" s="13"/>
      <c r="RLF102" s="13"/>
      <c r="RLG102" s="13"/>
      <c r="RLH102" s="13"/>
      <c r="RLI102" s="13"/>
      <c r="RLJ102" s="13"/>
      <c r="RLK102" s="13"/>
      <c r="RLL102" s="13"/>
      <c r="RLM102" s="13"/>
      <c r="RLN102" s="13"/>
      <c r="RLO102" s="13"/>
      <c r="RLP102" s="13"/>
      <c r="RLQ102" s="13"/>
      <c r="RLR102" s="13"/>
      <c r="RLS102" s="13"/>
      <c r="RLT102" s="13"/>
      <c r="RLU102" s="13"/>
      <c r="RLV102" s="13"/>
      <c r="RLW102" s="13"/>
      <c r="RLX102" s="13"/>
      <c r="RLY102" s="13"/>
      <c r="RLZ102" s="13"/>
      <c r="RMA102" s="13"/>
      <c r="RMB102" s="13"/>
      <c r="RMC102" s="13"/>
      <c r="RMD102" s="13"/>
      <c r="RME102" s="13"/>
      <c r="RMF102" s="13"/>
      <c r="RMG102" s="13"/>
      <c r="RMH102" s="13"/>
      <c r="RMI102" s="13"/>
      <c r="RMJ102" s="13"/>
      <c r="RMK102" s="13"/>
      <c r="RML102" s="13"/>
      <c r="RMM102" s="13"/>
      <c r="RMN102" s="13"/>
      <c r="RMO102" s="13"/>
      <c r="RMP102" s="13"/>
      <c r="RMQ102" s="13"/>
      <c r="RMR102" s="13"/>
      <c r="RMS102" s="13"/>
      <c r="RMT102" s="13"/>
      <c r="RMU102" s="13"/>
      <c r="RMV102" s="13"/>
      <c r="RMW102" s="13"/>
      <c r="RMX102" s="13"/>
      <c r="RMY102" s="13"/>
      <c r="RMZ102" s="13"/>
      <c r="RNA102" s="13"/>
      <c r="RNB102" s="13"/>
      <c r="RNC102" s="13"/>
      <c r="RND102" s="13"/>
      <c r="RNE102" s="13"/>
      <c r="RNF102" s="13"/>
      <c r="RNG102" s="13"/>
      <c r="RNH102" s="13"/>
      <c r="RNI102" s="13"/>
      <c r="RNJ102" s="13"/>
      <c r="RNK102" s="13"/>
      <c r="RNL102" s="13"/>
      <c r="RNM102" s="13"/>
      <c r="RNN102" s="13"/>
      <c r="RNO102" s="13"/>
      <c r="RNP102" s="13"/>
      <c r="RNQ102" s="13"/>
      <c r="RNR102" s="13"/>
      <c r="RNS102" s="13"/>
      <c r="RNT102" s="13"/>
      <c r="RNU102" s="13"/>
      <c r="RNV102" s="13"/>
      <c r="RNW102" s="13"/>
      <c r="RNX102" s="13"/>
      <c r="RNY102" s="13"/>
      <c r="RNZ102" s="13"/>
      <c r="ROA102" s="13"/>
      <c r="ROB102" s="13"/>
      <c r="ROC102" s="13"/>
      <c r="ROD102" s="13"/>
      <c r="ROE102" s="13"/>
      <c r="ROF102" s="13"/>
      <c r="ROG102" s="13"/>
      <c r="ROH102" s="13"/>
      <c r="ROI102" s="13"/>
      <c r="ROJ102" s="13"/>
      <c r="ROK102" s="13"/>
      <c r="ROL102" s="13"/>
      <c r="ROM102" s="13"/>
      <c r="RON102" s="13"/>
      <c r="ROO102" s="13"/>
      <c r="ROP102" s="13"/>
      <c r="ROQ102" s="13"/>
      <c r="ROR102" s="13"/>
      <c r="ROS102" s="13"/>
      <c r="ROT102" s="13"/>
      <c r="ROU102" s="13"/>
      <c r="ROV102" s="13"/>
      <c r="ROW102" s="13"/>
      <c r="ROX102" s="13"/>
      <c r="ROY102" s="13"/>
      <c r="ROZ102" s="13"/>
      <c r="RPA102" s="13"/>
      <c r="RPB102" s="13"/>
      <c r="RPC102" s="13"/>
      <c r="RPD102" s="13"/>
      <c r="RPE102" s="13"/>
      <c r="RPF102" s="13"/>
      <c r="RPG102" s="13"/>
      <c r="RPH102" s="13"/>
      <c r="RPI102" s="13"/>
      <c r="RPJ102" s="13"/>
      <c r="RPK102" s="13"/>
      <c r="RPL102" s="13"/>
      <c r="RPM102" s="13"/>
      <c r="RPN102" s="13"/>
      <c r="RPO102" s="13"/>
      <c r="RPP102" s="13"/>
      <c r="RPQ102" s="13"/>
      <c r="RPR102" s="13"/>
      <c r="RPS102" s="13"/>
      <c r="RPT102" s="13"/>
      <c r="RPU102" s="13"/>
      <c r="RPV102" s="13"/>
      <c r="RPW102" s="13"/>
      <c r="RPX102" s="13"/>
      <c r="RPY102" s="13"/>
      <c r="RPZ102" s="13"/>
      <c r="RQA102" s="13"/>
      <c r="RQB102" s="13"/>
      <c r="RQC102" s="13"/>
      <c r="RQD102" s="13"/>
      <c r="RQE102" s="13"/>
      <c r="RQF102" s="13"/>
      <c r="RQG102" s="13"/>
      <c r="RQH102" s="13"/>
      <c r="RQI102" s="13"/>
      <c r="RQJ102" s="13"/>
      <c r="RQK102" s="13"/>
      <c r="RQL102" s="13"/>
      <c r="RQM102" s="13"/>
      <c r="RQN102" s="13"/>
      <c r="RQO102" s="13"/>
      <c r="RQP102" s="13"/>
      <c r="RQQ102" s="13"/>
      <c r="RQR102" s="13"/>
      <c r="RQS102" s="13"/>
      <c r="RQT102" s="13"/>
      <c r="RQU102" s="13"/>
      <c r="RQV102" s="13"/>
      <c r="RQW102" s="13"/>
      <c r="RQX102" s="13"/>
      <c r="RQY102" s="13"/>
      <c r="RQZ102" s="13"/>
      <c r="RRA102" s="13"/>
      <c r="RRB102" s="13"/>
      <c r="RRC102" s="13"/>
      <c r="RRD102" s="13"/>
      <c r="RRE102" s="13"/>
      <c r="RRF102" s="13"/>
      <c r="RRG102" s="13"/>
      <c r="RRH102" s="13"/>
      <c r="RRI102" s="13"/>
      <c r="RRJ102" s="13"/>
      <c r="RRK102" s="13"/>
      <c r="RRL102" s="13"/>
      <c r="RRM102" s="13"/>
      <c r="RRN102" s="13"/>
      <c r="RRO102" s="13"/>
      <c r="RRP102" s="13"/>
      <c r="RRQ102" s="13"/>
      <c r="RRR102" s="13"/>
      <c r="RRS102" s="13"/>
      <c r="RRT102" s="13"/>
      <c r="RRU102" s="13"/>
      <c r="RRV102" s="13"/>
      <c r="RRW102" s="13"/>
      <c r="RRX102" s="13"/>
      <c r="RRY102" s="13"/>
      <c r="RRZ102" s="13"/>
      <c r="RSA102" s="13"/>
      <c r="RSB102" s="13"/>
      <c r="RSC102" s="13"/>
      <c r="RSD102" s="13"/>
      <c r="RSE102" s="13"/>
      <c r="RSF102" s="13"/>
      <c r="RSG102" s="13"/>
      <c r="RSH102" s="13"/>
      <c r="RSI102" s="13"/>
      <c r="RSJ102" s="13"/>
      <c r="RSK102" s="13"/>
      <c r="RSL102" s="13"/>
      <c r="RSM102" s="13"/>
      <c r="RSN102" s="13"/>
      <c r="RSO102" s="13"/>
      <c r="RSP102" s="13"/>
      <c r="RSQ102" s="13"/>
      <c r="RSR102" s="13"/>
      <c r="RSS102" s="13"/>
      <c r="RST102" s="13"/>
      <c r="RSU102" s="13"/>
      <c r="RSV102" s="13"/>
      <c r="RSW102" s="13"/>
      <c r="RSX102" s="13"/>
      <c r="RSY102" s="13"/>
      <c r="RSZ102" s="13"/>
      <c r="RTA102" s="13"/>
      <c r="RTB102" s="13"/>
      <c r="RTC102" s="13"/>
      <c r="RTD102" s="13"/>
      <c r="RTE102" s="13"/>
      <c r="RTF102" s="13"/>
      <c r="RTG102" s="13"/>
      <c r="RTH102" s="13"/>
      <c r="RTI102" s="13"/>
      <c r="RTJ102" s="13"/>
      <c r="RTK102" s="13"/>
      <c r="RTL102" s="13"/>
      <c r="RTM102" s="13"/>
      <c r="RTN102" s="13"/>
      <c r="RTO102" s="13"/>
      <c r="RTP102" s="13"/>
      <c r="RTQ102" s="13"/>
      <c r="RTR102" s="13"/>
      <c r="RTS102" s="13"/>
      <c r="RTT102" s="13"/>
      <c r="RTU102" s="13"/>
      <c r="RTV102" s="13"/>
      <c r="RTW102" s="13"/>
      <c r="RTX102" s="13"/>
      <c r="RTY102" s="13"/>
      <c r="RTZ102" s="13"/>
      <c r="RUA102" s="13"/>
      <c r="RUB102" s="13"/>
      <c r="RUC102" s="13"/>
      <c r="RUD102" s="13"/>
      <c r="RUE102" s="13"/>
      <c r="RUF102" s="13"/>
      <c r="RUG102" s="13"/>
      <c r="RUH102" s="13"/>
      <c r="RUI102" s="13"/>
      <c r="RUJ102" s="13"/>
      <c r="RUK102" s="13"/>
      <c r="RUL102" s="13"/>
      <c r="RUM102" s="13"/>
      <c r="RUN102" s="13"/>
      <c r="RUO102" s="13"/>
      <c r="RUP102" s="13"/>
      <c r="RUQ102" s="13"/>
      <c r="RUR102" s="13"/>
      <c r="RUS102" s="13"/>
      <c r="RUT102" s="13"/>
      <c r="RUU102" s="13"/>
      <c r="RUV102" s="13"/>
      <c r="RUW102" s="13"/>
      <c r="RUX102" s="13"/>
      <c r="RUY102" s="13"/>
      <c r="RUZ102" s="13"/>
      <c r="RVA102" s="13"/>
      <c r="RVB102" s="13"/>
      <c r="RVC102" s="13"/>
      <c r="RVD102" s="13"/>
      <c r="RVE102" s="13"/>
      <c r="RVF102" s="13"/>
      <c r="RVG102" s="13"/>
      <c r="RVH102" s="13"/>
      <c r="RVI102" s="13"/>
      <c r="RVJ102" s="13"/>
      <c r="RVK102" s="13"/>
      <c r="RVL102" s="13"/>
      <c r="RVM102" s="13"/>
      <c r="RVN102" s="13"/>
      <c r="RVO102" s="13"/>
      <c r="RVP102" s="13"/>
      <c r="RVQ102" s="13"/>
      <c r="RVR102" s="13"/>
      <c r="RVS102" s="13"/>
      <c r="RVT102" s="13"/>
      <c r="RVU102" s="13"/>
      <c r="RVV102" s="13"/>
      <c r="RVW102" s="13"/>
      <c r="RVX102" s="13"/>
      <c r="RVY102" s="13"/>
      <c r="RVZ102" s="13"/>
      <c r="RWA102" s="13"/>
      <c r="RWB102" s="13"/>
      <c r="RWC102" s="13"/>
      <c r="RWD102" s="13"/>
      <c r="RWE102" s="13"/>
      <c r="RWF102" s="13"/>
      <c r="RWG102" s="13"/>
      <c r="RWH102" s="13"/>
      <c r="RWI102" s="13"/>
      <c r="RWJ102" s="13"/>
      <c r="RWK102" s="13"/>
      <c r="RWL102" s="13"/>
      <c r="RWM102" s="13"/>
      <c r="RWN102" s="13"/>
      <c r="RWO102" s="13"/>
      <c r="RWP102" s="13"/>
      <c r="RWQ102" s="13"/>
      <c r="RWR102" s="13"/>
      <c r="RWS102" s="13"/>
      <c r="RWT102" s="13"/>
      <c r="RWU102" s="13"/>
      <c r="RWV102" s="13"/>
      <c r="RWW102" s="13"/>
      <c r="RWX102" s="13"/>
      <c r="RWY102" s="13"/>
      <c r="RWZ102" s="13"/>
      <c r="RXA102" s="13"/>
      <c r="RXB102" s="13"/>
      <c r="RXC102" s="13"/>
      <c r="RXD102" s="13"/>
      <c r="RXE102" s="13"/>
      <c r="RXF102" s="13"/>
      <c r="RXG102" s="13"/>
      <c r="RXH102" s="13"/>
      <c r="RXI102" s="13"/>
      <c r="RXJ102" s="13"/>
      <c r="RXK102" s="13"/>
      <c r="RXL102" s="13"/>
      <c r="RXM102" s="13"/>
      <c r="RXN102" s="13"/>
      <c r="RXO102" s="13"/>
      <c r="RXP102" s="13"/>
      <c r="RXQ102" s="13"/>
      <c r="RXR102" s="13"/>
      <c r="RXS102" s="13"/>
      <c r="RXT102" s="13"/>
      <c r="RXU102" s="13"/>
      <c r="RXV102" s="13"/>
      <c r="RXW102" s="13"/>
      <c r="RXX102" s="13"/>
      <c r="RXY102" s="13"/>
      <c r="RXZ102" s="13"/>
      <c r="RYA102" s="13"/>
      <c r="RYB102" s="13"/>
      <c r="RYC102" s="13"/>
      <c r="RYD102" s="13"/>
      <c r="RYE102" s="13"/>
      <c r="RYF102" s="13"/>
      <c r="RYG102" s="13"/>
      <c r="RYH102" s="13"/>
      <c r="RYI102" s="13"/>
      <c r="RYJ102" s="13"/>
      <c r="RYK102" s="13"/>
      <c r="RYL102" s="13"/>
      <c r="RYM102" s="13"/>
      <c r="RYN102" s="13"/>
      <c r="RYO102" s="13"/>
      <c r="RYP102" s="13"/>
      <c r="RYQ102" s="13"/>
      <c r="RYR102" s="13"/>
      <c r="RYS102" s="13"/>
      <c r="RYT102" s="13"/>
      <c r="RYU102" s="13"/>
      <c r="RYV102" s="13"/>
      <c r="RYW102" s="13"/>
      <c r="RYX102" s="13"/>
      <c r="RYY102" s="13"/>
      <c r="RYZ102" s="13"/>
      <c r="RZA102" s="13"/>
      <c r="RZB102" s="13"/>
      <c r="RZC102" s="13"/>
      <c r="RZD102" s="13"/>
      <c r="RZE102" s="13"/>
      <c r="RZF102" s="13"/>
      <c r="RZG102" s="13"/>
      <c r="RZH102" s="13"/>
      <c r="RZI102" s="13"/>
      <c r="RZJ102" s="13"/>
      <c r="RZK102" s="13"/>
      <c r="RZL102" s="13"/>
      <c r="RZM102" s="13"/>
      <c r="RZN102" s="13"/>
      <c r="RZO102" s="13"/>
      <c r="RZP102" s="13"/>
      <c r="RZQ102" s="13"/>
      <c r="RZR102" s="13"/>
      <c r="RZS102" s="13"/>
      <c r="RZT102" s="13"/>
      <c r="RZU102" s="13"/>
      <c r="RZV102" s="13"/>
      <c r="RZW102" s="13"/>
      <c r="RZX102" s="13"/>
      <c r="RZY102" s="13"/>
      <c r="RZZ102" s="13"/>
      <c r="SAA102" s="13"/>
      <c r="SAB102" s="13"/>
      <c r="SAC102" s="13"/>
      <c r="SAD102" s="13"/>
      <c r="SAE102" s="13"/>
      <c r="SAF102" s="13"/>
      <c r="SAG102" s="13"/>
      <c r="SAH102" s="13"/>
      <c r="SAI102" s="13"/>
      <c r="SAJ102" s="13"/>
      <c r="SAK102" s="13"/>
      <c r="SAL102" s="13"/>
      <c r="SAM102" s="13"/>
      <c r="SAN102" s="13"/>
      <c r="SAO102" s="13"/>
      <c r="SAP102" s="13"/>
      <c r="SAQ102" s="13"/>
      <c r="SAR102" s="13"/>
      <c r="SAS102" s="13"/>
      <c r="SAT102" s="13"/>
      <c r="SAU102" s="13"/>
      <c r="SAV102" s="13"/>
      <c r="SAW102" s="13"/>
      <c r="SAX102" s="13"/>
      <c r="SAY102" s="13"/>
      <c r="SAZ102" s="13"/>
      <c r="SBA102" s="13"/>
      <c r="SBB102" s="13"/>
      <c r="SBC102" s="13"/>
      <c r="SBD102" s="13"/>
      <c r="SBE102" s="13"/>
      <c r="SBF102" s="13"/>
      <c r="SBG102" s="13"/>
      <c r="SBH102" s="13"/>
      <c r="SBI102" s="13"/>
      <c r="SBJ102" s="13"/>
      <c r="SBK102" s="13"/>
      <c r="SBL102" s="13"/>
      <c r="SBM102" s="13"/>
      <c r="SBN102" s="13"/>
      <c r="SBO102" s="13"/>
      <c r="SBP102" s="13"/>
      <c r="SBQ102" s="13"/>
      <c r="SBR102" s="13"/>
      <c r="SBS102" s="13"/>
      <c r="SBT102" s="13"/>
      <c r="SBU102" s="13"/>
      <c r="SBV102" s="13"/>
      <c r="SBW102" s="13"/>
      <c r="SBX102" s="13"/>
      <c r="SBY102" s="13"/>
      <c r="SBZ102" s="13"/>
      <c r="SCA102" s="13"/>
      <c r="SCB102" s="13"/>
      <c r="SCC102" s="13"/>
      <c r="SCD102" s="13"/>
      <c r="SCE102" s="13"/>
      <c r="SCF102" s="13"/>
      <c r="SCG102" s="13"/>
      <c r="SCH102" s="13"/>
      <c r="SCI102" s="13"/>
      <c r="SCJ102" s="13"/>
      <c r="SCK102" s="13"/>
      <c r="SCL102" s="13"/>
      <c r="SCM102" s="13"/>
      <c r="SCN102" s="13"/>
      <c r="SCO102" s="13"/>
      <c r="SCP102" s="13"/>
      <c r="SCQ102" s="13"/>
      <c r="SCR102" s="13"/>
      <c r="SCS102" s="13"/>
      <c r="SCT102" s="13"/>
      <c r="SCU102" s="13"/>
      <c r="SCV102" s="13"/>
      <c r="SCW102" s="13"/>
      <c r="SCX102" s="13"/>
      <c r="SCY102" s="13"/>
      <c r="SCZ102" s="13"/>
      <c r="SDA102" s="13"/>
      <c r="SDB102" s="13"/>
      <c r="SDC102" s="13"/>
      <c r="SDD102" s="13"/>
      <c r="SDE102" s="13"/>
      <c r="SDF102" s="13"/>
      <c r="SDG102" s="13"/>
      <c r="SDH102" s="13"/>
      <c r="SDI102" s="13"/>
      <c r="SDJ102" s="13"/>
      <c r="SDK102" s="13"/>
      <c r="SDL102" s="13"/>
      <c r="SDM102" s="13"/>
      <c r="SDN102" s="13"/>
      <c r="SDO102" s="13"/>
      <c r="SDP102" s="13"/>
      <c r="SDQ102" s="13"/>
      <c r="SDR102" s="13"/>
      <c r="SDS102" s="13"/>
      <c r="SDT102" s="13"/>
      <c r="SDU102" s="13"/>
      <c r="SDV102" s="13"/>
      <c r="SDW102" s="13"/>
      <c r="SDX102" s="13"/>
      <c r="SDY102" s="13"/>
      <c r="SDZ102" s="13"/>
      <c r="SEA102" s="13"/>
      <c r="SEB102" s="13"/>
      <c r="SEC102" s="13"/>
      <c r="SED102" s="13"/>
      <c r="SEE102" s="13"/>
      <c r="SEF102" s="13"/>
      <c r="SEG102" s="13"/>
      <c r="SEH102" s="13"/>
      <c r="SEI102" s="13"/>
      <c r="SEJ102" s="13"/>
      <c r="SEK102" s="13"/>
      <c r="SEL102" s="13"/>
      <c r="SEM102" s="13"/>
      <c r="SEN102" s="13"/>
      <c r="SEO102" s="13"/>
      <c r="SEP102" s="13"/>
      <c r="SEQ102" s="13"/>
      <c r="SER102" s="13"/>
      <c r="SES102" s="13"/>
      <c r="SET102" s="13"/>
      <c r="SEU102" s="13"/>
      <c r="SEV102" s="13"/>
      <c r="SEW102" s="13"/>
      <c r="SEX102" s="13"/>
      <c r="SEY102" s="13"/>
      <c r="SEZ102" s="13"/>
      <c r="SFA102" s="13"/>
      <c r="SFB102" s="13"/>
      <c r="SFC102" s="13"/>
      <c r="SFD102" s="13"/>
      <c r="SFE102" s="13"/>
      <c r="SFF102" s="13"/>
      <c r="SFG102" s="13"/>
      <c r="SFH102" s="13"/>
      <c r="SFI102" s="13"/>
      <c r="SFJ102" s="13"/>
      <c r="SFK102" s="13"/>
      <c r="SFL102" s="13"/>
      <c r="SFM102" s="13"/>
      <c r="SFN102" s="13"/>
      <c r="SFO102" s="13"/>
      <c r="SFP102" s="13"/>
      <c r="SFQ102" s="13"/>
      <c r="SFR102" s="13"/>
      <c r="SFS102" s="13"/>
      <c r="SFT102" s="13"/>
      <c r="SFU102" s="13"/>
      <c r="SFV102" s="13"/>
      <c r="SFW102" s="13"/>
      <c r="SFX102" s="13"/>
      <c r="SFY102" s="13"/>
      <c r="SFZ102" s="13"/>
      <c r="SGA102" s="13"/>
      <c r="SGB102" s="13"/>
      <c r="SGC102" s="13"/>
      <c r="SGD102" s="13"/>
      <c r="SGE102" s="13"/>
      <c r="SGF102" s="13"/>
      <c r="SGG102" s="13"/>
      <c r="SGH102" s="13"/>
      <c r="SGI102" s="13"/>
      <c r="SGJ102" s="13"/>
      <c r="SGK102" s="13"/>
      <c r="SGL102" s="13"/>
      <c r="SGM102" s="13"/>
      <c r="SGN102" s="13"/>
      <c r="SGO102" s="13"/>
      <c r="SGP102" s="13"/>
      <c r="SGQ102" s="13"/>
      <c r="SGR102" s="13"/>
      <c r="SGS102" s="13"/>
      <c r="SGT102" s="13"/>
      <c r="SGU102" s="13"/>
      <c r="SGV102" s="13"/>
      <c r="SGW102" s="13"/>
      <c r="SGX102" s="13"/>
      <c r="SGY102" s="13"/>
      <c r="SGZ102" s="13"/>
      <c r="SHA102" s="13"/>
      <c r="SHB102" s="13"/>
      <c r="SHC102" s="13"/>
      <c r="SHD102" s="13"/>
      <c r="SHE102" s="13"/>
      <c r="SHF102" s="13"/>
      <c r="SHG102" s="13"/>
      <c r="SHH102" s="13"/>
      <c r="SHI102" s="13"/>
      <c r="SHJ102" s="13"/>
      <c r="SHK102" s="13"/>
      <c r="SHL102" s="13"/>
      <c r="SHM102" s="13"/>
      <c r="SHN102" s="13"/>
      <c r="SHO102" s="13"/>
      <c r="SHP102" s="13"/>
      <c r="SHQ102" s="13"/>
      <c r="SHR102" s="13"/>
      <c r="SHS102" s="13"/>
      <c r="SHT102" s="13"/>
      <c r="SHU102" s="13"/>
      <c r="SHV102" s="13"/>
      <c r="SHW102" s="13"/>
      <c r="SHX102" s="13"/>
      <c r="SHY102" s="13"/>
      <c r="SHZ102" s="13"/>
      <c r="SIA102" s="13"/>
      <c r="SIB102" s="13"/>
      <c r="SIC102" s="13"/>
      <c r="SID102" s="13"/>
      <c r="SIE102" s="13"/>
      <c r="SIF102" s="13"/>
      <c r="SIG102" s="13"/>
      <c r="SIH102" s="13"/>
      <c r="SII102" s="13"/>
      <c r="SIJ102" s="13"/>
      <c r="SIK102" s="13"/>
      <c r="SIL102" s="13"/>
      <c r="SIM102" s="13"/>
      <c r="SIN102" s="13"/>
      <c r="SIO102" s="13"/>
      <c r="SIP102" s="13"/>
      <c r="SIQ102" s="13"/>
      <c r="SIR102" s="13"/>
      <c r="SIS102" s="13"/>
      <c r="SIT102" s="13"/>
      <c r="SIU102" s="13"/>
      <c r="SIV102" s="13"/>
      <c r="SIW102" s="13"/>
      <c r="SIX102" s="13"/>
      <c r="SIY102" s="13"/>
      <c r="SIZ102" s="13"/>
      <c r="SJA102" s="13"/>
      <c r="SJB102" s="13"/>
      <c r="SJC102" s="13"/>
      <c r="SJD102" s="13"/>
      <c r="SJE102" s="13"/>
      <c r="SJF102" s="13"/>
      <c r="SJG102" s="13"/>
      <c r="SJH102" s="13"/>
      <c r="SJI102" s="13"/>
      <c r="SJJ102" s="13"/>
      <c r="SJK102" s="13"/>
      <c r="SJL102" s="13"/>
      <c r="SJM102" s="13"/>
      <c r="SJN102" s="13"/>
      <c r="SJO102" s="13"/>
      <c r="SJP102" s="13"/>
      <c r="SJQ102" s="13"/>
      <c r="SJR102" s="13"/>
      <c r="SJS102" s="13"/>
      <c r="SJT102" s="13"/>
      <c r="SJU102" s="13"/>
      <c r="SJV102" s="13"/>
      <c r="SJW102" s="13"/>
      <c r="SJX102" s="13"/>
      <c r="SJY102" s="13"/>
      <c r="SJZ102" s="13"/>
      <c r="SKA102" s="13"/>
      <c r="SKB102" s="13"/>
      <c r="SKC102" s="13"/>
      <c r="SKD102" s="13"/>
      <c r="SKE102" s="13"/>
      <c r="SKF102" s="13"/>
      <c r="SKG102" s="13"/>
      <c r="SKH102" s="13"/>
      <c r="SKI102" s="13"/>
      <c r="SKJ102" s="13"/>
      <c r="SKK102" s="13"/>
      <c r="SKL102" s="13"/>
      <c r="SKM102" s="13"/>
      <c r="SKN102" s="13"/>
      <c r="SKO102" s="13"/>
      <c r="SKP102" s="13"/>
      <c r="SKQ102" s="13"/>
      <c r="SKR102" s="13"/>
      <c r="SKS102" s="13"/>
      <c r="SKT102" s="13"/>
      <c r="SKU102" s="13"/>
      <c r="SKV102" s="13"/>
      <c r="SKW102" s="13"/>
      <c r="SKX102" s="13"/>
      <c r="SKY102" s="13"/>
      <c r="SKZ102" s="13"/>
      <c r="SLA102" s="13"/>
      <c r="SLB102" s="13"/>
      <c r="SLC102" s="13"/>
      <c r="SLD102" s="13"/>
      <c r="SLE102" s="13"/>
      <c r="SLF102" s="13"/>
      <c r="SLG102" s="13"/>
      <c r="SLH102" s="13"/>
      <c r="SLI102" s="13"/>
      <c r="SLJ102" s="13"/>
      <c r="SLK102" s="13"/>
      <c r="SLL102" s="13"/>
      <c r="SLM102" s="13"/>
      <c r="SLN102" s="13"/>
      <c r="SLO102" s="13"/>
      <c r="SLP102" s="13"/>
      <c r="SLQ102" s="13"/>
      <c r="SLR102" s="13"/>
      <c r="SLS102" s="13"/>
      <c r="SLT102" s="13"/>
      <c r="SLU102" s="13"/>
      <c r="SLV102" s="13"/>
      <c r="SLW102" s="13"/>
      <c r="SLX102" s="13"/>
      <c r="SLY102" s="13"/>
      <c r="SLZ102" s="13"/>
      <c r="SMA102" s="13"/>
      <c r="SMB102" s="13"/>
      <c r="SMC102" s="13"/>
      <c r="SMD102" s="13"/>
      <c r="SME102" s="13"/>
      <c r="SMF102" s="13"/>
      <c r="SMG102" s="13"/>
      <c r="SMH102" s="13"/>
      <c r="SMI102" s="13"/>
      <c r="SMJ102" s="13"/>
      <c r="SMK102" s="13"/>
      <c r="SML102" s="13"/>
      <c r="SMM102" s="13"/>
      <c r="SMN102" s="13"/>
      <c r="SMO102" s="13"/>
      <c r="SMP102" s="13"/>
      <c r="SMQ102" s="13"/>
      <c r="SMR102" s="13"/>
      <c r="SMS102" s="13"/>
      <c r="SMT102" s="13"/>
      <c r="SMU102" s="13"/>
      <c r="SMV102" s="13"/>
      <c r="SMW102" s="13"/>
      <c r="SMX102" s="13"/>
      <c r="SMY102" s="13"/>
      <c r="SMZ102" s="13"/>
      <c r="SNA102" s="13"/>
      <c r="SNB102" s="13"/>
      <c r="SNC102" s="13"/>
      <c r="SND102" s="13"/>
      <c r="SNE102" s="13"/>
      <c r="SNF102" s="13"/>
      <c r="SNG102" s="13"/>
      <c r="SNH102" s="13"/>
      <c r="SNI102" s="13"/>
      <c r="SNJ102" s="13"/>
      <c r="SNK102" s="13"/>
      <c r="SNL102" s="13"/>
      <c r="SNM102" s="13"/>
      <c r="SNN102" s="13"/>
      <c r="SNO102" s="13"/>
      <c r="SNP102" s="13"/>
      <c r="SNQ102" s="13"/>
      <c r="SNR102" s="13"/>
      <c r="SNS102" s="13"/>
      <c r="SNT102" s="13"/>
      <c r="SNU102" s="13"/>
      <c r="SNV102" s="13"/>
      <c r="SNW102" s="13"/>
      <c r="SNX102" s="13"/>
      <c r="SNY102" s="13"/>
      <c r="SNZ102" s="13"/>
      <c r="SOA102" s="13"/>
      <c r="SOB102" s="13"/>
      <c r="SOC102" s="13"/>
      <c r="SOD102" s="13"/>
      <c r="SOE102" s="13"/>
      <c r="SOF102" s="13"/>
      <c r="SOG102" s="13"/>
      <c r="SOH102" s="13"/>
      <c r="SOI102" s="13"/>
      <c r="SOJ102" s="13"/>
      <c r="SOK102" s="13"/>
      <c r="SOL102" s="13"/>
      <c r="SOM102" s="13"/>
      <c r="SON102" s="13"/>
      <c r="SOO102" s="13"/>
      <c r="SOP102" s="13"/>
      <c r="SOQ102" s="13"/>
      <c r="SOR102" s="13"/>
      <c r="SOS102" s="13"/>
      <c r="SOT102" s="13"/>
      <c r="SOU102" s="13"/>
      <c r="SOV102" s="13"/>
      <c r="SOW102" s="13"/>
      <c r="SOX102" s="13"/>
      <c r="SOY102" s="13"/>
      <c r="SOZ102" s="13"/>
      <c r="SPA102" s="13"/>
      <c r="SPB102" s="13"/>
      <c r="SPC102" s="13"/>
      <c r="SPD102" s="13"/>
      <c r="SPE102" s="13"/>
      <c r="SPF102" s="13"/>
      <c r="SPG102" s="13"/>
      <c r="SPH102" s="13"/>
      <c r="SPI102" s="13"/>
      <c r="SPJ102" s="13"/>
      <c r="SPK102" s="13"/>
      <c r="SPL102" s="13"/>
      <c r="SPM102" s="13"/>
      <c r="SPN102" s="13"/>
      <c r="SPO102" s="13"/>
      <c r="SPP102" s="13"/>
      <c r="SPQ102" s="13"/>
      <c r="SPR102" s="13"/>
      <c r="SPS102" s="13"/>
      <c r="SPT102" s="13"/>
      <c r="SPU102" s="13"/>
      <c r="SPV102" s="13"/>
      <c r="SPW102" s="13"/>
      <c r="SPX102" s="13"/>
      <c r="SPY102" s="13"/>
      <c r="SPZ102" s="13"/>
      <c r="SQA102" s="13"/>
      <c r="SQB102" s="13"/>
      <c r="SQC102" s="13"/>
      <c r="SQD102" s="13"/>
      <c r="SQE102" s="13"/>
      <c r="SQF102" s="13"/>
      <c r="SQG102" s="13"/>
      <c r="SQH102" s="13"/>
      <c r="SQI102" s="13"/>
      <c r="SQJ102" s="13"/>
      <c r="SQK102" s="13"/>
      <c r="SQL102" s="13"/>
      <c r="SQM102" s="13"/>
      <c r="SQN102" s="13"/>
      <c r="SQO102" s="13"/>
      <c r="SQP102" s="13"/>
      <c r="SQQ102" s="13"/>
      <c r="SQR102" s="13"/>
      <c r="SQS102" s="13"/>
      <c r="SQT102" s="13"/>
      <c r="SQU102" s="13"/>
      <c r="SQV102" s="13"/>
      <c r="SQW102" s="13"/>
      <c r="SQX102" s="13"/>
      <c r="SQY102" s="13"/>
      <c r="SQZ102" s="13"/>
      <c r="SRA102" s="13"/>
      <c r="SRB102" s="13"/>
      <c r="SRC102" s="13"/>
      <c r="SRD102" s="13"/>
      <c r="SRE102" s="13"/>
      <c r="SRF102" s="13"/>
      <c r="SRG102" s="13"/>
      <c r="SRH102" s="13"/>
      <c r="SRI102" s="13"/>
      <c r="SRJ102" s="13"/>
      <c r="SRK102" s="13"/>
      <c r="SRL102" s="13"/>
      <c r="SRM102" s="13"/>
      <c r="SRN102" s="13"/>
      <c r="SRO102" s="13"/>
      <c r="SRP102" s="13"/>
      <c r="SRQ102" s="13"/>
      <c r="SRR102" s="13"/>
      <c r="SRS102" s="13"/>
      <c r="SRT102" s="13"/>
      <c r="SRU102" s="13"/>
      <c r="SRV102" s="13"/>
      <c r="SRW102" s="13"/>
      <c r="SRX102" s="13"/>
      <c r="SRY102" s="13"/>
      <c r="SRZ102" s="13"/>
      <c r="SSA102" s="13"/>
      <c r="SSB102" s="13"/>
      <c r="SSC102" s="13"/>
      <c r="SSD102" s="13"/>
      <c r="SSE102" s="13"/>
      <c r="SSF102" s="13"/>
      <c r="SSG102" s="13"/>
      <c r="SSH102" s="13"/>
      <c r="SSI102" s="13"/>
      <c r="SSJ102" s="13"/>
      <c r="SSK102" s="13"/>
      <c r="SSL102" s="13"/>
      <c r="SSM102" s="13"/>
      <c r="SSN102" s="13"/>
      <c r="SSO102" s="13"/>
      <c r="SSP102" s="13"/>
      <c r="SSQ102" s="13"/>
      <c r="SSR102" s="13"/>
      <c r="SSS102" s="13"/>
      <c r="SST102" s="13"/>
      <c r="SSU102" s="13"/>
      <c r="SSV102" s="13"/>
      <c r="SSW102" s="13"/>
      <c r="SSX102" s="13"/>
      <c r="SSY102" s="13"/>
      <c r="SSZ102" s="13"/>
      <c r="STA102" s="13"/>
      <c r="STB102" s="13"/>
      <c r="STC102" s="13"/>
      <c r="STD102" s="13"/>
      <c r="STE102" s="13"/>
      <c r="STF102" s="13"/>
      <c r="STG102" s="13"/>
      <c r="STH102" s="13"/>
      <c r="STI102" s="13"/>
      <c r="STJ102" s="13"/>
      <c r="STK102" s="13"/>
      <c r="STL102" s="13"/>
      <c r="STM102" s="13"/>
      <c r="STN102" s="13"/>
      <c r="STO102" s="13"/>
      <c r="STP102" s="13"/>
      <c r="STQ102" s="13"/>
      <c r="STR102" s="13"/>
      <c r="STS102" s="13"/>
      <c r="STT102" s="13"/>
      <c r="STU102" s="13"/>
      <c r="STV102" s="13"/>
      <c r="STW102" s="13"/>
      <c r="STX102" s="13"/>
      <c r="STY102" s="13"/>
      <c r="STZ102" s="13"/>
      <c r="SUA102" s="13"/>
      <c r="SUB102" s="13"/>
      <c r="SUC102" s="13"/>
      <c r="SUD102" s="13"/>
      <c r="SUE102" s="13"/>
      <c r="SUF102" s="13"/>
      <c r="SUG102" s="13"/>
      <c r="SUH102" s="13"/>
      <c r="SUI102" s="13"/>
      <c r="SUJ102" s="13"/>
      <c r="SUK102" s="13"/>
      <c r="SUL102" s="13"/>
      <c r="SUM102" s="13"/>
      <c r="SUN102" s="13"/>
      <c r="SUO102" s="13"/>
      <c r="SUP102" s="13"/>
      <c r="SUQ102" s="13"/>
      <c r="SUR102" s="13"/>
      <c r="SUS102" s="13"/>
      <c r="SUT102" s="13"/>
      <c r="SUU102" s="13"/>
      <c r="SUV102" s="13"/>
      <c r="SUW102" s="13"/>
      <c r="SUX102" s="13"/>
      <c r="SUY102" s="13"/>
      <c r="SUZ102" s="13"/>
      <c r="SVA102" s="13"/>
      <c r="SVB102" s="13"/>
      <c r="SVC102" s="13"/>
      <c r="SVD102" s="13"/>
      <c r="SVE102" s="13"/>
      <c r="SVF102" s="13"/>
      <c r="SVG102" s="13"/>
      <c r="SVH102" s="13"/>
      <c r="SVI102" s="13"/>
      <c r="SVJ102" s="13"/>
      <c r="SVK102" s="13"/>
      <c r="SVL102" s="13"/>
      <c r="SVM102" s="13"/>
      <c r="SVN102" s="13"/>
      <c r="SVO102" s="13"/>
      <c r="SVP102" s="13"/>
      <c r="SVQ102" s="13"/>
      <c r="SVR102" s="13"/>
      <c r="SVS102" s="13"/>
      <c r="SVT102" s="13"/>
      <c r="SVU102" s="13"/>
      <c r="SVV102" s="13"/>
      <c r="SVW102" s="13"/>
      <c r="SVX102" s="13"/>
      <c r="SVY102" s="13"/>
      <c r="SVZ102" s="13"/>
      <c r="SWA102" s="13"/>
      <c r="SWB102" s="13"/>
      <c r="SWC102" s="13"/>
      <c r="SWD102" s="13"/>
      <c r="SWE102" s="13"/>
      <c r="SWF102" s="13"/>
      <c r="SWG102" s="13"/>
      <c r="SWH102" s="13"/>
      <c r="SWI102" s="13"/>
      <c r="SWJ102" s="13"/>
      <c r="SWK102" s="13"/>
      <c r="SWL102" s="13"/>
      <c r="SWM102" s="13"/>
      <c r="SWN102" s="13"/>
      <c r="SWO102" s="13"/>
      <c r="SWP102" s="13"/>
      <c r="SWQ102" s="13"/>
      <c r="SWR102" s="13"/>
      <c r="SWS102" s="13"/>
      <c r="SWT102" s="13"/>
      <c r="SWU102" s="13"/>
      <c r="SWV102" s="13"/>
      <c r="SWW102" s="13"/>
      <c r="SWX102" s="13"/>
      <c r="SWY102" s="13"/>
      <c r="SWZ102" s="13"/>
      <c r="SXA102" s="13"/>
      <c r="SXB102" s="13"/>
      <c r="SXC102" s="13"/>
      <c r="SXD102" s="13"/>
      <c r="SXE102" s="13"/>
      <c r="SXF102" s="13"/>
      <c r="SXG102" s="13"/>
      <c r="SXH102" s="13"/>
      <c r="SXI102" s="13"/>
      <c r="SXJ102" s="13"/>
      <c r="SXK102" s="13"/>
      <c r="SXL102" s="13"/>
      <c r="SXM102" s="13"/>
      <c r="SXN102" s="13"/>
      <c r="SXO102" s="13"/>
      <c r="SXP102" s="13"/>
      <c r="SXQ102" s="13"/>
      <c r="SXR102" s="13"/>
      <c r="SXS102" s="13"/>
      <c r="SXT102" s="13"/>
      <c r="SXU102" s="13"/>
      <c r="SXV102" s="13"/>
      <c r="SXW102" s="13"/>
      <c r="SXX102" s="13"/>
      <c r="SXY102" s="13"/>
      <c r="SXZ102" s="13"/>
      <c r="SYA102" s="13"/>
      <c r="SYB102" s="13"/>
      <c r="SYC102" s="13"/>
      <c r="SYD102" s="13"/>
      <c r="SYE102" s="13"/>
      <c r="SYF102" s="13"/>
      <c r="SYG102" s="13"/>
      <c r="SYH102" s="13"/>
      <c r="SYI102" s="13"/>
      <c r="SYJ102" s="13"/>
      <c r="SYK102" s="13"/>
      <c r="SYL102" s="13"/>
      <c r="SYM102" s="13"/>
      <c r="SYN102" s="13"/>
      <c r="SYO102" s="13"/>
      <c r="SYP102" s="13"/>
      <c r="SYQ102" s="13"/>
      <c r="SYR102" s="13"/>
      <c r="SYS102" s="13"/>
      <c r="SYT102" s="13"/>
      <c r="SYU102" s="13"/>
      <c r="SYV102" s="13"/>
      <c r="SYW102" s="13"/>
      <c r="SYX102" s="13"/>
      <c r="SYY102" s="13"/>
      <c r="SYZ102" s="13"/>
      <c r="SZA102" s="13"/>
      <c r="SZB102" s="13"/>
      <c r="SZC102" s="13"/>
      <c r="SZD102" s="13"/>
      <c r="SZE102" s="13"/>
      <c r="SZF102" s="13"/>
      <c r="SZG102" s="13"/>
      <c r="SZH102" s="13"/>
      <c r="SZI102" s="13"/>
      <c r="SZJ102" s="13"/>
      <c r="SZK102" s="13"/>
      <c r="SZL102" s="13"/>
      <c r="SZM102" s="13"/>
      <c r="SZN102" s="13"/>
      <c r="SZO102" s="13"/>
      <c r="SZP102" s="13"/>
      <c r="SZQ102" s="13"/>
      <c r="SZR102" s="13"/>
      <c r="SZS102" s="13"/>
      <c r="SZT102" s="13"/>
      <c r="SZU102" s="13"/>
      <c r="SZV102" s="13"/>
      <c r="SZW102" s="13"/>
      <c r="SZX102" s="13"/>
      <c r="SZY102" s="13"/>
      <c r="SZZ102" s="13"/>
      <c r="TAA102" s="13"/>
      <c r="TAB102" s="13"/>
      <c r="TAC102" s="13"/>
      <c r="TAD102" s="13"/>
      <c r="TAE102" s="13"/>
      <c r="TAF102" s="13"/>
      <c r="TAG102" s="13"/>
      <c r="TAH102" s="13"/>
      <c r="TAI102" s="13"/>
      <c r="TAJ102" s="13"/>
      <c r="TAK102" s="13"/>
      <c r="TAL102" s="13"/>
      <c r="TAM102" s="13"/>
      <c r="TAN102" s="13"/>
      <c r="TAO102" s="13"/>
      <c r="TAP102" s="13"/>
      <c r="TAQ102" s="13"/>
      <c r="TAR102" s="13"/>
      <c r="TAS102" s="13"/>
      <c r="TAT102" s="13"/>
      <c r="TAU102" s="13"/>
      <c r="TAV102" s="13"/>
      <c r="TAW102" s="13"/>
      <c r="TAX102" s="13"/>
      <c r="TAY102" s="13"/>
      <c r="TAZ102" s="13"/>
      <c r="TBA102" s="13"/>
      <c r="TBB102" s="13"/>
      <c r="TBC102" s="13"/>
      <c r="TBD102" s="13"/>
      <c r="TBE102" s="13"/>
      <c r="TBF102" s="13"/>
      <c r="TBG102" s="13"/>
      <c r="TBH102" s="13"/>
      <c r="TBI102" s="13"/>
      <c r="TBJ102" s="13"/>
      <c r="TBK102" s="13"/>
      <c r="TBL102" s="13"/>
      <c r="TBM102" s="13"/>
      <c r="TBN102" s="13"/>
      <c r="TBO102" s="13"/>
      <c r="TBP102" s="13"/>
      <c r="TBQ102" s="13"/>
      <c r="TBR102" s="13"/>
      <c r="TBS102" s="13"/>
      <c r="TBT102" s="13"/>
      <c r="TBU102" s="13"/>
      <c r="TBV102" s="13"/>
      <c r="TBW102" s="13"/>
      <c r="TBX102" s="13"/>
      <c r="TBY102" s="13"/>
      <c r="TBZ102" s="13"/>
      <c r="TCA102" s="13"/>
      <c r="TCB102" s="13"/>
      <c r="TCC102" s="13"/>
      <c r="TCD102" s="13"/>
      <c r="TCE102" s="13"/>
      <c r="TCF102" s="13"/>
      <c r="TCG102" s="13"/>
      <c r="TCH102" s="13"/>
      <c r="TCI102" s="13"/>
      <c r="TCJ102" s="13"/>
      <c r="TCK102" s="13"/>
      <c r="TCL102" s="13"/>
      <c r="TCM102" s="13"/>
      <c r="TCN102" s="13"/>
      <c r="TCO102" s="13"/>
      <c r="TCP102" s="13"/>
      <c r="TCQ102" s="13"/>
      <c r="TCR102" s="13"/>
      <c r="TCS102" s="13"/>
      <c r="TCT102" s="13"/>
      <c r="TCU102" s="13"/>
      <c r="TCV102" s="13"/>
      <c r="TCW102" s="13"/>
      <c r="TCX102" s="13"/>
      <c r="TCY102" s="13"/>
      <c r="TCZ102" s="13"/>
      <c r="TDA102" s="13"/>
      <c r="TDB102" s="13"/>
      <c r="TDC102" s="13"/>
      <c r="TDD102" s="13"/>
      <c r="TDE102" s="13"/>
      <c r="TDF102" s="13"/>
      <c r="TDG102" s="13"/>
      <c r="TDH102" s="13"/>
      <c r="TDI102" s="13"/>
      <c r="TDJ102" s="13"/>
      <c r="TDK102" s="13"/>
      <c r="TDL102" s="13"/>
      <c r="TDM102" s="13"/>
      <c r="TDN102" s="13"/>
      <c r="TDO102" s="13"/>
      <c r="TDP102" s="13"/>
      <c r="TDQ102" s="13"/>
      <c r="TDR102" s="13"/>
      <c r="TDS102" s="13"/>
      <c r="TDT102" s="13"/>
      <c r="TDU102" s="13"/>
      <c r="TDV102" s="13"/>
      <c r="TDW102" s="13"/>
      <c r="TDX102" s="13"/>
      <c r="TDY102" s="13"/>
      <c r="TDZ102" s="13"/>
      <c r="TEA102" s="13"/>
      <c r="TEB102" s="13"/>
      <c r="TEC102" s="13"/>
      <c r="TED102" s="13"/>
      <c r="TEE102" s="13"/>
      <c r="TEF102" s="13"/>
      <c r="TEG102" s="13"/>
      <c r="TEH102" s="13"/>
      <c r="TEI102" s="13"/>
      <c r="TEJ102" s="13"/>
      <c r="TEK102" s="13"/>
      <c r="TEL102" s="13"/>
      <c r="TEM102" s="13"/>
      <c r="TEN102" s="13"/>
      <c r="TEO102" s="13"/>
      <c r="TEP102" s="13"/>
      <c r="TEQ102" s="13"/>
      <c r="TER102" s="13"/>
      <c r="TES102" s="13"/>
      <c r="TET102" s="13"/>
      <c r="TEU102" s="13"/>
      <c r="TEV102" s="13"/>
      <c r="TEW102" s="13"/>
      <c r="TEX102" s="13"/>
      <c r="TEY102" s="13"/>
      <c r="TEZ102" s="13"/>
      <c r="TFA102" s="13"/>
      <c r="TFB102" s="13"/>
      <c r="TFC102" s="13"/>
      <c r="TFD102" s="13"/>
      <c r="TFE102" s="13"/>
      <c r="TFF102" s="13"/>
      <c r="TFG102" s="13"/>
      <c r="TFH102" s="13"/>
      <c r="TFI102" s="13"/>
      <c r="TFJ102" s="13"/>
      <c r="TFK102" s="13"/>
      <c r="TFL102" s="13"/>
      <c r="TFM102" s="13"/>
      <c r="TFN102" s="13"/>
      <c r="TFO102" s="13"/>
      <c r="TFP102" s="13"/>
      <c r="TFQ102" s="13"/>
      <c r="TFR102" s="13"/>
      <c r="TFS102" s="13"/>
      <c r="TFT102" s="13"/>
      <c r="TFU102" s="13"/>
      <c r="TFV102" s="13"/>
      <c r="TFW102" s="13"/>
      <c r="TFX102" s="13"/>
      <c r="TFY102" s="13"/>
      <c r="TFZ102" s="13"/>
      <c r="TGA102" s="13"/>
      <c r="TGB102" s="13"/>
      <c r="TGC102" s="13"/>
      <c r="TGD102" s="13"/>
      <c r="TGE102" s="13"/>
      <c r="TGF102" s="13"/>
      <c r="TGG102" s="13"/>
      <c r="TGH102" s="13"/>
      <c r="TGI102" s="13"/>
      <c r="TGJ102" s="13"/>
      <c r="TGK102" s="13"/>
      <c r="TGL102" s="13"/>
      <c r="TGM102" s="13"/>
      <c r="TGN102" s="13"/>
      <c r="TGO102" s="13"/>
      <c r="TGP102" s="13"/>
      <c r="TGQ102" s="13"/>
      <c r="TGR102" s="13"/>
      <c r="TGS102" s="13"/>
      <c r="TGT102" s="13"/>
      <c r="TGU102" s="13"/>
      <c r="TGV102" s="13"/>
      <c r="TGW102" s="13"/>
      <c r="TGX102" s="13"/>
      <c r="TGY102" s="13"/>
      <c r="TGZ102" s="13"/>
      <c r="THA102" s="13"/>
      <c r="THB102" s="13"/>
      <c r="THC102" s="13"/>
      <c r="THD102" s="13"/>
      <c r="THE102" s="13"/>
      <c r="THF102" s="13"/>
      <c r="THG102" s="13"/>
      <c r="THH102" s="13"/>
      <c r="THI102" s="13"/>
      <c r="THJ102" s="13"/>
      <c r="THK102" s="13"/>
      <c r="THL102" s="13"/>
      <c r="THM102" s="13"/>
      <c r="THN102" s="13"/>
      <c r="THO102" s="13"/>
      <c r="THP102" s="13"/>
      <c r="THQ102" s="13"/>
      <c r="THR102" s="13"/>
      <c r="THS102" s="13"/>
      <c r="THT102" s="13"/>
      <c r="THU102" s="13"/>
      <c r="THV102" s="13"/>
      <c r="THW102" s="13"/>
      <c r="THX102" s="13"/>
      <c r="THY102" s="13"/>
      <c r="THZ102" s="13"/>
      <c r="TIA102" s="13"/>
      <c r="TIB102" s="13"/>
      <c r="TIC102" s="13"/>
      <c r="TID102" s="13"/>
      <c r="TIE102" s="13"/>
      <c r="TIF102" s="13"/>
      <c r="TIG102" s="13"/>
      <c r="TIH102" s="13"/>
      <c r="TII102" s="13"/>
      <c r="TIJ102" s="13"/>
      <c r="TIK102" s="13"/>
      <c r="TIL102" s="13"/>
      <c r="TIM102" s="13"/>
      <c r="TIN102" s="13"/>
      <c r="TIO102" s="13"/>
      <c r="TIP102" s="13"/>
      <c r="TIQ102" s="13"/>
      <c r="TIR102" s="13"/>
      <c r="TIS102" s="13"/>
      <c r="TIT102" s="13"/>
      <c r="TIU102" s="13"/>
      <c r="TIV102" s="13"/>
      <c r="TIW102" s="13"/>
      <c r="TIX102" s="13"/>
      <c r="TIY102" s="13"/>
      <c r="TIZ102" s="13"/>
      <c r="TJA102" s="13"/>
      <c r="TJB102" s="13"/>
      <c r="TJC102" s="13"/>
      <c r="TJD102" s="13"/>
      <c r="TJE102" s="13"/>
      <c r="TJF102" s="13"/>
      <c r="TJG102" s="13"/>
      <c r="TJH102" s="13"/>
      <c r="TJI102" s="13"/>
      <c r="TJJ102" s="13"/>
      <c r="TJK102" s="13"/>
      <c r="TJL102" s="13"/>
      <c r="TJM102" s="13"/>
      <c r="TJN102" s="13"/>
      <c r="TJO102" s="13"/>
      <c r="TJP102" s="13"/>
      <c r="TJQ102" s="13"/>
      <c r="TJR102" s="13"/>
      <c r="TJS102" s="13"/>
      <c r="TJT102" s="13"/>
      <c r="TJU102" s="13"/>
      <c r="TJV102" s="13"/>
      <c r="TJW102" s="13"/>
      <c r="TJX102" s="13"/>
      <c r="TJY102" s="13"/>
      <c r="TJZ102" s="13"/>
      <c r="TKA102" s="13"/>
      <c r="TKB102" s="13"/>
      <c r="TKC102" s="13"/>
      <c r="TKD102" s="13"/>
      <c r="TKE102" s="13"/>
      <c r="TKF102" s="13"/>
      <c r="TKG102" s="13"/>
      <c r="TKH102" s="13"/>
      <c r="TKI102" s="13"/>
      <c r="TKJ102" s="13"/>
      <c r="TKK102" s="13"/>
      <c r="TKL102" s="13"/>
      <c r="TKM102" s="13"/>
      <c r="TKN102" s="13"/>
      <c r="TKO102" s="13"/>
      <c r="TKP102" s="13"/>
      <c r="TKQ102" s="13"/>
      <c r="TKR102" s="13"/>
      <c r="TKS102" s="13"/>
      <c r="TKT102" s="13"/>
      <c r="TKU102" s="13"/>
      <c r="TKV102" s="13"/>
      <c r="TKW102" s="13"/>
      <c r="TKX102" s="13"/>
      <c r="TKY102" s="13"/>
      <c r="TKZ102" s="13"/>
      <c r="TLA102" s="13"/>
      <c r="TLB102" s="13"/>
      <c r="TLC102" s="13"/>
      <c r="TLD102" s="13"/>
      <c r="TLE102" s="13"/>
      <c r="TLF102" s="13"/>
      <c r="TLG102" s="13"/>
      <c r="TLH102" s="13"/>
      <c r="TLI102" s="13"/>
      <c r="TLJ102" s="13"/>
      <c r="TLK102" s="13"/>
      <c r="TLL102" s="13"/>
      <c r="TLM102" s="13"/>
      <c r="TLN102" s="13"/>
      <c r="TLO102" s="13"/>
      <c r="TLP102" s="13"/>
      <c r="TLQ102" s="13"/>
      <c r="TLR102" s="13"/>
      <c r="TLS102" s="13"/>
      <c r="TLT102" s="13"/>
      <c r="TLU102" s="13"/>
      <c r="TLV102" s="13"/>
      <c r="TLW102" s="13"/>
      <c r="TLX102" s="13"/>
      <c r="TLY102" s="13"/>
      <c r="TLZ102" s="13"/>
      <c r="TMA102" s="13"/>
      <c r="TMB102" s="13"/>
      <c r="TMC102" s="13"/>
      <c r="TMD102" s="13"/>
      <c r="TME102" s="13"/>
      <c r="TMF102" s="13"/>
      <c r="TMG102" s="13"/>
      <c r="TMH102" s="13"/>
      <c r="TMI102" s="13"/>
      <c r="TMJ102" s="13"/>
      <c r="TMK102" s="13"/>
      <c r="TML102" s="13"/>
      <c r="TMM102" s="13"/>
      <c r="TMN102" s="13"/>
      <c r="TMO102" s="13"/>
      <c r="TMP102" s="13"/>
      <c r="TMQ102" s="13"/>
      <c r="TMR102" s="13"/>
      <c r="TMS102" s="13"/>
      <c r="TMT102" s="13"/>
      <c r="TMU102" s="13"/>
      <c r="TMV102" s="13"/>
      <c r="TMW102" s="13"/>
      <c r="TMX102" s="13"/>
      <c r="TMY102" s="13"/>
      <c r="TMZ102" s="13"/>
      <c r="TNA102" s="13"/>
      <c r="TNB102" s="13"/>
      <c r="TNC102" s="13"/>
      <c r="TND102" s="13"/>
      <c r="TNE102" s="13"/>
      <c r="TNF102" s="13"/>
      <c r="TNG102" s="13"/>
      <c r="TNH102" s="13"/>
      <c r="TNI102" s="13"/>
      <c r="TNJ102" s="13"/>
      <c r="TNK102" s="13"/>
      <c r="TNL102" s="13"/>
      <c r="TNM102" s="13"/>
      <c r="TNN102" s="13"/>
      <c r="TNO102" s="13"/>
      <c r="TNP102" s="13"/>
      <c r="TNQ102" s="13"/>
      <c r="TNR102" s="13"/>
      <c r="TNS102" s="13"/>
      <c r="TNT102" s="13"/>
      <c r="TNU102" s="13"/>
      <c r="TNV102" s="13"/>
      <c r="TNW102" s="13"/>
      <c r="TNX102" s="13"/>
      <c r="TNY102" s="13"/>
      <c r="TNZ102" s="13"/>
      <c r="TOA102" s="13"/>
      <c r="TOB102" s="13"/>
      <c r="TOC102" s="13"/>
      <c r="TOD102" s="13"/>
      <c r="TOE102" s="13"/>
      <c r="TOF102" s="13"/>
      <c r="TOG102" s="13"/>
      <c r="TOH102" s="13"/>
      <c r="TOI102" s="13"/>
      <c r="TOJ102" s="13"/>
      <c r="TOK102" s="13"/>
      <c r="TOL102" s="13"/>
      <c r="TOM102" s="13"/>
      <c r="TON102" s="13"/>
      <c r="TOO102" s="13"/>
      <c r="TOP102" s="13"/>
      <c r="TOQ102" s="13"/>
      <c r="TOR102" s="13"/>
      <c r="TOS102" s="13"/>
      <c r="TOT102" s="13"/>
      <c r="TOU102" s="13"/>
      <c r="TOV102" s="13"/>
      <c r="TOW102" s="13"/>
      <c r="TOX102" s="13"/>
      <c r="TOY102" s="13"/>
      <c r="TOZ102" s="13"/>
      <c r="TPA102" s="13"/>
      <c r="TPB102" s="13"/>
      <c r="TPC102" s="13"/>
      <c r="TPD102" s="13"/>
      <c r="TPE102" s="13"/>
      <c r="TPF102" s="13"/>
      <c r="TPG102" s="13"/>
      <c r="TPH102" s="13"/>
      <c r="TPI102" s="13"/>
      <c r="TPJ102" s="13"/>
      <c r="TPK102" s="13"/>
      <c r="TPL102" s="13"/>
      <c r="TPM102" s="13"/>
      <c r="TPN102" s="13"/>
      <c r="TPO102" s="13"/>
      <c r="TPP102" s="13"/>
      <c r="TPQ102" s="13"/>
      <c r="TPR102" s="13"/>
      <c r="TPS102" s="13"/>
      <c r="TPT102" s="13"/>
      <c r="TPU102" s="13"/>
      <c r="TPV102" s="13"/>
      <c r="TPW102" s="13"/>
      <c r="TPX102" s="13"/>
      <c r="TPY102" s="13"/>
      <c r="TPZ102" s="13"/>
      <c r="TQA102" s="13"/>
      <c r="TQB102" s="13"/>
      <c r="TQC102" s="13"/>
      <c r="TQD102" s="13"/>
      <c r="TQE102" s="13"/>
      <c r="TQF102" s="13"/>
      <c r="TQG102" s="13"/>
      <c r="TQH102" s="13"/>
      <c r="TQI102" s="13"/>
      <c r="TQJ102" s="13"/>
      <c r="TQK102" s="13"/>
      <c r="TQL102" s="13"/>
      <c r="TQM102" s="13"/>
      <c r="TQN102" s="13"/>
      <c r="TQO102" s="13"/>
      <c r="TQP102" s="13"/>
      <c r="TQQ102" s="13"/>
      <c r="TQR102" s="13"/>
      <c r="TQS102" s="13"/>
      <c r="TQT102" s="13"/>
      <c r="TQU102" s="13"/>
      <c r="TQV102" s="13"/>
      <c r="TQW102" s="13"/>
      <c r="TQX102" s="13"/>
      <c r="TQY102" s="13"/>
      <c r="TQZ102" s="13"/>
      <c r="TRA102" s="13"/>
      <c r="TRB102" s="13"/>
      <c r="TRC102" s="13"/>
      <c r="TRD102" s="13"/>
      <c r="TRE102" s="13"/>
      <c r="TRF102" s="13"/>
      <c r="TRG102" s="13"/>
      <c r="TRH102" s="13"/>
      <c r="TRI102" s="13"/>
      <c r="TRJ102" s="13"/>
      <c r="TRK102" s="13"/>
      <c r="TRL102" s="13"/>
      <c r="TRM102" s="13"/>
      <c r="TRN102" s="13"/>
      <c r="TRO102" s="13"/>
      <c r="TRP102" s="13"/>
      <c r="TRQ102" s="13"/>
      <c r="TRR102" s="13"/>
      <c r="TRS102" s="13"/>
      <c r="TRT102" s="13"/>
      <c r="TRU102" s="13"/>
      <c r="TRV102" s="13"/>
      <c r="TRW102" s="13"/>
      <c r="TRX102" s="13"/>
      <c r="TRY102" s="13"/>
      <c r="TRZ102" s="13"/>
      <c r="TSA102" s="13"/>
      <c r="TSB102" s="13"/>
      <c r="TSC102" s="13"/>
      <c r="TSD102" s="13"/>
      <c r="TSE102" s="13"/>
      <c r="TSF102" s="13"/>
      <c r="TSG102" s="13"/>
      <c r="TSH102" s="13"/>
      <c r="TSI102" s="13"/>
      <c r="TSJ102" s="13"/>
      <c r="TSK102" s="13"/>
      <c r="TSL102" s="13"/>
      <c r="TSM102" s="13"/>
      <c r="TSN102" s="13"/>
      <c r="TSO102" s="13"/>
      <c r="TSP102" s="13"/>
      <c r="TSQ102" s="13"/>
      <c r="TSR102" s="13"/>
      <c r="TSS102" s="13"/>
      <c r="TST102" s="13"/>
      <c r="TSU102" s="13"/>
      <c r="TSV102" s="13"/>
      <c r="TSW102" s="13"/>
      <c r="TSX102" s="13"/>
      <c r="TSY102" s="13"/>
      <c r="TSZ102" s="13"/>
      <c r="TTA102" s="13"/>
      <c r="TTB102" s="13"/>
      <c r="TTC102" s="13"/>
      <c r="TTD102" s="13"/>
      <c r="TTE102" s="13"/>
      <c r="TTF102" s="13"/>
      <c r="TTG102" s="13"/>
      <c r="TTH102" s="13"/>
      <c r="TTI102" s="13"/>
      <c r="TTJ102" s="13"/>
      <c r="TTK102" s="13"/>
      <c r="TTL102" s="13"/>
      <c r="TTM102" s="13"/>
      <c r="TTN102" s="13"/>
      <c r="TTO102" s="13"/>
      <c r="TTP102" s="13"/>
      <c r="TTQ102" s="13"/>
      <c r="TTR102" s="13"/>
      <c r="TTS102" s="13"/>
      <c r="TTT102" s="13"/>
      <c r="TTU102" s="13"/>
      <c r="TTV102" s="13"/>
      <c r="TTW102" s="13"/>
      <c r="TTX102" s="13"/>
      <c r="TTY102" s="13"/>
      <c r="TTZ102" s="13"/>
      <c r="TUA102" s="13"/>
      <c r="TUB102" s="13"/>
      <c r="TUC102" s="13"/>
      <c r="TUD102" s="13"/>
      <c r="TUE102" s="13"/>
      <c r="TUF102" s="13"/>
      <c r="TUG102" s="13"/>
      <c r="TUH102" s="13"/>
      <c r="TUI102" s="13"/>
      <c r="TUJ102" s="13"/>
      <c r="TUK102" s="13"/>
      <c r="TUL102" s="13"/>
      <c r="TUM102" s="13"/>
      <c r="TUN102" s="13"/>
      <c r="TUO102" s="13"/>
      <c r="TUP102" s="13"/>
      <c r="TUQ102" s="13"/>
      <c r="TUR102" s="13"/>
      <c r="TUS102" s="13"/>
      <c r="TUT102" s="13"/>
      <c r="TUU102" s="13"/>
      <c r="TUV102" s="13"/>
      <c r="TUW102" s="13"/>
      <c r="TUX102" s="13"/>
      <c r="TUY102" s="13"/>
      <c r="TUZ102" s="13"/>
      <c r="TVA102" s="13"/>
      <c r="TVB102" s="13"/>
      <c r="TVC102" s="13"/>
      <c r="TVD102" s="13"/>
      <c r="TVE102" s="13"/>
      <c r="TVF102" s="13"/>
      <c r="TVG102" s="13"/>
      <c r="TVH102" s="13"/>
      <c r="TVI102" s="13"/>
      <c r="TVJ102" s="13"/>
      <c r="TVK102" s="13"/>
      <c r="TVL102" s="13"/>
      <c r="TVM102" s="13"/>
      <c r="TVN102" s="13"/>
      <c r="TVO102" s="13"/>
      <c r="TVP102" s="13"/>
      <c r="TVQ102" s="13"/>
      <c r="TVR102" s="13"/>
      <c r="TVS102" s="13"/>
      <c r="TVT102" s="13"/>
      <c r="TVU102" s="13"/>
      <c r="TVV102" s="13"/>
      <c r="TVW102" s="13"/>
      <c r="TVX102" s="13"/>
      <c r="TVY102" s="13"/>
      <c r="TVZ102" s="13"/>
      <c r="TWA102" s="13"/>
      <c r="TWB102" s="13"/>
      <c r="TWC102" s="13"/>
      <c r="TWD102" s="13"/>
      <c r="TWE102" s="13"/>
      <c r="TWF102" s="13"/>
      <c r="TWG102" s="13"/>
      <c r="TWH102" s="13"/>
      <c r="TWI102" s="13"/>
      <c r="TWJ102" s="13"/>
      <c r="TWK102" s="13"/>
      <c r="TWL102" s="13"/>
      <c r="TWM102" s="13"/>
      <c r="TWN102" s="13"/>
      <c r="TWO102" s="13"/>
      <c r="TWP102" s="13"/>
      <c r="TWQ102" s="13"/>
      <c r="TWR102" s="13"/>
      <c r="TWS102" s="13"/>
      <c r="TWT102" s="13"/>
      <c r="TWU102" s="13"/>
      <c r="TWV102" s="13"/>
      <c r="TWW102" s="13"/>
      <c r="TWX102" s="13"/>
      <c r="TWY102" s="13"/>
      <c r="TWZ102" s="13"/>
      <c r="TXA102" s="13"/>
      <c r="TXB102" s="13"/>
      <c r="TXC102" s="13"/>
      <c r="TXD102" s="13"/>
      <c r="TXE102" s="13"/>
      <c r="TXF102" s="13"/>
      <c r="TXG102" s="13"/>
      <c r="TXH102" s="13"/>
      <c r="TXI102" s="13"/>
      <c r="TXJ102" s="13"/>
      <c r="TXK102" s="13"/>
      <c r="TXL102" s="13"/>
      <c r="TXM102" s="13"/>
      <c r="TXN102" s="13"/>
      <c r="TXO102" s="13"/>
      <c r="TXP102" s="13"/>
      <c r="TXQ102" s="13"/>
      <c r="TXR102" s="13"/>
      <c r="TXS102" s="13"/>
      <c r="TXT102" s="13"/>
      <c r="TXU102" s="13"/>
      <c r="TXV102" s="13"/>
      <c r="TXW102" s="13"/>
      <c r="TXX102" s="13"/>
      <c r="TXY102" s="13"/>
      <c r="TXZ102" s="13"/>
      <c r="TYA102" s="13"/>
      <c r="TYB102" s="13"/>
      <c r="TYC102" s="13"/>
      <c r="TYD102" s="13"/>
      <c r="TYE102" s="13"/>
      <c r="TYF102" s="13"/>
      <c r="TYG102" s="13"/>
      <c r="TYH102" s="13"/>
      <c r="TYI102" s="13"/>
      <c r="TYJ102" s="13"/>
      <c r="TYK102" s="13"/>
      <c r="TYL102" s="13"/>
      <c r="TYM102" s="13"/>
      <c r="TYN102" s="13"/>
      <c r="TYO102" s="13"/>
      <c r="TYP102" s="13"/>
      <c r="TYQ102" s="13"/>
      <c r="TYR102" s="13"/>
      <c r="TYS102" s="13"/>
      <c r="TYT102" s="13"/>
      <c r="TYU102" s="13"/>
      <c r="TYV102" s="13"/>
      <c r="TYW102" s="13"/>
      <c r="TYX102" s="13"/>
      <c r="TYY102" s="13"/>
      <c r="TYZ102" s="13"/>
      <c r="TZA102" s="13"/>
      <c r="TZB102" s="13"/>
      <c r="TZC102" s="13"/>
      <c r="TZD102" s="13"/>
      <c r="TZE102" s="13"/>
      <c r="TZF102" s="13"/>
      <c r="TZG102" s="13"/>
      <c r="TZH102" s="13"/>
      <c r="TZI102" s="13"/>
      <c r="TZJ102" s="13"/>
      <c r="TZK102" s="13"/>
      <c r="TZL102" s="13"/>
      <c r="TZM102" s="13"/>
      <c r="TZN102" s="13"/>
      <c r="TZO102" s="13"/>
      <c r="TZP102" s="13"/>
      <c r="TZQ102" s="13"/>
      <c r="TZR102" s="13"/>
      <c r="TZS102" s="13"/>
      <c r="TZT102" s="13"/>
      <c r="TZU102" s="13"/>
      <c r="TZV102" s="13"/>
      <c r="TZW102" s="13"/>
      <c r="TZX102" s="13"/>
      <c r="TZY102" s="13"/>
      <c r="TZZ102" s="13"/>
      <c r="UAA102" s="13"/>
      <c r="UAB102" s="13"/>
      <c r="UAC102" s="13"/>
      <c r="UAD102" s="13"/>
      <c r="UAE102" s="13"/>
      <c r="UAF102" s="13"/>
      <c r="UAG102" s="13"/>
      <c r="UAH102" s="13"/>
      <c r="UAI102" s="13"/>
      <c r="UAJ102" s="13"/>
      <c r="UAK102" s="13"/>
      <c r="UAL102" s="13"/>
      <c r="UAM102" s="13"/>
      <c r="UAN102" s="13"/>
      <c r="UAO102" s="13"/>
      <c r="UAP102" s="13"/>
      <c r="UAQ102" s="13"/>
      <c r="UAR102" s="13"/>
      <c r="UAS102" s="13"/>
      <c r="UAT102" s="13"/>
      <c r="UAU102" s="13"/>
      <c r="UAV102" s="13"/>
      <c r="UAW102" s="13"/>
      <c r="UAX102" s="13"/>
      <c r="UAY102" s="13"/>
      <c r="UAZ102" s="13"/>
      <c r="UBA102" s="13"/>
      <c r="UBB102" s="13"/>
      <c r="UBC102" s="13"/>
      <c r="UBD102" s="13"/>
      <c r="UBE102" s="13"/>
      <c r="UBF102" s="13"/>
      <c r="UBG102" s="13"/>
      <c r="UBH102" s="13"/>
      <c r="UBI102" s="13"/>
      <c r="UBJ102" s="13"/>
      <c r="UBK102" s="13"/>
      <c r="UBL102" s="13"/>
      <c r="UBM102" s="13"/>
      <c r="UBN102" s="13"/>
      <c r="UBO102" s="13"/>
      <c r="UBP102" s="13"/>
      <c r="UBQ102" s="13"/>
      <c r="UBR102" s="13"/>
      <c r="UBS102" s="13"/>
      <c r="UBT102" s="13"/>
      <c r="UBU102" s="13"/>
      <c r="UBV102" s="13"/>
      <c r="UBW102" s="13"/>
      <c r="UBX102" s="13"/>
      <c r="UBY102" s="13"/>
      <c r="UBZ102" s="13"/>
      <c r="UCA102" s="13"/>
      <c r="UCB102" s="13"/>
      <c r="UCC102" s="13"/>
      <c r="UCD102" s="13"/>
      <c r="UCE102" s="13"/>
      <c r="UCF102" s="13"/>
      <c r="UCG102" s="13"/>
      <c r="UCH102" s="13"/>
      <c r="UCI102" s="13"/>
      <c r="UCJ102" s="13"/>
      <c r="UCK102" s="13"/>
      <c r="UCL102" s="13"/>
      <c r="UCM102" s="13"/>
      <c r="UCN102" s="13"/>
      <c r="UCO102" s="13"/>
      <c r="UCP102" s="13"/>
      <c r="UCQ102" s="13"/>
      <c r="UCR102" s="13"/>
      <c r="UCS102" s="13"/>
      <c r="UCT102" s="13"/>
      <c r="UCU102" s="13"/>
      <c r="UCV102" s="13"/>
      <c r="UCW102" s="13"/>
      <c r="UCX102" s="13"/>
      <c r="UCY102" s="13"/>
      <c r="UCZ102" s="13"/>
      <c r="UDA102" s="13"/>
      <c r="UDB102" s="13"/>
      <c r="UDC102" s="13"/>
      <c r="UDD102" s="13"/>
      <c r="UDE102" s="13"/>
      <c r="UDF102" s="13"/>
      <c r="UDG102" s="13"/>
      <c r="UDH102" s="13"/>
      <c r="UDI102" s="13"/>
      <c r="UDJ102" s="13"/>
      <c r="UDK102" s="13"/>
      <c r="UDL102" s="13"/>
      <c r="UDM102" s="13"/>
      <c r="UDN102" s="13"/>
      <c r="UDO102" s="13"/>
      <c r="UDP102" s="13"/>
      <c r="UDQ102" s="13"/>
      <c r="UDR102" s="13"/>
      <c r="UDS102" s="13"/>
      <c r="UDT102" s="13"/>
      <c r="UDU102" s="13"/>
      <c r="UDV102" s="13"/>
      <c r="UDW102" s="13"/>
      <c r="UDX102" s="13"/>
      <c r="UDY102" s="13"/>
      <c r="UDZ102" s="13"/>
      <c r="UEA102" s="13"/>
      <c r="UEB102" s="13"/>
      <c r="UEC102" s="13"/>
      <c r="UED102" s="13"/>
      <c r="UEE102" s="13"/>
      <c r="UEF102" s="13"/>
      <c r="UEG102" s="13"/>
      <c r="UEH102" s="13"/>
      <c r="UEI102" s="13"/>
      <c r="UEJ102" s="13"/>
      <c r="UEK102" s="13"/>
      <c r="UEL102" s="13"/>
      <c r="UEM102" s="13"/>
      <c r="UEN102" s="13"/>
      <c r="UEO102" s="13"/>
      <c r="UEP102" s="13"/>
      <c r="UEQ102" s="13"/>
      <c r="UER102" s="13"/>
      <c r="UES102" s="13"/>
      <c r="UET102" s="13"/>
      <c r="UEU102" s="13"/>
      <c r="UEV102" s="13"/>
      <c r="UEW102" s="13"/>
      <c r="UEX102" s="13"/>
      <c r="UEY102" s="13"/>
      <c r="UEZ102" s="13"/>
      <c r="UFA102" s="13"/>
      <c r="UFB102" s="13"/>
      <c r="UFC102" s="13"/>
      <c r="UFD102" s="13"/>
      <c r="UFE102" s="13"/>
      <c r="UFF102" s="13"/>
      <c r="UFG102" s="13"/>
      <c r="UFH102" s="13"/>
      <c r="UFI102" s="13"/>
      <c r="UFJ102" s="13"/>
      <c r="UFK102" s="13"/>
      <c r="UFL102" s="13"/>
      <c r="UFM102" s="13"/>
      <c r="UFN102" s="13"/>
      <c r="UFO102" s="13"/>
      <c r="UFP102" s="13"/>
      <c r="UFQ102" s="13"/>
      <c r="UFR102" s="13"/>
      <c r="UFS102" s="13"/>
      <c r="UFT102" s="13"/>
      <c r="UFU102" s="13"/>
      <c r="UFV102" s="13"/>
      <c r="UFW102" s="13"/>
      <c r="UFX102" s="13"/>
      <c r="UFY102" s="13"/>
      <c r="UFZ102" s="13"/>
      <c r="UGA102" s="13"/>
      <c r="UGB102" s="13"/>
      <c r="UGC102" s="13"/>
      <c r="UGD102" s="13"/>
      <c r="UGE102" s="13"/>
      <c r="UGF102" s="13"/>
      <c r="UGG102" s="13"/>
      <c r="UGH102" s="13"/>
      <c r="UGI102" s="13"/>
      <c r="UGJ102" s="13"/>
      <c r="UGK102" s="13"/>
      <c r="UGL102" s="13"/>
      <c r="UGM102" s="13"/>
      <c r="UGN102" s="13"/>
      <c r="UGO102" s="13"/>
      <c r="UGP102" s="13"/>
      <c r="UGQ102" s="13"/>
      <c r="UGR102" s="13"/>
      <c r="UGS102" s="13"/>
      <c r="UGT102" s="13"/>
      <c r="UGU102" s="13"/>
      <c r="UGV102" s="13"/>
      <c r="UGW102" s="13"/>
      <c r="UGX102" s="13"/>
      <c r="UGY102" s="13"/>
      <c r="UGZ102" s="13"/>
      <c r="UHA102" s="13"/>
      <c r="UHB102" s="13"/>
      <c r="UHC102" s="13"/>
      <c r="UHD102" s="13"/>
      <c r="UHE102" s="13"/>
      <c r="UHF102" s="13"/>
      <c r="UHG102" s="13"/>
      <c r="UHH102" s="13"/>
      <c r="UHI102" s="13"/>
      <c r="UHJ102" s="13"/>
      <c r="UHK102" s="13"/>
      <c r="UHL102" s="13"/>
      <c r="UHM102" s="13"/>
      <c r="UHN102" s="13"/>
      <c r="UHO102" s="13"/>
      <c r="UHP102" s="13"/>
      <c r="UHQ102" s="13"/>
      <c r="UHR102" s="13"/>
      <c r="UHS102" s="13"/>
      <c r="UHT102" s="13"/>
      <c r="UHU102" s="13"/>
      <c r="UHV102" s="13"/>
      <c r="UHW102" s="13"/>
      <c r="UHX102" s="13"/>
      <c r="UHY102" s="13"/>
      <c r="UHZ102" s="13"/>
      <c r="UIA102" s="13"/>
      <c r="UIB102" s="13"/>
      <c r="UIC102" s="13"/>
      <c r="UID102" s="13"/>
      <c r="UIE102" s="13"/>
      <c r="UIF102" s="13"/>
      <c r="UIG102" s="13"/>
      <c r="UIH102" s="13"/>
      <c r="UII102" s="13"/>
      <c r="UIJ102" s="13"/>
      <c r="UIK102" s="13"/>
      <c r="UIL102" s="13"/>
      <c r="UIM102" s="13"/>
      <c r="UIN102" s="13"/>
      <c r="UIO102" s="13"/>
      <c r="UIP102" s="13"/>
      <c r="UIQ102" s="13"/>
      <c r="UIR102" s="13"/>
      <c r="UIS102" s="13"/>
      <c r="UIT102" s="13"/>
      <c r="UIU102" s="13"/>
      <c r="UIV102" s="13"/>
      <c r="UIW102" s="13"/>
      <c r="UIX102" s="13"/>
      <c r="UIY102" s="13"/>
      <c r="UIZ102" s="13"/>
      <c r="UJA102" s="13"/>
      <c r="UJB102" s="13"/>
      <c r="UJC102" s="13"/>
      <c r="UJD102" s="13"/>
      <c r="UJE102" s="13"/>
      <c r="UJF102" s="13"/>
      <c r="UJG102" s="13"/>
      <c r="UJH102" s="13"/>
      <c r="UJI102" s="13"/>
      <c r="UJJ102" s="13"/>
      <c r="UJK102" s="13"/>
      <c r="UJL102" s="13"/>
      <c r="UJM102" s="13"/>
      <c r="UJN102" s="13"/>
      <c r="UJO102" s="13"/>
      <c r="UJP102" s="13"/>
      <c r="UJQ102" s="13"/>
      <c r="UJR102" s="13"/>
      <c r="UJS102" s="13"/>
      <c r="UJT102" s="13"/>
      <c r="UJU102" s="13"/>
      <c r="UJV102" s="13"/>
      <c r="UJW102" s="13"/>
      <c r="UJX102" s="13"/>
      <c r="UJY102" s="13"/>
      <c r="UJZ102" s="13"/>
      <c r="UKA102" s="13"/>
      <c r="UKB102" s="13"/>
      <c r="UKC102" s="13"/>
      <c r="UKD102" s="13"/>
      <c r="UKE102" s="13"/>
      <c r="UKF102" s="13"/>
      <c r="UKG102" s="13"/>
      <c r="UKH102" s="13"/>
      <c r="UKI102" s="13"/>
      <c r="UKJ102" s="13"/>
      <c r="UKK102" s="13"/>
      <c r="UKL102" s="13"/>
      <c r="UKM102" s="13"/>
      <c r="UKN102" s="13"/>
      <c r="UKO102" s="13"/>
      <c r="UKP102" s="13"/>
      <c r="UKQ102" s="13"/>
      <c r="UKR102" s="13"/>
      <c r="UKS102" s="13"/>
      <c r="UKT102" s="13"/>
      <c r="UKU102" s="13"/>
      <c r="UKV102" s="13"/>
      <c r="UKW102" s="13"/>
      <c r="UKX102" s="13"/>
      <c r="UKY102" s="13"/>
      <c r="UKZ102" s="13"/>
      <c r="ULA102" s="13"/>
      <c r="ULB102" s="13"/>
      <c r="ULC102" s="13"/>
      <c r="ULD102" s="13"/>
      <c r="ULE102" s="13"/>
      <c r="ULF102" s="13"/>
      <c r="ULG102" s="13"/>
      <c r="ULH102" s="13"/>
      <c r="ULI102" s="13"/>
      <c r="ULJ102" s="13"/>
      <c r="ULK102" s="13"/>
      <c r="ULL102" s="13"/>
      <c r="ULM102" s="13"/>
      <c r="ULN102" s="13"/>
      <c r="ULO102" s="13"/>
      <c r="ULP102" s="13"/>
      <c r="ULQ102" s="13"/>
      <c r="ULR102" s="13"/>
      <c r="ULS102" s="13"/>
      <c r="ULT102" s="13"/>
      <c r="ULU102" s="13"/>
      <c r="ULV102" s="13"/>
      <c r="ULW102" s="13"/>
      <c r="ULX102" s="13"/>
      <c r="ULY102" s="13"/>
      <c r="ULZ102" s="13"/>
      <c r="UMA102" s="13"/>
      <c r="UMB102" s="13"/>
      <c r="UMC102" s="13"/>
      <c r="UMD102" s="13"/>
      <c r="UME102" s="13"/>
      <c r="UMF102" s="13"/>
      <c r="UMG102" s="13"/>
      <c r="UMH102" s="13"/>
      <c r="UMI102" s="13"/>
      <c r="UMJ102" s="13"/>
      <c r="UMK102" s="13"/>
      <c r="UML102" s="13"/>
      <c r="UMM102" s="13"/>
      <c r="UMN102" s="13"/>
      <c r="UMO102" s="13"/>
      <c r="UMP102" s="13"/>
      <c r="UMQ102" s="13"/>
      <c r="UMR102" s="13"/>
      <c r="UMS102" s="13"/>
      <c r="UMT102" s="13"/>
      <c r="UMU102" s="13"/>
      <c r="UMV102" s="13"/>
      <c r="UMW102" s="13"/>
      <c r="UMX102" s="13"/>
      <c r="UMY102" s="13"/>
      <c r="UMZ102" s="13"/>
      <c r="UNA102" s="13"/>
      <c r="UNB102" s="13"/>
      <c r="UNC102" s="13"/>
      <c r="UND102" s="13"/>
      <c r="UNE102" s="13"/>
      <c r="UNF102" s="13"/>
      <c r="UNG102" s="13"/>
      <c r="UNH102" s="13"/>
      <c r="UNI102" s="13"/>
      <c r="UNJ102" s="13"/>
      <c r="UNK102" s="13"/>
      <c r="UNL102" s="13"/>
      <c r="UNM102" s="13"/>
      <c r="UNN102" s="13"/>
      <c r="UNO102" s="13"/>
      <c r="UNP102" s="13"/>
      <c r="UNQ102" s="13"/>
      <c r="UNR102" s="13"/>
      <c r="UNS102" s="13"/>
      <c r="UNT102" s="13"/>
      <c r="UNU102" s="13"/>
      <c r="UNV102" s="13"/>
      <c r="UNW102" s="13"/>
      <c r="UNX102" s="13"/>
      <c r="UNY102" s="13"/>
      <c r="UNZ102" s="13"/>
      <c r="UOA102" s="13"/>
      <c r="UOB102" s="13"/>
      <c r="UOC102" s="13"/>
      <c r="UOD102" s="13"/>
      <c r="UOE102" s="13"/>
      <c r="UOF102" s="13"/>
      <c r="UOG102" s="13"/>
      <c r="UOH102" s="13"/>
      <c r="UOI102" s="13"/>
      <c r="UOJ102" s="13"/>
      <c r="UOK102" s="13"/>
      <c r="UOL102" s="13"/>
      <c r="UOM102" s="13"/>
      <c r="UON102" s="13"/>
      <c r="UOO102" s="13"/>
      <c r="UOP102" s="13"/>
      <c r="UOQ102" s="13"/>
      <c r="UOR102" s="13"/>
      <c r="UOS102" s="13"/>
      <c r="UOT102" s="13"/>
      <c r="UOU102" s="13"/>
      <c r="UOV102" s="13"/>
      <c r="UOW102" s="13"/>
      <c r="UOX102" s="13"/>
      <c r="UOY102" s="13"/>
      <c r="UOZ102" s="13"/>
      <c r="UPA102" s="13"/>
      <c r="UPB102" s="13"/>
      <c r="UPC102" s="13"/>
      <c r="UPD102" s="13"/>
      <c r="UPE102" s="13"/>
      <c r="UPF102" s="13"/>
      <c r="UPG102" s="13"/>
      <c r="UPH102" s="13"/>
      <c r="UPI102" s="13"/>
      <c r="UPJ102" s="13"/>
      <c r="UPK102" s="13"/>
      <c r="UPL102" s="13"/>
      <c r="UPM102" s="13"/>
      <c r="UPN102" s="13"/>
      <c r="UPO102" s="13"/>
      <c r="UPP102" s="13"/>
      <c r="UPQ102" s="13"/>
      <c r="UPR102" s="13"/>
      <c r="UPS102" s="13"/>
      <c r="UPT102" s="13"/>
      <c r="UPU102" s="13"/>
      <c r="UPV102" s="13"/>
      <c r="UPW102" s="13"/>
      <c r="UPX102" s="13"/>
      <c r="UPY102" s="13"/>
      <c r="UPZ102" s="13"/>
      <c r="UQA102" s="13"/>
      <c r="UQB102" s="13"/>
      <c r="UQC102" s="13"/>
      <c r="UQD102" s="13"/>
      <c r="UQE102" s="13"/>
      <c r="UQF102" s="13"/>
      <c r="UQG102" s="13"/>
      <c r="UQH102" s="13"/>
      <c r="UQI102" s="13"/>
      <c r="UQJ102" s="13"/>
      <c r="UQK102" s="13"/>
      <c r="UQL102" s="13"/>
      <c r="UQM102" s="13"/>
      <c r="UQN102" s="13"/>
      <c r="UQO102" s="13"/>
      <c r="UQP102" s="13"/>
      <c r="UQQ102" s="13"/>
      <c r="UQR102" s="13"/>
      <c r="UQS102" s="13"/>
      <c r="UQT102" s="13"/>
      <c r="UQU102" s="13"/>
      <c r="UQV102" s="13"/>
      <c r="UQW102" s="13"/>
      <c r="UQX102" s="13"/>
      <c r="UQY102" s="13"/>
      <c r="UQZ102" s="13"/>
      <c r="URA102" s="13"/>
      <c r="URB102" s="13"/>
      <c r="URC102" s="13"/>
      <c r="URD102" s="13"/>
      <c r="URE102" s="13"/>
      <c r="URF102" s="13"/>
      <c r="URG102" s="13"/>
      <c r="URH102" s="13"/>
      <c r="URI102" s="13"/>
      <c r="URJ102" s="13"/>
      <c r="URK102" s="13"/>
      <c r="URL102" s="13"/>
      <c r="URM102" s="13"/>
      <c r="URN102" s="13"/>
      <c r="URO102" s="13"/>
      <c r="URP102" s="13"/>
      <c r="URQ102" s="13"/>
      <c r="URR102" s="13"/>
      <c r="URS102" s="13"/>
      <c r="URT102" s="13"/>
      <c r="URU102" s="13"/>
      <c r="URV102" s="13"/>
      <c r="URW102" s="13"/>
      <c r="URX102" s="13"/>
      <c r="URY102" s="13"/>
      <c r="URZ102" s="13"/>
      <c r="USA102" s="13"/>
      <c r="USB102" s="13"/>
      <c r="USC102" s="13"/>
      <c r="USD102" s="13"/>
      <c r="USE102" s="13"/>
      <c r="USF102" s="13"/>
      <c r="USG102" s="13"/>
      <c r="USH102" s="13"/>
      <c r="USI102" s="13"/>
      <c r="USJ102" s="13"/>
      <c r="USK102" s="13"/>
      <c r="USL102" s="13"/>
      <c r="USM102" s="13"/>
      <c r="USN102" s="13"/>
      <c r="USO102" s="13"/>
      <c r="USP102" s="13"/>
      <c r="USQ102" s="13"/>
      <c r="USR102" s="13"/>
      <c r="USS102" s="13"/>
      <c r="UST102" s="13"/>
      <c r="USU102" s="13"/>
      <c r="USV102" s="13"/>
      <c r="USW102" s="13"/>
      <c r="USX102" s="13"/>
      <c r="USY102" s="13"/>
      <c r="USZ102" s="13"/>
      <c r="UTA102" s="13"/>
      <c r="UTB102" s="13"/>
      <c r="UTC102" s="13"/>
      <c r="UTD102" s="13"/>
      <c r="UTE102" s="13"/>
      <c r="UTF102" s="13"/>
      <c r="UTG102" s="13"/>
      <c r="UTH102" s="13"/>
      <c r="UTI102" s="13"/>
      <c r="UTJ102" s="13"/>
      <c r="UTK102" s="13"/>
      <c r="UTL102" s="13"/>
      <c r="UTM102" s="13"/>
      <c r="UTN102" s="13"/>
      <c r="UTO102" s="13"/>
      <c r="UTP102" s="13"/>
      <c r="UTQ102" s="13"/>
      <c r="UTR102" s="13"/>
      <c r="UTS102" s="13"/>
      <c r="UTT102" s="13"/>
      <c r="UTU102" s="13"/>
      <c r="UTV102" s="13"/>
      <c r="UTW102" s="13"/>
      <c r="UTX102" s="13"/>
      <c r="UTY102" s="13"/>
      <c r="UTZ102" s="13"/>
      <c r="UUA102" s="13"/>
      <c r="UUB102" s="13"/>
      <c r="UUC102" s="13"/>
      <c r="UUD102" s="13"/>
      <c r="UUE102" s="13"/>
      <c r="UUF102" s="13"/>
      <c r="UUG102" s="13"/>
      <c r="UUH102" s="13"/>
      <c r="UUI102" s="13"/>
      <c r="UUJ102" s="13"/>
      <c r="UUK102" s="13"/>
      <c r="UUL102" s="13"/>
      <c r="UUM102" s="13"/>
      <c r="UUN102" s="13"/>
      <c r="UUO102" s="13"/>
      <c r="UUP102" s="13"/>
      <c r="UUQ102" s="13"/>
      <c r="UUR102" s="13"/>
      <c r="UUS102" s="13"/>
      <c r="UUT102" s="13"/>
      <c r="UUU102" s="13"/>
      <c r="UUV102" s="13"/>
      <c r="UUW102" s="13"/>
      <c r="UUX102" s="13"/>
      <c r="UUY102" s="13"/>
      <c r="UUZ102" s="13"/>
      <c r="UVA102" s="13"/>
      <c r="UVB102" s="13"/>
      <c r="UVC102" s="13"/>
      <c r="UVD102" s="13"/>
      <c r="UVE102" s="13"/>
      <c r="UVF102" s="13"/>
      <c r="UVG102" s="13"/>
      <c r="UVH102" s="13"/>
      <c r="UVI102" s="13"/>
      <c r="UVJ102" s="13"/>
      <c r="UVK102" s="13"/>
      <c r="UVL102" s="13"/>
      <c r="UVM102" s="13"/>
      <c r="UVN102" s="13"/>
      <c r="UVO102" s="13"/>
      <c r="UVP102" s="13"/>
      <c r="UVQ102" s="13"/>
      <c r="UVR102" s="13"/>
      <c r="UVS102" s="13"/>
      <c r="UVT102" s="13"/>
      <c r="UVU102" s="13"/>
      <c r="UVV102" s="13"/>
      <c r="UVW102" s="13"/>
      <c r="UVX102" s="13"/>
      <c r="UVY102" s="13"/>
      <c r="UVZ102" s="13"/>
      <c r="UWA102" s="13"/>
      <c r="UWB102" s="13"/>
      <c r="UWC102" s="13"/>
      <c r="UWD102" s="13"/>
      <c r="UWE102" s="13"/>
      <c r="UWF102" s="13"/>
      <c r="UWG102" s="13"/>
      <c r="UWH102" s="13"/>
      <c r="UWI102" s="13"/>
      <c r="UWJ102" s="13"/>
      <c r="UWK102" s="13"/>
      <c r="UWL102" s="13"/>
      <c r="UWM102" s="13"/>
      <c r="UWN102" s="13"/>
      <c r="UWO102" s="13"/>
      <c r="UWP102" s="13"/>
      <c r="UWQ102" s="13"/>
      <c r="UWR102" s="13"/>
      <c r="UWS102" s="13"/>
      <c r="UWT102" s="13"/>
      <c r="UWU102" s="13"/>
      <c r="UWV102" s="13"/>
      <c r="UWW102" s="13"/>
      <c r="UWX102" s="13"/>
      <c r="UWY102" s="13"/>
      <c r="UWZ102" s="13"/>
      <c r="UXA102" s="13"/>
      <c r="UXB102" s="13"/>
      <c r="UXC102" s="13"/>
      <c r="UXD102" s="13"/>
      <c r="UXE102" s="13"/>
      <c r="UXF102" s="13"/>
      <c r="UXG102" s="13"/>
      <c r="UXH102" s="13"/>
      <c r="UXI102" s="13"/>
      <c r="UXJ102" s="13"/>
      <c r="UXK102" s="13"/>
      <c r="UXL102" s="13"/>
      <c r="UXM102" s="13"/>
      <c r="UXN102" s="13"/>
      <c r="UXO102" s="13"/>
      <c r="UXP102" s="13"/>
      <c r="UXQ102" s="13"/>
      <c r="UXR102" s="13"/>
      <c r="UXS102" s="13"/>
      <c r="UXT102" s="13"/>
      <c r="UXU102" s="13"/>
      <c r="UXV102" s="13"/>
      <c r="UXW102" s="13"/>
      <c r="UXX102" s="13"/>
      <c r="UXY102" s="13"/>
      <c r="UXZ102" s="13"/>
      <c r="UYA102" s="13"/>
      <c r="UYB102" s="13"/>
      <c r="UYC102" s="13"/>
      <c r="UYD102" s="13"/>
      <c r="UYE102" s="13"/>
      <c r="UYF102" s="13"/>
      <c r="UYG102" s="13"/>
      <c r="UYH102" s="13"/>
      <c r="UYI102" s="13"/>
      <c r="UYJ102" s="13"/>
      <c r="UYK102" s="13"/>
      <c r="UYL102" s="13"/>
      <c r="UYM102" s="13"/>
      <c r="UYN102" s="13"/>
      <c r="UYO102" s="13"/>
      <c r="UYP102" s="13"/>
      <c r="UYQ102" s="13"/>
      <c r="UYR102" s="13"/>
      <c r="UYS102" s="13"/>
      <c r="UYT102" s="13"/>
      <c r="UYU102" s="13"/>
      <c r="UYV102" s="13"/>
      <c r="UYW102" s="13"/>
      <c r="UYX102" s="13"/>
      <c r="UYY102" s="13"/>
      <c r="UYZ102" s="13"/>
      <c r="UZA102" s="13"/>
      <c r="UZB102" s="13"/>
      <c r="UZC102" s="13"/>
      <c r="UZD102" s="13"/>
      <c r="UZE102" s="13"/>
      <c r="UZF102" s="13"/>
      <c r="UZG102" s="13"/>
      <c r="UZH102" s="13"/>
      <c r="UZI102" s="13"/>
      <c r="UZJ102" s="13"/>
      <c r="UZK102" s="13"/>
      <c r="UZL102" s="13"/>
      <c r="UZM102" s="13"/>
      <c r="UZN102" s="13"/>
      <c r="UZO102" s="13"/>
      <c r="UZP102" s="13"/>
      <c r="UZQ102" s="13"/>
      <c r="UZR102" s="13"/>
      <c r="UZS102" s="13"/>
      <c r="UZT102" s="13"/>
      <c r="UZU102" s="13"/>
      <c r="UZV102" s="13"/>
      <c r="UZW102" s="13"/>
      <c r="UZX102" s="13"/>
      <c r="UZY102" s="13"/>
      <c r="UZZ102" s="13"/>
      <c r="VAA102" s="13"/>
      <c r="VAB102" s="13"/>
      <c r="VAC102" s="13"/>
      <c r="VAD102" s="13"/>
      <c r="VAE102" s="13"/>
      <c r="VAF102" s="13"/>
      <c r="VAG102" s="13"/>
      <c r="VAH102" s="13"/>
      <c r="VAI102" s="13"/>
      <c r="VAJ102" s="13"/>
      <c r="VAK102" s="13"/>
      <c r="VAL102" s="13"/>
      <c r="VAM102" s="13"/>
      <c r="VAN102" s="13"/>
      <c r="VAO102" s="13"/>
      <c r="VAP102" s="13"/>
      <c r="VAQ102" s="13"/>
      <c r="VAR102" s="13"/>
      <c r="VAS102" s="13"/>
      <c r="VAT102" s="13"/>
      <c r="VAU102" s="13"/>
      <c r="VAV102" s="13"/>
      <c r="VAW102" s="13"/>
      <c r="VAX102" s="13"/>
      <c r="VAY102" s="13"/>
      <c r="VAZ102" s="13"/>
      <c r="VBA102" s="13"/>
      <c r="VBB102" s="13"/>
      <c r="VBC102" s="13"/>
      <c r="VBD102" s="13"/>
      <c r="VBE102" s="13"/>
      <c r="VBF102" s="13"/>
      <c r="VBG102" s="13"/>
      <c r="VBH102" s="13"/>
      <c r="VBI102" s="13"/>
      <c r="VBJ102" s="13"/>
      <c r="VBK102" s="13"/>
      <c r="VBL102" s="13"/>
      <c r="VBM102" s="13"/>
      <c r="VBN102" s="13"/>
      <c r="VBO102" s="13"/>
      <c r="VBP102" s="13"/>
      <c r="VBQ102" s="13"/>
      <c r="VBR102" s="13"/>
      <c r="VBS102" s="13"/>
      <c r="VBT102" s="13"/>
      <c r="VBU102" s="13"/>
      <c r="VBV102" s="13"/>
      <c r="VBW102" s="13"/>
      <c r="VBX102" s="13"/>
      <c r="VBY102" s="13"/>
      <c r="VBZ102" s="13"/>
      <c r="VCA102" s="13"/>
      <c r="VCB102" s="13"/>
      <c r="VCC102" s="13"/>
      <c r="VCD102" s="13"/>
      <c r="VCE102" s="13"/>
      <c r="VCF102" s="13"/>
      <c r="VCG102" s="13"/>
      <c r="VCH102" s="13"/>
      <c r="VCI102" s="13"/>
      <c r="VCJ102" s="13"/>
      <c r="VCK102" s="13"/>
      <c r="VCL102" s="13"/>
      <c r="VCM102" s="13"/>
      <c r="VCN102" s="13"/>
      <c r="VCO102" s="13"/>
      <c r="VCP102" s="13"/>
      <c r="VCQ102" s="13"/>
      <c r="VCR102" s="13"/>
      <c r="VCS102" s="13"/>
      <c r="VCT102" s="13"/>
      <c r="VCU102" s="13"/>
      <c r="VCV102" s="13"/>
      <c r="VCW102" s="13"/>
      <c r="VCX102" s="13"/>
      <c r="VCY102" s="13"/>
      <c r="VCZ102" s="13"/>
      <c r="VDA102" s="13"/>
      <c r="VDB102" s="13"/>
      <c r="VDC102" s="13"/>
      <c r="VDD102" s="13"/>
      <c r="VDE102" s="13"/>
      <c r="VDF102" s="13"/>
      <c r="VDG102" s="13"/>
      <c r="VDH102" s="13"/>
      <c r="VDI102" s="13"/>
      <c r="VDJ102" s="13"/>
      <c r="VDK102" s="13"/>
      <c r="VDL102" s="13"/>
      <c r="VDM102" s="13"/>
      <c r="VDN102" s="13"/>
      <c r="VDO102" s="13"/>
      <c r="VDP102" s="13"/>
      <c r="VDQ102" s="13"/>
      <c r="VDR102" s="13"/>
      <c r="VDS102" s="13"/>
      <c r="VDT102" s="13"/>
      <c r="VDU102" s="13"/>
      <c r="VDV102" s="13"/>
      <c r="VDW102" s="13"/>
      <c r="VDX102" s="13"/>
      <c r="VDY102" s="13"/>
      <c r="VDZ102" s="13"/>
      <c r="VEA102" s="13"/>
      <c r="VEB102" s="13"/>
      <c r="VEC102" s="13"/>
      <c r="VED102" s="13"/>
      <c r="VEE102" s="13"/>
      <c r="VEF102" s="13"/>
      <c r="VEG102" s="13"/>
      <c r="VEH102" s="13"/>
      <c r="VEI102" s="13"/>
      <c r="VEJ102" s="13"/>
      <c r="VEK102" s="13"/>
      <c r="VEL102" s="13"/>
      <c r="VEM102" s="13"/>
      <c r="VEN102" s="13"/>
      <c r="VEO102" s="13"/>
      <c r="VEP102" s="13"/>
      <c r="VEQ102" s="13"/>
      <c r="VER102" s="13"/>
      <c r="VES102" s="13"/>
      <c r="VET102" s="13"/>
      <c r="VEU102" s="13"/>
      <c r="VEV102" s="13"/>
      <c r="VEW102" s="13"/>
      <c r="VEX102" s="13"/>
      <c r="VEY102" s="13"/>
      <c r="VEZ102" s="13"/>
      <c r="VFA102" s="13"/>
      <c r="VFB102" s="13"/>
      <c r="VFC102" s="13"/>
      <c r="VFD102" s="13"/>
      <c r="VFE102" s="13"/>
      <c r="VFF102" s="13"/>
      <c r="VFG102" s="13"/>
      <c r="VFH102" s="13"/>
      <c r="VFI102" s="13"/>
      <c r="VFJ102" s="13"/>
      <c r="VFK102" s="13"/>
      <c r="VFL102" s="13"/>
      <c r="VFM102" s="13"/>
      <c r="VFN102" s="13"/>
      <c r="VFO102" s="13"/>
      <c r="VFP102" s="13"/>
      <c r="VFQ102" s="13"/>
      <c r="VFR102" s="13"/>
      <c r="VFS102" s="13"/>
      <c r="VFT102" s="13"/>
      <c r="VFU102" s="13"/>
      <c r="VFV102" s="13"/>
      <c r="VFW102" s="13"/>
      <c r="VFX102" s="13"/>
      <c r="VFY102" s="13"/>
      <c r="VFZ102" s="13"/>
      <c r="VGA102" s="13"/>
      <c r="VGB102" s="13"/>
      <c r="VGC102" s="13"/>
      <c r="VGD102" s="13"/>
      <c r="VGE102" s="13"/>
      <c r="VGF102" s="13"/>
      <c r="VGG102" s="13"/>
      <c r="VGH102" s="13"/>
      <c r="VGI102" s="13"/>
      <c r="VGJ102" s="13"/>
      <c r="VGK102" s="13"/>
      <c r="VGL102" s="13"/>
      <c r="VGM102" s="13"/>
      <c r="VGN102" s="13"/>
      <c r="VGO102" s="13"/>
      <c r="VGP102" s="13"/>
      <c r="VGQ102" s="13"/>
      <c r="VGR102" s="13"/>
      <c r="VGS102" s="13"/>
      <c r="VGT102" s="13"/>
      <c r="VGU102" s="13"/>
      <c r="VGV102" s="13"/>
      <c r="VGW102" s="13"/>
      <c r="VGX102" s="13"/>
      <c r="VGY102" s="13"/>
      <c r="VGZ102" s="13"/>
      <c r="VHA102" s="13"/>
      <c r="VHB102" s="13"/>
      <c r="VHC102" s="13"/>
      <c r="VHD102" s="13"/>
      <c r="VHE102" s="13"/>
      <c r="VHF102" s="13"/>
      <c r="VHG102" s="13"/>
      <c r="VHH102" s="13"/>
      <c r="VHI102" s="13"/>
      <c r="VHJ102" s="13"/>
      <c r="VHK102" s="13"/>
      <c r="VHL102" s="13"/>
      <c r="VHM102" s="13"/>
      <c r="VHN102" s="13"/>
      <c r="VHO102" s="13"/>
      <c r="VHP102" s="13"/>
      <c r="VHQ102" s="13"/>
      <c r="VHR102" s="13"/>
      <c r="VHS102" s="13"/>
      <c r="VHT102" s="13"/>
      <c r="VHU102" s="13"/>
      <c r="VHV102" s="13"/>
      <c r="VHW102" s="13"/>
      <c r="VHX102" s="13"/>
      <c r="VHY102" s="13"/>
      <c r="VHZ102" s="13"/>
      <c r="VIA102" s="13"/>
      <c r="VIB102" s="13"/>
      <c r="VIC102" s="13"/>
      <c r="VID102" s="13"/>
      <c r="VIE102" s="13"/>
      <c r="VIF102" s="13"/>
      <c r="VIG102" s="13"/>
      <c r="VIH102" s="13"/>
      <c r="VII102" s="13"/>
      <c r="VIJ102" s="13"/>
      <c r="VIK102" s="13"/>
      <c r="VIL102" s="13"/>
      <c r="VIM102" s="13"/>
      <c r="VIN102" s="13"/>
      <c r="VIO102" s="13"/>
      <c r="VIP102" s="13"/>
      <c r="VIQ102" s="13"/>
      <c r="VIR102" s="13"/>
      <c r="VIS102" s="13"/>
      <c r="VIT102" s="13"/>
      <c r="VIU102" s="13"/>
      <c r="VIV102" s="13"/>
      <c r="VIW102" s="13"/>
      <c r="VIX102" s="13"/>
      <c r="VIY102" s="13"/>
      <c r="VIZ102" s="13"/>
      <c r="VJA102" s="13"/>
      <c r="VJB102" s="13"/>
      <c r="VJC102" s="13"/>
      <c r="VJD102" s="13"/>
      <c r="VJE102" s="13"/>
      <c r="VJF102" s="13"/>
      <c r="VJG102" s="13"/>
      <c r="VJH102" s="13"/>
      <c r="VJI102" s="13"/>
      <c r="VJJ102" s="13"/>
      <c r="VJK102" s="13"/>
      <c r="VJL102" s="13"/>
      <c r="VJM102" s="13"/>
      <c r="VJN102" s="13"/>
      <c r="VJO102" s="13"/>
      <c r="VJP102" s="13"/>
      <c r="VJQ102" s="13"/>
      <c r="VJR102" s="13"/>
      <c r="VJS102" s="13"/>
      <c r="VJT102" s="13"/>
      <c r="VJU102" s="13"/>
      <c r="VJV102" s="13"/>
      <c r="VJW102" s="13"/>
      <c r="VJX102" s="13"/>
      <c r="VJY102" s="13"/>
      <c r="VJZ102" s="13"/>
      <c r="VKA102" s="13"/>
      <c r="VKB102" s="13"/>
      <c r="VKC102" s="13"/>
      <c r="VKD102" s="13"/>
      <c r="VKE102" s="13"/>
      <c r="VKF102" s="13"/>
      <c r="VKG102" s="13"/>
      <c r="VKH102" s="13"/>
      <c r="VKI102" s="13"/>
      <c r="VKJ102" s="13"/>
      <c r="VKK102" s="13"/>
      <c r="VKL102" s="13"/>
      <c r="VKM102" s="13"/>
      <c r="VKN102" s="13"/>
      <c r="VKO102" s="13"/>
      <c r="VKP102" s="13"/>
      <c r="VKQ102" s="13"/>
      <c r="VKR102" s="13"/>
      <c r="VKS102" s="13"/>
      <c r="VKT102" s="13"/>
      <c r="VKU102" s="13"/>
      <c r="VKV102" s="13"/>
      <c r="VKW102" s="13"/>
      <c r="VKX102" s="13"/>
      <c r="VKY102" s="13"/>
      <c r="VKZ102" s="13"/>
      <c r="VLA102" s="13"/>
      <c r="VLB102" s="13"/>
      <c r="VLC102" s="13"/>
      <c r="VLD102" s="13"/>
      <c r="VLE102" s="13"/>
      <c r="VLF102" s="13"/>
      <c r="VLG102" s="13"/>
      <c r="VLH102" s="13"/>
      <c r="VLI102" s="13"/>
      <c r="VLJ102" s="13"/>
      <c r="VLK102" s="13"/>
      <c r="VLL102" s="13"/>
      <c r="VLM102" s="13"/>
      <c r="VLN102" s="13"/>
      <c r="VLO102" s="13"/>
      <c r="VLP102" s="13"/>
      <c r="VLQ102" s="13"/>
      <c r="VLR102" s="13"/>
      <c r="VLS102" s="13"/>
      <c r="VLT102" s="13"/>
      <c r="VLU102" s="13"/>
      <c r="VLV102" s="13"/>
      <c r="VLW102" s="13"/>
      <c r="VLX102" s="13"/>
      <c r="VLY102" s="13"/>
      <c r="VLZ102" s="13"/>
      <c r="VMA102" s="13"/>
      <c r="VMB102" s="13"/>
      <c r="VMC102" s="13"/>
      <c r="VMD102" s="13"/>
      <c r="VME102" s="13"/>
      <c r="VMF102" s="13"/>
      <c r="VMG102" s="13"/>
      <c r="VMH102" s="13"/>
      <c r="VMI102" s="13"/>
      <c r="VMJ102" s="13"/>
      <c r="VMK102" s="13"/>
      <c r="VML102" s="13"/>
      <c r="VMM102" s="13"/>
      <c r="VMN102" s="13"/>
      <c r="VMO102" s="13"/>
      <c r="VMP102" s="13"/>
      <c r="VMQ102" s="13"/>
      <c r="VMR102" s="13"/>
      <c r="VMS102" s="13"/>
      <c r="VMT102" s="13"/>
      <c r="VMU102" s="13"/>
      <c r="VMV102" s="13"/>
      <c r="VMW102" s="13"/>
      <c r="VMX102" s="13"/>
      <c r="VMY102" s="13"/>
      <c r="VMZ102" s="13"/>
      <c r="VNA102" s="13"/>
      <c r="VNB102" s="13"/>
      <c r="VNC102" s="13"/>
      <c r="VND102" s="13"/>
      <c r="VNE102" s="13"/>
      <c r="VNF102" s="13"/>
      <c r="VNG102" s="13"/>
      <c r="VNH102" s="13"/>
      <c r="VNI102" s="13"/>
      <c r="VNJ102" s="13"/>
      <c r="VNK102" s="13"/>
      <c r="VNL102" s="13"/>
      <c r="VNM102" s="13"/>
      <c r="VNN102" s="13"/>
      <c r="VNO102" s="13"/>
      <c r="VNP102" s="13"/>
      <c r="VNQ102" s="13"/>
      <c r="VNR102" s="13"/>
      <c r="VNS102" s="13"/>
      <c r="VNT102" s="13"/>
      <c r="VNU102" s="13"/>
      <c r="VNV102" s="13"/>
      <c r="VNW102" s="13"/>
      <c r="VNX102" s="13"/>
      <c r="VNY102" s="13"/>
      <c r="VNZ102" s="13"/>
      <c r="VOA102" s="13"/>
      <c r="VOB102" s="13"/>
      <c r="VOC102" s="13"/>
      <c r="VOD102" s="13"/>
      <c r="VOE102" s="13"/>
      <c r="VOF102" s="13"/>
      <c r="VOG102" s="13"/>
      <c r="VOH102" s="13"/>
      <c r="VOI102" s="13"/>
      <c r="VOJ102" s="13"/>
      <c r="VOK102" s="13"/>
      <c r="VOL102" s="13"/>
      <c r="VOM102" s="13"/>
      <c r="VON102" s="13"/>
      <c r="VOO102" s="13"/>
      <c r="VOP102" s="13"/>
      <c r="VOQ102" s="13"/>
      <c r="VOR102" s="13"/>
      <c r="VOS102" s="13"/>
      <c r="VOT102" s="13"/>
      <c r="VOU102" s="13"/>
      <c r="VOV102" s="13"/>
      <c r="VOW102" s="13"/>
      <c r="VOX102" s="13"/>
      <c r="VOY102" s="13"/>
      <c r="VOZ102" s="13"/>
      <c r="VPA102" s="13"/>
      <c r="VPB102" s="13"/>
      <c r="VPC102" s="13"/>
      <c r="VPD102" s="13"/>
      <c r="VPE102" s="13"/>
      <c r="VPF102" s="13"/>
      <c r="VPG102" s="13"/>
      <c r="VPH102" s="13"/>
      <c r="VPI102" s="13"/>
      <c r="VPJ102" s="13"/>
      <c r="VPK102" s="13"/>
      <c r="VPL102" s="13"/>
      <c r="VPM102" s="13"/>
      <c r="VPN102" s="13"/>
      <c r="VPO102" s="13"/>
      <c r="VPP102" s="13"/>
      <c r="VPQ102" s="13"/>
      <c r="VPR102" s="13"/>
      <c r="VPS102" s="13"/>
      <c r="VPT102" s="13"/>
      <c r="VPU102" s="13"/>
      <c r="VPV102" s="13"/>
      <c r="VPW102" s="13"/>
      <c r="VPX102" s="13"/>
      <c r="VPY102" s="13"/>
      <c r="VPZ102" s="13"/>
      <c r="VQA102" s="13"/>
      <c r="VQB102" s="13"/>
      <c r="VQC102" s="13"/>
      <c r="VQD102" s="13"/>
      <c r="VQE102" s="13"/>
      <c r="VQF102" s="13"/>
      <c r="VQG102" s="13"/>
      <c r="VQH102" s="13"/>
      <c r="VQI102" s="13"/>
      <c r="VQJ102" s="13"/>
      <c r="VQK102" s="13"/>
      <c r="VQL102" s="13"/>
      <c r="VQM102" s="13"/>
      <c r="VQN102" s="13"/>
      <c r="VQO102" s="13"/>
      <c r="VQP102" s="13"/>
      <c r="VQQ102" s="13"/>
      <c r="VQR102" s="13"/>
      <c r="VQS102" s="13"/>
      <c r="VQT102" s="13"/>
      <c r="VQU102" s="13"/>
      <c r="VQV102" s="13"/>
      <c r="VQW102" s="13"/>
      <c r="VQX102" s="13"/>
      <c r="VQY102" s="13"/>
      <c r="VQZ102" s="13"/>
      <c r="VRA102" s="13"/>
      <c r="VRB102" s="13"/>
      <c r="VRC102" s="13"/>
      <c r="VRD102" s="13"/>
      <c r="VRE102" s="13"/>
      <c r="VRF102" s="13"/>
      <c r="VRG102" s="13"/>
      <c r="VRH102" s="13"/>
      <c r="VRI102" s="13"/>
      <c r="VRJ102" s="13"/>
      <c r="VRK102" s="13"/>
      <c r="VRL102" s="13"/>
      <c r="VRM102" s="13"/>
      <c r="VRN102" s="13"/>
      <c r="VRO102" s="13"/>
      <c r="VRP102" s="13"/>
      <c r="VRQ102" s="13"/>
      <c r="VRR102" s="13"/>
      <c r="VRS102" s="13"/>
      <c r="VRT102" s="13"/>
      <c r="VRU102" s="13"/>
      <c r="VRV102" s="13"/>
      <c r="VRW102" s="13"/>
      <c r="VRX102" s="13"/>
      <c r="VRY102" s="13"/>
      <c r="VRZ102" s="13"/>
      <c r="VSA102" s="13"/>
      <c r="VSB102" s="13"/>
      <c r="VSC102" s="13"/>
      <c r="VSD102" s="13"/>
      <c r="VSE102" s="13"/>
      <c r="VSF102" s="13"/>
      <c r="VSG102" s="13"/>
      <c r="VSH102" s="13"/>
      <c r="VSI102" s="13"/>
      <c r="VSJ102" s="13"/>
      <c r="VSK102" s="13"/>
      <c r="VSL102" s="13"/>
      <c r="VSM102" s="13"/>
      <c r="VSN102" s="13"/>
      <c r="VSO102" s="13"/>
      <c r="VSP102" s="13"/>
      <c r="VSQ102" s="13"/>
      <c r="VSR102" s="13"/>
      <c r="VSS102" s="13"/>
      <c r="VST102" s="13"/>
      <c r="VSU102" s="13"/>
      <c r="VSV102" s="13"/>
      <c r="VSW102" s="13"/>
      <c r="VSX102" s="13"/>
      <c r="VSY102" s="13"/>
      <c r="VSZ102" s="13"/>
      <c r="VTA102" s="13"/>
      <c r="VTB102" s="13"/>
      <c r="VTC102" s="13"/>
      <c r="VTD102" s="13"/>
      <c r="VTE102" s="13"/>
      <c r="VTF102" s="13"/>
      <c r="VTG102" s="13"/>
      <c r="VTH102" s="13"/>
      <c r="VTI102" s="13"/>
      <c r="VTJ102" s="13"/>
      <c r="VTK102" s="13"/>
      <c r="VTL102" s="13"/>
      <c r="VTM102" s="13"/>
      <c r="VTN102" s="13"/>
      <c r="VTO102" s="13"/>
      <c r="VTP102" s="13"/>
      <c r="VTQ102" s="13"/>
      <c r="VTR102" s="13"/>
      <c r="VTS102" s="13"/>
      <c r="VTT102" s="13"/>
      <c r="VTU102" s="13"/>
      <c r="VTV102" s="13"/>
      <c r="VTW102" s="13"/>
      <c r="VTX102" s="13"/>
      <c r="VTY102" s="13"/>
      <c r="VTZ102" s="13"/>
      <c r="VUA102" s="13"/>
      <c r="VUB102" s="13"/>
      <c r="VUC102" s="13"/>
      <c r="VUD102" s="13"/>
      <c r="VUE102" s="13"/>
      <c r="VUF102" s="13"/>
      <c r="VUG102" s="13"/>
      <c r="VUH102" s="13"/>
      <c r="VUI102" s="13"/>
      <c r="VUJ102" s="13"/>
      <c r="VUK102" s="13"/>
      <c r="VUL102" s="13"/>
      <c r="VUM102" s="13"/>
      <c r="VUN102" s="13"/>
      <c r="VUO102" s="13"/>
      <c r="VUP102" s="13"/>
      <c r="VUQ102" s="13"/>
      <c r="VUR102" s="13"/>
      <c r="VUS102" s="13"/>
      <c r="VUT102" s="13"/>
      <c r="VUU102" s="13"/>
      <c r="VUV102" s="13"/>
      <c r="VUW102" s="13"/>
      <c r="VUX102" s="13"/>
      <c r="VUY102" s="13"/>
      <c r="VUZ102" s="13"/>
      <c r="VVA102" s="13"/>
      <c r="VVB102" s="13"/>
      <c r="VVC102" s="13"/>
      <c r="VVD102" s="13"/>
      <c r="VVE102" s="13"/>
      <c r="VVF102" s="13"/>
      <c r="VVG102" s="13"/>
      <c r="VVH102" s="13"/>
      <c r="VVI102" s="13"/>
      <c r="VVJ102" s="13"/>
      <c r="VVK102" s="13"/>
      <c r="VVL102" s="13"/>
      <c r="VVM102" s="13"/>
      <c r="VVN102" s="13"/>
      <c r="VVO102" s="13"/>
      <c r="VVP102" s="13"/>
      <c r="VVQ102" s="13"/>
      <c r="VVR102" s="13"/>
      <c r="VVS102" s="13"/>
      <c r="VVT102" s="13"/>
      <c r="VVU102" s="13"/>
      <c r="VVV102" s="13"/>
      <c r="VVW102" s="13"/>
      <c r="VVX102" s="13"/>
      <c r="VVY102" s="13"/>
      <c r="VVZ102" s="13"/>
      <c r="VWA102" s="13"/>
      <c r="VWB102" s="13"/>
      <c r="VWC102" s="13"/>
      <c r="VWD102" s="13"/>
      <c r="VWE102" s="13"/>
      <c r="VWF102" s="13"/>
      <c r="VWG102" s="13"/>
      <c r="VWH102" s="13"/>
      <c r="VWI102" s="13"/>
      <c r="VWJ102" s="13"/>
      <c r="VWK102" s="13"/>
      <c r="VWL102" s="13"/>
      <c r="VWM102" s="13"/>
      <c r="VWN102" s="13"/>
      <c r="VWO102" s="13"/>
      <c r="VWP102" s="13"/>
      <c r="VWQ102" s="13"/>
      <c r="VWR102" s="13"/>
      <c r="VWS102" s="13"/>
      <c r="VWT102" s="13"/>
      <c r="VWU102" s="13"/>
      <c r="VWV102" s="13"/>
      <c r="VWW102" s="13"/>
      <c r="VWX102" s="13"/>
      <c r="VWY102" s="13"/>
      <c r="VWZ102" s="13"/>
      <c r="VXA102" s="13"/>
      <c r="VXB102" s="13"/>
      <c r="VXC102" s="13"/>
      <c r="VXD102" s="13"/>
      <c r="VXE102" s="13"/>
      <c r="VXF102" s="13"/>
      <c r="VXG102" s="13"/>
      <c r="VXH102" s="13"/>
      <c r="VXI102" s="13"/>
      <c r="VXJ102" s="13"/>
      <c r="VXK102" s="13"/>
      <c r="VXL102" s="13"/>
      <c r="VXM102" s="13"/>
      <c r="VXN102" s="13"/>
      <c r="VXO102" s="13"/>
      <c r="VXP102" s="13"/>
      <c r="VXQ102" s="13"/>
      <c r="VXR102" s="13"/>
      <c r="VXS102" s="13"/>
      <c r="VXT102" s="13"/>
      <c r="VXU102" s="13"/>
      <c r="VXV102" s="13"/>
      <c r="VXW102" s="13"/>
      <c r="VXX102" s="13"/>
      <c r="VXY102" s="13"/>
      <c r="VXZ102" s="13"/>
      <c r="VYA102" s="13"/>
      <c r="VYB102" s="13"/>
      <c r="VYC102" s="13"/>
      <c r="VYD102" s="13"/>
      <c r="VYE102" s="13"/>
      <c r="VYF102" s="13"/>
      <c r="VYG102" s="13"/>
      <c r="VYH102" s="13"/>
      <c r="VYI102" s="13"/>
      <c r="VYJ102" s="13"/>
      <c r="VYK102" s="13"/>
      <c r="VYL102" s="13"/>
      <c r="VYM102" s="13"/>
      <c r="VYN102" s="13"/>
      <c r="VYO102" s="13"/>
      <c r="VYP102" s="13"/>
      <c r="VYQ102" s="13"/>
      <c r="VYR102" s="13"/>
      <c r="VYS102" s="13"/>
      <c r="VYT102" s="13"/>
      <c r="VYU102" s="13"/>
      <c r="VYV102" s="13"/>
      <c r="VYW102" s="13"/>
      <c r="VYX102" s="13"/>
      <c r="VYY102" s="13"/>
      <c r="VYZ102" s="13"/>
      <c r="VZA102" s="13"/>
      <c r="VZB102" s="13"/>
      <c r="VZC102" s="13"/>
      <c r="VZD102" s="13"/>
      <c r="VZE102" s="13"/>
      <c r="VZF102" s="13"/>
      <c r="VZG102" s="13"/>
      <c r="VZH102" s="13"/>
      <c r="VZI102" s="13"/>
      <c r="VZJ102" s="13"/>
      <c r="VZK102" s="13"/>
      <c r="VZL102" s="13"/>
      <c r="VZM102" s="13"/>
      <c r="VZN102" s="13"/>
      <c r="VZO102" s="13"/>
      <c r="VZP102" s="13"/>
      <c r="VZQ102" s="13"/>
      <c r="VZR102" s="13"/>
      <c r="VZS102" s="13"/>
      <c r="VZT102" s="13"/>
      <c r="VZU102" s="13"/>
      <c r="VZV102" s="13"/>
      <c r="VZW102" s="13"/>
      <c r="VZX102" s="13"/>
      <c r="VZY102" s="13"/>
      <c r="VZZ102" s="13"/>
      <c r="WAA102" s="13"/>
      <c r="WAB102" s="13"/>
      <c r="WAC102" s="13"/>
      <c r="WAD102" s="13"/>
      <c r="WAE102" s="13"/>
      <c r="WAF102" s="13"/>
      <c r="WAG102" s="13"/>
      <c r="WAH102" s="13"/>
      <c r="WAI102" s="13"/>
      <c r="WAJ102" s="13"/>
      <c r="WAK102" s="13"/>
      <c r="WAL102" s="13"/>
      <c r="WAM102" s="13"/>
      <c r="WAN102" s="13"/>
      <c r="WAO102" s="13"/>
      <c r="WAP102" s="13"/>
      <c r="WAQ102" s="13"/>
      <c r="WAR102" s="13"/>
      <c r="WAS102" s="13"/>
      <c r="WAT102" s="13"/>
      <c r="WAU102" s="13"/>
      <c r="WAV102" s="13"/>
      <c r="WAW102" s="13"/>
      <c r="WAX102" s="13"/>
      <c r="WAY102" s="13"/>
      <c r="WAZ102" s="13"/>
      <c r="WBA102" s="13"/>
      <c r="WBB102" s="13"/>
      <c r="WBC102" s="13"/>
      <c r="WBD102" s="13"/>
      <c r="WBE102" s="13"/>
      <c r="WBF102" s="13"/>
      <c r="WBG102" s="13"/>
      <c r="WBH102" s="13"/>
      <c r="WBI102" s="13"/>
      <c r="WBJ102" s="13"/>
      <c r="WBK102" s="13"/>
      <c r="WBL102" s="13"/>
      <c r="WBM102" s="13"/>
      <c r="WBN102" s="13"/>
      <c r="WBO102" s="13"/>
      <c r="WBP102" s="13"/>
      <c r="WBQ102" s="13"/>
      <c r="WBR102" s="13"/>
      <c r="WBS102" s="13"/>
      <c r="WBT102" s="13"/>
      <c r="WBU102" s="13"/>
      <c r="WBV102" s="13"/>
      <c r="WBW102" s="13"/>
      <c r="WBX102" s="13"/>
      <c r="WBY102" s="13"/>
      <c r="WBZ102" s="13"/>
      <c r="WCA102" s="13"/>
      <c r="WCB102" s="13"/>
      <c r="WCC102" s="13"/>
      <c r="WCD102" s="13"/>
      <c r="WCE102" s="13"/>
      <c r="WCF102" s="13"/>
      <c r="WCG102" s="13"/>
      <c r="WCH102" s="13"/>
      <c r="WCI102" s="13"/>
      <c r="WCJ102" s="13"/>
      <c r="WCK102" s="13"/>
      <c r="WCL102" s="13"/>
      <c r="WCM102" s="13"/>
      <c r="WCN102" s="13"/>
      <c r="WCO102" s="13"/>
      <c r="WCP102" s="13"/>
      <c r="WCQ102" s="13"/>
      <c r="WCR102" s="13"/>
      <c r="WCS102" s="13"/>
      <c r="WCT102" s="13"/>
      <c r="WCU102" s="13"/>
      <c r="WCV102" s="13"/>
      <c r="WCW102" s="13"/>
      <c r="WCX102" s="13"/>
      <c r="WCY102" s="13"/>
      <c r="WCZ102" s="13"/>
      <c r="WDA102" s="13"/>
      <c r="WDB102" s="13"/>
      <c r="WDC102" s="13"/>
      <c r="WDD102" s="13"/>
      <c r="WDE102" s="13"/>
      <c r="WDF102" s="13"/>
      <c r="WDG102" s="13"/>
      <c r="WDH102" s="13"/>
      <c r="WDI102" s="13"/>
      <c r="WDJ102" s="13"/>
      <c r="WDK102" s="13"/>
      <c r="WDL102" s="13"/>
      <c r="WDM102" s="13"/>
      <c r="WDN102" s="13"/>
      <c r="WDO102" s="13"/>
      <c r="WDP102" s="13"/>
      <c r="WDQ102" s="13"/>
      <c r="WDR102" s="13"/>
      <c r="WDS102" s="13"/>
      <c r="WDT102" s="13"/>
      <c r="WDU102" s="13"/>
      <c r="WDV102" s="13"/>
      <c r="WDW102" s="13"/>
      <c r="WDX102" s="13"/>
      <c r="WDY102" s="13"/>
      <c r="WDZ102" s="13"/>
      <c r="WEA102" s="13"/>
      <c r="WEB102" s="13"/>
      <c r="WEC102" s="13"/>
      <c r="WED102" s="13"/>
      <c r="WEE102" s="13"/>
      <c r="WEF102" s="13"/>
      <c r="WEG102" s="13"/>
      <c r="WEH102" s="13"/>
      <c r="WEI102" s="13"/>
      <c r="WEJ102" s="13"/>
      <c r="WEK102" s="13"/>
      <c r="WEL102" s="13"/>
      <c r="WEM102" s="13"/>
      <c r="WEN102" s="13"/>
      <c r="WEO102" s="13"/>
      <c r="WEP102" s="13"/>
      <c r="WEQ102" s="13"/>
      <c r="WER102" s="13"/>
      <c r="WES102" s="13"/>
      <c r="WET102" s="13"/>
      <c r="WEU102" s="13"/>
      <c r="WEV102" s="13"/>
      <c r="WEW102" s="13"/>
      <c r="WEX102" s="13"/>
      <c r="WEY102" s="13"/>
      <c r="WEZ102" s="13"/>
      <c r="WFA102" s="13"/>
      <c r="WFB102" s="13"/>
      <c r="WFC102" s="13"/>
      <c r="WFD102" s="13"/>
      <c r="WFE102" s="13"/>
      <c r="WFF102" s="13"/>
      <c r="WFG102" s="13"/>
      <c r="WFH102" s="13"/>
      <c r="WFI102" s="13"/>
      <c r="WFJ102" s="13"/>
      <c r="WFK102" s="13"/>
      <c r="WFL102" s="13"/>
      <c r="WFM102" s="13"/>
      <c r="WFN102" s="13"/>
      <c r="WFO102" s="13"/>
      <c r="WFP102" s="13"/>
      <c r="WFQ102" s="13"/>
      <c r="WFR102" s="13"/>
      <c r="WFS102" s="13"/>
      <c r="WFT102" s="13"/>
      <c r="WFU102" s="13"/>
      <c r="WFV102" s="13"/>
      <c r="WFW102" s="13"/>
      <c r="WFX102" s="13"/>
      <c r="WFY102" s="13"/>
      <c r="WFZ102" s="13"/>
      <c r="WGA102" s="13"/>
      <c r="WGB102" s="13"/>
      <c r="WGC102" s="13"/>
      <c r="WGD102" s="13"/>
      <c r="WGE102" s="13"/>
      <c r="WGF102" s="13"/>
      <c r="WGG102" s="13"/>
      <c r="WGH102" s="13"/>
      <c r="WGI102" s="13"/>
      <c r="WGJ102" s="13"/>
      <c r="WGK102" s="13"/>
      <c r="WGL102" s="13"/>
      <c r="WGM102" s="13"/>
      <c r="WGN102" s="13"/>
      <c r="WGO102" s="13"/>
      <c r="WGP102" s="13"/>
      <c r="WGQ102" s="13"/>
      <c r="WGR102" s="13"/>
      <c r="WGS102" s="13"/>
      <c r="WGT102" s="13"/>
      <c r="WGU102" s="13"/>
      <c r="WGV102" s="13"/>
      <c r="WGW102" s="13"/>
      <c r="WGX102" s="13"/>
      <c r="WGY102" s="13"/>
      <c r="WGZ102" s="13"/>
      <c r="WHA102" s="13"/>
      <c r="WHB102" s="13"/>
      <c r="WHC102" s="13"/>
      <c r="WHD102" s="13"/>
      <c r="WHE102" s="13"/>
      <c r="WHF102" s="13"/>
      <c r="WHG102" s="13"/>
      <c r="WHH102" s="13"/>
      <c r="WHI102" s="13"/>
      <c r="WHJ102" s="13"/>
      <c r="WHK102" s="13"/>
      <c r="WHL102" s="13"/>
      <c r="WHM102" s="13"/>
      <c r="WHN102" s="13"/>
      <c r="WHO102" s="13"/>
      <c r="WHP102" s="13"/>
      <c r="WHQ102" s="13"/>
      <c r="WHR102" s="13"/>
      <c r="WHS102" s="13"/>
      <c r="WHT102" s="13"/>
      <c r="WHU102" s="13"/>
      <c r="WHV102" s="13"/>
      <c r="WHW102" s="13"/>
      <c r="WHX102" s="13"/>
      <c r="WHY102" s="13"/>
      <c r="WHZ102" s="13"/>
      <c r="WIA102" s="13"/>
      <c r="WIB102" s="13"/>
      <c r="WIC102" s="13"/>
      <c r="WID102" s="13"/>
      <c r="WIE102" s="13"/>
      <c r="WIF102" s="13"/>
      <c r="WIG102" s="13"/>
      <c r="WIH102" s="13"/>
      <c r="WII102" s="13"/>
      <c r="WIJ102" s="13"/>
      <c r="WIK102" s="13"/>
      <c r="WIL102" s="13"/>
      <c r="WIM102" s="13"/>
      <c r="WIN102" s="13"/>
      <c r="WIO102" s="13"/>
      <c r="WIP102" s="13"/>
      <c r="WIQ102" s="13"/>
      <c r="WIR102" s="13"/>
      <c r="WIS102" s="13"/>
      <c r="WIT102" s="13"/>
      <c r="WIU102" s="13"/>
      <c r="WIV102" s="13"/>
      <c r="WIW102" s="13"/>
      <c r="WIX102" s="13"/>
      <c r="WIY102" s="13"/>
      <c r="WIZ102" s="13"/>
      <c r="WJA102" s="13"/>
      <c r="WJB102" s="13"/>
      <c r="WJC102" s="13"/>
      <c r="WJD102" s="13"/>
      <c r="WJE102" s="13"/>
      <c r="WJF102" s="13"/>
      <c r="WJG102" s="13"/>
      <c r="WJH102" s="13"/>
      <c r="WJI102" s="13"/>
      <c r="WJJ102" s="13"/>
      <c r="WJK102" s="13"/>
      <c r="WJL102" s="13"/>
      <c r="WJM102" s="13"/>
      <c r="WJN102" s="13"/>
      <c r="WJO102" s="13"/>
      <c r="WJP102" s="13"/>
      <c r="WJQ102" s="13"/>
      <c r="WJR102" s="13"/>
      <c r="WJS102" s="13"/>
      <c r="WJT102" s="13"/>
      <c r="WJU102" s="13"/>
      <c r="WJV102" s="13"/>
      <c r="WJW102" s="13"/>
      <c r="WJX102" s="13"/>
      <c r="WJY102" s="13"/>
      <c r="WJZ102" s="13"/>
      <c r="WKA102" s="13"/>
      <c r="WKB102" s="13"/>
      <c r="WKC102" s="13"/>
      <c r="WKD102" s="13"/>
      <c r="WKE102" s="13"/>
      <c r="WKF102" s="13"/>
      <c r="WKG102" s="13"/>
      <c r="WKH102" s="13"/>
      <c r="WKI102" s="13"/>
      <c r="WKJ102" s="13"/>
      <c r="WKK102" s="13"/>
      <c r="WKL102" s="13"/>
      <c r="WKM102" s="13"/>
      <c r="WKN102" s="13"/>
      <c r="WKO102" s="13"/>
      <c r="WKP102" s="13"/>
      <c r="WKQ102" s="13"/>
      <c r="WKR102" s="13"/>
      <c r="WKS102" s="13"/>
      <c r="WKT102" s="13"/>
      <c r="WKU102" s="13"/>
      <c r="WKV102" s="13"/>
      <c r="WKW102" s="13"/>
      <c r="WKX102" s="13"/>
      <c r="WKY102" s="13"/>
      <c r="WKZ102" s="13"/>
      <c r="WLA102" s="13"/>
      <c r="WLB102" s="13"/>
      <c r="WLC102" s="13"/>
      <c r="WLD102" s="13"/>
      <c r="WLE102" s="13"/>
      <c r="WLF102" s="13"/>
      <c r="WLG102" s="13"/>
      <c r="WLH102" s="13"/>
      <c r="WLI102" s="13"/>
      <c r="WLJ102" s="13"/>
      <c r="WLK102" s="13"/>
      <c r="WLL102" s="13"/>
      <c r="WLM102" s="13"/>
      <c r="WLN102" s="13"/>
      <c r="WLO102" s="13"/>
      <c r="WLP102" s="13"/>
      <c r="WLQ102" s="13"/>
      <c r="WLR102" s="13"/>
      <c r="WLS102" s="13"/>
      <c r="WLT102" s="13"/>
      <c r="WLU102" s="13"/>
      <c r="WLV102" s="13"/>
      <c r="WLW102" s="13"/>
      <c r="WLX102" s="13"/>
      <c r="WLY102" s="13"/>
      <c r="WLZ102" s="13"/>
      <c r="WMA102" s="13"/>
      <c r="WMB102" s="13"/>
      <c r="WMC102" s="13"/>
      <c r="WMD102" s="13"/>
      <c r="WME102" s="13"/>
      <c r="WMF102" s="13"/>
      <c r="WMG102" s="13"/>
      <c r="WMH102" s="13"/>
      <c r="WMI102" s="13"/>
      <c r="WMJ102" s="13"/>
      <c r="WMK102" s="13"/>
      <c r="WML102" s="13"/>
      <c r="WMM102" s="13"/>
      <c r="WMN102" s="13"/>
      <c r="WMO102" s="13"/>
      <c r="WMP102" s="13"/>
      <c r="WMQ102" s="13"/>
      <c r="WMR102" s="13"/>
      <c r="WMS102" s="13"/>
      <c r="WMT102" s="13"/>
      <c r="WMU102" s="13"/>
      <c r="WMV102" s="13"/>
      <c r="WMW102" s="13"/>
      <c r="WMX102" s="13"/>
      <c r="WMY102" s="13"/>
      <c r="WMZ102" s="13"/>
      <c r="WNA102" s="13"/>
      <c r="WNB102" s="13"/>
      <c r="WNC102" s="13"/>
      <c r="WND102" s="13"/>
      <c r="WNE102" s="13"/>
      <c r="WNF102" s="13"/>
      <c r="WNG102" s="13"/>
      <c r="WNH102" s="13"/>
      <c r="WNI102" s="13"/>
      <c r="WNJ102" s="13"/>
      <c r="WNK102" s="13"/>
      <c r="WNL102" s="13"/>
      <c r="WNM102" s="13"/>
      <c r="WNN102" s="13"/>
      <c r="WNO102" s="13"/>
      <c r="WNP102" s="13"/>
      <c r="WNQ102" s="13"/>
      <c r="WNR102" s="13"/>
      <c r="WNS102" s="13"/>
      <c r="WNT102" s="13"/>
      <c r="WNU102" s="13"/>
      <c r="WNV102" s="13"/>
      <c r="WNW102" s="13"/>
      <c r="WNX102" s="13"/>
      <c r="WNY102" s="13"/>
      <c r="WNZ102" s="13"/>
      <c r="WOA102" s="13"/>
      <c r="WOB102" s="13"/>
      <c r="WOC102" s="13"/>
      <c r="WOD102" s="13"/>
      <c r="WOE102" s="13"/>
      <c r="WOF102" s="13"/>
      <c r="WOG102" s="13"/>
      <c r="WOH102" s="13"/>
      <c r="WOI102" s="13"/>
      <c r="WOJ102" s="13"/>
      <c r="WOK102" s="13"/>
      <c r="WOL102" s="13"/>
      <c r="WOM102" s="13"/>
      <c r="WON102" s="13"/>
      <c r="WOO102" s="13"/>
      <c r="WOP102" s="13"/>
      <c r="WOQ102" s="13"/>
      <c r="WOR102" s="13"/>
      <c r="WOS102" s="13"/>
      <c r="WOT102" s="13"/>
      <c r="WOU102" s="13"/>
      <c r="WOV102" s="13"/>
      <c r="WOW102" s="13"/>
      <c r="WOX102" s="13"/>
      <c r="WOY102" s="13"/>
      <c r="WOZ102" s="13"/>
      <c r="WPA102" s="13"/>
      <c r="WPB102" s="13"/>
      <c r="WPC102" s="13"/>
      <c r="WPD102" s="13"/>
      <c r="WPE102" s="13"/>
      <c r="WPF102" s="13"/>
      <c r="WPG102" s="13"/>
      <c r="WPH102" s="13"/>
      <c r="WPI102" s="13"/>
      <c r="WPJ102" s="13"/>
      <c r="WPK102" s="13"/>
      <c r="WPL102" s="13"/>
      <c r="WPM102" s="13"/>
      <c r="WPN102" s="13"/>
      <c r="WPO102" s="13"/>
      <c r="WPP102" s="13"/>
      <c r="WPQ102" s="13"/>
      <c r="WPR102" s="13"/>
      <c r="WPS102" s="13"/>
      <c r="WPT102" s="13"/>
      <c r="WPU102" s="13"/>
      <c r="WPV102" s="13"/>
      <c r="WPW102" s="13"/>
      <c r="WPX102" s="13"/>
      <c r="WPY102" s="13"/>
      <c r="WPZ102" s="13"/>
      <c r="WQA102" s="13"/>
      <c r="WQB102" s="13"/>
      <c r="WQC102" s="13"/>
      <c r="WQD102" s="13"/>
      <c r="WQE102" s="13"/>
      <c r="WQF102" s="13"/>
      <c r="WQG102" s="13"/>
      <c r="WQH102" s="13"/>
      <c r="WQI102" s="13"/>
      <c r="WQJ102" s="13"/>
      <c r="WQK102" s="13"/>
      <c r="WQL102" s="13"/>
      <c r="WQM102" s="13"/>
      <c r="WQN102" s="13"/>
      <c r="WQO102" s="13"/>
      <c r="WQP102" s="13"/>
      <c r="WQQ102" s="13"/>
      <c r="WQR102" s="13"/>
      <c r="WQS102" s="13"/>
      <c r="WQT102" s="13"/>
      <c r="WQU102" s="13"/>
      <c r="WQV102" s="13"/>
      <c r="WQW102" s="13"/>
      <c r="WQX102" s="13"/>
      <c r="WQY102" s="13"/>
      <c r="WQZ102" s="13"/>
      <c r="WRA102" s="13"/>
      <c r="WRB102" s="13"/>
      <c r="WRC102" s="13"/>
      <c r="WRD102" s="13"/>
      <c r="WRE102" s="13"/>
      <c r="WRF102" s="13"/>
      <c r="WRG102" s="13"/>
      <c r="WRH102" s="13"/>
      <c r="WRI102" s="13"/>
      <c r="WRJ102" s="13"/>
      <c r="WRK102" s="13"/>
      <c r="WRL102" s="13"/>
      <c r="WRM102" s="13"/>
      <c r="WRN102" s="13"/>
      <c r="WRO102" s="13"/>
      <c r="WRP102" s="13"/>
      <c r="WRQ102" s="13"/>
      <c r="WRR102" s="13"/>
      <c r="WRS102" s="13"/>
      <c r="WRT102" s="13"/>
      <c r="WRU102" s="13"/>
      <c r="WRV102" s="13"/>
      <c r="WRW102" s="13"/>
      <c r="WRX102" s="13"/>
      <c r="WRY102" s="13"/>
      <c r="WRZ102" s="13"/>
      <c r="WSA102" s="13"/>
      <c r="WSB102" s="13"/>
      <c r="WSC102" s="13"/>
      <c r="WSD102" s="13"/>
      <c r="WSE102" s="13"/>
      <c r="WSF102" s="13"/>
      <c r="WSG102" s="13"/>
      <c r="WSH102" s="13"/>
      <c r="WSI102" s="13"/>
      <c r="WSJ102" s="13"/>
      <c r="WSK102" s="13"/>
      <c r="WSL102" s="13"/>
      <c r="WSM102" s="13"/>
      <c r="WSN102" s="13"/>
      <c r="WSO102" s="13"/>
      <c r="WSP102" s="13"/>
      <c r="WSQ102" s="13"/>
      <c r="WSR102" s="13"/>
      <c r="WSS102" s="13"/>
      <c r="WST102" s="13"/>
      <c r="WSU102" s="13"/>
      <c r="WSV102" s="13"/>
      <c r="WSW102" s="13"/>
      <c r="WSX102" s="13"/>
      <c r="WSY102" s="13"/>
      <c r="WSZ102" s="13"/>
      <c r="WTA102" s="13"/>
      <c r="WTB102" s="13"/>
      <c r="WTC102" s="13"/>
      <c r="WTD102" s="13"/>
      <c r="WTE102" s="13"/>
      <c r="WTF102" s="13"/>
      <c r="WTG102" s="13"/>
      <c r="WTH102" s="13"/>
      <c r="WTI102" s="13"/>
      <c r="WTJ102" s="13"/>
      <c r="WTK102" s="13"/>
      <c r="WTL102" s="13"/>
      <c r="WTM102" s="13"/>
      <c r="WTN102" s="13"/>
      <c r="WTO102" s="13"/>
      <c r="WTP102" s="13"/>
      <c r="WTQ102" s="13"/>
      <c r="WTR102" s="13"/>
      <c r="WTS102" s="13"/>
      <c r="WTT102" s="13"/>
      <c r="WTU102" s="13"/>
      <c r="WTV102" s="13"/>
      <c r="WTW102" s="13"/>
      <c r="WTX102" s="13"/>
      <c r="WTY102" s="13"/>
      <c r="WTZ102" s="13"/>
      <c r="WUA102" s="13"/>
      <c r="WUB102" s="13"/>
      <c r="WUC102" s="13"/>
      <c r="WUD102" s="13"/>
      <c r="WUE102" s="13"/>
      <c r="WUF102" s="13"/>
      <c r="WUG102" s="13"/>
      <c r="WUH102" s="13"/>
      <c r="WUI102" s="13"/>
      <c r="WUJ102" s="13"/>
      <c r="WUK102" s="13"/>
      <c r="WUL102" s="13"/>
      <c r="WUM102" s="13"/>
      <c r="WUN102" s="13"/>
      <c r="WUO102" s="13"/>
      <c r="WUP102" s="13"/>
      <c r="WUQ102" s="13"/>
      <c r="WUR102" s="13"/>
      <c r="WUS102" s="13"/>
      <c r="WUT102" s="13"/>
      <c r="WUU102" s="13"/>
      <c r="WUV102" s="13"/>
      <c r="WUW102" s="13"/>
      <c r="WUX102" s="13"/>
      <c r="WUY102" s="13"/>
      <c r="WUZ102" s="13"/>
      <c r="WVA102" s="13"/>
      <c r="WVB102" s="13"/>
      <c r="WVC102" s="13"/>
      <c r="WVD102" s="13"/>
      <c r="WVE102" s="13"/>
      <c r="WVF102" s="13"/>
      <c r="WVG102" s="13"/>
      <c r="WVH102" s="13"/>
      <c r="WVI102" s="13"/>
      <c r="WVJ102" s="13"/>
      <c r="WVK102" s="13"/>
      <c r="WVL102" s="13"/>
      <c r="WVM102" s="13"/>
      <c r="WVN102" s="13"/>
      <c r="WVO102" s="13"/>
      <c r="WVP102" s="13"/>
      <c r="WVQ102" s="13"/>
      <c r="WVR102" s="13"/>
      <c r="WVS102" s="13"/>
      <c r="WVT102" s="13"/>
      <c r="WVU102" s="13"/>
      <c r="WVV102" s="13"/>
      <c r="WVW102" s="13"/>
      <c r="WVX102" s="13"/>
      <c r="WVY102" s="13"/>
      <c r="WVZ102" s="13"/>
      <c r="WWA102" s="13"/>
      <c r="WWB102" s="13"/>
      <c r="WWC102" s="13"/>
      <c r="WWD102" s="13"/>
      <c r="WWE102" s="13"/>
      <c r="WWF102" s="13"/>
      <c r="WWG102" s="13"/>
      <c r="WWH102" s="13"/>
      <c r="WWI102" s="13"/>
      <c r="WWJ102" s="13"/>
      <c r="WWK102" s="13"/>
      <c r="WWL102" s="13"/>
      <c r="WWM102" s="13"/>
      <c r="WWN102" s="13"/>
      <c r="WWO102" s="13"/>
      <c r="WWP102" s="13"/>
      <c r="WWQ102" s="13"/>
      <c r="WWR102" s="13"/>
      <c r="WWS102" s="13"/>
      <c r="WWT102" s="13"/>
      <c r="WWU102" s="13"/>
      <c r="WWV102" s="13"/>
      <c r="WWW102" s="13"/>
      <c r="WWX102" s="13"/>
      <c r="WWY102" s="13"/>
      <c r="WWZ102" s="13"/>
      <c r="WXA102" s="13"/>
      <c r="WXB102" s="13"/>
      <c r="WXC102" s="13"/>
      <c r="WXD102" s="13"/>
      <c r="WXE102" s="13"/>
      <c r="WXF102" s="13"/>
      <c r="WXG102" s="13"/>
      <c r="WXH102" s="13"/>
      <c r="WXI102" s="13"/>
      <c r="WXJ102" s="13"/>
      <c r="WXK102" s="13"/>
      <c r="WXL102" s="13"/>
      <c r="WXM102" s="13"/>
      <c r="WXN102" s="13"/>
      <c r="WXO102" s="13"/>
      <c r="WXP102" s="13"/>
      <c r="WXQ102" s="13"/>
      <c r="WXR102" s="13"/>
      <c r="WXS102" s="13"/>
      <c r="WXT102" s="13"/>
      <c r="WXU102" s="13"/>
      <c r="WXV102" s="13"/>
      <c r="WXW102" s="13"/>
      <c r="WXX102" s="13"/>
      <c r="WXY102" s="13"/>
      <c r="WXZ102" s="13"/>
      <c r="WYA102" s="13"/>
      <c r="WYB102" s="13"/>
      <c r="WYC102" s="13"/>
      <c r="WYD102" s="13"/>
      <c r="WYE102" s="13"/>
      <c r="WYF102" s="13"/>
      <c r="WYG102" s="13"/>
      <c r="WYH102" s="13"/>
      <c r="WYI102" s="13"/>
      <c r="WYJ102" s="13"/>
      <c r="WYK102" s="13"/>
      <c r="WYL102" s="13"/>
      <c r="WYM102" s="13"/>
      <c r="WYN102" s="13"/>
      <c r="WYO102" s="13"/>
      <c r="WYP102" s="13"/>
      <c r="WYQ102" s="13"/>
      <c r="WYR102" s="13"/>
      <c r="WYS102" s="13"/>
      <c r="WYT102" s="13"/>
      <c r="WYU102" s="13"/>
      <c r="WYV102" s="13"/>
      <c r="WYW102" s="13"/>
      <c r="WYX102" s="13"/>
      <c r="WYY102" s="13"/>
      <c r="WYZ102" s="13"/>
      <c r="WZA102" s="13"/>
      <c r="WZB102" s="13"/>
      <c r="WZC102" s="13"/>
      <c r="WZD102" s="13"/>
      <c r="WZE102" s="13"/>
      <c r="WZF102" s="13"/>
      <c r="WZG102" s="13"/>
      <c r="WZH102" s="13"/>
      <c r="WZI102" s="13"/>
      <c r="WZJ102" s="13"/>
      <c r="WZK102" s="13"/>
      <c r="WZL102" s="13"/>
      <c r="WZM102" s="13"/>
      <c r="WZN102" s="13"/>
      <c r="WZO102" s="13"/>
      <c r="WZP102" s="13"/>
      <c r="WZQ102" s="13"/>
      <c r="WZR102" s="13"/>
      <c r="WZS102" s="13"/>
      <c r="WZT102" s="13"/>
      <c r="WZU102" s="13"/>
      <c r="WZV102" s="13"/>
      <c r="WZW102" s="13"/>
      <c r="WZX102" s="13"/>
      <c r="WZY102" s="13"/>
      <c r="WZZ102" s="13"/>
      <c r="XAA102" s="13"/>
      <c r="XAB102" s="13"/>
      <c r="XAC102" s="13"/>
      <c r="XAD102" s="13"/>
      <c r="XAE102" s="13"/>
      <c r="XAF102" s="13"/>
      <c r="XAG102" s="13"/>
      <c r="XAH102" s="13"/>
      <c r="XAI102" s="13"/>
      <c r="XAJ102" s="13"/>
      <c r="XAK102" s="13"/>
      <c r="XAL102" s="13"/>
      <c r="XAM102" s="13"/>
      <c r="XAN102" s="13"/>
      <c r="XAO102" s="13"/>
      <c r="XAP102" s="13"/>
      <c r="XAQ102" s="13"/>
      <c r="XAR102" s="13"/>
      <c r="XAS102" s="13"/>
      <c r="XAT102" s="13"/>
      <c r="XAU102" s="13"/>
      <c r="XAV102" s="13"/>
      <c r="XAW102" s="13"/>
      <c r="XAX102" s="13"/>
      <c r="XAY102" s="13"/>
      <c r="XAZ102" s="13"/>
      <c r="XBA102" s="13"/>
      <c r="XBB102" s="13"/>
      <c r="XBC102" s="13"/>
      <c r="XBD102" s="13"/>
      <c r="XBE102" s="13"/>
      <c r="XBF102" s="13"/>
      <c r="XBG102" s="13"/>
      <c r="XBH102" s="13"/>
      <c r="XBI102" s="13"/>
      <c r="XBJ102" s="13"/>
      <c r="XBK102" s="13"/>
      <c r="XBL102" s="13"/>
      <c r="XBM102" s="13"/>
      <c r="XBN102" s="13"/>
      <c r="XBO102" s="13"/>
      <c r="XBP102" s="13"/>
      <c r="XBQ102" s="13"/>
      <c r="XBR102" s="13"/>
      <c r="XBS102" s="13"/>
      <c r="XBT102" s="13"/>
      <c r="XBU102" s="13"/>
      <c r="XBV102" s="13"/>
      <c r="XBW102" s="13"/>
      <c r="XBX102" s="13"/>
      <c r="XBY102" s="13"/>
      <c r="XBZ102" s="13"/>
      <c r="XCA102" s="13"/>
      <c r="XCB102" s="13"/>
      <c r="XCC102" s="13"/>
      <c r="XCD102" s="13"/>
      <c r="XCE102" s="13"/>
      <c r="XCF102" s="13"/>
      <c r="XCG102" s="13"/>
      <c r="XCH102" s="13"/>
      <c r="XCI102" s="13"/>
      <c r="XCJ102" s="13"/>
      <c r="XCK102" s="13"/>
      <c r="XCL102" s="13"/>
      <c r="XCM102" s="13"/>
      <c r="XCN102" s="13"/>
      <c r="XCO102" s="13"/>
      <c r="XCP102" s="13"/>
      <c r="XCQ102" s="13"/>
      <c r="XCR102" s="13"/>
      <c r="XCS102" s="13"/>
      <c r="XCT102" s="13"/>
      <c r="XCU102" s="13"/>
      <c r="XCV102" s="13"/>
      <c r="XCW102" s="13"/>
      <c r="XCX102" s="13"/>
      <c r="XCY102" s="13"/>
      <c r="XCZ102" s="13"/>
      <c r="XDA102" s="13"/>
      <c r="XDB102" s="13"/>
      <c r="XDC102" s="13"/>
      <c r="XDD102" s="13"/>
      <c r="XDE102" s="13"/>
      <c r="XDF102" s="13"/>
      <c r="XDG102" s="13"/>
      <c r="XDH102" s="13"/>
      <c r="XDI102" s="13"/>
      <c r="XDJ102" s="13"/>
      <c r="XDK102" s="13"/>
      <c r="XDL102" s="13"/>
      <c r="XDM102" s="13"/>
      <c r="XDN102" s="13"/>
      <c r="XDO102" s="13"/>
      <c r="XDP102" s="13"/>
      <c r="XDQ102" s="13"/>
      <c r="XDR102" s="13"/>
      <c r="XDS102" s="13"/>
      <c r="XDT102" s="13"/>
      <c r="XDU102" s="13"/>
      <c r="XDV102" s="13"/>
      <c r="XDW102" s="13"/>
      <c r="XDX102" s="13"/>
      <c r="XDY102" s="13"/>
      <c r="XDZ102" s="13"/>
      <c r="XEA102" s="13"/>
      <c r="XEB102" s="13"/>
      <c r="XEC102" s="13"/>
      <c r="XED102" s="13"/>
      <c r="XEE102" s="13"/>
      <c r="XEF102" s="13"/>
      <c r="XEG102" s="13"/>
      <c r="XEH102" s="13"/>
      <c r="XEI102" s="13"/>
      <c r="XEJ102" s="13"/>
      <c r="XEK102" s="13"/>
      <c r="XEL102" s="13"/>
      <c r="XEM102" s="13"/>
      <c r="XEN102" s="13"/>
      <c r="XEO102" s="13"/>
      <c r="XEP102" s="13"/>
      <c r="XEQ102" s="13"/>
      <c r="XER102" s="13"/>
      <c r="XES102" s="13"/>
      <c r="XET102" s="13"/>
      <c r="XEU102" s="13"/>
      <c r="XEV102" s="13"/>
      <c r="XEW102" s="13"/>
      <c r="XEX102" s="13"/>
      <c r="XEY102" s="13"/>
      <c r="XEZ102" s="13"/>
      <c r="XFA102" s="13"/>
      <c r="XFB102" s="13"/>
    </row>
    <row r="103" spans="1:16382" x14ac:dyDescent="0.25">
      <c r="A103" s="14">
        <v>102</v>
      </c>
      <c r="B103" s="43" t="s">
        <v>4360</v>
      </c>
      <c r="C103" s="43" t="s">
        <v>10</v>
      </c>
      <c r="D103" s="43" t="s">
        <v>61</v>
      </c>
      <c r="E103" s="72">
        <v>43132</v>
      </c>
      <c r="F103" s="166">
        <v>0.18533564814814815</v>
      </c>
      <c r="G103" s="43" t="s">
        <v>31</v>
      </c>
      <c r="H103" s="43" t="s">
        <v>31</v>
      </c>
      <c r="I103" s="43" t="s">
        <v>31</v>
      </c>
      <c r="J103" s="43" t="s">
        <v>31</v>
      </c>
      <c r="K103" s="149">
        <v>100000</v>
      </c>
      <c r="L103" s="43"/>
      <c r="M103" s="43" t="s">
        <v>31</v>
      </c>
      <c r="N103" s="43" t="s">
        <v>31</v>
      </c>
      <c r="O103" s="43" t="s">
        <v>31</v>
      </c>
      <c r="P103" s="43" t="s">
        <v>4924</v>
      </c>
      <c r="Q103" s="14" t="s">
        <v>100</v>
      </c>
      <c r="R103" s="43" t="s">
        <v>72</v>
      </c>
      <c r="S103" s="43" t="s">
        <v>4923</v>
      </c>
      <c r="T103" s="14" t="s">
        <v>748</v>
      </c>
      <c r="U103" s="43" t="s">
        <v>2314</v>
      </c>
      <c r="V103" s="12" t="s">
        <v>31</v>
      </c>
      <c r="W103" s="12" t="s">
        <v>31</v>
      </c>
      <c r="X103" s="42" t="s">
        <v>4624</v>
      </c>
      <c r="Y103" s="48" t="s">
        <v>4935</v>
      </c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KZ103" s="13"/>
      <c r="LA103" s="13"/>
      <c r="LB103" s="13"/>
      <c r="LC103" s="13"/>
      <c r="LD103" s="13"/>
      <c r="LE103" s="13"/>
      <c r="LF103" s="13"/>
      <c r="LG103" s="13"/>
      <c r="LH103" s="13"/>
      <c r="LI103" s="13"/>
      <c r="LJ103" s="13"/>
      <c r="LK103" s="13"/>
      <c r="LL103" s="13"/>
      <c r="LM103" s="13"/>
      <c r="LN103" s="13"/>
      <c r="LO103" s="13"/>
      <c r="LP103" s="13"/>
      <c r="LQ103" s="13"/>
      <c r="LR103" s="13"/>
      <c r="LS103" s="13"/>
      <c r="LT103" s="13"/>
      <c r="LU103" s="13"/>
      <c r="LV103" s="13"/>
      <c r="LW103" s="13"/>
      <c r="LX103" s="13"/>
      <c r="LY103" s="13"/>
      <c r="LZ103" s="13"/>
      <c r="MA103" s="13"/>
      <c r="MB103" s="13"/>
      <c r="MC103" s="13"/>
      <c r="MD103" s="13"/>
      <c r="ME103" s="13"/>
      <c r="MF103" s="13"/>
      <c r="MG103" s="13"/>
      <c r="MH103" s="13"/>
      <c r="MI103" s="13"/>
      <c r="MJ103" s="13"/>
      <c r="MK103" s="13"/>
      <c r="ML103" s="13"/>
      <c r="MM103" s="13"/>
      <c r="MN103" s="13"/>
      <c r="MO103" s="13"/>
      <c r="MP103" s="13"/>
      <c r="MQ103" s="13"/>
      <c r="MR103" s="13"/>
      <c r="MS103" s="13"/>
      <c r="MT103" s="13"/>
      <c r="MU103" s="13"/>
      <c r="MV103" s="13"/>
      <c r="MW103" s="13"/>
      <c r="MX103" s="13"/>
      <c r="MY103" s="13"/>
      <c r="MZ103" s="13"/>
      <c r="NA103" s="13"/>
      <c r="NB103" s="13"/>
      <c r="NC103" s="13"/>
      <c r="ND103" s="13"/>
      <c r="NE103" s="13"/>
      <c r="NF103" s="13"/>
      <c r="NG103" s="13"/>
      <c r="NH103" s="13"/>
      <c r="NI103" s="13"/>
      <c r="NJ103" s="13"/>
      <c r="NK103" s="13"/>
      <c r="NL103" s="13"/>
      <c r="NM103" s="13"/>
      <c r="NN103" s="13"/>
      <c r="NO103" s="13"/>
      <c r="NP103" s="13"/>
      <c r="NQ103" s="13"/>
      <c r="NR103" s="13"/>
      <c r="NS103" s="13"/>
      <c r="NT103" s="13"/>
      <c r="NU103" s="13"/>
      <c r="NV103" s="13"/>
      <c r="NW103" s="13"/>
      <c r="NX103" s="13"/>
      <c r="NY103" s="13"/>
      <c r="NZ103" s="13"/>
      <c r="OA103" s="13"/>
      <c r="OB103" s="13"/>
      <c r="OC103" s="13"/>
      <c r="OD103" s="13"/>
      <c r="OE103" s="13"/>
      <c r="OF103" s="13"/>
      <c r="OG103" s="13"/>
      <c r="OH103" s="13"/>
      <c r="OI103" s="13"/>
      <c r="OJ103" s="13"/>
      <c r="OK103" s="13"/>
      <c r="OL103" s="13"/>
      <c r="OM103" s="13"/>
      <c r="ON103" s="13"/>
      <c r="OO103" s="13"/>
      <c r="OP103" s="13"/>
      <c r="OQ103" s="13"/>
      <c r="OR103" s="13"/>
      <c r="OS103" s="13"/>
      <c r="OT103" s="13"/>
      <c r="OU103" s="13"/>
      <c r="OV103" s="13"/>
      <c r="OW103" s="13"/>
      <c r="OX103" s="13"/>
      <c r="OY103" s="13"/>
      <c r="OZ103" s="13"/>
      <c r="PA103" s="13"/>
      <c r="PB103" s="13"/>
      <c r="PC103" s="13"/>
      <c r="PD103" s="13"/>
      <c r="PE103" s="13"/>
      <c r="PF103" s="13"/>
      <c r="PG103" s="13"/>
      <c r="PH103" s="13"/>
      <c r="PI103" s="13"/>
      <c r="PJ103" s="13"/>
      <c r="PK103" s="13"/>
      <c r="PL103" s="13"/>
      <c r="PM103" s="13"/>
      <c r="PN103" s="13"/>
      <c r="PO103" s="13"/>
      <c r="PP103" s="13"/>
      <c r="PQ103" s="13"/>
      <c r="PR103" s="13"/>
      <c r="PS103" s="13"/>
      <c r="PT103" s="13"/>
      <c r="PU103" s="13"/>
      <c r="PV103" s="13"/>
      <c r="PW103" s="13"/>
      <c r="PX103" s="13"/>
      <c r="PY103" s="13"/>
      <c r="PZ103" s="13"/>
      <c r="QA103" s="13"/>
      <c r="QB103" s="13"/>
      <c r="QC103" s="13"/>
      <c r="QD103" s="13"/>
      <c r="QE103" s="13"/>
      <c r="QF103" s="13"/>
      <c r="QG103" s="13"/>
      <c r="QH103" s="13"/>
      <c r="QI103" s="13"/>
      <c r="QJ103" s="13"/>
      <c r="QK103" s="13"/>
      <c r="QL103" s="13"/>
      <c r="QM103" s="13"/>
      <c r="QN103" s="13"/>
      <c r="QO103" s="13"/>
      <c r="QP103" s="13"/>
      <c r="QQ103" s="13"/>
      <c r="QR103" s="13"/>
      <c r="QS103" s="13"/>
      <c r="QT103" s="13"/>
      <c r="QU103" s="13"/>
      <c r="QV103" s="13"/>
      <c r="QW103" s="13"/>
      <c r="QX103" s="13"/>
      <c r="QY103" s="13"/>
      <c r="QZ103" s="13"/>
      <c r="RA103" s="13"/>
      <c r="RB103" s="13"/>
      <c r="RC103" s="13"/>
      <c r="RD103" s="13"/>
      <c r="RE103" s="13"/>
      <c r="RF103" s="13"/>
      <c r="RG103" s="13"/>
      <c r="RH103" s="13"/>
      <c r="RI103" s="13"/>
      <c r="RJ103" s="13"/>
      <c r="RK103" s="13"/>
      <c r="RL103" s="13"/>
      <c r="RM103" s="13"/>
      <c r="RN103" s="13"/>
      <c r="RO103" s="13"/>
      <c r="RP103" s="13"/>
      <c r="RQ103" s="13"/>
      <c r="RR103" s="13"/>
      <c r="RS103" s="13"/>
      <c r="RT103" s="13"/>
      <c r="RU103" s="13"/>
      <c r="RV103" s="13"/>
      <c r="RW103" s="13"/>
      <c r="RX103" s="13"/>
      <c r="RY103" s="13"/>
      <c r="RZ103" s="13"/>
      <c r="SA103" s="13"/>
      <c r="SB103" s="13"/>
      <c r="SC103" s="13"/>
      <c r="SD103" s="13"/>
      <c r="SE103" s="13"/>
      <c r="SF103" s="13"/>
      <c r="SG103" s="13"/>
      <c r="SH103" s="13"/>
      <c r="SI103" s="13"/>
      <c r="SJ103" s="13"/>
      <c r="SK103" s="13"/>
      <c r="SL103" s="13"/>
      <c r="SM103" s="13"/>
      <c r="SN103" s="13"/>
      <c r="SO103" s="13"/>
      <c r="SP103" s="13"/>
      <c r="SQ103" s="13"/>
      <c r="SR103" s="13"/>
      <c r="SS103" s="13"/>
      <c r="ST103" s="13"/>
      <c r="SU103" s="13"/>
      <c r="SV103" s="13"/>
      <c r="SW103" s="13"/>
      <c r="SX103" s="13"/>
      <c r="SY103" s="13"/>
      <c r="SZ103" s="13"/>
      <c r="TA103" s="13"/>
      <c r="TB103" s="13"/>
      <c r="TC103" s="13"/>
      <c r="TD103" s="13"/>
      <c r="TE103" s="13"/>
      <c r="TF103" s="13"/>
      <c r="TG103" s="13"/>
      <c r="TH103" s="13"/>
      <c r="TI103" s="13"/>
      <c r="TJ103" s="13"/>
      <c r="TK103" s="13"/>
      <c r="TL103" s="13"/>
      <c r="TM103" s="13"/>
      <c r="TN103" s="13"/>
      <c r="TO103" s="13"/>
      <c r="TP103" s="13"/>
      <c r="TQ103" s="13"/>
      <c r="TR103" s="13"/>
      <c r="TS103" s="13"/>
      <c r="TT103" s="13"/>
      <c r="TU103" s="13"/>
      <c r="TV103" s="13"/>
      <c r="TW103" s="13"/>
      <c r="TX103" s="13"/>
      <c r="TY103" s="13"/>
      <c r="TZ103" s="13"/>
      <c r="UA103" s="13"/>
      <c r="UB103" s="13"/>
      <c r="UC103" s="13"/>
      <c r="UD103" s="13"/>
      <c r="UE103" s="13"/>
      <c r="UF103" s="13"/>
      <c r="UG103" s="13"/>
      <c r="UH103" s="13"/>
      <c r="UI103" s="13"/>
      <c r="UJ103" s="13"/>
      <c r="UK103" s="13"/>
      <c r="UL103" s="13"/>
      <c r="UM103" s="13"/>
      <c r="UN103" s="13"/>
      <c r="UO103" s="13"/>
      <c r="UP103" s="13"/>
      <c r="UQ103" s="13"/>
      <c r="UR103" s="13"/>
      <c r="US103" s="13"/>
      <c r="UT103" s="13"/>
      <c r="UU103" s="13"/>
      <c r="UV103" s="13"/>
      <c r="UW103" s="13"/>
      <c r="UX103" s="13"/>
      <c r="UY103" s="13"/>
      <c r="UZ103" s="13"/>
      <c r="VA103" s="13"/>
      <c r="VB103" s="13"/>
      <c r="VC103" s="13"/>
      <c r="VD103" s="13"/>
      <c r="VE103" s="13"/>
      <c r="VF103" s="13"/>
      <c r="VG103" s="13"/>
      <c r="VH103" s="13"/>
      <c r="VI103" s="13"/>
      <c r="VJ103" s="13"/>
      <c r="VK103" s="13"/>
      <c r="VL103" s="13"/>
      <c r="VM103" s="13"/>
      <c r="VN103" s="13"/>
      <c r="VO103" s="13"/>
      <c r="VP103" s="13"/>
      <c r="VQ103" s="13"/>
      <c r="VR103" s="13"/>
      <c r="VS103" s="13"/>
      <c r="VT103" s="13"/>
      <c r="VU103" s="13"/>
      <c r="VV103" s="13"/>
      <c r="VW103" s="13"/>
      <c r="VX103" s="13"/>
      <c r="VY103" s="13"/>
      <c r="VZ103" s="13"/>
      <c r="WA103" s="13"/>
      <c r="WB103" s="13"/>
      <c r="WC103" s="13"/>
      <c r="WD103" s="13"/>
      <c r="WE103" s="13"/>
      <c r="WF103" s="13"/>
      <c r="WG103" s="13"/>
      <c r="WH103" s="13"/>
      <c r="WI103" s="13"/>
      <c r="WJ103" s="13"/>
      <c r="WK103" s="13"/>
      <c r="WL103" s="13"/>
      <c r="WM103" s="13"/>
      <c r="WN103" s="13"/>
      <c r="WO103" s="13"/>
      <c r="WP103" s="13"/>
      <c r="WQ103" s="13"/>
      <c r="WR103" s="13"/>
      <c r="WS103" s="13"/>
      <c r="WT103" s="13"/>
      <c r="WU103" s="13"/>
      <c r="WV103" s="13"/>
      <c r="WW103" s="13"/>
      <c r="WX103" s="13"/>
      <c r="WY103" s="13"/>
      <c r="WZ103" s="13"/>
      <c r="XA103" s="13"/>
      <c r="XB103" s="13"/>
      <c r="XC103" s="13"/>
      <c r="XD103" s="13"/>
      <c r="XE103" s="13"/>
      <c r="XF103" s="13"/>
      <c r="XG103" s="13"/>
      <c r="XH103" s="13"/>
      <c r="XI103" s="13"/>
      <c r="XJ103" s="13"/>
      <c r="XK103" s="13"/>
      <c r="XL103" s="13"/>
      <c r="XM103" s="13"/>
      <c r="XN103" s="13"/>
      <c r="XO103" s="13"/>
      <c r="XP103" s="13"/>
      <c r="XQ103" s="13"/>
      <c r="XR103" s="13"/>
      <c r="XS103" s="13"/>
      <c r="XT103" s="13"/>
      <c r="XU103" s="13"/>
      <c r="XV103" s="13"/>
      <c r="XW103" s="13"/>
      <c r="XX103" s="13"/>
      <c r="XY103" s="13"/>
      <c r="XZ103" s="13"/>
      <c r="YA103" s="13"/>
      <c r="YB103" s="13"/>
      <c r="YC103" s="13"/>
      <c r="YD103" s="13"/>
      <c r="YE103" s="13"/>
      <c r="YF103" s="13"/>
      <c r="YG103" s="13"/>
      <c r="YH103" s="13"/>
      <c r="YI103" s="13"/>
      <c r="YJ103" s="13"/>
      <c r="YK103" s="13"/>
      <c r="YL103" s="13"/>
      <c r="YM103" s="13"/>
      <c r="YN103" s="13"/>
      <c r="YO103" s="13"/>
      <c r="YP103" s="13"/>
      <c r="YQ103" s="13"/>
      <c r="YR103" s="13"/>
      <c r="YS103" s="13"/>
      <c r="YT103" s="13"/>
      <c r="YU103" s="13"/>
      <c r="YV103" s="13"/>
      <c r="YW103" s="13"/>
      <c r="YX103" s="13"/>
      <c r="YY103" s="13"/>
      <c r="YZ103" s="13"/>
      <c r="ZA103" s="13"/>
      <c r="ZB103" s="13"/>
      <c r="ZC103" s="13"/>
      <c r="ZD103" s="13"/>
      <c r="ZE103" s="13"/>
      <c r="ZF103" s="13"/>
      <c r="ZG103" s="13"/>
      <c r="ZH103" s="13"/>
      <c r="ZI103" s="13"/>
      <c r="ZJ103" s="13"/>
      <c r="ZK103" s="13"/>
      <c r="ZL103" s="13"/>
      <c r="ZM103" s="13"/>
      <c r="ZN103" s="13"/>
      <c r="ZO103" s="13"/>
      <c r="ZP103" s="13"/>
      <c r="ZQ103" s="13"/>
      <c r="ZR103" s="13"/>
      <c r="ZS103" s="13"/>
      <c r="ZT103" s="13"/>
      <c r="ZU103" s="13"/>
      <c r="ZV103" s="13"/>
      <c r="ZW103" s="13"/>
      <c r="ZX103" s="13"/>
      <c r="ZY103" s="13"/>
      <c r="ZZ103" s="13"/>
      <c r="AAA103" s="13"/>
      <c r="AAB103" s="13"/>
      <c r="AAC103" s="13"/>
      <c r="AAD103" s="13"/>
      <c r="AAE103" s="13"/>
      <c r="AAF103" s="13"/>
      <c r="AAG103" s="13"/>
      <c r="AAH103" s="13"/>
      <c r="AAI103" s="13"/>
      <c r="AAJ103" s="13"/>
      <c r="AAK103" s="13"/>
      <c r="AAL103" s="13"/>
      <c r="AAM103" s="13"/>
      <c r="AAN103" s="13"/>
      <c r="AAO103" s="13"/>
      <c r="AAP103" s="13"/>
      <c r="AAQ103" s="13"/>
      <c r="AAR103" s="13"/>
      <c r="AAS103" s="13"/>
      <c r="AAT103" s="13"/>
      <c r="AAU103" s="13"/>
      <c r="AAV103" s="13"/>
      <c r="AAW103" s="13"/>
      <c r="AAX103" s="13"/>
      <c r="AAY103" s="13"/>
      <c r="AAZ103" s="13"/>
      <c r="ABA103" s="13"/>
      <c r="ABB103" s="13"/>
      <c r="ABC103" s="13"/>
      <c r="ABD103" s="13"/>
      <c r="ABE103" s="13"/>
      <c r="ABF103" s="13"/>
      <c r="ABG103" s="13"/>
      <c r="ABH103" s="13"/>
      <c r="ABI103" s="13"/>
      <c r="ABJ103" s="13"/>
      <c r="ABK103" s="13"/>
      <c r="ABL103" s="13"/>
      <c r="ABM103" s="13"/>
      <c r="ABN103" s="13"/>
      <c r="ABO103" s="13"/>
      <c r="ABP103" s="13"/>
      <c r="ABQ103" s="13"/>
      <c r="ABR103" s="13"/>
      <c r="ABS103" s="13"/>
      <c r="ABT103" s="13"/>
      <c r="ABU103" s="13"/>
      <c r="ABV103" s="13"/>
      <c r="ABW103" s="13"/>
      <c r="ABX103" s="13"/>
      <c r="ABY103" s="13"/>
      <c r="ABZ103" s="13"/>
      <c r="ACA103" s="13"/>
      <c r="ACB103" s="13"/>
      <c r="ACC103" s="13"/>
      <c r="ACD103" s="13"/>
      <c r="ACE103" s="13"/>
      <c r="ACF103" s="13"/>
      <c r="ACG103" s="13"/>
      <c r="ACH103" s="13"/>
      <c r="ACI103" s="13"/>
      <c r="ACJ103" s="13"/>
      <c r="ACK103" s="13"/>
      <c r="ACL103" s="13"/>
      <c r="ACM103" s="13"/>
      <c r="ACN103" s="13"/>
      <c r="ACO103" s="13"/>
      <c r="ACP103" s="13"/>
      <c r="ACQ103" s="13"/>
      <c r="ACR103" s="13"/>
      <c r="ACS103" s="13"/>
      <c r="ACT103" s="13"/>
      <c r="ACU103" s="13"/>
      <c r="ACV103" s="13"/>
      <c r="ACW103" s="13"/>
      <c r="ACX103" s="13"/>
      <c r="ACY103" s="13"/>
      <c r="ACZ103" s="13"/>
      <c r="ADA103" s="13"/>
      <c r="ADB103" s="13"/>
      <c r="ADC103" s="13"/>
      <c r="ADD103" s="13"/>
      <c r="ADE103" s="13"/>
      <c r="ADF103" s="13"/>
      <c r="ADG103" s="13"/>
      <c r="ADH103" s="13"/>
      <c r="ADI103" s="13"/>
      <c r="ADJ103" s="13"/>
      <c r="ADK103" s="13"/>
      <c r="ADL103" s="13"/>
      <c r="ADM103" s="13"/>
      <c r="ADN103" s="13"/>
      <c r="ADO103" s="13"/>
      <c r="ADP103" s="13"/>
      <c r="ADQ103" s="13"/>
      <c r="ADR103" s="13"/>
      <c r="ADS103" s="13"/>
      <c r="ADT103" s="13"/>
      <c r="ADU103" s="13"/>
      <c r="ADV103" s="13"/>
      <c r="ADW103" s="13"/>
      <c r="ADX103" s="13"/>
      <c r="ADY103" s="13"/>
      <c r="ADZ103" s="13"/>
      <c r="AEA103" s="13"/>
      <c r="AEB103" s="13"/>
      <c r="AEC103" s="13"/>
      <c r="AED103" s="13"/>
      <c r="AEE103" s="13"/>
      <c r="AEF103" s="13"/>
      <c r="AEG103" s="13"/>
      <c r="AEH103" s="13"/>
      <c r="AEI103" s="13"/>
      <c r="AEJ103" s="13"/>
      <c r="AEK103" s="13"/>
      <c r="AEL103" s="13"/>
      <c r="AEM103" s="13"/>
      <c r="AEN103" s="13"/>
      <c r="AEO103" s="13"/>
      <c r="AEP103" s="13"/>
      <c r="AEQ103" s="13"/>
      <c r="AER103" s="13"/>
      <c r="AES103" s="13"/>
      <c r="AET103" s="13"/>
      <c r="AEU103" s="13"/>
      <c r="AEV103" s="13"/>
      <c r="AEW103" s="13"/>
      <c r="AEX103" s="13"/>
      <c r="AEY103" s="13"/>
      <c r="AEZ103" s="13"/>
      <c r="AFA103" s="13"/>
      <c r="AFB103" s="13"/>
      <c r="AFC103" s="13"/>
      <c r="AFD103" s="13"/>
      <c r="AFE103" s="13"/>
      <c r="AFF103" s="13"/>
      <c r="AFG103" s="13"/>
      <c r="AFH103" s="13"/>
      <c r="AFI103" s="13"/>
      <c r="AFJ103" s="13"/>
      <c r="AFK103" s="13"/>
      <c r="AFL103" s="13"/>
      <c r="AFM103" s="13"/>
      <c r="AFN103" s="13"/>
      <c r="AFO103" s="13"/>
      <c r="AFP103" s="13"/>
      <c r="AFQ103" s="13"/>
      <c r="AFR103" s="13"/>
      <c r="AFS103" s="13"/>
      <c r="AFT103" s="13"/>
      <c r="AFU103" s="13"/>
      <c r="AFV103" s="13"/>
      <c r="AFW103" s="13"/>
      <c r="AFX103" s="13"/>
      <c r="AFY103" s="13"/>
      <c r="AFZ103" s="13"/>
      <c r="AGA103" s="13"/>
      <c r="AGB103" s="13"/>
      <c r="AGC103" s="13"/>
      <c r="AGD103" s="13"/>
      <c r="AGE103" s="13"/>
      <c r="AGF103" s="13"/>
      <c r="AGG103" s="13"/>
      <c r="AGH103" s="13"/>
      <c r="AGI103" s="13"/>
      <c r="AGJ103" s="13"/>
      <c r="AGK103" s="13"/>
      <c r="AGL103" s="13"/>
      <c r="AGM103" s="13"/>
      <c r="AGN103" s="13"/>
      <c r="AGO103" s="13"/>
      <c r="AGP103" s="13"/>
      <c r="AGQ103" s="13"/>
      <c r="AGR103" s="13"/>
      <c r="AGS103" s="13"/>
      <c r="AGT103" s="13"/>
      <c r="AGU103" s="13"/>
      <c r="AGV103" s="13"/>
      <c r="AGW103" s="13"/>
      <c r="AGX103" s="13"/>
      <c r="AGY103" s="13"/>
      <c r="AGZ103" s="13"/>
      <c r="AHA103" s="13"/>
      <c r="AHB103" s="13"/>
      <c r="AHC103" s="13"/>
      <c r="AHD103" s="13"/>
      <c r="AHE103" s="13"/>
      <c r="AHF103" s="13"/>
      <c r="AHG103" s="13"/>
      <c r="AHH103" s="13"/>
      <c r="AHI103" s="13"/>
      <c r="AHJ103" s="13"/>
      <c r="AHK103" s="13"/>
      <c r="AHL103" s="13"/>
      <c r="AHM103" s="13"/>
      <c r="AHN103" s="13"/>
      <c r="AHO103" s="13"/>
      <c r="AHP103" s="13"/>
      <c r="AHQ103" s="13"/>
      <c r="AHR103" s="13"/>
      <c r="AHS103" s="13"/>
      <c r="AHT103" s="13"/>
      <c r="AHU103" s="13"/>
      <c r="AHV103" s="13"/>
      <c r="AHW103" s="13"/>
      <c r="AHX103" s="13"/>
      <c r="AHY103" s="13"/>
      <c r="AHZ103" s="13"/>
      <c r="AIA103" s="13"/>
      <c r="AIB103" s="13"/>
      <c r="AIC103" s="13"/>
      <c r="AID103" s="13"/>
      <c r="AIE103" s="13"/>
      <c r="AIF103" s="13"/>
      <c r="AIG103" s="13"/>
      <c r="AIH103" s="13"/>
      <c r="AII103" s="13"/>
      <c r="AIJ103" s="13"/>
      <c r="AIK103" s="13"/>
      <c r="AIL103" s="13"/>
      <c r="AIM103" s="13"/>
      <c r="AIN103" s="13"/>
      <c r="AIO103" s="13"/>
      <c r="AIP103" s="13"/>
      <c r="AIQ103" s="13"/>
      <c r="AIR103" s="13"/>
      <c r="AIS103" s="13"/>
      <c r="AIT103" s="13"/>
      <c r="AIU103" s="13"/>
      <c r="AIV103" s="13"/>
      <c r="AIW103" s="13"/>
      <c r="AIX103" s="13"/>
      <c r="AIY103" s="13"/>
      <c r="AIZ103" s="13"/>
      <c r="AJA103" s="13"/>
      <c r="AJB103" s="13"/>
      <c r="AJC103" s="13"/>
      <c r="AJD103" s="13"/>
      <c r="AJE103" s="13"/>
      <c r="AJF103" s="13"/>
      <c r="AJG103" s="13"/>
      <c r="AJH103" s="13"/>
      <c r="AJI103" s="13"/>
      <c r="AJJ103" s="13"/>
      <c r="AJK103" s="13"/>
      <c r="AJL103" s="13"/>
      <c r="AJM103" s="13"/>
      <c r="AJN103" s="13"/>
      <c r="AJO103" s="13"/>
      <c r="AJP103" s="13"/>
      <c r="AJQ103" s="13"/>
      <c r="AJR103" s="13"/>
      <c r="AJS103" s="13"/>
      <c r="AJT103" s="13"/>
      <c r="AJU103" s="13"/>
      <c r="AJV103" s="13"/>
      <c r="AJW103" s="13"/>
      <c r="AJX103" s="13"/>
      <c r="AJY103" s="13"/>
      <c r="AJZ103" s="13"/>
      <c r="AKA103" s="13"/>
      <c r="AKB103" s="13"/>
      <c r="AKC103" s="13"/>
      <c r="AKD103" s="13"/>
      <c r="AKE103" s="13"/>
      <c r="AKF103" s="13"/>
      <c r="AKG103" s="13"/>
      <c r="AKH103" s="13"/>
      <c r="AKI103" s="13"/>
      <c r="AKJ103" s="13"/>
      <c r="AKK103" s="13"/>
      <c r="AKL103" s="13"/>
      <c r="AKM103" s="13"/>
      <c r="AKN103" s="13"/>
      <c r="AKO103" s="13"/>
      <c r="AKP103" s="13"/>
      <c r="AKQ103" s="13"/>
      <c r="AKR103" s="13"/>
      <c r="AKS103" s="13"/>
      <c r="AKT103" s="13"/>
      <c r="AKU103" s="13"/>
      <c r="AKV103" s="13"/>
      <c r="AKW103" s="13"/>
      <c r="AKX103" s="13"/>
      <c r="AKY103" s="13"/>
      <c r="AKZ103" s="13"/>
      <c r="ALA103" s="13"/>
      <c r="ALB103" s="13"/>
      <c r="ALC103" s="13"/>
      <c r="ALD103" s="13"/>
      <c r="ALE103" s="13"/>
      <c r="ALF103" s="13"/>
      <c r="ALG103" s="13"/>
      <c r="ALH103" s="13"/>
      <c r="ALI103" s="13"/>
      <c r="ALJ103" s="13"/>
      <c r="ALK103" s="13"/>
      <c r="ALL103" s="13"/>
      <c r="ALM103" s="13"/>
      <c r="ALN103" s="13"/>
      <c r="ALO103" s="13"/>
      <c r="ALP103" s="13"/>
      <c r="ALQ103" s="13"/>
      <c r="ALR103" s="13"/>
      <c r="ALS103" s="13"/>
      <c r="ALT103" s="13"/>
      <c r="ALU103" s="13"/>
      <c r="ALV103" s="13"/>
      <c r="ALW103" s="13"/>
      <c r="ALX103" s="13"/>
      <c r="ALY103" s="13"/>
      <c r="ALZ103" s="13"/>
      <c r="AMA103" s="13"/>
      <c r="AMB103" s="13"/>
      <c r="AMC103" s="13"/>
      <c r="AMD103" s="13"/>
      <c r="AME103" s="13"/>
      <c r="AMF103" s="13"/>
      <c r="AMG103" s="13"/>
      <c r="AMH103" s="13"/>
      <c r="AMI103" s="13"/>
      <c r="AMJ103" s="13"/>
      <c r="AMK103" s="13"/>
      <c r="AML103" s="13"/>
      <c r="AMM103" s="13"/>
      <c r="AMN103" s="13"/>
      <c r="AMO103" s="13"/>
      <c r="AMP103" s="13"/>
      <c r="AMQ103" s="13"/>
      <c r="AMR103" s="13"/>
      <c r="AMS103" s="13"/>
      <c r="AMT103" s="13"/>
      <c r="AMU103" s="13"/>
      <c r="AMV103" s="13"/>
      <c r="AMW103" s="13"/>
      <c r="AMX103" s="13"/>
      <c r="AMY103" s="13"/>
      <c r="AMZ103" s="13"/>
      <c r="ANA103" s="13"/>
      <c r="ANB103" s="13"/>
      <c r="ANC103" s="13"/>
      <c r="AND103" s="13"/>
      <c r="ANE103" s="13"/>
      <c r="ANF103" s="13"/>
      <c r="ANG103" s="13"/>
      <c r="ANH103" s="13"/>
      <c r="ANI103" s="13"/>
      <c r="ANJ103" s="13"/>
      <c r="ANK103" s="13"/>
      <c r="ANL103" s="13"/>
      <c r="ANM103" s="13"/>
      <c r="ANN103" s="13"/>
      <c r="ANO103" s="13"/>
      <c r="ANP103" s="13"/>
      <c r="ANQ103" s="13"/>
      <c r="ANR103" s="13"/>
      <c r="ANS103" s="13"/>
      <c r="ANT103" s="13"/>
      <c r="ANU103" s="13"/>
      <c r="ANV103" s="13"/>
      <c r="ANW103" s="13"/>
      <c r="ANX103" s="13"/>
      <c r="ANY103" s="13"/>
      <c r="ANZ103" s="13"/>
      <c r="AOA103" s="13"/>
      <c r="AOB103" s="13"/>
      <c r="AOC103" s="13"/>
      <c r="AOD103" s="13"/>
      <c r="AOE103" s="13"/>
      <c r="AOF103" s="13"/>
      <c r="AOG103" s="13"/>
      <c r="AOH103" s="13"/>
      <c r="AOI103" s="13"/>
      <c r="AOJ103" s="13"/>
      <c r="AOK103" s="13"/>
      <c r="AOL103" s="13"/>
      <c r="AOM103" s="13"/>
      <c r="AON103" s="13"/>
      <c r="AOO103" s="13"/>
      <c r="AOP103" s="13"/>
      <c r="AOQ103" s="13"/>
      <c r="AOR103" s="13"/>
      <c r="AOS103" s="13"/>
      <c r="AOT103" s="13"/>
      <c r="AOU103" s="13"/>
      <c r="AOV103" s="13"/>
      <c r="AOW103" s="13"/>
      <c r="AOX103" s="13"/>
      <c r="AOY103" s="13"/>
      <c r="AOZ103" s="13"/>
      <c r="APA103" s="13"/>
      <c r="APB103" s="13"/>
      <c r="APC103" s="13"/>
      <c r="APD103" s="13"/>
      <c r="APE103" s="13"/>
      <c r="APF103" s="13"/>
      <c r="APG103" s="13"/>
      <c r="APH103" s="13"/>
      <c r="API103" s="13"/>
      <c r="APJ103" s="13"/>
      <c r="APK103" s="13"/>
      <c r="APL103" s="13"/>
      <c r="APM103" s="13"/>
      <c r="APN103" s="13"/>
      <c r="APO103" s="13"/>
      <c r="APP103" s="13"/>
      <c r="APQ103" s="13"/>
      <c r="APR103" s="13"/>
      <c r="APS103" s="13"/>
      <c r="APT103" s="13"/>
      <c r="APU103" s="13"/>
      <c r="APV103" s="13"/>
      <c r="APW103" s="13"/>
      <c r="APX103" s="13"/>
      <c r="APY103" s="13"/>
      <c r="APZ103" s="13"/>
      <c r="AQA103" s="13"/>
      <c r="AQB103" s="13"/>
      <c r="AQC103" s="13"/>
      <c r="AQD103" s="13"/>
      <c r="AQE103" s="13"/>
      <c r="AQF103" s="13"/>
      <c r="AQG103" s="13"/>
      <c r="AQH103" s="13"/>
      <c r="AQI103" s="13"/>
      <c r="AQJ103" s="13"/>
      <c r="AQK103" s="13"/>
      <c r="AQL103" s="13"/>
      <c r="AQM103" s="13"/>
      <c r="AQN103" s="13"/>
      <c r="AQO103" s="13"/>
      <c r="AQP103" s="13"/>
      <c r="AQQ103" s="13"/>
      <c r="AQR103" s="13"/>
      <c r="AQS103" s="13"/>
      <c r="AQT103" s="13"/>
      <c r="AQU103" s="13"/>
      <c r="AQV103" s="13"/>
      <c r="AQW103" s="13"/>
      <c r="AQX103" s="13"/>
      <c r="AQY103" s="13"/>
      <c r="AQZ103" s="13"/>
      <c r="ARA103" s="13"/>
      <c r="ARB103" s="13"/>
      <c r="ARC103" s="13"/>
      <c r="ARD103" s="13"/>
      <c r="ARE103" s="13"/>
      <c r="ARF103" s="13"/>
      <c r="ARG103" s="13"/>
      <c r="ARH103" s="13"/>
      <c r="ARI103" s="13"/>
      <c r="ARJ103" s="13"/>
      <c r="ARK103" s="13"/>
      <c r="ARL103" s="13"/>
      <c r="ARM103" s="13"/>
      <c r="ARN103" s="13"/>
      <c r="ARO103" s="13"/>
      <c r="ARP103" s="13"/>
      <c r="ARQ103" s="13"/>
      <c r="ARR103" s="13"/>
      <c r="ARS103" s="13"/>
      <c r="ART103" s="13"/>
      <c r="ARU103" s="13"/>
      <c r="ARV103" s="13"/>
      <c r="ARW103" s="13"/>
      <c r="ARX103" s="13"/>
      <c r="ARY103" s="13"/>
      <c r="ARZ103" s="13"/>
      <c r="ASA103" s="13"/>
      <c r="ASB103" s="13"/>
      <c r="ASC103" s="13"/>
      <c r="ASD103" s="13"/>
      <c r="ASE103" s="13"/>
      <c r="ASF103" s="13"/>
      <c r="ASG103" s="13"/>
      <c r="ASH103" s="13"/>
      <c r="ASI103" s="13"/>
      <c r="ASJ103" s="13"/>
      <c r="ASK103" s="13"/>
      <c r="ASL103" s="13"/>
      <c r="ASM103" s="13"/>
      <c r="ASN103" s="13"/>
      <c r="ASO103" s="13"/>
      <c r="ASP103" s="13"/>
      <c r="ASQ103" s="13"/>
      <c r="ASR103" s="13"/>
      <c r="ASS103" s="13"/>
      <c r="AST103" s="13"/>
      <c r="ASU103" s="13"/>
      <c r="ASV103" s="13"/>
      <c r="ASW103" s="13"/>
      <c r="ASX103" s="13"/>
      <c r="ASY103" s="13"/>
      <c r="ASZ103" s="13"/>
      <c r="ATA103" s="13"/>
      <c r="ATB103" s="13"/>
      <c r="ATC103" s="13"/>
      <c r="ATD103" s="13"/>
      <c r="ATE103" s="13"/>
      <c r="ATF103" s="13"/>
      <c r="ATG103" s="13"/>
      <c r="ATH103" s="13"/>
      <c r="ATI103" s="13"/>
      <c r="ATJ103" s="13"/>
      <c r="ATK103" s="13"/>
      <c r="ATL103" s="13"/>
      <c r="ATM103" s="13"/>
      <c r="ATN103" s="13"/>
      <c r="ATO103" s="13"/>
      <c r="ATP103" s="13"/>
      <c r="ATQ103" s="13"/>
      <c r="ATR103" s="13"/>
      <c r="ATS103" s="13"/>
      <c r="ATT103" s="13"/>
      <c r="ATU103" s="13"/>
      <c r="ATV103" s="13"/>
      <c r="ATW103" s="13"/>
      <c r="ATX103" s="13"/>
      <c r="ATY103" s="13"/>
      <c r="ATZ103" s="13"/>
      <c r="AUA103" s="13"/>
      <c r="AUB103" s="13"/>
      <c r="AUC103" s="13"/>
      <c r="AUD103" s="13"/>
      <c r="AUE103" s="13"/>
      <c r="AUF103" s="13"/>
      <c r="AUG103" s="13"/>
      <c r="AUH103" s="13"/>
      <c r="AUI103" s="13"/>
      <c r="AUJ103" s="13"/>
      <c r="AUK103" s="13"/>
      <c r="AUL103" s="13"/>
      <c r="AUM103" s="13"/>
      <c r="AUN103" s="13"/>
      <c r="AUO103" s="13"/>
      <c r="AUP103" s="13"/>
      <c r="AUQ103" s="13"/>
      <c r="AUR103" s="13"/>
      <c r="AUS103" s="13"/>
      <c r="AUT103" s="13"/>
      <c r="AUU103" s="13"/>
      <c r="AUV103" s="13"/>
      <c r="AUW103" s="13"/>
      <c r="AUX103" s="13"/>
      <c r="AUY103" s="13"/>
      <c r="AUZ103" s="13"/>
      <c r="AVA103" s="13"/>
      <c r="AVB103" s="13"/>
      <c r="AVC103" s="13"/>
      <c r="AVD103" s="13"/>
      <c r="AVE103" s="13"/>
      <c r="AVF103" s="13"/>
      <c r="AVG103" s="13"/>
      <c r="AVH103" s="13"/>
      <c r="AVI103" s="13"/>
      <c r="AVJ103" s="13"/>
      <c r="AVK103" s="13"/>
      <c r="AVL103" s="13"/>
      <c r="AVM103" s="13"/>
      <c r="AVN103" s="13"/>
      <c r="AVO103" s="13"/>
      <c r="AVP103" s="13"/>
      <c r="AVQ103" s="13"/>
      <c r="AVR103" s="13"/>
      <c r="AVS103" s="13"/>
      <c r="AVT103" s="13"/>
      <c r="AVU103" s="13"/>
      <c r="AVV103" s="13"/>
      <c r="AVW103" s="13"/>
      <c r="AVX103" s="13"/>
      <c r="AVY103" s="13"/>
      <c r="AVZ103" s="13"/>
      <c r="AWA103" s="13"/>
      <c r="AWB103" s="13"/>
      <c r="AWC103" s="13"/>
      <c r="AWD103" s="13"/>
      <c r="AWE103" s="13"/>
      <c r="AWF103" s="13"/>
      <c r="AWG103" s="13"/>
      <c r="AWH103" s="13"/>
      <c r="AWI103" s="13"/>
      <c r="AWJ103" s="13"/>
      <c r="AWK103" s="13"/>
      <c r="AWL103" s="13"/>
      <c r="AWM103" s="13"/>
      <c r="AWN103" s="13"/>
      <c r="AWO103" s="13"/>
      <c r="AWP103" s="13"/>
      <c r="AWQ103" s="13"/>
      <c r="AWR103" s="13"/>
      <c r="AWS103" s="13"/>
      <c r="AWT103" s="13"/>
      <c r="AWU103" s="13"/>
      <c r="AWV103" s="13"/>
      <c r="AWW103" s="13"/>
      <c r="AWX103" s="13"/>
      <c r="AWY103" s="13"/>
      <c r="AWZ103" s="13"/>
      <c r="AXA103" s="13"/>
      <c r="AXB103" s="13"/>
      <c r="AXC103" s="13"/>
      <c r="AXD103" s="13"/>
      <c r="AXE103" s="13"/>
      <c r="AXF103" s="13"/>
      <c r="AXG103" s="13"/>
      <c r="AXH103" s="13"/>
      <c r="AXI103" s="13"/>
      <c r="AXJ103" s="13"/>
      <c r="AXK103" s="13"/>
      <c r="AXL103" s="13"/>
      <c r="AXM103" s="13"/>
      <c r="AXN103" s="13"/>
      <c r="AXO103" s="13"/>
      <c r="AXP103" s="13"/>
      <c r="AXQ103" s="13"/>
      <c r="AXR103" s="13"/>
      <c r="AXS103" s="13"/>
      <c r="AXT103" s="13"/>
      <c r="AXU103" s="13"/>
      <c r="AXV103" s="13"/>
      <c r="AXW103" s="13"/>
      <c r="AXX103" s="13"/>
      <c r="AXY103" s="13"/>
      <c r="AXZ103" s="13"/>
      <c r="AYA103" s="13"/>
      <c r="AYB103" s="13"/>
      <c r="AYC103" s="13"/>
      <c r="AYD103" s="13"/>
      <c r="AYE103" s="13"/>
      <c r="AYF103" s="13"/>
      <c r="AYG103" s="13"/>
      <c r="AYH103" s="13"/>
      <c r="AYI103" s="13"/>
      <c r="AYJ103" s="13"/>
      <c r="AYK103" s="13"/>
      <c r="AYL103" s="13"/>
      <c r="AYM103" s="13"/>
      <c r="AYN103" s="13"/>
      <c r="AYO103" s="13"/>
      <c r="AYP103" s="13"/>
      <c r="AYQ103" s="13"/>
      <c r="AYR103" s="13"/>
      <c r="AYS103" s="13"/>
      <c r="AYT103" s="13"/>
      <c r="AYU103" s="13"/>
      <c r="AYV103" s="13"/>
      <c r="AYW103" s="13"/>
      <c r="AYX103" s="13"/>
      <c r="AYY103" s="13"/>
      <c r="AYZ103" s="13"/>
      <c r="AZA103" s="13"/>
      <c r="AZB103" s="13"/>
      <c r="AZC103" s="13"/>
      <c r="AZD103" s="13"/>
      <c r="AZE103" s="13"/>
      <c r="AZF103" s="13"/>
      <c r="AZG103" s="13"/>
      <c r="AZH103" s="13"/>
      <c r="AZI103" s="13"/>
      <c r="AZJ103" s="13"/>
      <c r="AZK103" s="13"/>
      <c r="AZL103" s="13"/>
      <c r="AZM103" s="13"/>
      <c r="AZN103" s="13"/>
      <c r="AZO103" s="13"/>
      <c r="AZP103" s="13"/>
      <c r="AZQ103" s="13"/>
      <c r="AZR103" s="13"/>
      <c r="AZS103" s="13"/>
      <c r="AZT103" s="13"/>
      <c r="AZU103" s="13"/>
      <c r="AZV103" s="13"/>
      <c r="AZW103" s="13"/>
      <c r="AZX103" s="13"/>
      <c r="AZY103" s="13"/>
      <c r="AZZ103" s="13"/>
      <c r="BAA103" s="13"/>
      <c r="BAB103" s="13"/>
      <c r="BAC103" s="13"/>
      <c r="BAD103" s="13"/>
      <c r="BAE103" s="13"/>
      <c r="BAF103" s="13"/>
      <c r="BAG103" s="13"/>
      <c r="BAH103" s="13"/>
      <c r="BAI103" s="13"/>
      <c r="BAJ103" s="13"/>
      <c r="BAK103" s="13"/>
      <c r="BAL103" s="13"/>
      <c r="BAM103" s="13"/>
      <c r="BAN103" s="13"/>
      <c r="BAO103" s="13"/>
      <c r="BAP103" s="13"/>
      <c r="BAQ103" s="13"/>
      <c r="BAR103" s="13"/>
      <c r="BAS103" s="13"/>
      <c r="BAT103" s="13"/>
      <c r="BAU103" s="13"/>
      <c r="BAV103" s="13"/>
      <c r="BAW103" s="13"/>
      <c r="BAX103" s="13"/>
      <c r="BAY103" s="13"/>
      <c r="BAZ103" s="13"/>
      <c r="BBA103" s="13"/>
      <c r="BBB103" s="13"/>
      <c r="BBC103" s="13"/>
      <c r="BBD103" s="13"/>
      <c r="BBE103" s="13"/>
      <c r="BBF103" s="13"/>
      <c r="BBG103" s="13"/>
      <c r="BBH103" s="13"/>
      <c r="BBI103" s="13"/>
      <c r="BBJ103" s="13"/>
      <c r="BBK103" s="13"/>
      <c r="BBL103" s="13"/>
      <c r="BBM103" s="13"/>
      <c r="BBN103" s="13"/>
      <c r="BBO103" s="13"/>
      <c r="BBP103" s="13"/>
      <c r="BBQ103" s="13"/>
      <c r="BBR103" s="13"/>
      <c r="BBS103" s="13"/>
      <c r="BBT103" s="13"/>
      <c r="BBU103" s="13"/>
      <c r="BBV103" s="13"/>
      <c r="BBW103" s="13"/>
      <c r="BBX103" s="13"/>
      <c r="BBY103" s="13"/>
      <c r="BBZ103" s="13"/>
      <c r="BCA103" s="13"/>
      <c r="BCB103" s="13"/>
      <c r="BCC103" s="13"/>
      <c r="BCD103" s="13"/>
      <c r="BCE103" s="13"/>
      <c r="BCF103" s="13"/>
      <c r="BCG103" s="13"/>
      <c r="BCH103" s="13"/>
      <c r="BCI103" s="13"/>
      <c r="BCJ103" s="13"/>
      <c r="BCK103" s="13"/>
      <c r="BCL103" s="13"/>
      <c r="BCM103" s="13"/>
      <c r="BCN103" s="13"/>
      <c r="BCO103" s="13"/>
      <c r="BCP103" s="13"/>
      <c r="BCQ103" s="13"/>
      <c r="BCR103" s="13"/>
      <c r="BCS103" s="13"/>
      <c r="BCT103" s="13"/>
      <c r="BCU103" s="13"/>
      <c r="BCV103" s="13"/>
      <c r="BCW103" s="13"/>
      <c r="BCX103" s="13"/>
      <c r="BCY103" s="13"/>
      <c r="BCZ103" s="13"/>
      <c r="BDA103" s="13"/>
      <c r="BDB103" s="13"/>
      <c r="BDC103" s="13"/>
      <c r="BDD103" s="13"/>
      <c r="BDE103" s="13"/>
      <c r="BDF103" s="13"/>
      <c r="BDG103" s="13"/>
      <c r="BDH103" s="13"/>
      <c r="BDI103" s="13"/>
      <c r="BDJ103" s="13"/>
      <c r="BDK103" s="13"/>
      <c r="BDL103" s="13"/>
      <c r="BDM103" s="13"/>
      <c r="BDN103" s="13"/>
      <c r="BDO103" s="13"/>
      <c r="BDP103" s="13"/>
      <c r="BDQ103" s="13"/>
      <c r="BDR103" s="13"/>
      <c r="BDS103" s="13"/>
      <c r="BDT103" s="13"/>
      <c r="BDU103" s="13"/>
      <c r="BDV103" s="13"/>
      <c r="BDW103" s="13"/>
      <c r="BDX103" s="13"/>
      <c r="BDY103" s="13"/>
      <c r="BDZ103" s="13"/>
      <c r="BEA103" s="13"/>
      <c r="BEB103" s="13"/>
      <c r="BEC103" s="13"/>
      <c r="BED103" s="13"/>
      <c r="BEE103" s="13"/>
      <c r="BEF103" s="13"/>
      <c r="BEG103" s="13"/>
      <c r="BEH103" s="13"/>
      <c r="BEI103" s="13"/>
      <c r="BEJ103" s="13"/>
      <c r="BEK103" s="13"/>
      <c r="BEL103" s="13"/>
      <c r="BEM103" s="13"/>
      <c r="BEN103" s="13"/>
      <c r="BEO103" s="13"/>
      <c r="BEP103" s="13"/>
      <c r="BEQ103" s="13"/>
      <c r="BER103" s="13"/>
      <c r="BES103" s="13"/>
      <c r="BET103" s="13"/>
      <c r="BEU103" s="13"/>
      <c r="BEV103" s="13"/>
      <c r="BEW103" s="13"/>
      <c r="BEX103" s="13"/>
      <c r="BEY103" s="13"/>
      <c r="BEZ103" s="13"/>
      <c r="BFA103" s="13"/>
      <c r="BFB103" s="13"/>
      <c r="BFC103" s="13"/>
      <c r="BFD103" s="13"/>
      <c r="BFE103" s="13"/>
      <c r="BFF103" s="13"/>
      <c r="BFG103" s="13"/>
      <c r="BFH103" s="13"/>
      <c r="BFI103" s="13"/>
      <c r="BFJ103" s="13"/>
      <c r="BFK103" s="13"/>
      <c r="BFL103" s="13"/>
      <c r="BFM103" s="13"/>
      <c r="BFN103" s="13"/>
      <c r="BFO103" s="13"/>
      <c r="BFP103" s="13"/>
      <c r="BFQ103" s="13"/>
      <c r="BFR103" s="13"/>
      <c r="BFS103" s="13"/>
      <c r="BFT103" s="13"/>
      <c r="BFU103" s="13"/>
      <c r="BFV103" s="13"/>
      <c r="BFW103" s="13"/>
      <c r="BFX103" s="13"/>
      <c r="BFY103" s="13"/>
      <c r="BFZ103" s="13"/>
      <c r="BGA103" s="13"/>
      <c r="BGB103" s="13"/>
      <c r="BGC103" s="13"/>
      <c r="BGD103" s="13"/>
      <c r="BGE103" s="13"/>
      <c r="BGF103" s="13"/>
      <c r="BGG103" s="13"/>
      <c r="BGH103" s="13"/>
      <c r="BGI103" s="13"/>
      <c r="BGJ103" s="13"/>
      <c r="BGK103" s="13"/>
      <c r="BGL103" s="13"/>
      <c r="BGM103" s="13"/>
      <c r="BGN103" s="13"/>
      <c r="BGO103" s="13"/>
      <c r="BGP103" s="13"/>
      <c r="BGQ103" s="13"/>
      <c r="BGR103" s="13"/>
      <c r="BGS103" s="13"/>
      <c r="BGT103" s="13"/>
      <c r="BGU103" s="13"/>
      <c r="BGV103" s="13"/>
      <c r="BGW103" s="13"/>
      <c r="BGX103" s="13"/>
      <c r="BGY103" s="13"/>
      <c r="BGZ103" s="13"/>
      <c r="BHA103" s="13"/>
      <c r="BHB103" s="13"/>
      <c r="BHC103" s="13"/>
      <c r="BHD103" s="13"/>
      <c r="BHE103" s="13"/>
      <c r="BHF103" s="13"/>
      <c r="BHG103" s="13"/>
      <c r="BHH103" s="13"/>
      <c r="BHI103" s="13"/>
      <c r="BHJ103" s="13"/>
      <c r="BHK103" s="13"/>
      <c r="BHL103" s="13"/>
      <c r="BHM103" s="13"/>
      <c r="BHN103" s="13"/>
      <c r="BHO103" s="13"/>
      <c r="BHP103" s="13"/>
      <c r="BHQ103" s="13"/>
      <c r="BHR103" s="13"/>
      <c r="BHS103" s="13"/>
      <c r="BHT103" s="13"/>
      <c r="BHU103" s="13"/>
      <c r="BHV103" s="13"/>
      <c r="BHW103" s="13"/>
      <c r="BHX103" s="13"/>
      <c r="BHY103" s="13"/>
      <c r="BHZ103" s="13"/>
      <c r="BIA103" s="13"/>
      <c r="BIB103" s="13"/>
      <c r="BIC103" s="13"/>
      <c r="BID103" s="13"/>
      <c r="BIE103" s="13"/>
      <c r="BIF103" s="13"/>
      <c r="BIG103" s="13"/>
      <c r="BIH103" s="13"/>
      <c r="BII103" s="13"/>
      <c r="BIJ103" s="13"/>
      <c r="BIK103" s="13"/>
      <c r="BIL103" s="13"/>
      <c r="BIM103" s="13"/>
      <c r="BIN103" s="13"/>
      <c r="BIO103" s="13"/>
      <c r="BIP103" s="13"/>
      <c r="BIQ103" s="13"/>
      <c r="BIR103" s="13"/>
      <c r="BIS103" s="13"/>
      <c r="BIT103" s="13"/>
      <c r="BIU103" s="13"/>
      <c r="BIV103" s="13"/>
      <c r="BIW103" s="13"/>
      <c r="BIX103" s="13"/>
      <c r="BIY103" s="13"/>
      <c r="BIZ103" s="13"/>
      <c r="BJA103" s="13"/>
      <c r="BJB103" s="13"/>
      <c r="BJC103" s="13"/>
      <c r="BJD103" s="13"/>
      <c r="BJE103" s="13"/>
      <c r="BJF103" s="13"/>
      <c r="BJG103" s="13"/>
      <c r="BJH103" s="13"/>
      <c r="BJI103" s="13"/>
      <c r="BJJ103" s="13"/>
      <c r="BJK103" s="13"/>
      <c r="BJL103" s="13"/>
      <c r="BJM103" s="13"/>
      <c r="BJN103" s="13"/>
      <c r="BJO103" s="13"/>
      <c r="BJP103" s="13"/>
      <c r="BJQ103" s="13"/>
      <c r="BJR103" s="13"/>
      <c r="BJS103" s="13"/>
      <c r="BJT103" s="13"/>
      <c r="BJU103" s="13"/>
      <c r="BJV103" s="13"/>
      <c r="BJW103" s="13"/>
      <c r="BJX103" s="13"/>
      <c r="BJY103" s="13"/>
      <c r="BJZ103" s="13"/>
      <c r="BKA103" s="13"/>
      <c r="BKB103" s="13"/>
      <c r="BKC103" s="13"/>
      <c r="BKD103" s="13"/>
      <c r="BKE103" s="13"/>
      <c r="BKF103" s="13"/>
      <c r="BKG103" s="13"/>
      <c r="BKH103" s="13"/>
      <c r="BKI103" s="13"/>
      <c r="BKJ103" s="13"/>
      <c r="BKK103" s="13"/>
      <c r="BKL103" s="13"/>
      <c r="BKM103" s="13"/>
      <c r="BKN103" s="13"/>
      <c r="BKO103" s="13"/>
      <c r="BKP103" s="13"/>
      <c r="BKQ103" s="13"/>
      <c r="BKR103" s="13"/>
      <c r="BKS103" s="13"/>
      <c r="BKT103" s="13"/>
      <c r="BKU103" s="13"/>
      <c r="BKV103" s="13"/>
      <c r="BKW103" s="13"/>
      <c r="BKX103" s="13"/>
      <c r="BKY103" s="13"/>
      <c r="BKZ103" s="13"/>
      <c r="BLA103" s="13"/>
      <c r="BLB103" s="13"/>
      <c r="BLC103" s="13"/>
      <c r="BLD103" s="13"/>
      <c r="BLE103" s="13"/>
      <c r="BLF103" s="13"/>
      <c r="BLG103" s="13"/>
      <c r="BLH103" s="13"/>
      <c r="BLI103" s="13"/>
      <c r="BLJ103" s="13"/>
      <c r="BLK103" s="13"/>
      <c r="BLL103" s="13"/>
      <c r="BLM103" s="13"/>
      <c r="BLN103" s="13"/>
      <c r="BLO103" s="13"/>
      <c r="BLP103" s="13"/>
      <c r="BLQ103" s="13"/>
      <c r="BLR103" s="13"/>
      <c r="BLS103" s="13"/>
      <c r="BLT103" s="13"/>
      <c r="BLU103" s="13"/>
      <c r="BLV103" s="13"/>
      <c r="BLW103" s="13"/>
      <c r="BLX103" s="13"/>
      <c r="BLY103" s="13"/>
      <c r="BLZ103" s="13"/>
      <c r="BMA103" s="13"/>
      <c r="BMB103" s="13"/>
      <c r="BMC103" s="13"/>
      <c r="BMD103" s="13"/>
      <c r="BME103" s="13"/>
      <c r="BMF103" s="13"/>
      <c r="BMG103" s="13"/>
      <c r="BMH103" s="13"/>
      <c r="BMI103" s="13"/>
      <c r="BMJ103" s="13"/>
      <c r="BMK103" s="13"/>
      <c r="BML103" s="13"/>
      <c r="BMM103" s="13"/>
      <c r="BMN103" s="13"/>
      <c r="BMO103" s="13"/>
      <c r="BMP103" s="13"/>
      <c r="BMQ103" s="13"/>
      <c r="BMR103" s="13"/>
      <c r="BMS103" s="13"/>
      <c r="BMT103" s="13"/>
      <c r="BMU103" s="13"/>
      <c r="BMV103" s="13"/>
      <c r="BMW103" s="13"/>
      <c r="BMX103" s="13"/>
      <c r="BMY103" s="13"/>
      <c r="BMZ103" s="13"/>
      <c r="BNA103" s="13"/>
      <c r="BNB103" s="13"/>
      <c r="BNC103" s="13"/>
      <c r="BND103" s="13"/>
      <c r="BNE103" s="13"/>
      <c r="BNF103" s="13"/>
      <c r="BNG103" s="13"/>
      <c r="BNH103" s="13"/>
      <c r="BNI103" s="13"/>
      <c r="BNJ103" s="13"/>
      <c r="BNK103" s="13"/>
      <c r="BNL103" s="13"/>
      <c r="BNM103" s="13"/>
      <c r="BNN103" s="13"/>
      <c r="BNO103" s="13"/>
      <c r="BNP103" s="13"/>
      <c r="BNQ103" s="13"/>
      <c r="BNR103" s="13"/>
      <c r="BNS103" s="13"/>
      <c r="BNT103" s="13"/>
      <c r="BNU103" s="13"/>
      <c r="BNV103" s="13"/>
      <c r="BNW103" s="13"/>
      <c r="BNX103" s="13"/>
      <c r="BNY103" s="13"/>
      <c r="BNZ103" s="13"/>
      <c r="BOA103" s="13"/>
      <c r="BOB103" s="13"/>
      <c r="BOC103" s="13"/>
      <c r="BOD103" s="13"/>
      <c r="BOE103" s="13"/>
      <c r="BOF103" s="13"/>
      <c r="BOG103" s="13"/>
      <c r="BOH103" s="13"/>
      <c r="BOI103" s="13"/>
      <c r="BOJ103" s="13"/>
      <c r="BOK103" s="13"/>
      <c r="BOL103" s="13"/>
      <c r="BOM103" s="13"/>
      <c r="BON103" s="13"/>
      <c r="BOO103" s="13"/>
      <c r="BOP103" s="13"/>
      <c r="BOQ103" s="13"/>
      <c r="BOR103" s="13"/>
      <c r="BOS103" s="13"/>
      <c r="BOT103" s="13"/>
      <c r="BOU103" s="13"/>
      <c r="BOV103" s="13"/>
      <c r="BOW103" s="13"/>
      <c r="BOX103" s="13"/>
      <c r="BOY103" s="13"/>
      <c r="BOZ103" s="13"/>
      <c r="BPA103" s="13"/>
      <c r="BPB103" s="13"/>
      <c r="BPC103" s="13"/>
      <c r="BPD103" s="13"/>
      <c r="BPE103" s="13"/>
      <c r="BPF103" s="13"/>
      <c r="BPG103" s="13"/>
      <c r="BPH103" s="13"/>
      <c r="BPI103" s="13"/>
      <c r="BPJ103" s="13"/>
      <c r="BPK103" s="13"/>
      <c r="BPL103" s="13"/>
      <c r="BPM103" s="13"/>
      <c r="BPN103" s="13"/>
      <c r="BPO103" s="13"/>
      <c r="BPP103" s="13"/>
      <c r="BPQ103" s="13"/>
      <c r="BPR103" s="13"/>
      <c r="BPS103" s="13"/>
      <c r="BPT103" s="13"/>
      <c r="BPU103" s="13"/>
      <c r="BPV103" s="13"/>
      <c r="BPW103" s="13"/>
      <c r="BPX103" s="13"/>
      <c r="BPY103" s="13"/>
      <c r="BPZ103" s="13"/>
      <c r="BQA103" s="13"/>
      <c r="BQB103" s="13"/>
      <c r="BQC103" s="13"/>
      <c r="BQD103" s="13"/>
      <c r="BQE103" s="13"/>
      <c r="BQF103" s="13"/>
      <c r="BQG103" s="13"/>
      <c r="BQH103" s="13"/>
      <c r="BQI103" s="13"/>
      <c r="BQJ103" s="13"/>
      <c r="BQK103" s="13"/>
      <c r="BQL103" s="13"/>
      <c r="BQM103" s="13"/>
      <c r="BQN103" s="13"/>
      <c r="BQO103" s="13"/>
      <c r="BQP103" s="13"/>
      <c r="BQQ103" s="13"/>
      <c r="BQR103" s="13"/>
      <c r="BQS103" s="13"/>
      <c r="BQT103" s="13"/>
      <c r="BQU103" s="13"/>
      <c r="BQV103" s="13"/>
      <c r="BQW103" s="13"/>
      <c r="BQX103" s="13"/>
      <c r="BQY103" s="13"/>
      <c r="BQZ103" s="13"/>
      <c r="BRA103" s="13"/>
      <c r="BRB103" s="13"/>
      <c r="BRC103" s="13"/>
      <c r="BRD103" s="13"/>
      <c r="BRE103" s="13"/>
      <c r="BRF103" s="13"/>
      <c r="BRG103" s="13"/>
      <c r="BRH103" s="13"/>
      <c r="BRI103" s="13"/>
      <c r="BRJ103" s="13"/>
      <c r="BRK103" s="13"/>
      <c r="BRL103" s="13"/>
      <c r="BRM103" s="13"/>
      <c r="BRN103" s="13"/>
      <c r="BRO103" s="13"/>
      <c r="BRP103" s="13"/>
      <c r="BRQ103" s="13"/>
      <c r="BRR103" s="13"/>
      <c r="BRS103" s="13"/>
      <c r="BRT103" s="13"/>
      <c r="BRU103" s="13"/>
      <c r="BRV103" s="13"/>
      <c r="BRW103" s="13"/>
      <c r="BRX103" s="13"/>
      <c r="BRY103" s="13"/>
      <c r="BRZ103" s="13"/>
      <c r="BSA103" s="13"/>
      <c r="BSB103" s="13"/>
      <c r="BSC103" s="13"/>
      <c r="BSD103" s="13"/>
      <c r="BSE103" s="13"/>
      <c r="BSF103" s="13"/>
      <c r="BSG103" s="13"/>
      <c r="BSH103" s="13"/>
      <c r="BSI103" s="13"/>
      <c r="BSJ103" s="13"/>
      <c r="BSK103" s="13"/>
      <c r="BSL103" s="13"/>
      <c r="BSM103" s="13"/>
      <c r="BSN103" s="13"/>
      <c r="BSO103" s="13"/>
      <c r="BSP103" s="13"/>
      <c r="BSQ103" s="13"/>
      <c r="BSR103" s="13"/>
      <c r="BSS103" s="13"/>
      <c r="BST103" s="13"/>
      <c r="BSU103" s="13"/>
      <c r="BSV103" s="13"/>
      <c r="BSW103" s="13"/>
      <c r="BSX103" s="13"/>
      <c r="BSY103" s="13"/>
      <c r="BSZ103" s="13"/>
      <c r="BTA103" s="13"/>
      <c r="BTB103" s="13"/>
      <c r="BTC103" s="13"/>
      <c r="BTD103" s="13"/>
      <c r="BTE103" s="13"/>
      <c r="BTF103" s="13"/>
      <c r="BTG103" s="13"/>
      <c r="BTH103" s="13"/>
      <c r="BTI103" s="13"/>
      <c r="BTJ103" s="13"/>
      <c r="BTK103" s="13"/>
      <c r="BTL103" s="13"/>
      <c r="BTM103" s="13"/>
      <c r="BTN103" s="13"/>
      <c r="BTO103" s="13"/>
      <c r="BTP103" s="13"/>
      <c r="BTQ103" s="13"/>
      <c r="BTR103" s="13"/>
      <c r="BTS103" s="13"/>
      <c r="BTT103" s="13"/>
      <c r="BTU103" s="13"/>
      <c r="BTV103" s="13"/>
      <c r="BTW103" s="13"/>
      <c r="BTX103" s="13"/>
      <c r="BTY103" s="13"/>
      <c r="BTZ103" s="13"/>
      <c r="BUA103" s="13"/>
      <c r="BUB103" s="13"/>
      <c r="BUC103" s="13"/>
      <c r="BUD103" s="13"/>
      <c r="BUE103" s="13"/>
      <c r="BUF103" s="13"/>
      <c r="BUG103" s="13"/>
      <c r="BUH103" s="13"/>
      <c r="BUI103" s="13"/>
      <c r="BUJ103" s="13"/>
      <c r="BUK103" s="13"/>
      <c r="BUL103" s="13"/>
      <c r="BUM103" s="13"/>
      <c r="BUN103" s="13"/>
      <c r="BUO103" s="13"/>
      <c r="BUP103" s="13"/>
      <c r="BUQ103" s="13"/>
      <c r="BUR103" s="13"/>
      <c r="BUS103" s="13"/>
      <c r="BUT103" s="13"/>
      <c r="BUU103" s="13"/>
      <c r="BUV103" s="13"/>
      <c r="BUW103" s="13"/>
      <c r="BUX103" s="13"/>
      <c r="BUY103" s="13"/>
      <c r="BUZ103" s="13"/>
      <c r="BVA103" s="13"/>
      <c r="BVB103" s="13"/>
      <c r="BVC103" s="13"/>
      <c r="BVD103" s="13"/>
      <c r="BVE103" s="13"/>
      <c r="BVF103" s="13"/>
      <c r="BVG103" s="13"/>
      <c r="BVH103" s="13"/>
      <c r="BVI103" s="13"/>
      <c r="BVJ103" s="13"/>
      <c r="BVK103" s="13"/>
      <c r="BVL103" s="13"/>
      <c r="BVM103" s="13"/>
      <c r="BVN103" s="13"/>
      <c r="BVO103" s="13"/>
      <c r="BVP103" s="13"/>
      <c r="BVQ103" s="13"/>
      <c r="BVR103" s="13"/>
      <c r="BVS103" s="13"/>
      <c r="BVT103" s="13"/>
      <c r="BVU103" s="13"/>
      <c r="BVV103" s="13"/>
      <c r="BVW103" s="13"/>
      <c r="BVX103" s="13"/>
      <c r="BVY103" s="13"/>
      <c r="BVZ103" s="13"/>
      <c r="BWA103" s="13"/>
      <c r="BWB103" s="13"/>
      <c r="BWC103" s="13"/>
      <c r="BWD103" s="13"/>
      <c r="BWE103" s="13"/>
      <c r="BWF103" s="13"/>
      <c r="BWG103" s="13"/>
      <c r="BWH103" s="13"/>
      <c r="BWI103" s="13"/>
      <c r="BWJ103" s="13"/>
      <c r="BWK103" s="13"/>
      <c r="BWL103" s="13"/>
      <c r="BWM103" s="13"/>
      <c r="BWN103" s="13"/>
      <c r="BWO103" s="13"/>
      <c r="BWP103" s="13"/>
      <c r="BWQ103" s="13"/>
      <c r="BWR103" s="13"/>
      <c r="BWS103" s="13"/>
      <c r="BWT103" s="13"/>
      <c r="BWU103" s="13"/>
      <c r="BWV103" s="13"/>
      <c r="BWW103" s="13"/>
      <c r="BWX103" s="13"/>
      <c r="BWY103" s="13"/>
      <c r="BWZ103" s="13"/>
      <c r="BXA103" s="13"/>
      <c r="BXB103" s="13"/>
      <c r="BXC103" s="13"/>
      <c r="BXD103" s="13"/>
      <c r="BXE103" s="13"/>
      <c r="BXF103" s="13"/>
      <c r="BXG103" s="13"/>
      <c r="BXH103" s="13"/>
      <c r="BXI103" s="13"/>
      <c r="BXJ103" s="13"/>
      <c r="BXK103" s="13"/>
      <c r="BXL103" s="13"/>
      <c r="BXM103" s="13"/>
      <c r="BXN103" s="13"/>
      <c r="BXO103" s="13"/>
      <c r="BXP103" s="13"/>
      <c r="BXQ103" s="13"/>
      <c r="BXR103" s="13"/>
      <c r="BXS103" s="13"/>
      <c r="BXT103" s="13"/>
      <c r="BXU103" s="13"/>
      <c r="BXV103" s="13"/>
      <c r="BXW103" s="13"/>
      <c r="BXX103" s="13"/>
      <c r="BXY103" s="13"/>
      <c r="BXZ103" s="13"/>
      <c r="BYA103" s="13"/>
      <c r="BYB103" s="13"/>
      <c r="BYC103" s="13"/>
      <c r="BYD103" s="13"/>
      <c r="BYE103" s="13"/>
      <c r="BYF103" s="13"/>
      <c r="BYG103" s="13"/>
      <c r="BYH103" s="13"/>
      <c r="BYI103" s="13"/>
      <c r="BYJ103" s="13"/>
      <c r="BYK103" s="13"/>
      <c r="BYL103" s="13"/>
      <c r="BYM103" s="13"/>
      <c r="BYN103" s="13"/>
      <c r="BYO103" s="13"/>
      <c r="BYP103" s="13"/>
      <c r="BYQ103" s="13"/>
      <c r="BYR103" s="13"/>
      <c r="BYS103" s="13"/>
      <c r="BYT103" s="13"/>
      <c r="BYU103" s="13"/>
      <c r="BYV103" s="13"/>
      <c r="BYW103" s="13"/>
      <c r="BYX103" s="13"/>
      <c r="BYY103" s="13"/>
      <c r="BYZ103" s="13"/>
      <c r="BZA103" s="13"/>
      <c r="BZB103" s="13"/>
      <c r="BZC103" s="13"/>
      <c r="BZD103" s="13"/>
      <c r="BZE103" s="13"/>
      <c r="BZF103" s="13"/>
      <c r="BZG103" s="13"/>
      <c r="BZH103" s="13"/>
      <c r="BZI103" s="13"/>
      <c r="BZJ103" s="13"/>
      <c r="BZK103" s="13"/>
      <c r="BZL103" s="13"/>
      <c r="BZM103" s="13"/>
      <c r="BZN103" s="13"/>
      <c r="BZO103" s="13"/>
      <c r="BZP103" s="13"/>
      <c r="BZQ103" s="13"/>
      <c r="BZR103" s="13"/>
      <c r="BZS103" s="13"/>
      <c r="BZT103" s="13"/>
      <c r="BZU103" s="13"/>
      <c r="BZV103" s="13"/>
      <c r="BZW103" s="13"/>
      <c r="BZX103" s="13"/>
      <c r="BZY103" s="13"/>
      <c r="BZZ103" s="13"/>
      <c r="CAA103" s="13"/>
      <c r="CAB103" s="13"/>
      <c r="CAC103" s="13"/>
      <c r="CAD103" s="13"/>
      <c r="CAE103" s="13"/>
      <c r="CAF103" s="13"/>
      <c r="CAG103" s="13"/>
      <c r="CAH103" s="13"/>
      <c r="CAI103" s="13"/>
      <c r="CAJ103" s="13"/>
      <c r="CAK103" s="13"/>
      <c r="CAL103" s="13"/>
      <c r="CAM103" s="13"/>
      <c r="CAN103" s="13"/>
      <c r="CAO103" s="13"/>
      <c r="CAP103" s="13"/>
      <c r="CAQ103" s="13"/>
      <c r="CAR103" s="13"/>
      <c r="CAS103" s="13"/>
      <c r="CAT103" s="13"/>
      <c r="CAU103" s="13"/>
      <c r="CAV103" s="13"/>
      <c r="CAW103" s="13"/>
      <c r="CAX103" s="13"/>
      <c r="CAY103" s="13"/>
      <c r="CAZ103" s="13"/>
      <c r="CBA103" s="13"/>
      <c r="CBB103" s="13"/>
      <c r="CBC103" s="13"/>
      <c r="CBD103" s="13"/>
      <c r="CBE103" s="13"/>
      <c r="CBF103" s="13"/>
      <c r="CBG103" s="13"/>
      <c r="CBH103" s="13"/>
      <c r="CBI103" s="13"/>
      <c r="CBJ103" s="13"/>
      <c r="CBK103" s="13"/>
      <c r="CBL103" s="13"/>
      <c r="CBM103" s="13"/>
      <c r="CBN103" s="13"/>
      <c r="CBO103" s="13"/>
      <c r="CBP103" s="13"/>
      <c r="CBQ103" s="13"/>
      <c r="CBR103" s="13"/>
      <c r="CBS103" s="13"/>
      <c r="CBT103" s="13"/>
      <c r="CBU103" s="13"/>
      <c r="CBV103" s="13"/>
      <c r="CBW103" s="13"/>
      <c r="CBX103" s="13"/>
      <c r="CBY103" s="13"/>
      <c r="CBZ103" s="13"/>
      <c r="CCA103" s="13"/>
      <c r="CCB103" s="13"/>
      <c r="CCC103" s="13"/>
      <c r="CCD103" s="13"/>
      <c r="CCE103" s="13"/>
      <c r="CCF103" s="13"/>
      <c r="CCG103" s="13"/>
      <c r="CCH103" s="13"/>
      <c r="CCI103" s="13"/>
      <c r="CCJ103" s="13"/>
      <c r="CCK103" s="13"/>
      <c r="CCL103" s="13"/>
      <c r="CCM103" s="13"/>
      <c r="CCN103" s="13"/>
      <c r="CCO103" s="13"/>
      <c r="CCP103" s="13"/>
      <c r="CCQ103" s="13"/>
      <c r="CCR103" s="13"/>
      <c r="CCS103" s="13"/>
      <c r="CCT103" s="13"/>
      <c r="CCU103" s="13"/>
      <c r="CCV103" s="13"/>
      <c r="CCW103" s="13"/>
      <c r="CCX103" s="13"/>
      <c r="CCY103" s="13"/>
      <c r="CCZ103" s="13"/>
      <c r="CDA103" s="13"/>
      <c r="CDB103" s="13"/>
      <c r="CDC103" s="13"/>
      <c r="CDD103" s="13"/>
      <c r="CDE103" s="13"/>
      <c r="CDF103" s="13"/>
      <c r="CDG103" s="13"/>
      <c r="CDH103" s="13"/>
      <c r="CDI103" s="13"/>
      <c r="CDJ103" s="13"/>
      <c r="CDK103" s="13"/>
      <c r="CDL103" s="13"/>
      <c r="CDM103" s="13"/>
      <c r="CDN103" s="13"/>
      <c r="CDO103" s="13"/>
      <c r="CDP103" s="13"/>
      <c r="CDQ103" s="13"/>
      <c r="CDR103" s="13"/>
      <c r="CDS103" s="13"/>
      <c r="CDT103" s="13"/>
      <c r="CDU103" s="13"/>
      <c r="CDV103" s="13"/>
      <c r="CDW103" s="13"/>
      <c r="CDX103" s="13"/>
      <c r="CDY103" s="13"/>
      <c r="CDZ103" s="13"/>
      <c r="CEA103" s="13"/>
      <c r="CEB103" s="13"/>
      <c r="CEC103" s="13"/>
      <c r="CED103" s="13"/>
      <c r="CEE103" s="13"/>
      <c r="CEF103" s="13"/>
      <c r="CEG103" s="13"/>
      <c r="CEH103" s="13"/>
      <c r="CEI103" s="13"/>
      <c r="CEJ103" s="13"/>
      <c r="CEK103" s="13"/>
      <c r="CEL103" s="13"/>
      <c r="CEM103" s="13"/>
      <c r="CEN103" s="13"/>
      <c r="CEO103" s="13"/>
      <c r="CEP103" s="13"/>
      <c r="CEQ103" s="13"/>
      <c r="CER103" s="13"/>
      <c r="CES103" s="13"/>
      <c r="CET103" s="13"/>
      <c r="CEU103" s="13"/>
      <c r="CEV103" s="13"/>
      <c r="CEW103" s="13"/>
      <c r="CEX103" s="13"/>
      <c r="CEY103" s="13"/>
      <c r="CEZ103" s="13"/>
      <c r="CFA103" s="13"/>
      <c r="CFB103" s="13"/>
      <c r="CFC103" s="13"/>
      <c r="CFD103" s="13"/>
      <c r="CFE103" s="13"/>
      <c r="CFF103" s="13"/>
      <c r="CFG103" s="13"/>
      <c r="CFH103" s="13"/>
      <c r="CFI103" s="13"/>
      <c r="CFJ103" s="13"/>
      <c r="CFK103" s="13"/>
      <c r="CFL103" s="13"/>
      <c r="CFM103" s="13"/>
      <c r="CFN103" s="13"/>
      <c r="CFO103" s="13"/>
      <c r="CFP103" s="13"/>
      <c r="CFQ103" s="13"/>
      <c r="CFR103" s="13"/>
      <c r="CFS103" s="13"/>
      <c r="CFT103" s="13"/>
      <c r="CFU103" s="13"/>
      <c r="CFV103" s="13"/>
      <c r="CFW103" s="13"/>
      <c r="CFX103" s="13"/>
      <c r="CFY103" s="13"/>
      <c r="CFZ103" s="13"/>
      <c r="CGA103" s="13"/>
      <c r="CGB103" s="13"/>
      <c r="CGC103" s="13"/>
      <c r="CGD103" s="13"/>
      <c r="CGE103" s="13"/>
      <c r="CGF103" s="13"/>
      <c r="CGG103" s="13"/>
      <c r="CGH103" s="13"/>
      <c r="CGI103" s="13"/>
      <c r="CGJ103" s="13"/>
      <c r="CGK103" s="13"/>
      <c r="CGL103" s="13"/>
      <c r="CGM103" s="13"/>
      <c r="CGN103" s="13"/>
      <c r="CGO103" s="13"/>
      <c r="CGP103" s="13"/>
      <c r="CGQ103" s="13"/>
      <c r="CGR103" s="13"/>
      <c r="CGS103" s="13"/>
      <c r="CGT103" s="13"/>
      <c r="CGU103" s="13"/>
      <c r="CGV103" s="13"/>
      <c r="CGW103" s="13"/>
      <c r="CGX103" s="13"/>
      <c r="CGY103" s="13"/>
      <c r="CGZ103" s="13"/>
      <c r="CHA103" s="13"/>
      <c r="CHB103" s="13"/>
      <c r="CHC103" s="13"/>
      <c r="CHD103" s="13"/>
      <c r="CHE103" s="13"/>
      <c r="CHF103" s="13"/>
      <c r="CHG103" s="13"/>
      <c r="CHH103" s="13"/>
      <c r="CHI103" s="13"/>
      <c r="CHJ103" s="13"/>
      <c r="CHK103" s="13"/>
      <c r="CHL103" s="13"/>
      <c r="CHM103" s="13"/>
      <c r="CHN103" s="13"/>
      <c r="CHO103" s="13"/>
      <c r="CHP103" s="13"/>
      <c r="CHQ103" s="13"/>
      <c r="CHR103" s="13"/>
      <c r="CHS103" s="13"/>
      <c r="CHT103" s="13"/>
      <c r="CHU103" s="13"/>
      <c r="CHV103" s="13"/>
      <c r="CHW103" s="13"/>
      <c r="CHX103" s="13"/>
      <c r="CHY103" s="13"/>
      <c r="CHZ103" s="13"/>
      <c r="CIA103" s="13"/>
      <c r="CIB103" s="13"/>
      <c r="CIC103" s="13"/>
      <c r="CID103" s="13"/>
      <c r="CIE103" s="13"/>
      <c r="CIF103" s="13"/>
      <c r="CIG103" s="13"/>
      <c r="CIH103" s="13"/>
      <c r="CII103" s="13"/>
      <c r="CIJ103" s="13"/>
      <c r="CIK103" s="13"/>
      <c r="CIL103" s="13"/>
      <c r="CIM103" s="13"/>
      <c r="CIN103" s="13"/>
      <c r="CIO103" s="13"/>
      <c r="CIP103" s="13"/>
      <c r="CIQ103" s="13"/>
      <c r="CIR103" s="13"/>
      <c r="CIS103" s="13"/>
      <c r="CIT103" s="13"/>
      <c r="CIU103" s="13"/>
      <c r="CIV103" s="13"/>
      <c r="CIW103" s="13"/>
      <c r="CIX103" s="13"/>
      <c r="CIY103" s="13"/>
      <c r="CIZ103" s="13"/>
      <c r="CJA103" s="13"/>
      <c r="CJB103" s="13"/>
      <c r="CJC103" s="13"/>
      <c r="CJD103" s="13"/>
      <c r="CJE103" s="13"/>
      <c r="CJF103" s="13"/>
      <c r="CJG103" s="13"/>
      <c r="CJH103" s="13"/>
      <c r="CJI103" s="13"/>
      <c r="CJJ103" s="13"/>
      <c r="CJK103" s="13"/>
      <c r="CJL103" s="13"/>
      <c r="CJM103" s="13"/>
      <c r="CJN103" s="13"/>
      <c r="CJO103" s="13"/>
      <c r="CJP103" s="13"/>
      <c r="CJQ103" s="13"/>
      <c r="CJR103" s="13"/>
      <c r="CJS103" s="13"/>
      <c r="CJT103" s="13"/>
      <c r="CJU103" s="13"/>
      <c r="CJV103" s="13"/>
      <c r="CJW103" s="13"/>
      <c r="CJX103" s="13"/>
      <c r="CJY103" s="13"/>
      <c r="CJZ103" s="13"/>
      <c r="CKA103" s="13"/>
      <c r="CKB103" s="13"/>
      <c r="CKC103" s="13"/>
      <c r="CKD103" s="13"/>
      <c r="CKE103" s="13"/>
      <c r="CKF103" s="13"/>
      <c r="CKG103" s="13"/>
      <c r="CKH103" s="13"/>
      <c r="CKI103" s="13"/>
      <c r="CKJ103" s="13"/>
      <c r="CKK103" s="13"/>
      <c r="CKL103" s="13"/>
      <c r="CKM103" s="13"/>
      <c r="CKN103" s="13"/>
      <c r="CKO103" s="13"/>
      <c r="CKP103" s="13"/>
      <c r="CKQ103" s="13"/>
      <c r="CKR103" s="13"/>
      <c r="CKS103" s="13"/>
      <c r="CKT103" s="13"/>
      <c r="CKU103" s="13"/>
      <c r="CKV103" s="13"/>
      <c r="CKW103" s="13"/>
      <c r="CKX103" s="13"/>
      <c r="CKY103" s="13"/>
      <c r="CKZ103" s="13"/>
      <c r="CLA103" s="13"/>
      <c r="CLB103" s="13"/>
      <c r="CLC103" s="13"/>
      <c r="CLD103" s="13"/>
      <c r="CLE103" s="13"/>
      <c r="CLF103" s="13"/>
      <c r="CLG103" s="13"/>
      <c r="CLH103" s="13"/>
      <c r="CLI103" s="13"/>
      <c r="CLJ103" s="13"/>
      <c r="CLK103" s="13"/>
      <c r="CLL103" s="13"/>
      <c r="CLM103" s="13"/>
      <c r="CLN103" s="13"/>
      <c r="CLO103" s="13"/>
      <c r="CLP103" s="13"/>
      <c r="CLQ103" s="13"/>
      <c r="CLR103" s="13"/>
      <c r="CLS103" s="13"/>
      <c r="CLT103" s="13"/>
      <c r="CLU103" s="13"/>
      <c r="CLV103" s="13"/>
      <c r="CLW103" s="13"/>
      <c r="CLX103" s="13"/>
      <c r="CLY103" s="13"/>
      <c r="CLZ103" s="13"/>
      <c r="CMA103" s="13"/>
      <c r="CMB103" s="13"/>
      <c r="CMC103" s="13"/>
      <c r="CMD103" s="13"/>
      <c r="CME103" s="13"/>
      <c r="CMF103" s="13"/>
      <c r="CMG103" s="13"/>
      <c r="CMH103" s="13"/>
      <c r="CMI103" s="13"/>
      <c r="CMJ103" s="13"/>
      <c r="CMK103" s="13"/>
      <c r="CML103" s="13"/>
      <c r="CMM103" s="13"/>
      <c r="CMN103" s="13"/>
      <c r="CMO103" s="13"/>
      <c r="CMP103" s="13"/>
      <c r="CMQ103" s="13"/>
      <c r="CMR103" s="13"/>
      <c r="CMS103" s="13"/>
      <c r="CMT103" s="13"/>
      <c r="CMU103" s="13"/>
      <c r="CMV103" s="13"/>
      <c r="CMW103" s="13"/>
      <c r="CMX103" s="13"/>
      <c r="CMY103" s="13"/>
      <c r="CMZ103" s="13"/>
      <c r="CNA103" s="13"/>
      <c r="CNB103" s="13"/>
      <c r="CNC103" s="13"/>
      <c r="CND103" s="13"/>
      <c r="CNE103" s="13"/>
      <c r="CNF103" s="13"/>
      <c r="CNG103" s="13"/>
      <c r="CNH103" s="13"/>
      <c r="CNI103" s="13"/>
      <c r="CNJ103" s="13"/>
      <c r="CNK103" s="13"/>
      <c r="CNL103" s="13"/>
      <c r="CNM103" s="13"/>
      <c r="CNN103" s="13"/>
      <c r="CNO103" s="13"/>
      <c r="CNP103" s="13"/>
      <c r="CNQ103" s="13"/>
      <c r="CNR103" s="13"/>
      <c r="CNS103" s="13"/>
      <c r="CNT103" s="13"/>
      <c r="CNU103" s="13"/>
      <c r="CNV103" s="13"/>
      <c r="CNW103" s="13"/>
      <c r="CNX103" s="13"/>
      <c r="CNY103" s="13"/>
      <c r="CNZ103" s="13"/>
      <c r="COA103" s="13"/>
      <c r="COB103" s="13"/>
      <c r="COC103" s="13"/>
      <c r="COD103" s="13"/>
      <c r="COE103" s="13"/>
      <c r="COF103" s="13"/>
      <c r="COG103" s="13"/>
      <c r="COH103" s="13"/>
      <c r="COI103" s="13"/>
      <c r="COJ103" s="13"/>
      <c r="COK103" s="13"/>
      <c r="COL103" s="13"/>
      <c r="COM103" s="13"/>
      <c r="CON103" s="13"/>
      <c r="COO103" s="13"/>
      <c r="COP103" s="13"/>
      <c r="COQ103" s="13"/>
      <c r="COR103" s="13"/>
      <c r="COS103" s="13"/>
      <c r="COT103" s="13"/>
      <c r="COU103" s="13"/>
      <c r="COV103" s="13"/>
      <c r="COW103" s="13"/>
      <c r="COX103" s="13"/>
      <c r="COY103" s="13"/>
      <c r="COZ103" s="13"/>
      <c r="CPA103" s="13"/>
      <c r="CPB103" s="13"/>
      <c r="CPC103" s="13"/>
      <c r="CPD103" s="13"/>
      <c r="CPE103" s="13"/>
      <c r="CPF103" s="13"/>
      <c r="CPG103" s="13"/>
      <c r="CPH103" s="13"/>
      <c r="CPI103" s="13"/>
      <c r="CPJ103" s="13"/>
      <c r="CPK103" s="13"/>
      <c r="CPL103" s="13"/>
      <c r="CPM103" s="13"/>
      <c r="CPN103" s="13"/>
      <c r="CPO103" s="13"/>
      <c r="CPP103" s="13"/>
      <c r="CPQ103" s="13"/>
      <c r="CPR103" s="13"/>
      <c r="CPS103" s="13"/>
      <c r="CPT103" s="13"/>
      <c r="CPU103" s="13"/>
      <c r="CPV103" s="13"/>
      <c r="CPW103" s="13"/>
      <c r="CPX103" s="13"/>
      <c r="CPY103" s="13"/>
      <c r="CPZ103" s="13"/>
      <c r="CQA103" s="13"/>
      <c r="CQB103" s="13"/>
      <c r="CQC103" s="13"/>
      <c r="CQD103" s="13"/>
      <c r="CQE103" s="13"/>
      <c r="CQF103" s="13"/>
      <c r="CQG103" s="13"/>
      <c r="CQH103" s="13"/>
      <c r="CQI103" s="13"/>
      <c r="CQJ103" s="13"/>
      <c r="CQK103" s="13"/>
      <c r="CQL103" s="13"/>
      <c r="CQM103" s="13"/>
      <c r="CQN103" s="13"/>
      <c r="CQO103" s="13"/>
      <c r="CQP103" s="13"/>
      <c r="CQQ103" s="13"/>
      <c r="CQR103" s="13"/>
      <c r="CQS103" s="13"/>
      <c r="CQT103" s="13"/>
      <c r="CQU103" s="13"/>
      <c r="CQV103" s="13"/>
      <c r="CQW103" s="13"/>
      <c r="CQX103" s="13"/>
      <c r="CQY103" s="13"/>
      <c r="CQZ103" s="13"/>
      <c r="CRA103" s="13"/>
      <c r="CRB103" s="13"/>
      <c r="CRC103" s="13"/>
      <c r="CRD103" s="13"/>
      <c r="CRE103" s="13"/>
      <c r="CRF103" s="13"/>
      <c r="CRG103" s="13"/>
      <c r="CRH103" s="13"/>
      <c r="CRI103" s="13"/>
      <c r="CRJ103" s="13"/>
      <c r="CRK103" s="13"/>
      <c r="CRL103" s="13"/>
      <c r="CRM103" s="13"/>
      <c r="CRN103" s="13"/>
      <c r="CRO103" s="13"/>
      <c r="CRP103" s="13"/>
      <c r="CRQ103" s="13"/>
      <c r="CRR103" s="13"/>
      <c r="CRS103" s="13"/>
      <c r="CRT103" s="13"/>
      <c r="CRU103" s="13"/>
      <c r="CRV103" s="13"/>
      <c r="CRW103" s="13"/>
      <c r="CRX103" s="13"/>
      <c r="CRY103" s="13"/>
      <c r="CRZ103" s="13"/>
      <c r="CSA103" s="13"/>
      <c r="CSB103" s="13"/>
      <c r="CSC103" s="13"/>
      <c r="CSD103" s="13"/>
      <c r="CSE103" s="13"/>
      <c r="CSF103" s="13"/>
      <c r="CSG103" s="13"/>
      <c r="CSH103" s="13"/>
      <c r="CSI103" s="13"/>
      <c r="CSJ103" s="13"/>
      <c r="CSK103" s="13"/>
      <c r="CSL103" s="13"/>
      <c r="CSM103" s="13"/>
      <c r="CSN103" s="13"/>
      <c r="CSO103" s="13"/>
      <c r="CSP103" s="13"/>
      <c r="CSQ103" s="13"/>
      <c r="CSR103" s="13"/>
      <c r="CSS103" s="13"/>
      <c r="CST103" s="13"/>
      <c r="CSU103" s="13"/>
      <c r="CSV103" s="13"/>
      <c r="CSW103" s="13"/>
      <c r="CSX103" s="13"/>
      <c r="CSY103" s="13"/>
      <c r="CSZ103" s="13"/>
      <c r="CTA103" s="13"/>
      <c r="CTB103" s="13"/>
      <c r="CTC103" s="13"/>
      <c r="CTD103" s="13"/>
      <c r="CTE103" s="13"/>
      <c r="CTF103" s="13"/>
      <c r="CTG103" s="13"/>
      <c r="CTH103" s="13"/>
      <c r="CTI103" s="13"/>
      <c r="CTJ103" s="13"/>
      <c r="CTK103" s="13"/>
      <c r="CTL103" s="13"/>
      <c r="CTM103" s="13"/>
      <c r="CTN103" s="13"/>
      <c r="CTO103" s="13"/>
      <c r="CTP103" s="13"/>
      <c r="CTQ103" s="13"/>
      <c r="CTR103" s="13"/>
      <c r="CTS103" s="13"/>
      <c r="CTT103" s="13"/>
      <c r="CTU103" s="13"/>
      <c r="CTV103" s="13"/>
      <c r="CTW103" s="13"/>
      <c r="CTX103" s="13"/>
      <c r="CTY103" s="13"/>
      <c r="CTZ103" s="13"/>
      <c r="CUA103" s="13"/>
      <c r="CUB103" s="13"/>
      <c r="CUC103" s="13"/>
      <c r="CUD103" s="13"/>
      <c r="CUE103" s="13"/>
      <c r="CUF103" s="13"/>
      <c r="CUG103" s="13"/>
      <c r="CUH103" s="13"/>
      <c r="CUI103" s="13"/>
      <c r="CUJ103" s="13"/>
      <c r="CUK103" s="13"/>
      <c r="CUL103" s="13"/>
      <c r="CUM103" s="13"/>
      <c r="CUN103" s="13"/>
      <c r="CUO103" s="13"/>
      <c r="CUP103" s="13"/>
      <c r="CUQ103" s="13"/>
      <c r="CUR103" s="13"/>
      <c r="CUS103" s="13"/>
      <c r="CUT103" s="13"/>
      <c r="CUU103" s="13"/>
      <c r="CUV103" s="13"/>
      <c r="CUW103" s="13"/>
      <c r="CUX103" s="13"/>
      <c r="CUY103" s="13"/>
      <c r="CUZ103" s="13"/>
      <c r="CVA103" s="13"/>
      <c r="CVB103" s="13"/>
      <c r="CVC103" s="13"/>
      <c r="CVD103" s="13"/>
      <c r="CVE103" s="13"/>
      <c r="CVF103" s="13"/>
      <c r="CVG103" s="13"/>
      <c r="CVH103" s="13"/>
      <c r="CVI103" s="13"/>
      <c r="CVJ103" s="13"/>
      <c r="CVK103" s="13"/>
      <c r="CVL103" s="13"/>
      <c r="CVM103" s="13"/>
      <c r="CVN103" s="13"/>
      <c r="CVO103" s="13"/>
      <c r="CVP103" s="13"/>
      <c r="CVQ103" s="13"/>
      <c r="CVR103" s="13"/>
      <c r="CVS103" s="13"/>
      <c r="CVT103" s="13"/>
      <c r="CVU103" s="13"/>
      <c r="CVV103" s="13"/>
      <c r="CVW103" s="13"/>
      <c r="CVX103" s="13"/>
      <c r="CVY103" s="13"/>
      <c r="CVZ103" s="13"/>
      <c r="CWA103" s="13"/>
      <c r="CWB103" s="13"/>
      <c r="CWC103" s="13"/>
      <c r="CWD103" s="13"/>
      <c r="CWE103" s="13"/>
      <c r="CWF103" s="13"/>
      <c r="CWG103" s="13"/>
      <c r="CWH103" s="13"/>
      <c r="CWI103" s="13"/>
      <c r="CWJ103" s="13"/>
      <c r="CWK103" s="13"/>
      <c r="CWL103" s="13"/>
      <c r="CWM103" s="13"/>
      <c r="CWN103" s="13"/>
      <c r="CWO103" s="13"/>
      <c r="CWP103" s="13"/>
      <c r="CWQ103" s="13"/>
      <c r="CWR103" s="13"/>
      <c r="CWS103" s="13"/>
      <c r="CWT103" s="13"/>
      <c r="CWU103" s="13"/>
      <c r="CWV103" s="13"/>
      <c r="CWW103" s="13"/>
      <c r="CWX103" s="13"/>
      <c r="CWY103" s="13"/>
      <c r="CWZ103" s="13"/>
      <c r="CXA103" s="13"/>
      <c r="CXB103" s="13"/>
      <c r="CXC103" s="13"/>
      <c r="CXD103" s="13"/>
      <c r="CXE103" s="13"/>
      <c r="CXF103" s="13"/>
      <c r="CXG103" s="13"/>
      <c r="CXH103" s="13"/>
      <c r="CXI103" s="13"/>
      <c r="CXJ103" s="13"/>
      <c r="CXK103" s="13"/>
      <c r="CXL103" s="13"/>
      <c r="CXM103" s="13"/>
      <c r="CXN103" s="13"/>
      <c r="CXO103" s="13"/>
      <c r="CXP103" s="13"/>
      <c r="CXQ103" s="13"/>
      <c r="CXR103" s="13"/>
      <c r="CXS103" s="13"/>
      <c r="CXT103" s="13"/>
      <c r="CXU103" s="13"/>
      <c r="CXV103" s="13"/>
      <c r="CXW103" s="13"/>
      <c r="CXX103" s="13"/>
      <c r="CXY103" s="13"/>
      <c r="CXZ103" s="13"/>
      <c r="CYA103" s="13"/>
      <c r="CYB103" s="13"/>
      <c r="CYC103" s="13"/>
      <c r="CYD103" s="13"/>
      <c r="CYE103" s="13"/>
      <c r="CYF103" s="13"/>
      <c r="CYG103" s="13"/>
      <c r="CYH103" s="13"/>
      <c r="CYI103" s="13"/>
      <c r="CYJ103" s="13"/>
      <c r="CYK103" s="13"/>
      <c r="CYL103" s="13"/>
      <c r="CYM103" s="13"/>
      <c r="CYN103" s="13"/>
      <c r="CYO103" s="13"/>
      <c r="CYP103" s="13"/>
      <c r="CYQ103" s="13"/>
      <c r="CYR103" s="13"/>
      <c r="CYS103" s="13"/>
      <c r="CYT103" s="13"/>
      <c r="CYU103" s="13"/>
      <c r="CYV103" s="13"/>
      <c r="CYW103" s="13"/>
      <c r="CYX103" s="13"/>
      <c r="CYY103" s="13"/>
      <c r="CYZ103" s="13"/>
      <c r="CZA103" s="13"/>
      <c r="CZB103" s="13"/>
      <c r="CZC103" s="13"/>
      <c r="CZD103" s="13"/>
      <c r="CZE103" s="13"/>
      <c r="CZF103" s="13"/>
      <c r="CZG103" s="13"/>
      <c r="CZH103" s="13"/>
      <c r="CZI103" s="13"/>
      <c r="CZJ103" s="13"/>
      <c r="CZK103" s="13"/>
      <c r="CZL103" s="13"/>
      <c r="CZM103" s="13"/>
      <c r="CZN103" s="13"/>
      <c r="CZO103" s="13"/>
      <c r="CZP103" s="13"/>
      <c r="CZQ103" s="13"/>
      <c r="CZR103" s="13"/>
      <c r="CZS103" s="13"/>
      <c r="CZT103" s="13"/>
      <c r="CZU103" s="13"/>
      <c r="CZV103" s="13"/>
      <c r="CZW103" s="13"/>
      <c r="CZX103" s="13"/>
      <c r="CZY103" s="13"/>
      <c r="CZZ103" s="13"/>
      <c r="DAA103" s="13"/>
      <c r="DAB103" s="13"/>
      <c r="DAC103" s="13"/>
      <c r="DAD103" s="13"/>
      <c r="DAE103" s="13"/>
      <c r="DAF103" s="13"/>
      <c r="DAG103" s="13"/>
      <c r="DAH103" s="13"/>
      <c r="DAI103" s="13"/>
      <c r="DAJ103" s="13"/>
      <c r="DAK103" s="13"/>
      <c r="DAL103" s="13"/>
      <c r="DAM103" s="13"/>
      <c r="DAN103" s="13"/>
      <c r="DAO103" s="13"/>
      <c r="DAP103" s="13"/>
      <c r="DAQ103" s="13"/>
      <c r="DAR103" s="13"/>
      <c r="DAS103" s="13"/>
      <c r="DAT103" s="13"/>
      <c r="DAU103" s="13"/>
      <c r="DAV103" s="13"/>
      <c r="DAW103" s="13"/>
      <c r="DAX103" s="13"/>
      <c r="DAY103" s="13"/>
      <c r="DAZ103" s="13"/>
      <c r="DBA103" s="13"/>
      <c r="DBB103" s="13"/>
      <c r="DBC103" s="13"/>
      <c r="DBD103" s="13"/>
      <c r="DBE103" s="13"/>
      <c r="DBF103" s="13"/>
      <c r="DBG103" s="13"/>
      <c r="DBH103" s="13"/>
      <c r="DBI103" s="13"/>
      <c r="DBJ103" s="13"/>
      <c r="DBK103" s="13"/>
      <c r="DBL103" s="13"/>
      <c r="DBM103" s="13"/>
      <c r="DBN103" s="13"/>
      <c r="DBO103" s="13"/>
      <c r="DBP103" s="13"/>
      <c r="DBQ103" s="13"/>
      <c r="DBR103" s="13"/>
      <c r="DBS103" s="13"/>
      <c r="DBT103" s="13"/>
      <c r="DBU103" s="13"/>
      <c r="DBV103" s="13"/>
      <c r="DBW103" s="13"/>
      <c r="DBX103" s="13"/>
      <c r="DBY103" s="13"/>
      <c r="DBZ103" s="13"/>
      <c r="DCA103" s="13"/>
      <c r="DCB103" s="13"/>
      <c r="DCC103" s="13"/>
      <c r="DCD103" s="13"/>
      <c r="DCE103" s="13"/>
      <c r="DCF103" s="13"/>
      <c r="DCG103" s="13"/>
      <c r="DCH103" s="13"/>
      <c r="DCI103" s="13"/>
      <c r="DCJ103" s="13"/>
      <c r="DCK103" s="13"/>
      <c r="DCL103" s="13"/>
      <c r="DCM103" s="13"/>
      <c r="DCN103" s="13"/>
      <c r="DCO103" s="13"/>
      <c r="DCP103" s="13"/>
      <c r="DCQ103" s="13"/>
      <c r="DCR103" s="13"/>
      <c r="DCS103" s="13"/>
      <c r="DCT103" s="13"/>
      <c r="DCU103" s="13"/>
      <c r="DCV103" s="13"/>
      <c r="DCW103" s="13"/>
      <c r="DCX103" s="13"/>
      <c r="DCY103" s="13"/>
      <c r="DCZ103" s="13"/>
      <c r="DDA103" s="13"/>
      <c r="DDB103" s="13"/>
      <c r="DDC103" s="13"/>
      <c r="DDD103" s="13"/>
      <c r="DDE103" s="13"/>
      <c r="DDF103" s="13"/>
      <c r="DDG103" s="13"/>
      <c r="DDH103" s="13"/>
      <c r="DDI103" s="13"/>
      <c r="DDJ103" s="13"/>
      <c r="DDK103" s="13"/>
      <c r="DDL103" s="13"/>
      <c r="DDM103" s="13"/>
      <c r="DDN103" s="13"/>
      <c r="DDO103" s="13"/>
      <c r="DDP103" s="13"/>
      <c r="DDQ103" s="13"/>
      <c r="DDR103" s="13"/>
      <c r="DDS103" s="13"/>
      <c r="DDT103" s="13"/>
      <c r="DDU103" s="13"/>
      <c r="DDV103" s="13"/>
      <c r="DDW103" s="13"/>
      <c r="DDX103" s="13"/>
      <c r="DDY103" s="13"/>
      <c r="DDZ103" s="13"/>
      <c r="DEA103" s="13"/>
      <c r="DEB103" s="13"/>
      <c r="DEC103" s="13"/>
      <c r="DED103" s="13"/>
      <c r="DEE103" s="13"/>
      <c r="DEF103" s="13"/>
      <c r="DEG103" s="13"/>
      <c r="DEH103" s="13"/>
      <c r="DEI103" s="13"/>
      <c r="DEJ103" s="13"/>
      <c r="DEK103" s="13"/>
      <c r="DEL103" s="13"/>
      <c r="DEM103" s="13"/>
      <c r="DEN103" s="13"/>
      <c r="DEO103" s="13"/>
      <c r="DEP103" s="13"/>
      <c r="DEQ103" s="13"/>
      <c r="DER103" s="13"/>
      <c r="DES103" s="13"/>
      <c r="DET103" s="13"/>
      <c r="DEU103" s="13"/>
      <c r="DEV103" s="13"/>
      <c r="DEW103" s="13"/>
      <c r="DEX103" s="13"/>
      <c r="DEY103" s="13"/>
      <c r="DEZ103" s="13"/>
      <c r="DFA103" s="13"/>
      <c r="DFB103" s="13"/>
      <c r="DFC103" s="13"/>
      <c r="DFD103" s="13"/>
      <c r="DFE103" s="13"/>
      <c r="DFF103" s="13"/>
      <c r="DFG103" s="13"/>
      <c r="DFH103" s="13"/>
      <c r="DFI103" s="13"/>
      <c r="DFJ103" s="13"/>
      <c r="DFK103" s="13"/>
      <c r="DFL103" s="13"/>
      <c r="DFM103" s="13"/>
      <c r="DFN103" s="13"/>
      <c r="DFO103" s="13"/>
      <c r="DFP103" s="13"/>
      <c r="DFQ103" s="13"/>
      <c r="DFR103" s="13"/>
      <c r="DFS103" s="13"/>
      <c r="DFT103" s="13"/>
      <c r="DFU103" s="13"/>
      <c r="DFV103" s="13"/>
      <c r="DFW103" s="13"/>
      <c r="DFX103" s="13"/>
      <c r="DFY103" s="13"/>
      <c r="DFZ103" s="13"/>
      <c r="DGA103" s="13"/>
      <c r="DGB103" s="13"/>
      <c r="DGC103" s="13"/>
      <c r="DGD103" s="13"/>
      <c r="DGE103" s="13"/>
      <c r="DGF103" s="13"/>
      <c r="DGG103" s="13"/>
      <c r="DGH103" s="13"/>
      <c r="DGI103" s="13"/>
      <c r="DGJ103" s="13"/>
      <c r="DGK103" s="13"/>
      <c r="DGL103" s="13"/>
      <c r="DGM103" s="13"/>
      <c r="DGN103" s="13"/>
      <c r="DGO103" s="13"/>
      <c r="DGP103" s="13"/>
      <c r="DGQ103" s="13"/>
      <c r="DGR103" s="13"/>
      <c r="DGS103" s="13"/>
      <c r="DGT103" s="13"/>
      <c r="DGU103" s="13"/>
      <c r="DGV103" s="13"/>
      <c r="DGW103" s="13"/>
      <c r="DGX103" s="13"/>
      <c r="DGY103" s="13"/>
      <c r="DGZ103" s="13"/>
      <c r="DHA103" s="13"/>
      <c r="DHB103" s="13"/>
      <c r="DHC103" s="13"/>
      <c r="DHD103" s="13"/>
      <c r="DHE103" s="13"/>
      <c r="DHF103" s="13"/>
      <c r="DHG103" s="13"/>
      <c r="DHH103" s="13"/>
      <c r="DHI103" s="13"/>
      <c r="DHJ103" s="13"/>
      <c r="DHK103" s="13"/>
      <c r="DHL103" s="13"/>
      <c r="DHM103" s="13"/>
      <c r="DHN103" s="13"/>
      <c r="DHO103" s="13"/>
      <c r="DHP103" s="13"/>
      <c r="DHQ103" s="13"/>
      <c r="DHR103" s="13"/>
      <c r="DHS103" s="13"/>
      <c r="DHT103" s="13"/>
      <c r="DHU103" s="13"/>
      <c r="DHV103" s="13"/>
      <c r="DHW103" s="13"/>
      <c r="DHX103" s="13"/>
      <c r="DHY103" s="13"/>
      <c r="DHZ103" s="13"/>
      <c r="DIA103" s="13"/>
      <c r="DIB103" s="13"/>
      <c r="DIC103" s="13"/>
      <c r="DID103" s="13"/>
      <c r="DIE103" s="13"/>
      <c r="DIF103" s="13"/>
      <c r="DIG103" s="13"/>
      <c r="DIH103" s="13"/>
      <c r="DII103" s="13"/>
      <c r="DIJ103" s="13"/>
      <c r="DIK103" s="13"/>
      <c r="DIL103" s="13"/>
      <c r="DIM103" s="13"/>
      <c r="DIN103" s="13"/>
      <c r="DIO103" s="13"/>
      <c r="DIP103" s="13"/>
      <c r="DIQ103" s="13"/>
      <c r="DIR103" s="13"/>
      <c r="DIS103" s="13"/>
      <c r="DIT103" s="13"/>
      <c r="DIU103" s="13"/>
      <c r="DIV103" s="13"/>
      <c r="DIW103" s="13"/>
      <c r="DIX103" s="13"/>
      <c r="DIY103" s="13"/>
      <c r="DIZ103" s="13"/>
      <c r="DJA103" s="13"/>
      <c r="DJB103" s="13"/>
      <c r="DJC103" s="13"/>
      <c r="DJD103" s="13"/>
      <c r="DJE103" s="13"/>
      <c r="DJF103" s="13"/>
      <c r="DJG103" s="13"/>
      <c r="DJH103" s="13"/>
      <c r="DJI103" s="13"/>
      <c r="DJJ103" s="13"/>
      <c r="DJK103" s="13"/>
      <c r="DJL103" s="13"/>
      <c r="DJM103" s="13"/>
      <c r="DJN103" s="13"/>
      <c r="DJO103" s="13"/>
      <c r="DJP103" s="13"/>
      <c r="DJQ103" s="13"/>
      <c r="DJR103" s="13"/>
      <c r="DJS103" s="13"/>
      <c r="DJT103" s="13"/>
      <c r="DJU103" s="13"/>
      <c r="DJV103" s="13"/>
      <c r="DJW103" s="13"/>
      <c r="DJX103" s="13"/>
      <c r="DJY103" s="13"/>
      <c r="DJZ103" s="13"/>
      <c r="DKA103" s="13"/>
      <c r="DKB103" s="13"/>
      <c r="DKC103" s="13"/>
      <c r="DKD103" s="13"/>
      <c r="DKE103" s="13"/>
      <c r="DKF103" s="13"/>
      <c r="DKG103" s="13"/>
      <c r="DKH103" s="13"/>
      <c r="DKI103" s="13"/>
      <c r="DKJ103" s="13"/>
      <c r="DKK103" s="13"/>
      <c r="DKL103" s="13"/>
      <c r="DKM103" s="13"/>
      <c r="DKN103" s="13"/>
      <c r="DKO103" s="13"/>
      <c r="DKP103" s="13"/>
      <c r="DKQ103" s="13"/>
      <c r="DKR103" s="13"/>
      <c r="DKS103" s="13"/>
      <c r="DKT103" s="13"/>
      <c r="DKU103" s="13"/>
      <c r="DKV103" s="13"/>
      <c r="DKW103" s="13"/>
      <c r="DKX103" s="13"/>
      <c r="DKY103" s="13"/>
      <c r="DKZ103" s="13"/>
      <c r="DLA103" s="13"/>
      <c r="DLB103" s="13"/>
      <c r="DLC103" s="13"/>
      <c r="DLD103" s="13"/>
      <c r="DLE103" s="13"/>
      <c r="DLF103" s="13"/>
      <c r="DLG103" s="13"/>
      <c r="DLH103" s="13"/>
      <c r="DLI103" s="13"/>
      <c r="DLJ103" s="13"/>
      <c r="DLK103" s="13"/>
      <c r="DLL103" s="13"/>
      <c r="DLM103" s="13"/>
      <c r="DLN103" s="13"/>
      <c r="DLO103" s="13"/>
      <c r="DLP103" s="13"/>
      <c r="DLQ103" s="13"/>
      <c r="DLR103" s="13"/>
      <c r="DLS103" s="13"/>
      <c r="DLT103" s="13"/>
      <c r="DLU103" s="13"/>
      <c r="DLV103" s="13"/>
      <c r="DLW103" s="13"/>
      <c r="DLX103" s="13"/>
      <c r="DLY103" s="13"/>
      <c r="DLZ103" s="13"/>
      <c r="DMA103" s="13"/>
      <c r="DMB103" s="13"/>
      <c r="DMC103" s="13"/>
      <c r="DMD103" s="13"/>
      <c r="DME103" s="13"/>
      <c r="DMF103" s="13"/>
      <c r="DMG103" s="13"/>
      <c r="DMH103" s="13"/>
      <c r="DMI103" s="13"/>
      <c r="DMJ103" s="13"/>
      <c r="DMK103" s="13"/>
      <c r="DML103" s="13"/>
      <c r="DMM103" s="13"/>
      <c r="DMN103" s="13"/>
      <c r="DMO103" s="13"/>
      <c r="DMP103" s="13"/>
      <c r="DMQ103" s="13"/>
      <c r="DMR103" s="13"/>
      <c r="DMS103" s="13"/>
      <c r="DMT103" s="13"/>
      <c r="DMU103" s="13"/>
      <c r="DMV103" s="13"/>
      <c r="DMW103" s="13"/>
      <c r="DMX103" s="13"/>
      <c r="DMY103" s="13"/>
      <c r="DMZ103" s="13"/>
      <c r="DNA103" s="13"/>
      <c r="DNB103" s="13"/>
      <c r="DNC103" s="13"/>
      <c r="DND103" s="13"/>
      <c r="DNE103" s="13"/>
      <c r="DNF103" s="13"/>
      <c r="DNG103" s="13"/>
      <c r="DNH103" s="13"/>
      <c r="DNI103" s="13"/>
      <c r="DNJ103" s="13"/>
      <c r="DNK103" s="13"/>
      <c r="DNL103" s="13"/>
      <c r="DNM103" s="13"/>
      <c r="DNN103" s="13"/>
      <c r="DNO103" s="13"/>
      <c r="DNP103" s="13"/>
      <c r="DNQ103" s="13"/>
      <c r="DNR103" s="13"/>
      <c r="DNS103" s="13"/>
      <c r="DNT103" s="13"/>
      <c r="DNU103" s="13"/>
      <c r="DNV103" s="13"/>
      <c r="DNW103" s="13"/>
      <c r="DNX103" s="13"/>
      <c r="DNY103" s="13"/>
      <c r="DNZ103" s="13"/>
      <c r="DOA103" s="13"/>
      <c r="DOB103" s="13"/>
      <c r="DOC103" s="13"/>
      <c r="DOD103" s="13"/>
      <c r="DOE103" s="13"/>
      <c r="DOF103" s="13"/>
      <c r="DOG103" s="13"/>
      <c r="DOH103" s="13"/>
      <c r="DOI103" s="13"/>
      <c r="DOJ103" s="13"/>
      <c r="DOK103" s="13"/>
      <c r="DOL103" s="13"/>
      <c r="DOM103" s="13"/>
      <c r="DON103" s="13"/>
      <c r="DOO103" s="13"/>
      <c r="DOP103" s="13"/>
      <c r="DOQ103" s="13"/>
      <c r="DOR103" s="13"/>
      <c r="DOS103" s="13"/>
      <c r="DOT103" s="13"/>
      <c r="DOU103" s="13"/>
      <c r="DOV103" s="13"/>
      <c r="DOW103" s="13"/>
      <c r="DOX103" s="13"/>
      <c r="DOY103" s="13"/>
      <c r="DOZ103" s="13"/>
      <c r="DPA103" s="13"/>
      <c r="DPB103" s="13"/>
      <c r="DPC103" s="13"/>
      <c r="DPD103" s="13"/>
      <c r="DPE103" s="13"/>
      <c r="DPF103" s="13"/>
      <c r="DPG103" s="13"/>
      <c r="DPH103" s="13"/>
      <c r="DPI103" s="13"/>
      <c r="DPJ103" s="13"/>
      <c r="DPK103" s="13"/>
      <c r="DPL103" s="13"/>
      <c r="DPM103" s="13"/>
      <c r="DPN103" s="13"/>
      <c r="DPO103" s="13"/>
      <c r="DPP103" s="13"/>
      <c r="DPQ103" s="13"/>
      <c r="DPR103" s="13"/>
      <c r="DPS103" s="13"/>
      <c r="DPT103" s="13"/>
      <c r="DPU103" s="13"/>
      <c r="DPV103" s="13"/>
      <c r="DPW103" s="13"/>
      <c r="DPX103" s="13"/>
      <c r="DPY103" s="13"/>
      <c r="DPZ103" s="13"/>
      <c r="DQA103" s="13"/>
      <c r="DQB103" s="13"/>
      <c r="DQC103" s="13"/>
      <c r="DQD103" s="13"/>
      <c r="DQE103" s="13"/>
      <c r="DQF103" s="13"/>
      <c r="DQG103" s="13"/>
      <c r="DQH103" s="13"/>
      <c r="DQI103" s="13"/>
      <c r="DQJ103" s="13"/>
      <c r="DQK103" s="13"/>
      <c r="DQL103" s="13"/>
      <c r="DQM103" s="13"/>
      <c r="DQN103" s="13"/>
      <c r="DQO103" s="13"/>
      <c r="DQP103" s="13"/>
      <c r="DQQ103" s="13"/>
      <c r="DQR103" s="13"/>
      <c r="DQS103" s="13"/>
      <c r="DQT103" s="13"/>
      <c r="DQU103" s="13"/>
      <c r="DQV103" s="13"/>
      <c r="DQW103" s="13"/>
      <c r="DQX103" s="13"/>
      <c r="DQY103" s="13"/>
      <c r="DQZ103" s="13"/>
      <c r="DRA103" s="13"/>
      <c r="DRB103" s="13"/>
      <c r="DRC103" s="13"/>
      <c r="DRD103" s="13"/>
      <c r="DRE103" s="13"/>
      <c r="DRF103" s="13"/>
      <c r="DRG103" s="13"/>
      <c r="DRH103" s="13"/>
      <c r="DRI103" s="13"/>
      <c r="DRJ103" s="13"/>
      <c r="DRK103" s="13"/>
      <c r="DRL103" s="13"/>
      <c r="DRM103" s="13"/>
      <c r="DRN103" s="13"/>
      <c r="DRO103" s="13"/>
      <c r="DRP103" s="13"/>
      <c r="DRQ103" s="13"/>
      <c r="DRR103" s="13"/>
      <c r="DRS103" s="13"/>
      <c r="DRT103" s="13"/>
      <c r="DRU103" s="13"/>
      <c r="DRV103" s="13"/>
      <c r="DRW103" s="13"/>
      <c r="DRX103" s="13"/>
      <c r="DRY103" s="13"/>
      <c r="DRZ103" s="13"/>
      <c r="DSA103" s="13"/>
      <c r="DSB103" s="13"/>
      <c r="DSC103" s="13"/>
      <c r="DSD103" s="13"/>
      <c r="DSE103" s="13"/>
      <c r="DSF103" s="13"/>
      <c r="DSG103" s="13"/>
      <c r="DSH103" s="13"/>
      <c r="DSI103" s="13"/>
      <c r="DSJ103" s="13"/>
      <c r="DSK103" s="13"/>
      <c r="DSL103" s="13"/>
      <c r="DSM103" s="13"/>
      <c r="DSN103" s="13"/>
      <c r="DSO103" s="13"/>
      <c r="DSP103" s="13"/>
      <c r="DSQ103" s="13"/>
      <c r="DSR103" s="13"/>
      <c r="DSS103" s="13"/>
      <c r="DST103" s="13"/>
      <c r="DSU103" s="13"/>
      <c r="DSV103" s="13"/>
      <c r="DSW103" s="13"/>
      <c r="DSX103" s="13"/>
      <c r="DSY103" s="13"/>
      <c r="DSZ103" s="13"/>
      <c r="DTA103" s="13"/>
      <c r="DTB103" s="13"/>
      <c r="DTC103" s="13"/>
      <c r="DTD103" s="13"/>
      <c r="DTE103" s="13"/>
      <c r="DTF103" s="13"/>
      <c r="DTG103" s="13"/>
      <c r="DTH103" s="13"/>
      <c r="DTI103" s="13"/>
      <c r="DTJ103" s="13"/>
      <c r="DTK103" s="13"/>
      <c r="DTL103" s="13"/>
      <c r="DTM103" s="13"/>
      <c r="DTN103" s="13"/>
      <c r="DTO103" s="13"/>
      <c r="DTP103" s="13"/>
      <c r="DTQ103" s="13"/>
      <c r="DTR103" s="13"/>
      <c r="DTS103" s="13"/>
      <c r="DTT103" s="13"/>
      <c r="DTU103" s="13"/>
      <c r="DTV103" s="13"/>
      <c r="DTW103" s="13"/>
      <c r="DTX103" s="13"/>
      <c r="DTY103" s="13"/>
      <c r="DTZ103" s="13"/>
      <c r="DUA103" s="13"/>
      <c r="DUB103" s="13"/>
      <c r="DUC103" s="13"/>
      <c r="DUD103" s="13"/>
      <c r="DUE103" s="13"/>
      <c r="DUF103" s="13"/>
      <c r="DUG103" s="13"/>
      <c r="DUH103" s="13"/>
      <c r="DUI103" s="13"/>
      <c r="DUJ103" s="13"/>
      <c r="DUK103" s="13"/>
      <c r="DUL103" s="13"/>
      <c r="DUM103" s="13"/>
      <c r="DUN103" s="13"/>
      <c r="DUO103" s="13"/>
      <c r="DUP103" s="13"/>
      <c r="DUQ103" s="13"/>
      <c r="DUR103" s="13"/>
      <c r="DUS103" s="13"/>
      <c r="DUT103" s="13"/>
      <c r="DUU103" s="13"/>
      <c r="DUV103" s="13"/>
      <c r="DUW103" s="13"/>
      <c r="DUX103" s="13"/>
      <c r="DUY103" s="13"/>
      <c r="DUZ103" s="13"/>
      <c r="DVA103" s="13"/>
      <c r="DVB103" s="13"/>
      <c r="DVC103" s="13"/>
      <c r="DVD103" s="13"/>
      <c r="DVE103" s="13"/>
      <c r="DVF103" s="13"/>
      <c r="DVG103" s="13"/>
      <c r="DVH103" s="13"/>
      <c r="DVI103" s="13"/>
      <c r="DVJ103" s="13"/>
      <c r="DVK103" s="13"/>
      <c r="DVL103" s="13"/>
      <c r="DVM103" s="13"/>
      <c r="DVN103" s="13"/>
      <c r="DVO103" s="13"/>
      <c r="DVP103" s="13"/>
      <c r="DVQ103" s="13"/>
      <c r="DVR103" s="13"/>
      <c r="DVS103" s="13"/>
      <c r="DVT103" s="13"/>
      <c r="DVU103" s="13"/>
      <c r="DVV103" s="13"/>
      <c r="DVW103" s="13"/>
      <c r="DVX103" s="13"/>
      <c r="DVY103" s="13"/>
      <c r="DVZ103" s="13"/>
      <c r="DWA103" s="13"/>
      <c r="DWB103" s="13"/>
      <c r="DWC103" s="13"/>
      <c r="DWD103" s="13"/>
      <c r="DWE103" s="13"/>
      <c r="DWF103" s="13"/>
      <c r="DWG103" s="13"/>
      <c r="DWH103" s="13"/>
      <c r="DWI103" s="13"/>
      <c r="DWJ103" s="13"/>
      <c r="DWK103" s="13"/>
      <c r="DWL103" s="13"/>
      <c r="DWM103" s="13"/>
      <c r="DWN103" s="13"/>
      <c r="DWO103" s="13"/>
      <c r="DWP103" s="13"/>
      <c r="DWQ103" s="13"/>
      <c r="DWR103" s="13"/>
      <c r="DWS103" s="13"/>
      <c r="DWT103" s="13"/>
      <c r="DWU103" s="13"/>
      <c r="DWV103" s="13"/>
      <c r="DWW103" s="13"/>
      <c r="DWX103" s="13"/>
      <c r="DWY103" s="13"/>
      <c r="DWZ103" s="13"/>
      <c r="DXA103" s="13"/>
      <c r="DXB103" s="13"/>
      <c r="DXC103" s="13"/>
      <c r="DXD103" s="13"/>
      <c r="DXE103" s="13"/>
      <c r="DXF103" s="13"/>
      <c r="DXG103" s="13"/>
      <c r="DXH103" s="13"/>
      <c r="DXI103" s="13"/>
      <c r="DXJ103" s="13"/>
      <c r="DXK103" s="13"/>
      <c r="DXL103" s="13"/>
      <c r="DXM103" s="13"/>
      <c r="DXN103" s="13"/>
      <c r="DXO103" s="13"/>
      <c r="DXP103" s="13"/>
      <c r="DXQ103" s="13"/>
      <c r="DXR103" s="13"/>
      <c r="DXS103" s="13"/>
      <c r="DXT103" s="13"/>
      <c r="DXU103" s="13"/>
      <c r="DXV103" s="13"/>
      <c r="DXW103" s="13"/>
      <c r="DXX103" s="13"/>
      <c r="DXY103" s="13"/>
      <c r="DXZ103" s="13"/>
      <c r="DYA103" s="13"/>
      <c r="DYB103" s="13"/>
      <c r="DYC103" s="13"/>
      <c r="DYD103" s="13"/>
      <c r="DYE103" s="13"/>
      <c r="DYF103" s="13"/>
      <c r="DYG103" s="13"/>
      <c r="DYH103" s="13"/>
      <c r="DYI103" s="13"/>
      <c r="DYJ103" s="13"/>
      <c r="DYK103" s="13"/>
      <c r="DYL103" s="13"/>
      <c r="DYM103" s="13"/>
      <c r="DYN103" s="13"/>
      <c r="DYO103" s="13"/>
      <c r="DYP103" s="13"/>
      <c r="DYQ103" s="13"/>
      <c r="DYR103" s="13"/>
      <c r="DYS103" s="13"/>
      <c r="DYT103" s="13"/>
      <c r="DYU103" s="13"/>
      <c r="DYV103" s="13"/>
      <c r="DYW103" s="13"/>
      <c r="DYX103" s="13"/>
      <c r="DYY103" s="13"/>
      <c r="DYZ103" s="13"/>
      <c r="DZA103" s="13"/>
      <c r="DZB103" s="13"/>
      <c r="DZC103" s="13"/>
      <c r="DZD103" s="13"/>
      <c r="DZE103" s="13"/>
      <c r="DZF103" s="13"/>
      <c r="DZG103" s="13"/>
      <c r="DZH103" s="13"/>
      <c r="DZI103" s="13"/>
      <c r="DZJ103" s="13"/>
      <c r="DZK103" s="13"/>
      <c r="DZL103" s="13"/>
      <c r="DZM103" s="13"/>
      <c r="DZN103" s="13"/>
      <c r="DZO103" s="13"/>
      <c r="DZP103" s="13"/>
      <c r="DZQ103" s="13"/>
      <c r="DZR103" s="13"/>
      <c r="DZS103" s="13"/>
      <c r="DZT103" s="13"/>
      <c r="DZU103" s="13"/>
      <c r="DZV103" s="13"/>
      <c r="DZW103" s="13"/>
      <c r="DZX103" s="13"/>
      <c r="DZY103" s="13"/>
      <c r="DZZ103" s="13"/>
      <c r="EAA103" s="13"/>
      <c r="EAB103" s="13"/>
      <c r="EAC103" s="13"/>
      <c r="EAD103" s="13"/>
      <c r="EAE103" s="13"/>
      <c r="EAF103" s="13"/>
      <c r="EAG103" s="13"/>
      <c r="EAH103" s="13"/>
      <c r="EAI103" s="13"/>
      <c r="EAJ103" s="13"/>
      <c r="EAK103" s="13"/>
      <c r="EAL103" s="13"/>
      <c r="EAM103" s="13"/>
      <c r="EAN103" s="13"/>
      <c r="EAO103" s="13"/>
      <c r="EAP103" s="13"/>
      <c r="EAQ103" s="13"/>
      <c r="EAR103" s="13"/>
      <c r="EAS103" s="13"/>
      <c r="EAT103" s="13"/>
      <c r="EAU103" s="13"/>
      <c r="EAV103" s="13"/>
      <c r="EAW103" s="13"/>
      <c r="EAX103" s="13"/>
      <c r="EAY103" s="13"/>
      <c r="EAZ103" s="13"/>
      <c r="EBA103" s="13"/>
      <c r="EBB103" s="13"/>
      <c r="EBC103" s="13"/>
      <c r="EBD103" s="13"/>
      <c r="EBE103" s="13"/>
      <c r="EBF103" s="13"/>
      <c r="EBG103" s="13"/>
      <c r="EBH103" s="13"/>
      <c r="EBI103" s="13"/>
      <c r="EBJ103" s="13"/>
      <c r="EBK103" s="13"/>
      <c r="EBL103" s="13"/>
      <c r="EBM103" s="13"/>
      <c r="EBN103" s="13"/>
      <c r="EBO103" s="13"/>
      <c r="EBP103" s="13"/>
      <c r="EBQ103" s="13"/>
      <c r="EBR103" s="13"/>
      <c r="EBS103" s="13"/>
      <c r="EBT103" s="13"/>
      <c r="EBU103" s="13"/>
      <c r="EBV103" s="13"/>
      <c r="EBW103" s="13"/>
      <c r="EBX103" s="13"/>
      <c r="EBY103" s="13"/>
      <c r="EBZ103" s="13"/>
      <c r="ECA103" s="13"/>
      <c r="ECB103" s="13"/>
      <c r="ECC103" s="13"/>
      <c r="ECD103" s="13"/>
      <c r="ECE103" s="13"/>
      <c r="ECF103" s="13"/>
      <c r="ECG103" s="13"/>
      <c r="ECH103" s="13"/>
      <c r="ECI103" s="13"/>
      <c r="ECJ103" s="13"/>
      <c r="ECK103" s="13"/>
      <c r="ECL103" s="13"/>
      <c r="ECM103" s="13"/>
      <c r="ECN103" s="13"/>
      <c r="ECO103" s="13"/>
      <c r="ECP103" s="13"/>
      <c r="ECQ103" s="13"/>
      <c r="ECR103" s="13"/>
      <c r="ECS103" s="13"/>
      <c r="ECT103" s="13"/>
      <c r="ECU103" s="13"/>
      <c r="ECV103" s="13"/>
      <c r="ECW103" s="13"/>
      <c r="ECX103" s="13"/>
      <c r="ECY103" s="13"/>
      <c r="ECZ103" s="13"/>
      <c r="EDA103" s="13"/>
      <c r="EDB103" s="13"/>
      <c r="EDC103" s="13"/>
      <c r="EDD103" s="13"/>
      <c r="EDE103" s="13"/>
      <c r="EDF103" s="13"/>
      <c r="EDG103" s="13"/>
      <c r="EDH103" s="13"/>
      <c r="EDI103" s="13"/>
      <c r="EDJ103" s="13"/>
      <c r="EDK103" s="13"/>
      <c r="EDL103" s="13"/>
      <c r="EDM103" s="13"/>
      <c r="EDN103" s="13"/>
      <c r="EDO103" s="13"/>
      <c r="EDP103" s="13"/>
      <c r="EDQ103" s="13"/>
      <c r="EDR103" s="13"/>
      <c r="EDS103" s="13"/>
      <c r="EDT103" s="13"/>
      <c r="EDU103" s="13"/>
      <c r="EDV103" s="13"/>
      <c r="EDW103" s="13"/>
      <c r="EDX103" s="13"/>
      <c r="EDY103" s="13"/>
      <c r="EDZ103" s="13"/>
      <c r="EEA103" s="13"/>
      <c r="EEB103" s="13"/>
      <c r="EEC103" s="13"/>
      <c r="EED103" s="13"/>
      <c r="EEE103" s="13"/>
      <c r="EEF103" s="13"/>
      <c r="EEG103" s="13"/>
      <c r="EEH103" s="13"/>
      <c r="EEI103" s="13"/>
      <c r="EEJ103" s="13"/>
      <c r="EEK103" s="13"/>
      <c r="EEL103" s="13"/>
      <c r="EEM103" s="13"/>
      <c r="EEN103" s="13"/>
      <c r="EEO103" s="13"/>
      <c r="EEP103" s="13"/>
      <c r="EEQ103" s="13"/>
      <c r="EER103" s="13"/>
      <c r="EES103" s="13"/>
      <c r="EET103" s="13"/>
      <c r="EEU103" s="13"/>
      <c r="EEV103" s="13"/>
      <c r="EEW103" s="13"/>
      <c r="EEX103" s="13"/>
      <c r="EEY103" s="13"/>
      <c r="EEZ103" s="13"/>
      <c r="EFA103" s="13"/>
      <c r="EFB103" s="13"/>
      <c r="EFC103" s="13"/>
      <c r="EFD103" s="13"/>
      <c r="EFE103" s="13"/>
      <c r="EFF103" s="13"/>
      <c r="EFG103" s="13"/>
      <c r="EFH103" s="13"/>
      <c r="EFI103" s="13"/>
      <c r="EFJ103" s="13"/>
      <c r="EFK103" s="13"/>
      <c r="EFL103" s="13"/>
      <c r="EFM103" s="13"/>
      <c r="EFN103" s="13"/>
      <c r="EFO103" s="13"/>
      <c r="EFP103" s="13"/>
      <c r="EFQ103" s="13"/>
      <c r="EFR103" s="13"/>
      <c r="EFS103" s="13"/>
      <c r="EFT103" s="13"/>
      <c r="EFU103" s="13"/>
      <c r="EFV103" s="13"/>
      <c r="EFW103" s="13"/>
      <c r="EFX103" s="13"/>
      <c r="EFY103" s="13"/>
      <c r="EFZ103" s="13"/>
      <c r="EGA103" s="13"/>
      <c r="EGB103" s="13"/>
      <c r="EGC103" s="13"/>
      <c r="EGD103" s="13"/>
      <c r="EGE103" s="13"/>
      <c r="EGF103" s="13"/>
      <c r="EGG103" s="13"/>
      <c r="EGH103" s="13"/>
      <c r="EGI103" s="13"/>
      <c r="EGJ103" s="13"/>
      <c r="EGK103" s="13"/>
      <c r="EGL103" s="13"/>
      <c r="EGM103" s="13"/>
      <c r="EGN103" s="13"/>
      <c r="EGO103" s="13"/>
      <c r="EGP103" s="13"/>
      <c r="EGQ103" s="13"/>
      <c r="EGR103" s="13"/>
      <c r="EGS103" s="13"/>
      <c r="EGT103" s="13"/>
      <c r="EGU103" s="13"/>
      <c r="EGV103" s="13"/>
      <c r="EGW103" s="13"/>
      <c r="EGX103" s="13"/>
      <c r="EGY103" s="13"/>
      <c r="EGZ103" s="13"/>
      <c r="EHA103" s="13"/>
      <c r="EHB103" s="13"/>
      <c r="EHC103" s="13"/>
      <c r="EHD103" s="13"/>
      <c r="EHE103" s="13"/>
      <c r="EHF103" s="13"/>
      <c r="EHG103" s="13"/>
      <c r="EHH103" s="13"/>
      <c r="EHI103" s="13"/>
      <c r="EHJ103" s="13"/>
      <c r="EHK103" s="13"/>
      <c r="EHL103" s="13"/>
      <c r="EHM103" s="13"/>
      <c r="EHN103" s="13"/>
      <c r="EHO103" s="13"/>
      <c r="EHP103" s="13"/>
      <c r="EHQ103" s="13"/>
      <c r="EHR103" s="13"/>
      <c r="EHS103" s="13"/>
      <c r="EHT103" s="13"/>
      <c r="EHU103" s="13"/>
      <c r="EHV103" s="13"/>
      <c r="EHW103" s="13"/>
      <c r="EHX103" s="13"/>
      <c r="EHY103" s="13"/>
      <c r="EHZ103" s="13"/>
      <c r="EIA103" s="13"/>
      <c r="EIB103" s="13"/>
      <c r="EIC103" s="13"/>
      <c r="EID103" s="13"/>
      <c r="EIE103" s="13"/>
      <c r="EIF103" s="13"/>
      <c r="EIG103" s="13"/>
      <c r="EIH103" s="13"/>
      <c r="EII103" s="13"/>
      <c r="EIJ103" s="13"/>
      <c r="EIK103" s="13"/>
      <c r="EIL103" s="13"/>
      <c r="EIM103" s="13"/>
      <c r="EIN103" s="13"/>
      <c r="EIO103" s="13"/>
      <c r="EIP103" s="13"/>
      <c r="EIQ103" s="13"/>
      <c r="EIR103" s="13"/>
      <c r="EIS103" s="13"/>
      <c r="EIT103" s="13"/>
      <c r="EIU103" s="13"/>
      <c r="EIV103" s="13"/>
      <c r="EIW103" s="13"/>
      <c r="EIX103" s="13"/>
      <c r="EIY103" s="13"/>
      <c r="EIZ103" s="13"/>
      <c r="EJA103" s="13"/>
      <c r="EJB103" s="13"/>
      <c r="EJC103" s="13"/>
      <c r="EJD103" s="13"/>
      <c r="EJE103" s="13"/>
      <c r="EJF103" s="13"/>
      <c r="EJG103" s="13"/>
      <c r="EJH103" s="13"/>
      <c r="EJI103" s="13"/>
      <c r="EJJ103" s="13"/>
      <c r="EJK103" s="13"/>
      <c r="EJL103" s="13"/>
      <c r="EJM103" s="13"/>
      <c r="EJN103" s="13"/>
      <c r="EJO103" s="13"/>
      <c r="EJP103" s="13"/>
      <c r="EJQ103" s="13"/>
      <c r="EJR103" s="13"/>
      <c r="EJS103" s="13"/>
      <c r="EJT103" s="13"/>
      <c r="EJU103" s="13"/>
      <c r="EJV103" s="13"/>
      <c r="EJW103" s="13"/>
      <c r="EJX103" s="13"/>
      <c r="EJY103" s="13"/>
      <c r="EJZ103" s="13"/>
      <c r="EKA103" s="13"/>
      <c r="EKB103" s="13"/>
      <c r="EKC103" s="13"/>
      <c r="EKD103" s="13"/>
      <c r="EKE103" s="13"/>
      <c r="EKF103" s="13"/>
      <c r="EKG103" s="13"/>
      <c r="EKH103" s="13"/>
      <c r="EKI103" s="13"/>
      <c r="EKJ103" s="13"/>
      <c r="EKK103" s="13"/>
      <c r="EKL103" s="13"/>
      <c r="EKM103" s="13"/>
      <c r="EKN103" s="13"/>
      <c r="EKO103" s="13"/>
      <c r="EKP103" s="13"/>
      <c r="EKQ103" s="13"/>
      <c r="EKR103" s="13"/>
      <c r="EKS103" s="13"/>
      <c r="EKT103" s="13"/>
      <c r="EKU103" s="13"/>
      <c r="EKV103" s="13"/>
      <c r="EKW103" s="13"/>
      <c r="EKX103" s="13"/>
      <c r="EKY103" s="13"/>
      <c r="EKZ103" s="13"/>
      <c r="ELA103" s="13"/>
      <c r="ELB103" s="13"/>
      <c r="ELC103" s="13"/>
      <c r="ELD103" s="13"/>
      <c r="ELE103" s="13"/>
      <c r="ELF103" s="13"/>
      <c r="ELG103" s="13"/>
      <c r="ELH103" s="13"/>
      <c r="ELI103" s="13"/>
      <c r="ELJ103" s="13"/>
      <c r="ELK103" s="13"/>
      <c r="ELL103" s="13"/>
      <c r="ELM103" s="13"/>
      <c r="ELN103" s="13"/>
      <c r="ELO103" s="13"/>
      <c r="ELP103" s="13"/>
      <c r="ELQ103" s="13"/>
      <c r="ELR103" s="13"/>
      <c r="ELS103" s="13"/>
      <c r="ELT103" s="13"/>
      <c r="ELU103" s="13"/>
      <c r="ELV103" s="13"/>
      <c r="ELW103" s="13"/>
      <c r="ELX103" s="13"/>
      <c r="ELY103" s="13"/>
      <c r="ELZ103" s="13"/>
      <c r="EMA103" s="13"/>
      <c r="EMB103" s="13"/>
      <c r="EMC103" s="13"/>
      <c r="EMD103" s="13"/>
      <c r="EME103" s="13"/>
      <c r="EMF103" s="13"/>
      <c r="EMG103" s="13"/>
      <c r="EMH103" s="13"/>
      <c r="EMI103" s="13"/>
      <c r="EMJ103" s="13"/>
      <c r="EMK103" s="13"/>
      <c r="EML103" s="13"/>
      <c r="EMM103" s="13"/>
      <c r="EMN103" s="13"/>
      <c r="EMO103" s="13"/>
      <c r="EMP103" s="13"/>
      <c r="EMQ103" s="13"/>
      <c r="EMR103" s="13"/>
      <c r="EMS103" s="13"/>
      <c r="EMT103" s="13"/>
      <c r="EMU103" s="13"/>
      <c r="EMV103" s="13"/>
      <c r="EMW103" s="13"/>
      <c r="EMX103" s="13"/>
      <c r="EMY103" s="13"/>
      <c r="EMZ103" s="13"/>
      <c r="ENA103" s="13"/>
      <c r="ENB103" s="13"/>
      <c r="ENC103" s="13"/>
      <c r="END103" s="13"/>
      <c r="ENE103" s="13"/>
      <c r="ENF103" s="13"/>
      <c r="ENG103" s="13"/>
      <c r="ENH103" s="13"/>
      <c r="ENI103" s="13"/>
      <c r="ENJ103" s="13"/>
      <c r="ENK103" s="13"/>
      <c r="ENL103" s="13"/>
      <c r="ENM103" s="13"/>
      <c r="ENN103" s="13"/>
      <c r="ENO103" s="13"/>
      <c r="ENP103" s="13"/>
      <c r="ENQ103" s="13"/>
      <c r="ENR103" s="13"/>
      <c r="ENS103" s="13"/>
      <c r="ENT103" s="13"/>
      <c r="ENU103" s="13"/>
      <c r="ENV103" s="13"/>
      <c r="ENW103" s="13"/>
      <c r="ENX103" s="13"/>
      <c r="ENY103" s="13"/>
      <c r="ENZ103" s="13"/>
      <c r="EOA103" s="13"/>
      <c r="EOB103" s="13"/>
      <c r="EOC103" s="13"/>
      <c r="EOD103" s="13"/>
      <c r="EOE103" s="13"/>
      <c r="EOF103" s="13"/>
      <c r="EOG103" s="13"/>
      <c r="EOH103" s="13"/>
      <c r="EOI103" s="13"/>
      <c r="EOJ103" s="13"/>
      <c r="EOK103" s="13"/>
      <c r="EOL103" s="13"/>
      <c r="EOM103" s="13"/>
      <c r="EON103" s="13"/>
      <c r="EOO103" s="13"/>
      <c r="EOP103" s="13"/>
      <c r="EOQ103" s="13"/>
      <c r="EOR103" s="13"/>
      <c r="EOS103" s="13"/>
      <c r="EOT103" s="13"/>
      <c r="EOU103" s="13"/>
      <c r="EOV103" s="13"/>
      <c r="EOW103" s="13"/>
      <c r="EOX103" s="13"/>
      <c r="EOY103" s="13"/>
      <c r="EOZ103" s="13"/>
      <c r="EPA103" s="13"/>
      <c r="EPB103" s="13"/>
      <c r="EPC103" s="13"/>
      <c r="EPD103" s="13"/>
      <c r="EPE103" s="13"/>
      <c r="EPF103" s="13"/>
      <c r="EPG103" s="13"/>
      <c r="EPH103" s="13"/>
      <c r="EPI103" s="13"/>
      <c r="EPJ103" s="13"/>
      <c r="EPK103" s="13"/>
      <c r="EPL103" s="13"/>
      <c r="EPM103" s="13"/>
      <c r="EPN103" s="13"/>
      <c r="EPO103" s="13"/>
      <c r="EPP103" s="13"/>
      <c r="EPQ103" s="13"/>
      <c r="EPR103" s="13"/>
      <c r="EPS103" s="13"/>
      <c r="EPT103" s="13"/>
      <c r="EPU103" s="13"/>
      <c r="EPV103" s="13"/>
      <c r="EPW103" s="13"/>
      <c r="EPX103" s="13"/>
      <c r="EPY103" s="13"/>
      <c r="EPZ103" s="13"/>
      <c r="EQA103" s="13"/>
      <c r="EQB103" s="13"/>
      <c r="EQC103" s="13"/>
      <c r="EQD103" s="13"/>
      <c r="EQE103" s="13"/>
      <c r="EQF103" s="13"/>
      <c r="EQG103" s="13"/>
      <c r="EQH103" s="13"/>
      <c r="EQI103" s="13"/>
      <c r="EQJ103" s="13"/>
      <c r="EQK103" s="13"/>
      <c r="EQL103" s="13"/>
      <c r="EQM103" s="13"/>
      <c r="EQN103" s="13"/>
      <c r="EQO103" s="13"/>
      <c r="EQP103" s="13"/>
      <c r="EQQ103" s="13"/>
      <c r="EQR103" s="13"/>
      <c r="EQS103" s="13"/>
      <c r="EQT103" s="13"/>
      <c r="EQU103" s="13"/>
      <c r="EQV103" s="13"/>
      <c r="EQW103" s="13"/>
      <c r="EQX103" s="13"/>
      <c r="EQY103" s="13"/>
      <c r="EQZ103" s="13"/>
      <c r="ERA103" s="13"/>
      <c r="ERB103" s="13"/>
      <c r="ERC103" s="13"/>
      <c r="ERD103" s="13"/>
      <c r="ERE103" s="13"/>
      <c r="ERF103" s="13"/>
      <c r="ERG103" s="13"/>
      <c r="ERH103" s="13"/>
      <c r="ERI103" s="13"/>
      <c r="ERJ103" s="13"/>
      <c r="ERK103" s="13"/>
      <c r="ERL103" s="13"/>
      <c r="ERM103" s="13"/>
      <c r="ERN103" s="13"/>
      <c r="ERO103" s="13"/>
      <c r="ERP103" s="13"/>
      <c r="ERQ103" s="13"/>
      <c r="ERR103" s="13"/>
      <c r="ERS103" s="13"/>
      <c r="ERT103" s="13"/>
      <c r="ERU103" s="13"/>
      <c r="ERV103" s="13"/>
      <c r="ERW103" s="13"/>
      <c r="ERX103" s="13"/>
      <c r="ERY103" s="13"/>
      <c r="ERZ103" s="13"/>
      <c r="ESA103" s="13"/>
      <c r="ESB103" s="13"/>
      <c r="ESC103" s="13"/>
      <c r="ESD103" s="13"/>
      <c r="ESE103" s="13"/>
      <c r="ESF103" s="13"/>
      <c r="ESG103" s="13"/>
      <c r="ESH103" s="13"/>
      <c r="ESI103" s="13"/>
      <c r="ESJ103" s="13"/>
      <c r="ESK103" s="13"/>
      <c r="ESL103" s="13"/>
      <c r="ESM103" s="13"/>
      <c r="ESN103" s="13"/>
      <c r="ESO103" s="13"/>
      <c r="ESP103" s="13"/>
      <c r="ESQ103" s="13"/>
      <c r="ESR103" s="13"/>
      <c r="ESS103" s="13"/>
      <c r="EST103" s="13"/>
      <c r="ESU103" s="13"/>
      <c r="ESV103" s="13"/>
      <c r="ESW103" s="13"/>
      <c r="ESX103" s="13"/>
      <c r="ESY103" s="13"/>
      <c r="ESZ103" s="13"/>
      <c r="ETA103" s="13"/>
      <c r="ETB103" s="13"/>
      <c r="ETC103" s="13"/>
      <c r="ETD103" s="13"/>
      <c r="ETE103" s="13"/>
      <c r="ETF103" s="13"/>
      <c r="ETG103" s="13"/>
      <c r="ETH103" s="13"/>
      <c r="ETI103" s="13"/>
      <c r="ETJ103" s="13"/>
      <c r="ETK103" s="13"/>
      <c r="ETL103" s="13"/>
      <c r="ETM103" s="13"/>
      <c r="ETN103" s="13"/>
      <c r="ETO103" s="13"/>
      <c r="ETP103" s="13"/>
      <c r="ETQ103" s="13"/>
      <c r="ETR103" s="13"/>
      <c r="ETS103" s="13"/>
      <c r="ETT103" s="13"/>
      <c r="ETU103" s="13"/>
      <c r="ETV103" s="13"/>
      <c r="ETW103" s="13"/>
      <c r="ETX103" s="13"/>
      <c r="ETY103" s="13"/>
      <c r="ETZ103" s="13"/>
      <c r="EUA103" s="13"/>
      <c r="EUB103" s="13"/>
      <c r="EUC103" s="13"/>
      <c r="EUD103" s="13"/>
      <c r="EUE103" s="13"/>
      <c r="EUF103" s="13"/>
      <c r="EUG103" s="13"/>
      <c r="EUH103" s="13"/>
      <c r="EUI103" s="13"/>
      <c r="EUJ103" s="13"/>
      <c r="EUK103" s="13"/>
      <c r="EUL103" s="13"/>
      <c r="EUM103" s="13"/>
      <c r="EUN103" s="13"/>
      <c r="EUO103" s="13"/>
      <c r="EUP103" s="13"/>
      <c r="EUQ103" s="13"/>
      <c r="EUR103" s="13"/>
      <c r="EUS103" s="13"/>
      <c r="EUT103" s="13"/>
      <c r="EUU103" s="13"/>
      <c r="EUV103" s="13"/>
      <c r="EUW103" s="13"/>
      <c r="EUX103" s="13"/>
      <c r="EUY103" s="13"/>
      <c r="EUZ103" s="13"/>
      <c r="EVA103" s="13"/>
      <c r="EVB103" s="13"/>
      <c r="EVC103" s="13"/>
      <c r="EVD103" s="13"/>
      <c r="EVE103" s="13"/>
      <c r="EVF103" s="13"/>
      <c r="EVG103" s="13"/>
      <c r="EVH103" s="13"/>
      <c r="EVI103" s="13"/>
      <c r="EVJ103" s="13"/>
      <c r="EVK103" s="13"/>
      <c r="EVL103" s="13"/>
      <c r="EVM103" s="13"/>
      <c r="EVN103" s="13"/>
      <c r="EVO103" s="13"/>
      <c r="EVP103" s="13"/>
      <c r="EVQ103" s="13"/>
      <c r="EVR103" s="13"/>
      <c r="EVS103" s="13"/>
      <c r="EVT103" s="13"/>
      <c r="EVU103" s="13"/>
      <c r="EVV103" s="13"/>
      <c r="EVW103" s="13"/>
      <c r="EVX103" s="13"/>
      <c r="EVY103" s="13"/>
      <c r="EVZ103" s="13"/>
      <c r="EWA103" s="13"/>
      <c r="EWB103" s="13"/>
      <c r="EWC103" s="13"/>
      <c r="EWD103" s="13"/>
      <c r="EWE103" s="13"/>
      <c r="EWF103" s="13"/>
      <c r="EWG103" s="13"/>
      <c r="EWH103" s="13"/>
      <c r="EWI103" s="13"/>
      <c r="EWJ103" s="13"/>
      <c r="EWK103" s="13"/>
      <c r="EWL103" s="13"/>
      <c r="EWM103" s="13"/>
      <c r="EWN103" s="13"/>
      <c r="EWO103" s="13"/>
      <c r="EWP103" s="13"/>
      <c r="EWQ103" s="13"/>
      <c r="EWR103" s="13"/>
      <c r="EWS103" s="13"/>
      <c r="EWT103" s="13"/>
      <c r="EWU103" s="13"/>
      <c r="EWV103" s="13"/>
      <c r="EWW103" s="13"/>
      <c r="EWX103" s="13"/>
      <c r="EWY103" s="13"/>
      <c r="EWZ103" s="13"/>
      <c r="EXA103" s="13"/>
      <c r="EXB103" s="13"/>
      <c r="EXC103" s="13"/>
      <c r="EXD103" s="13"/>
      <c r="EXE103" s="13"/>
      <c r="EXF103" s="13"/>
      <c r="EXG103" s="13"/>
      <c r="EXH103" s="13"/>
      <c r="EXI103" s="13"/>
      <c r="EXJ103" s="13"/>
      <c r="EXK103" s="13"/>
      <c r="EXL103" s="13"/>
      <c r="EXM103" s="13"/>
      <c r="EXN103" s="13"/>
      <c r="EXO103" s="13"/>
      <c r="EXP103" s="13"/>
      <c r="EXQ103" s="13"/>
      <c r="EXR103" s="13"/>
      <c r="EXS103" s="13"/>
      <c r="EXT103" s="13"/>
      <c r="EXU103" s="13"/>
      <c r="EXV103" s="13"/>
      <c r="EXW103" s="13"/>
      <c r="EXX103" s="13"/>
      <c r="EXY103" s="13"/>
      <c r="EXZ103" s="13"/>
      <c r="EYA103" s="13"/>
      <c r="EYB103" s="13"/>
      <c r="EYC103" s="13"/>
      <c r="EYD103" s="13"/>
      <c r="EYE103" s="13"/>
      <c r="EYF103" s="13"/>
      <c r="EYG103" s="13"/>
      <c r="EYH103" s="13"/>
      <c r="EYI103" s="13"/>
      <c r="EYJ103" s="13"/>
      <c r="EYK103" s="13"/>
      <c r="EYL103" s="13"/>
      <c r="EYM103" s="13"/>
      <c r="EYN103" s="13"/>
      <c r="EYO103" s="13"/>
      <c r="EYP103" s="13"/>
      <c r="EYQ103" s="13"/>
      <c r="EYR103" s="13"/>
      <c r="EYS103" s="13"/>
      <c r="EYT103" s="13"/>
      <c r="EYU103" s="13"/>
      <c r="EYV103" s="13"/>
      <c r="EYW103" s="13"/>
      <c r="EYX103" s="13"/>
      <c r="EYY103" s="13"/>
      <c r="EYZ103" s="13"/>
      <c r="EZA103" s="13"/>
      <c r="EZB103" s="13"/>
      <c r="EZC103" s="13"/>
      <c r="EZD103" s="13"/>
      <c r="EZE103" s="13"/>
      <c r="EZF103" s="13"/>
      <c r="EZG103" s="13"/>
      <c r="EZH103" s="13"/>
      <c r="EZI103" s="13"/>
      <c r="EZJ103" s="13"/>
      <c r="EZK103" s="13"/>
      <c r="EZL103" s="13"/>
      <c r="EZM103" s="13"/>
      <c r="EZN103" s="13"/>
      <c r="EZO103" s="13"/>
      <c r="EZP103" s="13"/>
      <c r="EZQ103" s="13"/>
      <c r="EZR103" s="13"/>
      <c r="EZS103" s="13"/>
      <c r="EZT103" s="13"/>
      <c r="EZU103" s="13"/>
      <c r="EZV103" s="13"/>
      <c r="EZW103" s="13"/>
      <c r="EZX103" s="13"/>
      <c r="EZY103" s="13"/>
      <c r="EZZ103" s="13"/>
      <c r="FAA103" s="13"/>
      <c r="FAB103" s="13"/>
      <c r="FAC103" s="13"/>
      <c r="FAD103" s="13"/>
      <c r="FAE103" s="13"/>
      <c r="FAF103" s="13"/>
      <c r="FAG103" s="13"/>
      <c r="FAH103" s="13"/>
      <c r="FAI103" s="13"/>
      <c r="FAJ103" s="13"/>
      <c r="FAK103" s="13"/>
      <c r="FAL103" s="13"/>
      <c r="FAM103" s="13"/>
      <c r="FAN103" s="13"/>
      <c r="FAO103" s="13"/>
      <c r="FAP103" s="13"/>
      <c r="FAQ103" s="13"/>
      <c r="FAR103" s="13"/>
      <c r="FAS103" s="13"/>
      <c r="FAT103" s="13"/>
      <c r="FAU103" s="13"/>
      <c r="FAV103" s="13"/>
      <c r="FAW103" s="13"/>
      <c r="FAX103" s="13"/>
      <c r="FAY103" s="13"/>
      <c r="FAZ103" s="13"/>
      <c r="FBA103" s="13"/>
      <c r="FBB103" s="13"/>
      <c r="FBC103" s="13"/>
      <c r="FBD103" s="13"/>
      <c r="FBE103" s="13"/>
      <c r="FBF103" s="13"/>
      <c r="FBG103" s="13"/>
      <c r="FBH103" s="13"/>
      <c r="FBI103" s="13"/>
      <c r="FBJ103" s="13"/>
      <c r="FBK103" s="13"/>
      <c r="FBL103" s="13"/>
      <c r="FBM103" s="13"/>
      <c r="FBN103" s="13"/>
      <c r="FBO103" s="13"/>
      <c r="FBP103" s="13"/>
      <c r="FBQ103" s="13"/>
      <c r="FBR103" s="13"/>
      <c r="FBS103" s="13"/>
      <c r="FBT103" s="13"/>
      <c r="FBU103" s="13"/>
      <c r="FBV103" s="13"/>
      <c r="FBW103" s="13"/>
      <c r="FBX103" s="13"/>
      <c r="FBY103" s="13"/>
      <c r="FBZ103" s="13"/>
      <c r="FCA103" s="13"/>
      <c r="FCB103" s="13"/>
      <c r="FCC103" s="13"/>
      <c r="FCD103" s="13"/>
      <c r="FCE103" s="13"/>
      <c r="FCF103" s="13"/>
      <c r="FCG103" s="13"/>
      <c r="FCH103" s="13"/>
      <c r="FCI103" s="13"/>
      <c r="FCJ103" s="13"/>
      <c r="FCK103" s="13"/>
      <c r="FCL103" s="13"/>
      <c r="FCM103" s="13"/>
      <c r="FCN103" s="13"/>
      <c r="FCO103" s="13"/>
      <c r="FCP103" s="13"/>
      <c r="FCQ103" s="13"/>
      <c r="FCR103" s="13"/>
      <c r="FCS103" s="13"/>
      <c r="FCT103" s="13"/>
      <c r="FCU103" s="13"/>
      <c r="FCV103" s="13"/>
      <c r="FCW103" s="13"/>
      <c r="FCX103" s="13"/>
      <c r="FCY103" s="13"/>
      <c r="FCZ103" s="13"/>
      <c r="FDA103" s="13"/>
      <c r="FDB103" s="13"/>
      <c r="FDC103" s="13"/>
      <c r="FDD103" s="13"/>
      <c r="FDE103" s="13"/>
      <c r="FDF103" s="13"/>
      <c r="FDG103" s="13"/>
      <c r="FDH103" s="13"/>
      <c r="FDI103" s="13"/>
      <c r="FDJ103" s="13"/>
      <c r="FDK103" s="13"/>
      <c r="FDL103" s="13"/>
      <c r="FDM103" s="13"/>
      <c r="FDN103" s="13"/>
      <c r="FDO103" s="13"/>
      <c r="FDP103" s="13"/>
      <c r="FDQ103" s="13"/>
      <c r="FDR103" s="13"/>
      <c r="FDS103" s="13"/>
      <c r="FDT103" s="13"/>
      <c r="FDU103" s="13"/>
      <c r="FDV103" s="13"/>
      <c r="FDW103" s="13"/>
      <c r="FDX103" s="13"/>
      <c r="FDY103" s="13"/>
      <c r="FDZ103" s="13"/>
      <c r="FEA103" s="13"/>
      <c r="FEB103" s="13"/>
      <c r="FEC103" s="13"/>
      <c r="FED103" s="13"/>
      <c r="FEE103" s="13"/>
      <c r="FEF103" s="13"/>
      <c r="FEG103" s="13"/>
      <c r="FEH103" s="13"/>
      <c r="FEI103" s="13"/>
      <c r="FEJ103" s="13"/>
      <c r="FEK103" s="13"/>
      <c r="FEL103" s="13"/>
      <c r="FEM103" s="13"/>
      <c r="FEN103" s="13"/>
      <c r="FEO103" s="13"/>
      <c r="FEP103" s="13"/>
      <c r="FEQ103" s="13"/>
      <c r="FER103" s="13"/>
      <c r="FES103" s="13"/>
      <c r="FET103" s="13"/>
      <c r="FEU103" s="13"/>
      <c r="FEV103" s="13"/>
      <c r="FEW103" s="13"/>
      <c r="FEX103" s="13"/>
      <c r="FEY103" s="13"/>
      <c r="FEZ103" s="13"/>
      <c r="FFA103" s="13"/>
      <c r="FFB103" s="13"/>
      <c r="FFC103" s="13"/>
      <c r="FFD103" s="13"/>
      <c r="FFE103" s="13"/>
      <c r="FFF103" s="13"/>
      <c r="FFG103" s="13"/>
      <c r="FFH103" s="13"/>
      <c r="FFI103" s="13"/>
      <c r="FFJ103" s="13"/>
      <c r="FFK103" s="13"/>
      <c r="FFL103" s="13"/>
      <c r="FFM103" s="13"/>
      <c r="FFN103" s="13"/>
      <c r="FFO103" s="13"/>
      <c r="FFP103" s="13"/>
      <c r="FFQ103" s="13"/>
      <c r="FFR103" s="13"/>
      <c r="FFS103" s="13"/>
      <c r="FFT103" s="13"/>
      <c r="FFU103" s="13"/>
      <c r="FFV103" s="13"/>
      <c r="FFW103" s="13"/>
      <c r="FFX103" s="13"/>
      <c r="FFY103" s="13"/>
      <c r="FFZ103" s="13"/>
      <c r="FGA103" s="13"/>
      <c r="FGB103" s="13"/>
      <c r="FGC103" s="13"/>
      <c r="FGD103" s="13"/>
      <c r="FGE103" s="13"/>
      <c r="FGF103" s="13"/>
      <c r="FGG103" s="13"/>
      <c r="FGH103" s="13"/>
      <c r="FGI103" s="13"/>
      <c r="FGJ103" s="13"/>
      <c r="FGK103" s="13"/>
      <c r="FGL103" s="13"/>
      <c r="FGM103" s="13"/>
      <c r="FGN103" s="13"/>
      <c r="FGO103" s="13"/>
      <c r="FGP103" s="13"/>
      <c r="FGQ103" s="13"/>
      <c r="FGR103" s="13"/>
      <c r="FGS103" s="13"/>
      <c r="FGT103" s="13"/>
      <c r="FGU103" s="13"/>
      <c r="FGV103" s="13"/>
      <c r="FGW103" s="13"/>
      <c r="FGX103" s="13"/>
      <c r="FGY103" s="13"/>
      <c r="FGZ103" s="13"/>
      <c r="FHA103" s="13"/>
      <c r="FHB103" s="13"/>
      <c r="FHC103" s="13"/>
      <c r="FHD103" s="13"/>
      <c r="FHE103" s="13"/>
      <c r="FHF103" s="13"/>
      <c r="FHG103" s="13"/>
      <c r="FHH103" s="13"/>
      <c r="FHI103" s="13"/>
      <c r="FHJ103" s="13"/>
      <c r="FHK103" s="13"/>
      <c r="FHL103" s="13"/>
      <c r="FHM103" s="13"/>
      <c r="FHN103" s="13"/>
      <c r="FHO103" s="13"/>
      <c r="FHP103" s="13"/>
      <c r="FHQ103" s="13"/>
      <c r="FHR103" s="13"/>
      <c r="FHS103" s="13"/>
      <c r="FHT103" s="13"/>
      <c r="FHU103" s="13"/>
      <c r="FHV103" s="13"/>
      <c r="FHW103" s="13"/>
      <c r="FHX103" s="13"/>
      <c r="FHY103" s="13"/>
      <c r="FHZ103" s="13"/>
      <c r="FIA103" s="13"/>
      <c r="FIB103" s="13"/>
      <c r="FIC103" s="13"/>
      <c r="FID103" s="13"/>
      <c r="FIE103" s="13"/>
      <c r="FIF103" s="13"/>
      <c r="FIG103" s="13"/>
      <c r="FIH103" s="13"/>
      <c r="FII103" s="13"/>
      <c r="FIJ103" s="13"/>
      <c r="FIK103" s="13"/>
      <c r="FIL103" s="13"/>
      <c r="FIM103" s="13"/>
      <c r="FIN103" s="13"/>
      <c r="FIO103" s="13"/>
      <c r="FIP103" s="13"/>
      <c r="FIQ103" s="13"/>
      <c r="FIR103" s="13"/>
      <c r="FIS103" s="13"/>
      <c r="FIT103" s="13"/>
      <c r="FIU103" s="13"/>
      <c r="FIV103" s="13"/>
      <c r="FIW103" s="13"/>
      <c r="FIX103" s="13"/>
      <c r="FIY103" s="13"/>
      <c r="FIZ103" s="13"/>
      <c r="FJA103" s="13"/>
      <c r="FJB103" s="13"/>
      <c r="FJC103" s="13"/>
      <c r="FJD103" s="13"/>
      <c r="FJE103" s="13"/>
      <c r="FJF103" s="13"/>
      <c r="FJG103" s="13"/>
      <c r="FJH103" s="13"/>
      <c r="FJI103" s="13"/>
      <c r="FJJ103" s="13"/>
      <c r="FJK103" s="13"/>
      <c r="FJL103" s="13"/>
      <c r="FJM103" s="13"/>
      <c r="FJN103" s="13"/>
      <c r="FJO103" s="13"/>
      <c r="FJP103" s="13"/>
      <c r="FJQ103" s="13"/>
      <c r="FJR103" s="13"/>
      <c r="FJS103" s="13"/>
      <c r="FJT103" s="13"/>
      <c r="FJU103" s="13"/>
      <c r="FJV103" s="13"/>
      <c r="FJW103" s="13"/>
      <c r="FJX103" s="13"/>
      <c r="FJY103" s="13"/>
      <c r="FJZ103" s="13"/>
      <c r="FKA103" s="13"/>
      <c r="FKB103" s="13"/>
      <c r="FKC103" s="13"/>
      <c r="FKD103" s="13"/>
      <c r="FKE103" s="13"/>
      <c r="FKF103" s="13"/>
      <c r="FKG103" s="13"/>
      <c r="FKH103" s="13"/>
      <c r="FKI103" s="13"/>
      <c r="FKJ103" s="13"/>
      <c r="FKK103" s="13"/>
      <c r="FKL103" s="13"/>
      <c r="FKM103" s="13"/>
      <c r="FKN103" s="13"/>
      <c r="FKO103" s="13"/>
      <c r="FKP103" s="13"/>
      <c r="FKQ103" s="13"/>
      <c r="FKR103" s="13"/>
      <c r="FKS103" s="13"/>
      <c r="FKT103" s="13"/>
      <c r="FKU103" s="13"/>
      <c r="FKV103" s="13"/>
      <c r="FKW103" s="13"/>
      <c r="FKX103" s="13"/>
      <c r="FKY103" s="13"/>
      <c r="FKZ103" s="13"/>
      <c r="FLA103" s="13"/>
      <c r="FLB103" s="13"/>
      <c r="FLC103" s="13"/>
      <c r="FLD103" s="13"/>
      <c r="FLE103" s="13"/>
      <c r="FLF103" s="13"/>
      <c r="FLG103" s="13"/>
      <c r="FLH103" s="13"/>
      <c r="FLI103" s="13"/>
      <c r="FLJ103" s="13"/>
      <c r="FLK103" s="13"/>
      <c r="FLL103" s="13"/>
      <c r="FLM103" s="13"/>
      <c r="FLN103" s="13"/>
      <c r="FLO103" s="13"/>
      <c r="FLP103" s="13"/>
      <c r="FLQ103" s="13"/>
      <c r="FLR103" s="13"/>
      <c r="FLS103" s="13"/>
      <c r="FLT103" s="13"/>
      <c r="FLU103" s="13"/>
      <c r="FLV103" s="13"/>
      <c r="FLW103" s="13"/>
      <c r="FLX103" s="13"/>
      <c r="FLY103" s="13"/>
      <c r="FLZ103" s="13"/>
      <c r="FMA103" s="13"/>
      <c r="FMB103" s="13"/>
      <c r="FMC103" s="13"/>
      <c r="FMD103" s="13"/>
      <c r="FME103" s="13"/>
      <c r="FMF103" s="13"/>
      <c r="FMG103" s="13"/>
      <c r="FMH103" s="13"/>
      <c r="FMI103" s="13"/>
      <c r="FMJ103" s="13"/>
      <c r="FMK103" s="13"/>
      <c r="FML103" s="13"/>
      <c r="FMM103" s="13"/>
      <c r="FMN103" s="13"/>
      <c r="FMO103" s="13"/>
      <c r="FMP103" s="13"/>
      <c r="FMQ103" s="13"/>
      <c r="FMR103" s="13"/>
      <c r="FMS103" s="13"/>
      <c r="FMT103" s="13"/>
      <c r="FMU103" s="13"/>
      <c r="FMV103" s="13"/>
      <c r="FMW103" s="13"/>
      <c r="FMX103" s="13"/>
      <c r="FMY103" s="13"/>
      <c r="FMZ103" s="13"/>
      <c r="FNA103" s="13"/>
      <c r="FNB103" s="13"/>
      <c r="FNC103" s="13"/>
      <c r="FND103" s="13"/>
      <c r="FNE103" s="13"/>
      <c r="FNF103" s="13"/>
      <c r="FNG103" s="13"/>
      <c r="FNH103" s="13"/>
      <c r="FNI103" s="13"/>
      <c r="FNJ103" s="13"/>
      <c r="FNK103" s="13"/>
      <c r="FNL103" s="13"/>
      <c r="FNM103" s="13"/>
      <c r="FNN103" s="13"/>
      <c r="FNO103" s="13"/>
      <c r="FNP103" s="13"/>
      <c r="FNQ103" s="13"/>
      <c r="FNR103" s="13"/>
      <c r="FNS103" s="13"/>
      <c r="FNT103" s="13"/>
      <c r="FNU103" s="13"/>
      <c r="FNV103" s="13"/>
      <c r="FNW103" s="13"/>
      <c r="FNX103" s="13"/>
      <c r="FNY103" s="13"/>
      <c r="FNZ103" s="13"/>
      <c r="FOA103" s="13"/>
      <c r="FOB103" s="13"/>
      <c r="FOC103" s="13"/>
      <c r="FOD103" s="13"/>
      <c r="FOE103" s="13"/>
      <c r="FOF103" s="13"/>
      <c r="FOG103" s="13"/>
      <c r="FOH103" s="13"/>
      <c r="FOI103" s="13"/>
      <c r="FOJ103" s="13"/>
      <c r="FOK103" s="13"/>
      <c r="FOL103" s="13"/>
      <c r="FOM103" s="13"/>
      <c r="FON103" s="13"/>
      <c r="FOO103" s="13"/>
      <c r="FOP103" s="13"/>
      <c r="FOQ103" s="13"/>
      <c r="FOR103" s="13"/>
      <c r="FOS103" s="13"/>
      <c r="FOT103" s="13"/>
      <c r="FOU103" s="13"/>
      <c r="FOV103" s="13"/>
      <c r="FOW103" s="13"/>
      <c r="FOX103" s="13"/>
      <c r="FOY103" s="13"/>
      <c r="FOZ103" s="13"/>
      <c r="FPA103" s="13"/>
      <c r="FPB103" s="13"/>
      <c r="FPC103" s="13"/>
      <c r="FPD103" s="13"/>
      <c r="FPE103" s="13"/>
      <c r="FPF103" s="13"/>
      <c r="FPG103" s="13"/>
      <c r="FPH103" s="13"/>
      <c r="FPI103" s="13"/>
      <c r="FPJ103" s="13"/>
      <c r="FPK103" s="13"/>
      <c r="FPL103" s="13"/>
      <c r="FPM103" s="13"/>
      <c r="FPN103" s="13"/>
      <c r="FPO103" s="13"/>
      <c r="FPP103" s="13"/>
      <c r="FPQ103" s="13"/>
      <c r="FPR103" s="13"/>
      <c r="FPS103" s="13"/>
      <c r="FPT103" s="13"/>
      <c r="FPU103" s="13"/>
      <c r="FPV103" s="13"/>
      <c r="FPW103" s="13"/>
      <c r="FPX103" s="13"/>
      <c r="FPY103" s="13"/>
      <c r="FPZ103" s="13"/>
      <c r="FQA103" s="13"/>
      <c r="FQB103" s="13"/>
      <c r="FQC103" s="13"/>
      <c r="FQD103" s="13"/>
      <c r="FQE103" s="13"/>
      <c r="FQF103" s="13"/>
      <c r="FQG103" s="13"/>
      <c r="FQH103" s="13"/>
      <c r="FQI103" s="13"/>
      <c r="FQJ103" s="13"/>
      <c r="FQK103" s="13"/>
      <c r="FQL103" s="13"/>
      <c r="FQM103" s="13"/>
      <c r="FQN103" s="13"/>
      <c r="FQO103" s="13"/>
      <c r="FQP103" s="13"/>
      <c r="FQQ103" s="13"/>
      <c r="FQR103" s="13"/>
      <c r="FQS103" s="13"/>
      <c r="FQT103" s="13"/>
      <c r="FQU103" s="13"/>
      <c r="FQV103" s="13"/>
      <c r="FQW103" s="13"/>
      <c r="FQX103" s="13"/>
      <c r="FQY103" s="13"/>
      <c r="FQZ103" s="13"/>
      <c r="FRA103" s="13"/>
      <c r="FRB103" s="13"/>
      <c r="FRC103" s="13"/>
      <c r="FRD103" s="13"/>
      <c r="FRE103" s="13"/>
      <c r="FRF103" s="13"/>
      <c r="FRG103" s="13"/>
      <c r="FRH103" s="13"/>
      <c r="FRI103" s="13"/>
      <c r="FRJ103" s="13"/>
      <c r="FRK103" s="13"/>
      <c r="FRL103" s="13"/>
      <c r="FRM103" s="13"/>
      <c r="FRN103" s="13"/>
      <c r="FRO103" s="13"/>
      <c r="FRP103" s="13"/>
      <c r="FRQ103" s="13"/>
      <c r="FRR103" s="13"/>
      <c r="FRS103" s="13"/>
      <c r="FRT103" s="13"/>
      <c r="FRU103" s="13"/>
      <c r="FRV103" s="13"/>
      <c r="FRW103" s="13"/>
      <c r="FRX103" s="13"/>
      <c r="FRY103" s="13"/>
      <c r="FRZ103" s="13"/>
      <c r="FSA103" s="13"/>
      <c r="FSB103" s="13"/>
      <c r="FSC103" s="13"/>
      <c r="FSD103" s="13"/>
      <c r="FSE103" s="13"/>
      <c r="FSF103" s="13"/>
      <c r="FSG103" s="13"/>
      <c r="FSH103" s="13"/>
      <c r="FSI103" s="13"/>
      <c r="FSJ103" s="13"/>
      <c r="FSK103" s="13"/>
      <c r="FSL103" s="13"/>
      <c r="FSM103" s="13"/>
      <c r="FSN103" s="13"/>
      <c r="FSO103" s="13"/>
      <c r="FSP103" s="13"/>
      <c r="FSQ103" s="13"/>
      <c r="FSR103" s="13"/>
      <c r="FSS103" s="13"/>
      <c r="FST103" s="13"/>
      <c r="FSU103" s="13"/>
      <c r="FSV103" s="13"/>
      <c r="FSW103" s="13"/>
      <c r="FSX103" s="13"/>
      <c r="FSY103" s="13"/>
      <c r="FSZ103" s="13"/>
      <c r="FTA103" s="13"/>
      <c r="FTB103" s="13"/>
      <c r="FTC103" s="13"/>
      <c r="FTD103" s="13"/>
      <c r="FTE103" s="13"/>
      <c r="FTF103" s="13"/>
      <c r="FTG103" s="13"/>
      <c r="FTH103" s="13"/>
      <c r="FTI103" s="13"/>
      <c r="FTJ103" s="13"/>
      <c r="FTK103" s="13"/>
      <c r="FTL103" s="13"/>
      <c r="FTM103" s="13"/>
      <c r="FTN103" s="13"/>
      <c r="FTO103" s="13"/>
      <c r="FTP103" s="13"/>
      <c r="FTQ103" s="13"/>
      <c r="FTR103" s="13"/>
      <c r="FTS103" s="13"/>
      <c r="FTT103" s="13"/>
      <c r="FTU103" s="13"/>
      <c r="FTV103" s="13"/>
      <c r="FTW103" s="13"/>
      <c r="FTX103" s="13"/>
      <c r="FTY103" s="13"/>
      <c r="FTZ103" s="13"/>
      <c r="FUA103" s="13"/>
      <c r="FUB103" s="13"/>
      <c r="FUC103" s="13"/>
      <c r="FUD103" s="13"/>
      <c r="FUE103" s="13"/>
      <c r="FUF103" s="13"/>
      <c r="FUG103" s="13"/>
      <c r="FUH103" s="13"/>
      <c r="FUI103" s="13"/>
      <c r="FUJ103" s="13"/>
      <c r="FUK103" s="13"/>
      <c r="FUL103" s="13"/>
      <c r="FUM103" s="13"/>
      <c r="FUN103" s="13"/>
      <c r="FUO103" s="13"/>
      <c r="FUP103" s="13"/>
      <c r="FUQ103" s="13"/>
      <c r="FUR103" s="13"/>
      <c r="FUS103" s="13"/>
      <c r="FUT103" s="13"/>
      <c r="FUU103" s="13"/>
      <c r="FUV103" s="13"/>
      <c r="FUW103" s="13"/>
      <c r="FUX103" s="13"/>
      <c r="FUY103" s="13"/>
      <c r="FUZ103" s="13"/>
      <c r="FVA103" s="13"/>
      <c r="FVB103" s="13"/>
      <c r="FVC103" s="13"/>
      <c r="FVD103" s="13"/>
      <c r="FVE103" s="13"/>
      <c r="FVF103" s="13"/>
      <c r="FVG103" s="13"/>
      <c r="FVH103" s="13"/>
      <c r="FVI103" s="13"/>
      <c r="FVJ103" s="13"/>
      <c r="FVK103" s="13"/>
      <c r="FVL103" s="13"/>
      <c r="FVM103" s="13"/>
      <c r="FVN103" s="13"/>
      <c r="FVO103" s="13"/>
      <c r="FVP103" s="13"/>
      <c r="FVQ103" s="13"/>
      <c r="FVR103" s="13"/>
      <c r="FVS103" s="13"/>
      <c r="FVT103" s="13"/>
      <c r="FVU103" s="13"/>
      <c r="FVV103" s="13"/>
      <c r="FVW103" s="13"/>
      <c r="FVX103" s="13"/>
      <c r="FVY103" s="13"/>
      <c r="FVZ103" s="13"/>
      <c r="FWA103" s="13"/>
      <c r="FWB103" s="13"/>
      <c r="FWC103" s="13"/>
      <c r="FWD103" s="13"/>
      <c r="FWE103" s="13"/>
      <c r="FWF103" s="13"/>
      <c r="FWG103" s="13"/>
      <c r="FWH103" s="13"/>
      <c r="FWI103" s="13"/>
      <c r="FWJ103" s="13"/>
      <c r="FWK103" s="13"/>
      <c r="FWL103" s="13"/>
      <c r="FWM103" s="13"/>
      <c r="FWN103" s="13"/>
      <c r="FWO103" s="13"/>
      <c r="FWP103" s="13"/>
      <c r="FWQ103" s="13"/>
      <c r="FWR103" s="13"/>
      <c r="FWS103" s="13"/>
      <c r="FWT103" s="13"/>
      <c r="FWU103" s="13"/>
      <c r="FWV103" s="13"/>
      <c r="FWW103" s="13"/>
      <c r="FWX103" s="13"/>
      <c r="FWY103" s="13"/>
      <c r="FWZ103" s="13"/>
      <c r="FXA103" s="13"/>
      <c r="FXB103" s="13"/>
      <c r="FXC103" s="13"/>
      <c r="FXD103" s="13"/>
      <c r="FXE103" s="13"/>
      <c r="FXF103" s="13"/>
      <c r="FXG103" s="13"/>
      <c r="FXH103" s="13"/>
      <c r="FXI103" s="13"/>
      <c r="FXJ103" s="13"/>
      <c r="FXK103" s="13"/>
      <c r="FXL103" s="13"/>
      <c r="FXM103" s="13"/>
      <c r="FXN103" s="13"/>
      <c r="FXO103" s="13"/>
      <c r="FXP103" s="13"/>
      <c r="FXQ103" s="13"/>
      <c r="FXR103" s="13"/>
      <c r="FXS103" s="13"/>
      <c r="FXT103" s="13"/>
      <c r="FXU103" s="13"/>
      <c r="FXV103" s="13"/>
      <c r="FXW103" s="13"/>
      <c r="FXX103" s="13"/>
      <c r="FXY103" s="13"/>
      <c r="FXZ103" s="13"/>
      <c r="FYA103" s="13"/>
      <c r="FYB103" s="13"/>
      <c r="FYC103" s="13"/>
      <c r="FYD103" s="13"/>
      <c r="FYE103" s="13"/>
      <c r="FYF103" s="13"/>
      <c r="FYG103" s="13"/>
      <c r="FYH103" s="13"/>
      <c r="FYI103" s="13"/>
      <c r="FYJ103" s="13"/>
      <c r="FYK103" s="13"/>
      <c r="FYL103" s="13"/>
      <c r="FYM103" s="13"/>
      <c r="FYN103" s="13"/>
      <c r="FYO103" s="13"/>
      <c r="FYP103" s="13"/>
      <c r="FYQ103" s="13"/>
      <c r="FYR103" s="13"/>
      <c r="FYS103" s="13"/>
      <c r="FYT103" s="13"/>
      <c r="FYU103" s="13"/>
      <c r="FYV103" s="13"/>
      <c r="FYW103" s="13"/>
      <c r="FYX103" s="13"/>
      <c r="FYY103" s="13"/>
      <c r="FYZ103" s="13"/>
      <c r="FZA103" s="13"/>
      <c r="FZB103" s="13"/>
      <c r="FZC103" s="13"/>
      <c r="FZD103" s="13"/>
      <c r="FZE103" s="13"/>
      <c r="FZF103" s="13"/>
      <c r="FZG103" s="13"/>
      <c r="FZH103" s="13"/>
      <c r="FZI103" s="13"/>
      <c r="FZJ103" s="13"/>
      <c r="FZK103" s="13"/>
      <c r="FZL103" s="13"/>
      <c r="FZM103" s="13"/>
      <c r="FZN103" s="13"/>
      <c r="FZO103" s="13"/>
      <c r="FZP103" s="13"/>
      <c r="FZQ103" s="13"/>
      <c r="FZR103" s="13"/>
      <c r="FZS103" s="13"/>
      <c r="FZT103" s="13"/>
      <c r="FZU103" s="13"/>
      <c r="FZV103" s="13"/>
      <c r="FZW103" s="13"/>
      <c r="FZX103" s="13"/>
      <c r="FZY103" s="13"/>
      <c r="FZZ103" s="13"/>
      <c r="GAA103" s="13"/>
      <c r="GAB103" s="13"/>
      <c r="GAC103" s="13"/>
      <c r="GAD103" s="13"/>
      <c r="GAE103" s="13"/>
      <c r="GAF103" s="13"/>
      <c r="GAG103" s="13"/>
      <c r="GAH103" s="13"/>
      <c r="GAI103" s="13"/>
      <c r="GAJ103" s="13"/>
      <c r="GAK103" s="13"/>
      <c r="GAL103" s="13"/>
      <c r="GAM103" s="13"/>
      <c r="GAN103" s="13"/>
      <c r="GAO103" s="13"/>
      <c r="GAP103" s="13"/>
      <c r="GAQ103" s="13"/>
      <c r="GAR103" s="13"/>
      <c r="GAS103" s="13"/>
      <c r="GAT103" s="13"/>
      <c r="GAU103" s="13"/>
      <c r="GAV103" s="13"/>
      <c r="GAW103" s="13"/>
      <c r="GAX103" s="13"/>
      <c r="GAY103" s="13"/>
      <c r="GAZ103" s="13"/>
      <c r="GBA103" s="13"/>
      <c r="GBB103" s="13"/>
      <c r="GBC103" s="13"/>
      <c r="GBD103" s="13"/>
      <c r="GBE103" s="13"/>
      <c r="GBF103" s="13"/>
      <c r="GBG103" s="13"/>
      <c r="GBH103" s="13"/>
      <c r="GBI103" s="13"/>
      <c r="GBJ103" s="13"/>
      <c r="GBK103" s="13"/>
      <c r="GBL103" s="13"/>
      <c r="GBM103" s="13"/>
      <c r="GBN103" s="13"/>
      <c r="GBO103" s="13"/>
      <c r="GBP103" s="13"/>
      <c r="GBQ103" s="13"/>
      <c r="GBR103" s="13"/>
      <c r="GBS103" s="13"/>
      <c r="GBT103" s="13"/>
      <c r="GBU103" s="13"/>
      <c r="GBV103" s="13"/>
      <c r="GBW103" s="13"/>
      <c r="GBX103" s="13"/>
      <c r="GBY103" s="13"/>
      <c r="GBZ103" s="13"/>
      <c r="GCA103" s="13"/>
      <c r="GCB103" s="13"/>
      <c r="GCC103" s="13"/>
      <c r="GCD103" s="13"/>
      <c r="GCE103" s="13"/>
      <c r="GCF103" s="13"/>
      <c r="GCG103" s="13"/>
      <c r="GCH103" s="13"/>
      <c r="GCI103" s="13"/>
      <c r="GCJ103" s="13"/>
      <c r="GCK103" s="13"/>
      <c r="GCL103" s="13"/>
      <c r="GCM103" s="13"/>
      <c r="GCN103" s="13"/>
      <c r="GCO103" s="13"/>
      <c r="GCP103" s="13"/>
      <c r="GCQ103" s="13"/>
      <c r="GCR103" s="13"/>
      <c r="GCS103" s="13"/>
      <c r="GCT103" s="13"/>
      <c r="GCU103" s="13"/>
      <c r="GCV103" s="13"/>
      <c r="GCW103" s="13"/>
      <c r="GCX103" s="13"/>
      <c r="GCY103" s="13"/>
      <c r="GCZ103" s="13"/>
      <c r="GDA103" s="13"/>
      <c r="GDB103" s="13"/>
      <c r="GDC103" s="13"/>
      <c r="GDD103" s="13"/>
      <c r="GDE103" s="13"/>
      <c r="GDF103" s="13"/>
      <c r="GDG103" s="13"/>
      <c r="GDH103" s="13"/>
      <c r="GDI103" s="13"/>
      <c r="GDJ103" s="13"/>
      <c r="GDK103" s="13"/>
      <c r="GDL103" s="13"/>
      <c r="GDM103" s="13"/>
      <c r="GDN103" s="13"/>
      <c r="GDO103" s="13"/>
      <c r="GDP103" s="13"/>
      <c r="GDQ103" s="13"/>
      <c r="GDR103" s="13"/>
      <c r="GDS103" s="13"/>
      <c r="GDT103" s="13"/>
      <c r="GDU103" s="13"/>
      <c r="GDV103" s="13"/>
      <c r="GDW103" s="13"/>
      <c r="GDX103" s="13"/>
      <c r="GDY103" s="13"/>
      <c r="GDZ103" s="13"/>
      <c r="GEA103" s="13"/>
      <c r="GEB103" s="13"/>
      <c r="GEC103" s="13"/>
      <c r="GED103" s="13"/>
      <c r="GEE103" s="13"/>
      <c r="GEF103" s="13"/>
      <c r="GEG103" s="13"/>
      <c r="GEH103" s="13"/>
      <c r="GEI103" s="13"/>
      <c r="GEJ103" s="13"/>
      <c r="GEK103" s="13"/>
      <c r="GEL103" s="13"/>
      <c r="GEM103" s="13"/>
      <c r="GEN103" s="13"/>
      <c r="GEO103" s="13"/>
      <c r="GEP103" s="13"/>
      <c r="GEQ103" s="13"/>
      <c r="GER103" s="13"/>
      <c r="GES103" s="13"/>
      <c r="GET103" s="13"/>
      <c r="GEU103" s="13"/>
      <c r="GEV103" s="13"/>
      <c r="GEW103" s="13"/>
      <c r="GEX103" s="13"/>
      <c r="GEY103" s="13"/>
      <c r="GEZ103" s="13"/>
      <c r="GFA103" s="13"/>
      <c r="GFB103" s="13"/>
      <c r="GFC103" s="13"/>
      <c r="GFD103" s="13"/>
      <c r="GFE103" s="13"/>
      <c r="GFF103" s="13"/>
      <c r="GFG103" s="13"/>
      <c r="GFH103" s="13"/>
      <c r="GFI103" s="13"/>
      <c r="GFJ103" s="13"/>
      <c r="GFK103" s="13"/>
      <c r="GFL103" s="13"/>
      <c r="GFM103" s="13"/>
      <c r="GFN103" s="13"/>
      <c r="GFO103" s="13"/>
      <c r="GFP103" s="13"/>
      <c r="GFQ103" s="13"/>
      <c r="GFR103" s="13"/>
      <c r="GFS103" s="13"/>
      <c r="GFT103" s="13"/>
      <c r="GFU103" s="13"/>
      <c r="GFV103" s="13"/>
      <c r="GFW103" s="13"/>
      <c r="GFX103" s="13"/>
      <c r="GFY103" s="13"/>
      <c r="GFZ103" s="13"/>
      <c r="GGA103" s="13"/>
      <c r="GGB103" s="13"/>
      <c r="GGC103" s="13"/>
      <c r="GGD103" s="13"/>
      <c r="GGE103" s="13"/>
      <c r="GGF103" s="13"/>
      <c r="GGG103" s="13"/>
      <c r="GGH103" s="13"/>
      <c r="GGI103" s="13"/>
      <c r="GGJ103" s="13"/>
      <c r="GGK103" s="13"/>
      <c r="GGL103" s="13"/>
      <c r="GGM103" s="13"/>
      <c r="GGN103" s="13"/>
      <c r="GGO103" s="13"/>
      <c r="GGP103" s="13"/>
      <c r="GGQ103" s="13"/>
      <c r="GGR103" s="13"/>
      <c r="GGS103" s="13"/>
      <c r="GGT103" s="13"/>
      <c r="GGU103" s="13"/>
      <c r="GGV103" s="13"/>
      <c r="GGW103" s="13"/>
      <c r="GGX103" s="13"/>
      <c r="GGY103" s="13"/>
      <c r="GGZ103" s="13"/>
      <c r="GHA103" s="13"/>
      <c r="GHB103" s="13"/>
      <c r="GHC103" s="13"/>
      <c r="GHD103" s="13"/>
      <c r="GHE103" s="13"/>
      <c r="GHF103" s="13"/>
      <c r="GHG103" s="13"/>
      <c r="GHH103" s="13"/>
      <c r="GHI103" s="13"/>
      <c r="GHJ103" s="13"/>
      <c r="GHK103" s="13"/>
      <c r="GHL103" s="13"/>
      <c r="GHM103" s="13"/>
      <c r="GHN103" s="13"/>
      <c r="GHO103" s="13"/>
      <c r="GHP103" s="13"/>
      <c r="GHQ103" s="13"/>
      <c r="GHR103" s="13"/>
      <c r="GHS103" s="13"/>
      <c r="GHT103" s="13"/>
      <c r="GHU103" s="13"/>
      <c r="GHV103" s="13"/>
      <c r="GHW103" s="13"/>
      <c r="GHX103" s="13"/>
      <c r="GHY103" s="13"/>
      <c r="GHZ103" s="13"/>
      <c r="GIA103" s="13"/>
      <c r="GIB103" s="13"/>
      <c r="GIC103" s="13"/>
      <c r="GID103" s="13"/>
      <c r="GIE103" s="13"/>
      <c r="GIF103" s="13"/>
      <c r="GIG103" s="13"/>
      <c r="GIH103" s="13"/>
      <c r="GII103" s="13"/>
      <c r="GIJ103" s="13"/>
      <c r="GIK103" s="13"/>
      <c r="GIL103" s="13"/>
      <c r="GIM103" s="13"/>
      <c r="GIN103" s="13"/>
      <c r="GIO103" s="13"/>
      <c r="GIP103" s="13"/>
      <c r="GIQ103" s="13"/>
      <c r="GIR103" s="13"/>
      <c r="GIS103" s="13"/>
      <c r="GIT103" s="13"/>
      <c r="GIU103" s="13"/>
      <c r="GIV103" s="13"/>
      <c r="GIW103" s="13"/>
      <c r="GIX103" s="13"/>
      <c r="GIY103" s="13"/>
      <c r="GIZ103" s="13"/>
      <c r="GJA103" s="13"/>
      <c r="GJB103" s="13"/>
      <c r="GJC103" s="13"/>
      <c r="GJD103" s="13"/>
      <c r="GJE103" s="13"/>
      <c r="GJF103" s="13"/>
      <c r="GJG103" s="13"/>
      <c r="GJH103" s="13"/>
      <c r="GJI103" s="13"/>
      <c r="GJJ103" s="13"/>
      <c r="GJK103" s="13"/>
      <c r="GJL103" s="13"/>
      <c r="GJM103" s="13"/>
      <c r="GJN103" s="13"/>
      <c r="GJO103" s="13"/>
      <c r="GJP103" s="13"/>
      <c r="GJQ103" s="13"/>
      <c r="GJR103" s="13"/>
      <c r="GJS103" s="13"/>
      <c r="GJT103" s="13"/>
      <c r="GJU103" s="13"/>
      <c r="GJV103" s="13"/>
      <c r="GJW103" s="13"/>
      <c r="GJX103" s="13"/>
      <c r="GJY103" s="13"/>
      <c r="GJZ103" s="13"/>
      <c r="GKA103" s="13"/>
      <c r="GKB103" s="13"/>
      <c r="GKC103" s="13"/>
      <c r="GKD103" s="13"/>
      <c r="GKE103" s="13"/>
      <c r="GKF103" s="13"/>
      <c r="GKG103" s="13"/>
      <c r="GKH103" s="13"/>
      <c r="GKI103" s="13"/>
      <c r="GKJ103" s="13"/>
      <c r="GKK103" s="13"/>
      <c r="GKL103" s="13"/>
      <c r="GKM103" s="13"/>
      <c r="GKN103" s="13"/>
      <c r="GKO103" s="13"/>
      <c r="GKP103" s="13"/>
      <c r="GKQ103" s="13"/>
      <c r="GKR103" s="13"/>
      <c r="GKS103" s="13"/>
      <c r="GKT103" s="13"/>
      <c r="GKU103" s="13"/>
      <c r="GKV103" s="13"/>
      <c r="GKW103" s="13"/>
      <c r="GKX103" s="13"/>
      <c r="GKY103" s="13"/>
      <c r="GKZ103" s="13"/>
      <c r="GLA103" s="13"/>
      <c r="GLB103" s="13"/>
      <c r="GLC103" s="13"/>
      <c r="GLD103" s="13"/>
      <c r="GLE103" s="13"/>
      <c r="GLF103" s="13"/>
      <c r="GLG103" s="13"/>
      <c r="GLH103" s="13"/>
      <c r="GLI103" s="13"/>
      <c r="GLJ103" s="13"/>
      <c r="GLK103" s="13"/>
      <c r="GLL103" s="13"/>
      <c r="GLM103" s="13"/>
      <c r="GLN103" s="13"/>
      <c r="GLO103" s="13"/>
      <c r="GLP103" s="13"/>
      <c r="GLQ103" s="13"/>
      <c r="GLR103" s="13"/>
      <c r="GLS103" s="13"/>
      <c r="GLT103" s="13"/>
      <c r="GLU103" s="13"/>
      <c r="GLV103" s="13"/>
      <c r="GLW103" s="13"/>
      <c r="GLX103" s="13"/>
      <c r="GLY103" s="13"/>
      <c r="GLZ103" s="13"/>
      <c r="GMA103" s="13"/>
      <c r="GMB103" s="13"/>
      <c r="GMC103" s="13"/>
      <c r="GMD103" s="13"/>
      <c r="GME103" s="13"/>
      <c r="GMF103" s="13"/>
      <c r="GMG103" s="13"/>
      <c r="GMH103" s="13"/>
      <c r="GMI103" s="13"/>
      <c r="GMJ103" s="13"/>
      <c r="GMK103" s="13"/>
      <c r="GML103" s="13"/>
      <c r="GMM103" s="13"/>
      <c r="GMN103" s="13"/>
      <c r="GMO103" s="13"/>
      <c r="GMP103" s="13"/>
      <c r="GMQ103" s="13"/>
      <c r="GMR103" s="13"/>
      <c r="GMS103" s="13"/>
      <c r="GMT103" s="13"/>
      <c r="GMU103" s="13"/>
      <c r="GMV103" s="13"/>
      <c r="GMW103" s="13"/>
      <c r="GMX103" s="13"/>
      <c r="GMY103" s="13"/>
      <c r="GMZ103" s="13"/>
      <c r="GNA103" s="13"/>
      <c r="GNB103" s="13"/>
      <c r="GNC103" s="13"/>
      <c r="GND103" s="13"/>
      <c r="GNE103" s="13"/>
      <c r="GNF103" s="13"/>
      <c r="GNG103" s="13"/>
      <c r="GNH103" s="13"/>
      <c r="GNI103" s="13"/>
      <c r="GNJ103" s="13"/>
      <c r="GNK103" s="13"/>
      <c r="GNL103" s="13"/>
      <c r="GNM103" s="13"/>
      <c r="GNN103" s="13"/>
      <c r="GNO103" s="13"/>
      <c r="GNP103" s="13"/>
      <c r="GNQ103" s="13"/>
      <c r="GNR103" s="13"/>
      <c r="GNS103" s="13"/>
      <c r="GNT103" s="13"/>
      <c r="GNU103" s="13"/>
      <c r="GNV103" s="13"/>
      <c r="GNW103" s="13"/>
      <c r="GNX103" s="13"/>
      <c r="GNY103" s="13"/>
      <c r="GNZ103" s="13"/>
      <c r="GOA103" s="13"/>
      <c r="GOB103" s="13"/>
      <c r="GOC103" s="13"/>
      <c r="GOD103" s="13"/>
      <c r="GOE103" s="13"/>
      <c r="GOF103" s="13"/>
      <c r="GOG103" s="13"/>
      <c r="GOH103" s="13"/>
      <c r="GOI103" s="13"/>
      <c r="GOJ103" s="13"/>
      <c r="GOK103" s="13"/>
      <c r="GOL103" s="13"/>
      <c r="GOM103" s="13"/>
      <c r="GON103" s="13"/>
      <c r="GOO103" s="13"/>
      <c r="GOP103" s="13"/>
      <c r="GOQ103" s="13"/>
      <c r="GOR103" s="13"/>
      <c r="GOS103" s="13"/>
      <c r="GOT103" s="13"/>
      <c r="GOU103" s="13"/>
      <c r="GOV103" s="13"/>
      <c r="GOW103" s="13"/>
      <c r="GOX103" s="13"/>
      <c r="GOY103" s="13"/>
      <c r="GOZ103" s="13"/>
      <c r="GPA103" s="13"/>
      <c r="GPB103" s="13"/>
      <c r="GPC103" s="13"/>
      <c r="GPD103" s="13"/>
      <c r="GPE103" s="13"/>
      <c r="GPF103" s="13"/>
      <c r="GPG103" s="13"/>
      <c r="GPH103" s="13"/>
      <c r="GPI103" s="13"/>
      <c r="GPJ103" s="13"/>
      <c r="GPK103" s="13"/>
      <c r="GPL103" s="13"/>
      <c r="GPM103" s="13"/>
      <c r="GPN103" s="13"/>
      <c r="GPO103" s="13"/>
      <c r="GPP103" s="13"/>
      <c r="GPQ103" s="13"/>
      <c r="GPR103" s="13"/>
      <c r="GPS103" s="13"/>
      <c r="GPT103" s="13"/>
      <c r="GPU103" s="13"/>
      <c r="GPV103" s="13"/>
      <c r="GPW103" s="13"/>
      <c r="GPX103" s="13"/>
      <c r="GPY103" s="13"/>
      <c r="GPZ103" s="13"/>
      <c r="GQA103" s="13"/>
      <c r="GQB103" s="13"/>
      <c r="GQC103" s="13"/>
      <c r="GQD103" s="13"/>
      <c r="GQE103" s="13"/>
      <c r="GQF103" s="13"/>
      <c r="GQG103" s="13"/>
      <c r="GQH103" s="13"/>
      <c r="GQI103" s="13"/>
      <c r="GQJ103" s="13"/>
      <c r="GQK103" s="13"/>
      <c r="GQL103" s="13"/>
      <c r="GQM103" s="13"/>
      <c r="GQN103" s="13"/>
      <c r="GQO103" s="13"/>
      <c r="GQP103" s="13"/>
      <c r="GQQ103" s="13"/>
      <c r="GQR103" s="13"/>
      <c r="GQS103" s="13"/>
      <c r="GQT103" s="13"/>
      <c r="GQU103" s="13"/>
      <c r="GQV103" s="13"/>
      <c r="GQW103" s="13"/>
      <c r="GQX103" s="13"/>
      <c r="GQY103" s="13"/>
      <c r="GQZ103" s="13"/>
      <c r="GRA103" s="13"/>
      <c r="GRB103" s="13"/>
      <c r="GRC103" s="13"/>
      <c r="GRD103" s="13"/>
      <c r="GRE103" s="13"/>
      <c r="GRF103" s="13"/>
      <c r="GRG103" s="13"/>
      <c r="GRH103" s="13"/>
      <c r="GRI103" s="13"/>
      <c r="GRJ103" s="13"/>
      <c r="GRK103" s="13"/>
      <c r="GRL103" s="13"/>
      <c r="GRM103" s="13"/>
      <c r="GRN103" s="13"/>
      <c r="GRO103" s="13"/>
      <c r="GRP103" s="13"/>
      <c r="GRQ103" s="13"/>
      <c r="GRR103" s="13"/>
      <c r="GRS103" s="13"/>
      <c r="GRT103" s="13"/>
      <c r="GRU103" s="13"/>
      <c r="GRV103" s="13"/>
      <c r="GRW103" s="13"/>
      <c r="GRX103" s="13"/>
      <c r="GRY103" s="13"/>
      <c r="GRZ103" s="13"/>
      <c r="GSA103" s="13"/>
      <c r="GSB103" s="13"/>
      <c r="GSC103" s="13"/>
      <c r="GSD103" s="13"/>
      <c r="GSE103" s="13"/>
      <c r="GSF103" s="13"/>
      <c r="GSG103" s="13"/>
      <c r="GSH103" s="13"/>
      <c r="GSI103" s="13"/>
      <c r="GSJ103" s="13"/>
      <c r="GSK103" s="13"/>
      <c r="GSL103" s="13"/>
      <c r="GSM103" s="13"/>
      <c r="GSN103" s="13"/>
      <c r="GSO103" s="13"/>
      <c r="GSP103" s="13"/>
      <c r="GSQ103" s="13"/>
      <c r="GSR103" s="13"/>
      <c r="GSS103" s="13"/>
      <c r="GST103" s="13"/>
      <c r="GSU103" s="13"/>
      <c r="GSV103" s="13"/>
      <c r="GSW103" s="13"/>
      <c r="GSX103" s="13"/>
      <c r="GSY103" s="13"/>
      <c r="GSZ103" s="13"/>
      <c r="GTA103" s="13"/>
      <c r="GTB103" s="13"/>
      <c r="GTC103" s="13"/>
      <c r="GTD103" s="13"/>
      <c r="GTE103" s="13"/>
      <c r="GTF103" s="13"/>
      <c r="GTG103" s="13"/>
      <c r="GTH103" s="13"/>
      <c r="GTI103" s="13"/>
      <c r="GTJ103" s="13"/>
      <c r="GTK103" s="13"/>
      <c r="GTL103" s="13"/>
      <c r="GTM103" s="13"/>
      <c r="GTN103" s="13"/>
      <c r="GTO103" s="13"/>
      <c r="GTP103" s="13"/>
      <c r="GTQ103" s="13"/>
      <c r="GTR103" s="13"/>
      <c r="GTS103" s="13"/>
      <c r="GTT103" s="13"/>
      <c r="GTU103" s="13"/>
      <c r="GTV103" s="13"/>
      <c r="GTW103" s="13"/>
      <c r="GTX103" s="13"/>
      <c r="GTY103" s="13"/>
      <c r="GTZ103" s="13"/>
      <c r="GUA103" s="13"/>
      <c r="GUB103" s="13"/>
      <c r="GUC103" s="13"/>
      <c r="GUD103" s="13"/>
      <c r="GUE103" s="13"/>
      <c r="GUF103" s="13"/>
      <c r="GUG103" s="13"/>
      <c r="GUH103" s="13"/>
      <c r="GUI103" s="13"/>
      <c r="GUJ103" s="13"/>
      <c r="GUK103" s="13"/>
      <c r="GUL103" s="13"/>
      <c r="GUM103" s="13"/>
      <c r="GUN103" s="13"/>
      <c r="GUO103" s="13"/>
      <c r="GUP103" s="13"/>
      <c r="GUQ103" s="13"/>
      <c r="GUR103" s="13"/>
      <c r="GUS103" s="13"/>
      <c r="GUT103" s="13"/>
      <c r="GUU103" s="13"/>
      <c r="GUV103" s="13"/>
      <c r="GUW103" s="13"/>
      <c r="GUX103" s="13"/>
      <c r="GUY103" s="13"/>
      <c r="GUZ103" s="13"/>
      <c r="GVA103" s="13"/>
      <c r="GVB103" s="13"/>
      <c r="GVC103" s="13"/>
      <c r="GVD103" s="13"/>
      <c r="GVE103" s="13"/>
      <c r="GVF103" s="13"/>
      <c r="GVG103" s="13"/>
      <c r="GVH103" s="13"/>
      <c r="GVI103" s="13"/>
      <c r="GVJ103" s="13"/>
      <c r="GVK103" s="13"/>
      <c r="GVL103" s="13"/>
      <c r="GVM103" s="13"/>
      <c r="GVN103" s="13"/>
      <c r="GVO103" s="13"/>
      <c r="GVP103" s="13"/>
      <c r="GVQ103" s="13"/>
      <c r="GVR103" s="13"/>
      <c r="GVS103" s="13"/>
      <c r="GVT103" s="13"/>
      <c r="GVU103" s="13"/>
      <c r="GVV103" s="13"/>
      <c r="GVW103" s="13"/>
      <c r="GVX103" s="13"/>
      <c r="GVY103" s="13"/>
      <c r="GVZ103" s="13"/>
      <c r="GWA103" s="13"/>
      <c r="GWB103" s="13"/>
      <c r="GWC103" s="13"/>
      <c r="GWD103" s="13"/>
      <c r="GWE103" s="13"/>
      <c r="GWF103" s="13"/>
      <c r="GWG103" s="13"/>
      <c r="GWH103" s="13"/>
      <c r="GWI103" s="13"/>
      <c r="GWJ103" s="13"/>
      <c r="GWK103" s="13"/>
      <c r="GWL103" s="13"/>
      <c r="GWM103" s="13"/>
      <c r="GWN103" s="13"/>
      <c r="GWO103" s="13"/>
      <c r="GWP103" s="13"/>
      <c r="GWQ103" s="13"/>
      <c r="GWR103" s="13"/>
      <c r="GWS103" s="13"/>
      <c r="GWT103" s="13"/>
      <c r="GWU103" s="13"/>
      <c r="GWV103" s="13"/>
      <c r="GWW103" s="13"/>
      <c r="GWX103" s="13"/>
      <c r="GWY103" s="13"/>
      <c r="GWZ103" s="13"/>
      <c r="GXA103" s="13"/>
      <c r="GXB103" s="13"/>
      <c r="GXC103" s="13"/>
      <c r="GXD103" s="13"/>
      <c r="GXE103" s="13"/>
      <c r="GXF103" s="13"/>
      <c r="GXG103" s="13"/>
      <c r="GXH103" s="13"/>
      <c r="GXI103" s="13"/>
      <c r="GXJ103" s="13"/>
      <c r="GXK103" s="13"/>
      <c r="GXL103" s="13"/>
      <c r="GXM103" s="13"/>
      <c r="GXN103" s="13"/>
      <c r="GXO103" s="13"/>
      <c r="GXP103" s="13"/>
      <c r="GXQ103" s="13"/>
      <c r="GXR103" s="13"/>
      <c r="GXS103" s="13"/>
      <c r="GXT103" s="13"/>
      <c r="GXU103" s="13"/>
      <c r="GXV103" s="13"/>
      <c r="GXW103" s="13"/>
      <c r="GXX103" s="13"/>
      <c r="GXY103" s="13"/>
      <c r="GXZ103" s="13"/>
      <c r="GYA103" s="13"/>
      <c r="GYB103" s="13"/>
      <c r="GYC103" s="13"/>
      <c r="GYD103" s="13"/>
      <c r="GYE103" s="13"/>
      <c r="GYF103" s="13"/>
      <c r="GYG103" s="13"/>
      <c r="GYH103" s="13"/>
      <c r="GYI103" s="13"/>
      <c r="GYJ103" s="13"/>
      <c r="GYK103" s="13"/>
      <c r="GYL103" s="13"/>
      <c r="GYM103" s="13"/>
      <c r="GYN103" s="13"/>
      <c r="GYO103" s="13"/>
      <c r="GYP103" s="13"/>
      <c r="GYQ103" s="13"/>
      <c r="GYR103" s="13"/>
      <c r="GYS103" s="13"/>
      <c r="GYT103" s="13"/>
      <c r="GYU103" s="13"/>
      <c r="GYV103" s="13"/>
      <c r="GYW103" s="13"/>
      <c r="GYX103" s="13"/>
      <c r="GYY103" s="13"/>
      <c r="GYZ103" s="13"/>
      <c r="GZA103" s="13"/>
      <c r="GZB103" s="13"/>
      <c r="GZC103" s="13"/>
      <c r="GZD103" s="13"/>
      <c r="GZE103" s="13"/>
      <c r="GZF103" s="13"/>
      <c r="GZG103" s="13"/>
      <c r="GZH103" s="13"/>
      <c r="GZI103" s="13"/>
      <c r="GZJ103" s="13"/>
      <c r="GZK103" s="13"/>
      <c r="GZL103" s="13"/>
      <c r="GZM103" s="13"/>
      <c r="GZN103" s="13"/>
      <c r="GZO103" s="13"/>
      <c r="GZP103" s="13"/>
      <c r="GZQ103" s="13"/>
      <c r="GZR103" s="13"/>
      <c r="GZS103" s="13"/>
      <c r="GZT103" s="13"/>
      <c r="GZU103" s="13"/>
      <c r="GZV103" s="13"/>
      <c r="GZW103" s="13"/>
      <c r="GZX103" s="13"/>
      <c r="GZY103" s="13"/>
      <c r="GZZ103" s="13"/>
      <c r="HAA103" s="13"/>
      <c r="HAB103" s="13"/>
      <c r="HAC103" s="13"/>
      <c r="HAD103" s="13"/>
      <c r="HAE103" s="13"/>
      <c r="HAF103" s="13"/>
      <c r="HAG103" s="13"/>
      <c r="HAH103" s="13"/>
      <c r="HAI103" s="13"/>
      <c r="HAJ103" s="13"/>
      <c r="HAK103" s="13"/>
      <c r="HAL103" s="13"/>
      <c r="HAM103" s="13"/>
      <c r="HAN103" s="13"/>
      <c r="HAO103" s="13"/>
      <c r="HAP103" s="13"/>
      <c r="HAQ103" s="13"/>
      <c r="HAR103" s="13"/>
      <c r="HAS103" s="13"/>
      <c r="HAT103" s="13"/>
      <c r="HAU103" s="13"/>
      <c r="HAV103" s="13"/>
      <c r="HAW103" s="13"/>
      <c r="HAX103" s="13"/>
      <c r="HAY103" s="13"/>
      <c r="HAZ103" s="13"/>
      <c r="HBA103" s="13"/>
      <c r="HBB103" s="13"/>
      <c r="HBC103" s="13"/>
      <c r="HBD103" s="13"/>
      <c r="HBE103" s="13"/>
      <c r="HBF103" s="13"/>
      <c r="HBG103" s="13"/>
      <c r="HBH103" s="13"/>
      <c r="HBI103" s="13"/>
      <c r="HBJ103" s="13"/>
      <c r="HBK103" s="13"/>
      <c r="HBL103" s="13"/>
      <c r="HBM103" s="13"/>
      <c r="HBN103" s="13"/>
      <c r="HBO103" s="13"/>
      <c r="HBP103" s="13"/>
      <c r="HBQ103" s="13"/>
      <c r="HBR103" s="13"/>
      <c r="HBS103" s="13"/>
      <c r="HBT103" s="13"/>
      <c r="HBU103" s="13"/>
      <c r="HBV103" s="13"/>
      <c r="HBW103" s="13"/>
      <c r="HBX103" s="13"/>
      <c r="HBY103" s="13"/>
      <c r="HBZ103" s="13"/>
      <c r="HCA103" s="13"/>
      <c r="HCB103" s="13"/>
      <c r="HCC103" s="13"/>
      <c r="HCD103" s="13"/>
      <c r="HCE103" s="13"/>
      <c r="HCF103" s="13"/>
      <c r="HCG103" s="13"/>
      <c r="HCH103" s="13"/>
      <c r="HCI103" s="13"/>
      <c r="HCJ103" s="13"/>
      <c r="HCK103" s="13"/>
      <c r="HCL103" s="13"/>
      <c r="HCM103" s="13"/>
      <c r="HCN103" s="13"/>
      <c r="HCO103" s="13"/>
      <c r="HCP103" s="13"/>
      <c r="HCQ103" s="13"/>
      <c r="HCR103" s="13"/>
      <c r="HCS103" s="13"/>
      <c r="HCT103" s="13"/>
      <c r="HCU103" s="13"/>
      <c r="HCV103" s="13"/>
      <c r="HCW103" s="13"/>
      <c r="HCX103" s="13"/>
      <c r="HCY103" s="13"/>
      <c r="HCZ103" s="13"/>
      <c r="HDA103" s="13"/>
      <c r="HDB103" s="13"/>
      <c r="HDC103" s="13"/>
      <c r="HDD103" s="13"/>
      <c r="HDE103" s="13"/>
      <c r="HDF103" s="13"/>
      <c r="HDG103" s="13"/>
      <c r="HDH103" s="13"/>
      <c r="HDI103" s="13"/>
      <c r="HDJ103" s="13"/>
      <c r="HDK103" s="13"/>
      <c r="HDL103" s="13"/>
      <c r="HDM103" s="13"/>
      <c r="HDN103" s="13"/>
      <c r="HDO103" s="13"/>
      <c r="HDP103" s="13"/>
      <c r="HDQ103" s="13"/>
      <c r="HDR103" s="13"/>
      <c r="HDS103" s="13"/>
      <c r="HDT103" s="13"/>
      <c r="HDU103" s="13"/>
      <c r="HDV103" s="13"/>
      <c r="HDW103" s="13"/>
      <c r="HDX103" s="13"/>
      <c r="HDY103" s="13"/>
      <c r="HDZ103" s="13"/>
      <c r="HEA103" s="13"/>
      <c r="HEB103" s="13"/>
      <c r="HEC103" s="13"/>
      <c r="HED103" s="13"/>
      <c r="HEE103" s="13"/>
      <c r="HEF103" s="13"/>
      <c r="HEG103" s="13"/>
      <c r="HEH103" s="13"/>
      <c r="HEI103" s="13"/>
      <c r="HEJ103" s="13"/>
      <c r="HEK103" s="13"/>
      <c r="HEL103" s="13"/>
      <c r="HEM103" s="13"/>
      <c r="HEN103" s="13"/>
      <c r="HEO103" s="13"/>
      <c r="HEP103" s="13"/>
      <c r="HEQ103" s="13"/>
      <c r="HER103" s="13"/>
      <c r="HES103" s="13"/>
      <c r="HET103" s="13"/>
      <c r="HEU103" s="13"/>
      <c r="HEV103" s="13"/>
      <c r="HEW103" s="13"/>
      <c r="HEX103" s="13"/>
      <c r="HEY103" s="13"/>
      <c r="HEZ103" s="13"/>
      <c r="HFA103" s="13"/>
      <c r="HFB103" s="13"/>
      <c r="HFC103" s="13"/>
      <c r="HFD103" s="13"/>
      <c r="HFE103" s="13"/>
      <c r="HFF103" s="13"/>
      <c r="HFG103" s="13"/>
      <c r="HFH103" s="13"/>
      <c r="HFI103" s="13"/>
      <c r="HFJ103" s="13"/>
      <c r="HFK103" s="13"/>
      <c r="HFL103" s="13"/>
      <c r="HFM103" s="13"/>
      <c r="HFN103" s="13"/>
      <c r="HFO103" s="13"/>
      <c r="HFP103" s="13"/>
      <c r="HFQ103" s="13"/>
      <c r="HFR103" s="13"/>
      <c r="HFS103" s="13"/>
      <c r="HFT103" s="13"/>
      <c r="HFU103" s="13"/>
      <c r="HFV103" s="13"/>
      <c r="HFW103" s="13"/>
      <c r="HFX103" s="13"/>
      <c r="HFY103" s="13"/>
      <c r="HFZ103" s="13"/>
      <c r="HGA103" s="13"/>
      <c r="HGB103" s="13"/>
      <c r="HGC103" s="13"/>
      <c r="HGD103" s="13"/>
      <c r="HGE103" s="13"/>
      <c r="HGF103" s="13"/>
      <c r="HGG103" s="13"/>
      <c r="HGH103" s="13"/>
      <c r="HGI103" s="13"/>
      <c r="HGJ103" s="13"/>
      <c r="HGK103" s="13"/>
      <c r="HGL103" s="13"/>
      <c r="HGM103" s="13"/>
      <c r="HGN103" s="13"/>
      <c r="HGO103" s="13"/>
      <c r="HGP103" s="13"/>
      <c r="HGQ103" s="13"/>
      <c r="HGR103" s="13"/>
      <c r="HGS103" s="13"/>
      <c r="HGT103" s="13"/>
      <c r="HGU103" s="13"/>
      <c r="HGV103" s="13"/>
      <c r="HGW103" s="13"/>
      <c r="HGX103" s="13"/>
      <c r="HGY103" s="13"/>
      <c r="HGZ103" s="13"/>
      <c r="HHA103" s="13"/>
      <c r="HHB103" s="13"/>
      <c r="HHC103" s="13"/>
      <c r="HHD103" s="13"/>
      <c r="HHE103" s="13"/>
      <c r="HHF103" s="13"/>
      <c r="HHG103" s="13"/>
      <c r="HHH103" s="13"/>
      <c r="HHI103" s="13"/>
      <c r="HHJ103" s="13"/>
      <c r="HHK103" s="13"/>
      <c r="HHL103" s="13"/>
      <c r="HHM103" s="13"/>
      <c r="HHN103" s="13"/>
      <c r="HHO103" s="13"/>
      <c r="HHP103" s="13"/>
      <c r="HHQ103" s="13"/>
      <c r="HHR103" s="13"/>
      <c r="HHS103" s="13"/>
      <c r="HHT103" s="13"/>
      <c r="HHU103" s="13"/>
      <c r="HHV103" s="13"/>
      <c r="HHW103" s="13"/>
      <c r="HHX103" s="13"/>
      <c r="HHY103" s="13"/>
      <c r="HHZ103" s="13"/>
      <c r="HIA103" s="13"/>
      <c r="HIB103" s="13"/>
      <c r="HIC103" s="13"/>
      <c r="HID103" s="13"/>
      <c r="HIE103" s="13"/>
      <c r="HIF103" s="13"/>
      <c r="HIG103" s="13"/>
      <c r="HIH103" s="13"/>
      <c r="HII103" s="13"/>
      <c r="HIJ103" s="13"/>
      <c r="HIK103" s="13"/>
      <c r="HIL103" s="13"/>
      <c r="HIM103" s="13"/>
      <c r="HIN103" s="13"/>
      <c r="HIO103" s="13"/>
      <c r="HIP103" s="13"/>
      <c r="HIQ103" s="13"/>
      <c r="HIR103" s="13"/>
      <c r="HIS103" s="13"/>
      <c r="HIT103" s="13"/>
      <c r="HIU103" s="13"/>
      <c r="HIV103" s="13"/>
      <c r="HIW103" s="13"/>
      <c r="HIX103" s="13"/>
      <c r="HIY103" s="13"/>
      <c r="HIZ103" s="13"/>
      <c r="HJA103" s="13"/>
      <c r="HJB103" s="13"/>
      <c r="HJC103" s="13"/>
      <c r="HJD103" s="13"/>
      <c r="HJE103" s="13"/>
      <c r="HJF103" s="13"/>
      <c r="HJG103" s="13"/>
      <c r="HJH103" s="13"/>
      <c r="HJI103" s="13"/>
      <c r="HJJ103" s="13"/>
      <c r="HJK103" s="13"/>
      <c r="HJL103" s="13"/>
      <c r="HJM103" s="13"/>
      <c r="HJN103" s="13"/>
      <c r="HJO103" s="13"/>
      <c r="HJP103" s="13"/>
      <c r="HJQ103" s="13"/>
      <c r="HJR103" s="13"/>
      <c r="HJS103" s="13"/>
      <c r="HJT103" s="13"/>
      <c r="HJU103" s="13"/>
      <c r="HJV103" s="13"/>
      <c r="HJW103" s="13"/>
      <c r="HJX103" s="13"/>
      <c r="HJY103" s="13"/>
      <c r="HJZ103" s="13"/>
      <c r="HKA103" s="13"/>
      <c r="HKB103" s="13"/>
      <c r="HKC103" s="13"/>
      <c r="HKD103" s="13"/>
      <c r="HKE103" s="13"/>
      <c r="HKF103" s="13"/>
      <c r="HKG103" s="13"/>
      <c r="HKH103" s="13"/>
      <c r="HKI103" s="13"/>
      <c r="HKJ103" s="13"/>
      <c r="HKK103" s="13"/>
      <c r="HKL103" s="13"/>
      <c r="HKM103" s="13"/>
      <c r="HKN103" s="13"/>
      <c r="HKO103" s="13"/>
      <c r="HKP103" s="13"/>
      <c r="HKQ103" s="13"/>
      <c r="HKR103" s="13"/>
      <c r="HKS103" s="13"/>
      <c r="HKT103" s="13"/>
      <c r="HKU103" s="13"/>
      <c r="HKV103" s="13"/>
      <c r="HKW103" s="13"/>
      <c r="HKX103" s="13"/>
      <c r="HKY103" s="13"/>
      <c r="HKZ103" s="13"/>
      <c r="HLA103" s="13"/>
      <c r="HLB103" s="13"/>
      <c r="HLC103" s="13"/>
      <c r="HLD103" s="13"/>
      <c r="HLE103" s="13"/>
      <c r="HLF103" s="13"/>
      <c r="HLG103" s="13"/>
      <c r="HLH103" s="13"/>
      <c r="HLI103" s="13"/>
      <c r="HLJ103" s="13"/>
      <c r="HLK103" s="13"/>
      <c r="HLL103" s="13"/>
      <c r="HLM103" s="13"/>
      <c r="HLN103" s="13"/>
      <c r="HLO103" s="13"/>
      <c r="HLP103" s="13"/>
      <c r="HLQ103" s="13"/>
      <c r="HLR103" s="13"/>
      <c r="HLS103" s="13"/>
      <c r="HLT103" s="13"/>
      <c r="HLU103" s="13"/>
      <c r="HLV103" s="13"/>
      <c r="HLW103" s="13"/>
      <c r="HLX103" s="13"/>
      <c r="HLY103" s="13"/>
      <c r="HLZ103" s="13"/>
      <c r="HMA103" s="13"/>
      <c r="HMB103" s="13"/>
      <c r="HMC103" s="13"/>
      <c r="HMD103" s="13"/>
      <c r="HME103" s="13"/>
      <c r="HMF103" s="13"/>
      <c r="HMG103" s="13"/>
      <c r="HMH103" s="13"/>
      <c r="HMI103" s="13"/>
      <c r="HMJ103" s="13"/>
      <c r="HMK103" s="13"/>
      <c r="HML103" s="13"/>
      <c r="HMM103" s="13"/>
      <c r="HMN103" s="13"/>
      <c r="HMO103" s="13"/>
      <c r="HMP103" s="13"/>
      <c r="HMQ103" s="13"/>
      <c r="HMR103" s="13"/>
      <c r="HMS103" s="13"/>
      <c r="HMT103" s="13"/>
      <c r="HMU103" s="13"/>
      <c r="HMV103" s="13"/>
      <c r="HMW103" s="13"/>
      <c r="HMX103" s="13"/>
      <c r="HMY103" s="13"/>
      <c r="HMZ103" s="13"/>
      <c r="HNA103" s="13"/>
      <c r="HNB103" s="13"/>
      <c r="HNC103" s="13"/>
      <c r="HND103" s="13"/>
      <c r="HNE103" s="13"/>
      <c r="HNF103" s="13"/>
      <c r="HNG103" s="13"/>
      <c r="HNH103" s="13"/>
      <c r="HNI103" s="13"/>
      <c r="HNJ103" s="13"/>
      <c r="HNK103" s="13"/>
      <c r="HNL103" s="13"/>
      <c r="HNM103" s="13"/>
      <c r="HNN103" s="13"/>
      <c r="HNO103" s="13"/>
      <c r="HNP103" s="13"/>
      <c r="HNQ103" s="13"/>
      <c r="HNR103" s="13"/>
      <c r="HNS103" s="13"/>
      <c r="HNT103" s="13"/>
      <c r="HNU103" s="13"/>
      <c r="HNV103" s="13"/>
      <c r="HNW103" s="13"/>
      <c r="HNX103" s="13"/>
      <c r="HNY103" s="13"/>
      <c r="HNZ103" s="13"/>
      <c r="HOA103" s="13"/>
      <c r="HOB103" s="13"/>
      <c r="HOC103" s="13"/>
      <c r="HOD103" s="13"/>
      <c r="HOE103" s="13"/>
      <c r="HOF103" s="13"/>
      <c r="HOG103" s="13"/>
      <c r="HOH103" s="13"/>
      <c r="HOI103" s="13"/>
      <c r="HOJ103" s="13"/>
      <c r="HOK103" s="13"/>
      <c r="HOL103" s="13"/>
      <c r="HOM103" s="13"/>
      <c r="HON103" s="13"/>
      <c r="HOO103" s="13"/>
      <c r="HOP103" s="13"/>
      <c r="HOQ103" s="13"/>
      <c r="HOR103" s="13"/>
      <c r="HOS103" s="13"/>
      <c r="HOT103" s="13"/>
      <c r="HOU103" s="13"/>
      <c r="HOV103" s="13"/>
      <c r="HOW103" s="13"/>
      <c r="HOX103" s="13"/>
      <c r="HOY103" s="13"/>
      <c r="HOZ103" s="13"/>
      <c r="HPA103" s="13"/>
      <c r="HPB103" s="13"/>
      <c r="HPC103" s="13"/>
      <c r="HPD103" s="13"/>
      <c r="HPE103" s="13"/>
      <c r="HPF103" s="13"/>
      <c r="HPG103" s="13"/>
      <c r="HPH103" s="13"/>
      <c r="HPI103" s="13"/>
      <c r="HPJ103" s="13"/>
      <c r="HPK103" s="13"/>
      <c r="HPL103" s="13"/>
      <c r="HPM103" s="13"/>
      <c r="HPN103" s="13"/>
      <c r="HPO103" s="13"/>
      <c r="HPP103" s="13"/>
      <c r="HPQ103" s="13"/>
      <c r="HPR103" s="13"/>
      <c r="HPS103" s="13"/>
      <c r="HPT103" s="13"/>
      <c r="HPU103" s="13"/>
      <c r="HPV103" s="13"/>
      <c r="HPW103" s="13"/>
      <c r="HPX103" s="13"/>
      <c r="HPY103" s="13"/>
      <c r="HPZ103" s="13"/>
      <c r="HQA103" s="13"/>
      <c r="HQB103" s="13"/>
      <c r="HQC103" s="13"/>
      <c r="HQD103" s="13"/>
      <c r="HQE103" s="13"/>
      <c r="HQF103" s="13"/>
      <c r="HQG103" s="13"/>
      <c r="HQH103" s="13"/>
      <c r="HQI103" s="13"/>
      <c r="HQJ103" s="13"/>
      <c r="HQK103" s="13"/>
      <c r="HQL103" s="13"/>
      <c r="HQM103" s="13"/>
      <c r="HQN103" s="13"/>
      <c r="HQO103" s="13"/>
      <c r="HQP103" s="13"/>
      <c r="HQQ103" s="13"/>
      <c r="HQR103" s="13"/>
      <c r="HQS103" s="13"/>
      <c r="HQT103" s="13"/>
      <c r="HQU103" s="13"/>
      <c r="HQV103" s="13"/>
      <c r="HQW103" s="13"/>
      <c r="HQX103" s="13"/>
      <c r="HQY103" s="13"/>
      <c r="HQZ103" s="13"/>
      <c r="HRA103" s="13"/>
      <c r="HRB103" s="13"/>
      <c r="HRC103" s="13"/>
      <c r="HRD103" s="13"/>
      <c r="HRE103" s="13"/>
      <c r="HRF103" s="13"/>
      <c r="HRG103" s="13"/>
      <c r="HRH103" s="13"/>
      <c r="HRI103" s="13"/>
      <c r="HRJ103" s="13"/>
      <c r="HRK103" s="13"/>
      <c r="HRL103" s="13"/>
      <c r="HRM103" s="13"/>
      <c r="HRN103" s="13"/>
      <c r="HRO103" s="13"/>
      <c r="HRP103" s="13"/>
      <c r="HRQ103" s="13"/>
      <c r="HRR103" s="13"/>
      <c r="HRS103" s="13"/>
      <c r="HRT103" s="13"/>
      <c r="HRU103" s="13"/>
      <c r="HRV103" s="13"/>
      <c r="HRW103" s="13"/>
      <c r="HRX103" s="13"/>
      <c r="HRY103" s="13"/>
      <c r="HRZ103" s="13"/>
      <c r="HSA103" s="13"/>
      <c r="HSB103" s="13"/>
      <c r="HSC103" s="13"/>
      <c r="HSD103" s="13"/>
      <c r="HSE103" s="13"/>
      <c r="HSF103" s="13"/>
      <c r="HSG103" s="13"/>
      <c r="HSH103" s="13"/>
      <c r="HSI103" s="13"/>
      <c r="HSJ103" s="13"/>
      <c r="HSK103" s="13"/>
      <c r="HSL103" s="13"/>
      <c r="HSM103" s="13"/>
      <c r="HSN103" s="13"/>
      <c r="HSO103" s="13"/>
      <c r="HSP103" s="13"/>
      <c r="HSQ103" s="13"/>
      <c r="HSR103" s="13"/>
      <c r="HSS103" s="13"/>
      <c r="HST103" s="13"/>
      <c r="HSU103" s="13"/>
      <c r="HSV103" s="13"/>
      <c r="HSW103" s="13"/>
      <c r="HSX103" s="13"/>
      <c r="HSY103" s="13"/>
      <c r="HSZ103" s="13"/>
      <c r="HTA103" s="13"/>
      <c r="HTB103" s="13"/>
      <c r="HTC103" s="13"/>
      <c r="HTD103" s="13"/>
      <c r="HTE103" s="13"/>
      <c r="HTF103" s="13"/>
      <c r="HTG103" s="13"/>
      <c r="HTH103" s="13"/>
      <c r="HTI103" s="13"/>
      <c r="HTJ103" s="13"/>
      <c r="HTK103" s="13"/>
      <c r="HTL103" s="13"/>
      <c r="HTM103" s="13"/>
      <c r="HTN103" s="13"/>
      <c r="HTO103" s="13"/>
      <c r="HTP103" s="13"/>
      <c r="HTQ103" s="13"/>
      <c r="HTR103" s="13"/>
      <c r="HTS103" s="13"/>
      <c r="HTT103" s="13"/>
      <c r="HTU103" s="13"/>
      <c r="HTV103" s="13"/>
      <c r="HTW103" s="13"/>
      <c r="HTX103" s="13"/>
      <c r="HTY103" s="13"/>
      <c r="HTZ103" s="13"/>
      <c r="HUA103" s="13"/>
      <c r="HUB103" s="13"/>
      <c r="HUC103" s="13"/>
      <c r="HUD103" s="13"/>
      <c r="HUE103" s="13"/>
      <c r="HUF103" s="13"/>
      <c r="HUG103" s="13"/>
      <c r="HUH103" s="13"/>
      <c r="HUI103" s="13"/>
      <c r="HUJ103" s="13"/>
      <c r="HUK103" s="13"/>
      <c r="HUL103" s="13"/>
      <c r="HUM103" s="13"/>
      <c r="HUN103" s="13"/>
      <c r="HUO103" s="13"/>
      <c r="HUP103" s="13"/>
      <c r="HUQ103" s="13"/>
      <c r="HUR103" s="13"/>
      <c r="HUS103" s="13"/>
      <c r="HUT103" s="13"/>
      <c r="HUU103" s="13"/>
      <c r="HUV103" s="13"/>
      <c r="HUW103" s="13"/>
      <c r="HUX103" s="13"/>
      <c r="HUY103" s="13"/>
      <c r="HUZ103" s="13"/>
      <c r="HVA103" s="13"/>
      <c r="HVB103" s="13"/>
      <c r="HVC103" s="13"/>
      <c r="HVD103" s="13"/>
      <c r="HVE103" s="13"/>
      <c r="HVF103" s="13"/>
      <c r="HVG103" s="13"/>
      <c r="HVH103" s="13"/>
      <c r="HVI103" s="13"/>
      <c r="HVJ103" s="13"/>
      <c r="HVK103" s="13"/>
      <c r="HVL103" s="13"/>
      <c r="HVM103" s="13"/>
      <c r="HVN103" s="13"/>
      <c r="HVO103" s="13"/>
      <c r="HVP103" s="13"/>
      <c r="HVQ103" s="13"/>
      <c r="HVR103" s="13"/>
      <c r="HVS103" s="13"/>
      <c r="HVT103" s="13"/>
      <c r="HVU103" s="13"/>
      <c r="HVV103" s="13"/>
      <c r="HVW103" s="13"/>
      <c r="HVX103" s="13"/>
      <c r="HVY103" s="13"/>
      <c r="HVZ103" s="13"/>
      <c r="HWA103" s="13"/>
      <c r="HWB103" s="13"/>
      <c r="HWC103" s="13"/>
      <c r="HWD103" s="13"/>
      <c r="HWE103" s="13"/>
      <c r="HWF103" s="13"/>
      <c r="HWG103" s="13"/>
      <c r="HWH103" s="13"/>
      <c r="HWI103" s="13"/>
      <c r="HWJ103" s="13"/>
      <c r="HWK103" s="13"/>
      <c r="HWL103" s="13"/>
      <c r="HWM103" s="13"/>
      <c r="HWN103" s="13"/>
      <c r="HWO103" s="13"/>
      <c r="HWP103" s="13"/>
      <c r="HWQ103" s="13"/>
      <c r="HWR103" s="13"/>
      <c r="HWS103" s="13"/>
      <c r="HWT103" s="13"/>
      <c r="HWU103" s="13"/>
      <c r="HWV103" s="13"/>
      <c r="HWW103" s="13"/>
      <c r="HWX103" s="13"/>
      <c r="HWY103" s="13"/>
      <c r="HWZ103" s="13"/>
      <c r="HXA103" s="13"/>
      <c r="HXB103" s="13"/>
      <c r="HXC103" s="13"/>
      <c r="HXD103" s="13"/>
      <c r="HXE103" s="13"/>
      <c r="HXF103" s="13"/>
      <c r="HXG103" s="13"/>
      <c r="HXH103" s="13"/>
      <c r="HXI103" s="13"/>
      <c r="HXJ103" s="13"/>
      <c r="HXK103" s="13"/>
      <c r="HXL103" s="13"/>
      <c r="HXM103" s="13"/>
      <c r="HXN103" s="13"/>
      <c r="HXO103" s="13"/>
      <c r="HXP103" s="13"/>
      <c r="HXQ103" s="13"/>
      <c r="HXR103" s="13"/>
      <c r="HXS103" s="13"/>
      <c r="HXT103" s="13"/>
      <c r="HXU103" s="13"/>
      <c r="HXV103" s="13"/>
      <c r="HXW103" s="13"/>
      <c r="HXX103" s="13"/>
      <c r="HXY103" s="13"/>
      <c r="HXZ103" s="13"/>
      <c r="HYA103" s="13"/>
      <c r="HYB103" s="13"/>
      <c r="HYC103" s="13"/>
      <c r="HYD103" s="13"/>
      <c r="HYE103" s="13"/>
      <c r="HYF103" s="13"/>
      <c r="HYG103" s="13"/>
      <c r="HYH103" s="13"/>
      <c r="HYI103" s="13"/>
      <c r="HYJ103" s="13"/>
      <c r="HYK103" s="13"/>
      <c r="HYL103" s="13"/>
      <c r="HYM103" s="13"/>
      <c r="HYN103" s="13"/>
      <c r="HYO103" s="13"/>
      <c r="HYP103" s="13"/>
      <c r="HYQ103" s="13"/>
      <c r="HYR103" s="13"/>
      <c r="HYS103" s="13"/>
      <c r="HYT103" s="13"/>
      <c r="HYU103" s="13"/>
      <c r="HYV103" s="13"/>
      <c r="HYW103" s="13"/>
      <c r="HYX103" s="13"/>
      <c r="HYY103" s="13"/>
      <c r="HYZ103" s="13"/>
      <c r="HZA103" s="13"/>
      <c r="HZB103" s="13"/>
      <c r="HZC103" s="13"/>
      <c r="HZD103" s="13"/>
      <c r="HZE103" s="13"/>
      <c r="HZF103" s="13"/>
      <c r="HZG103" s="13"/>
      <c r="HZH103" s="13"/>
      <c r="HZI103" s="13"/>
      <c r="HZJ103" s="13"/>
      <c r="HZK103" s="13"/>
      <c r="HZL103" s="13"/>
      <c r="HZM103" s="13"/>
      <c r="HZN103" s="13"/>
      <c r="HZO103" s="13"/>
      <c r="HZP103" s="13"/>
      <c r="HZQ103" s="13"/>
      <c r="HZR103" s="13"/>
      <c r="HZS103" s="13"/>
      <c r="HZT103" s="13"/>
      <c r="HZU103" s="13"/>
      <c r="HZV103" s="13"/>
      <c r="HZW103" s="13"/>
      <c r="HZX103" s="13"/>
      <c r="HZY103" s="13"/>
      <c r="HZZ103" s="13"/>
      <c r="IAA103" s="13"/>
      <c r="IAB103" s="13"/>
      <c r="IAC103" s="13"/>
      <c r="IAD103" s="13"/>
      <c r="IAE103" s="13"/>
      <c r="IAF103" s="13"/>
      <c r="IAG103" s="13"/>
      <c r="IAH103" s="13"/>
      <c r="IAI103" s="13"/>
      <c r="IAJ103" s="13"/>
      <c r="IAK103" s="13"/>
      <c r="IAL103" s="13"/>
      <c r="IAM103" s="13"/>
      <c r="IAN103" s="13"/>
      <c r="IAO103" s="13"/>
      <c r="IAP103" s="13"/>
      <c r="IAQ103" s="13"/>
      <c r="IAR103" s="13"/>
      <c r="IAS103" s="13"/>
      <c r="IAT103" s="13"/>
      <c r="IAU103" s="13"/>
      <c r="IAV103" s="13"/>
      <c r="IAW103" s="13"/>
      <c r="IAX103" s="13"/>
      <c r="IAY103" s="13"/>
      <c r="IAZ103" s="13"/>
      <c r="IBA103" s="13"/>
      <c r="IBB103" s="13"/>
      <c r="IBC103" s="13"/>
      <c r="IBD103" s="13"/>
      <c r="IBE103" s="13"/>
      <c r="IBF103" s="13"/>
      <c r="IBG103" s="13"/>
      <c r="IBH103" s="13"/>
      <c r="IBI103" s="13"/>
      <c r="IBJ103" s="13"/>
      <c r="IBK103" s="13"/>
      <c r="IBL103" s="13"/>
      <c r="IBM103" s="13"/>
      <c r="IBN103" s="13"/>
      <c r="IBO103" s="13"/>
      <c r="IBP103" s="13"/>
      <c r="IBQ103" s="13"/>
      <c r="IBR103" s="13"/>
      <c r="IBS103" s="13"/>
      <c r="IBT103" s="13"/>
      <c r="IBU103" s="13"/>
      <c r="IBV103" s="13"/>
      <c r="IBW103" s="13"/>
      <c r="IBX103" s="13"/>
      <c r="IBY103" s="13"/>
      <c r="IBZ103" s="13"/>
      <c r="ICA103" s="13"/>
      <c r="ICB103" s="13"/>
      <c r="ICC103" s="13"/>
      <c r="ICD103" s="13"/>
      <c r="ICE103" s="13"/>
      <c r="ICF103" s="13"/>
      <c r="ICG103" s="13"/>
      <c r="ICH103" s="13"/>
      <c r="ICI103" s="13"/>
      <c r="ICJ103" s="13"/>
      <c r="ICK103" s="13"/>
      <c r="ICL103" s="13"/>
      <c r="ICM103" s="13"/>
      <c r="ICN103" s="13"/>
      <c r="ICO103" s="13"/>
      <c r="ICP103" s="13"/>
      <c r="ICQ103" s="13"/>
      <c r="ICR103" s="13"/>
      <c r="ICS103" s="13"/>
      <c r="ICT103" s="13"/>
      <c r="ICU103" s="13"/>
      <c r="ICV103" s="13"/>
      <c r="ICW103" s="13"/>
      <c r="ICX103" s="13"/>
      <c r="ICY103" s="13"/>
      <c r="ICZ103" s="13"/>
      <c r="IDA103" s="13"/>
      <c r="IDB103" s="13"/>
      <c r="IDC103" s="13"/>
      <c r="IDD103" s="13"/>
      <c r="IDE103" s="13"/>
      <c r="IDF103" s="13"/>
      <c r="IDG103" s="13"/>
      <c r="IDH103" s="13"/>
      <c r="IDI103" s="13"/>
      <c r="IDJ103" s="13"/>
      <c r="IDK103" s="13"/>
      <c r="IDL103" s="13"/>
      <c r="IDM103" s="13"/>
      <c r="IDN103" s="13"/>
      <c r="IDO103" s="13"/>
      <c r="IDP103" s="13"/>
      <c r="IDQ103" s="13"/>
      <c r="IDR103" s="13"/>
      <c r="IDS103" s="13"/>
      <c r="IDT103" s="13"/>
      <c r="IDU103" s="13"/>
      <c r="IDV103" s="13"/>
      <c r="IDW103" s="13"/>
      <c r="IDX103" s="13"/>
      <c r="IDY103" s="13"/>
      <c r="IDZ103" s="13"/>
      <c r="IEA103" s="13"/>
      <c r="IEB103" s="13"/>
      <c r="IEC103" s="13"/>
      <c r="IED103" s="13"/>
      <c r="IEE103" s="13"/>
      <c r="IEF103" s="13"/>
      <c r="IEG103" s="13"/>
      <c r="IEH103" s="13"/>
      <c r="IEI103" s="13"/>
      <c r="IEJ103" s="13"/>
      <c r="IEK103" s="13"/>
      <c r="IEL103" s="13"/>
      <c r="IEM103" s="13"/>
      <c r="IEN103" s="13"/>
      <c r="IEO103" s="13"/>
      <c r="IEP103" s="13"/>
      <c r="IEQ103" s="13"/>
      <c r="IER103" s="13"/>
      <c r="IES103" s="13"/>
      <c r="IET103" s="13"/>
      <c r="IEU103" s="13"/>
      <c r="IEV103" s="13"/>
      <c r="IEW103" s="13"/>
      <c r="IEX103" s="13"/>
      <c r="IEY103" s="13"/>
      <c r="IEZ103" s="13"/>
      <c r="IFA103" s="13"/>
      <c r="IFB103" s="13"/>
      <c r="IFC103" s="13"/>
      <c r="IFD103" s="13"/>
      <c r="IFE103" s="13"/>
      <c r="IFF103" s="13"/>
      <c r="IFG103" s="13"/>
      <c r="IFH103" s="13"/>
      <c r="IFI103" s="13"/>
      <c r="IFJ103" s="13"/>
      <c r="IFK103" s="13"/>
      <c r="IFL103" s="13"/>
      <c r="IFM103" s="13"/>
      <c r="IFN103" s="13"/>
      <c r="IFO103" s="13"/>
      <c r="IFP103" s="13"/>
      <c r="IFQ103" s="13"/>
      <c r="IFR103" s="13"/>
      <c r="IFS103" s="13"/>
      <c r="IFT103" s="13"/>
      <c r="IFU103" s="13"/>
      <c r="IFV103" s="13"/>
      <c r="IFW103" s="13"/>
      <c r="IFX103" s="13"/>
      <c r="IFY103" s="13"/>
      <c r="IFZ103" s="13"/>
      <c r="IGA103" s="13"/>
      <c r="IGB103" s="13"/>
      <c r="IGC103" s="13"/>
      <c r="IGD103" s="13"/>
      <c r="IGE103" s="13"/>
      <c r="IGF103" s="13"/>
      <c r="IGG103" s="13"/>
      <c r="IGH103" s="13"/>
      <c r="IGI103" s="13"/>
      <c r="IGJ103" s="13"/>
      <c r="IGK103" s="13"/>
      <c r="IGL103" s="13"/>
      <c r="IGM103" s="13"/>
      <c r="IGN103" s="13"/>
      <c r="IGO103" s="13"/>
      <c r="IGP103" s="13"/>
      <c r="IGQ103" s="13"/>
      <c r="IGR103" s="13"/>
      <c r="IGS103" s="13"/>
      <c r="IGT103" s="13"/>
      <c r="IGU103" s="13"/>
      <c r="IGV103" s="13"/>
      <c r="IGW103" s="13"/>
      <c r="IGX103" s="13"/>
      <c r="IGY103" s="13"/>
      <c r="IGZ103" s="13"/>
      <c r="IHA103" s="13"/>
      <c r="IHB103" s="13"/>
      <c r="IHC103" s="13"/>
      <c r="IHD103" s="13"/>
      <c r="IHE103" s="13"/>
      <c r="IHF103" s="13"/>
      <c r="IHG103" s="13"/>
      <c r="IHH103" s="13"/>
      <c r="IHI103" s="13"/>
      <c r="IHJ103" s="13"/>
      <c r="IHK103" s="13"/>
      <c r="IHL103" s="13"/>
      <c r="IHM103" s="13"/>
      <c r="IHN103" s="13"/>
      <c r="IHO103" s="13"/>
      <c r="IHP103" s="13"/>
      <c r="IHQ103" s="13"/>
      <c r="IHR103" s="13"/>
      <c r="IHS103" s="13"/>
      <c r="IHT103" s="13"/>
      <c r="IHU103" s="13"/>
      <c r="IHV103" s="13"/>
      <c r="IHW103" s="13"/>
      <c r="IHX103" s="13"/>
      <c r="IHY103" s="13"/>
      <c r="IHZ103" s="13"/>
      <c r="IIA103" s="13"/>
      <c r="IIB103" s="13"/>
      <c r="IIC103" s="13"/>
      <c r="IID103" s="13"/>
      <c r="IIE103" s="13"/>
      <c r="IIF103" s="13"/>
      <c r="IIG103" s="13"/>
      <c r="IIH103" s="13"/>
      <c r="III103" s="13"/>
      <c r="IIJ103" s="13"/>
      <c r="IIK103" s="13"/>
      <c r="IIL103" s="13"/>
      <c r="IIM103" s="13"/>
      <c r="IIN103" s="13"/>
      <c r="IIO103" s="13"/>
      <c r="IIP103" s="13"/>
      <c r="IIQ103" s="13"/>
      <c r="IIR103" s="13"/>
      <c r="IIS103" s="13"/>
      <c r="IIT103" s="13"/>
      <c r="IIU103" s="13"/>
      <c r="IIV103" s="13"/>
      <c r="IIW103" s="13"/>
      <c r="IIX103" s="13"/>
      <c r="IIY103" s="13"/>
      <c r="IIZ103" s="13"/>
      <c r="IJA103" s="13"/>
      <c r="IJB103" s="13"/>
      <c r="IJC103" s="13"/>
      <c r="IJD103" s="13"/>
      <c r="IJE103" s="13"/>
      <c r="IJF103" s="13"/>
      <c r="IJG103" s="13"/>
      <c r="IJH103" s="13"/>
      <c r="IJI103" s="13"/>
      <c r="IJJ103" s="13"/>
      <c r="IJK103" s="13"/>
      <c r="IJL103" s="13"/>
      <c r="IJM103" s="13"/>
      <c r="IJN103" s="13"/>
      <c r="IJO103" s="13"/>
      <c r="IJP103" s="13"/>
      <c r="IJQ103" s="13"/>
      <c r="IJR103" s="13"/>
      <c r="IJS103" s="13"/>
      <c r="IJT103" s="13"/>
      <c r="IJU103" s="13"/>
      <c r="IJV103" s="13"/>
      <c r="IJW103" s="13"/>
      <c r="IJX103" s="13"/>
      <c r="IJY103" s="13"/>
      <c r="IJZ103" s="13"/>
      <c r="IKA103" s="13"/>
      <c r="IKB103" s="13"/>
      <c r="IKC103" s="13"/>
      <c r="IKD103" s="13"/>
      <c r="IKE103" s="13"/>
      <c r="IKF103" s="13"/>
      <c r="IKG103" s="13"/>
      <c r="IKH103" s="13"/>
      <c r="IKI103" s="13"/>
      <c r="IKJ103" s="13"/>
      <c r="IKK103" s="13"/>
      <c r="IKL103" s="13"/>
      <c r="IKM103" s="13"/>
      <c r="IKN103" s="13"/>
      <c r="IKO103" s="13"/>
      <c r="IKP103" s="13"/>
      <c r="IKQ103" s="13"/>
      <c r="IKR103" s="13"/>
      <c r="IKS103" s="13"/>
      <c r="IKT103" s="13"/>
      <c r="IKU103" s="13"/>
      <c r="IKV103" s="13"/>
      <c r="IKW103" s="13"/>
      <c r="IKX103" s="13"/>
      <c r="IKY103" s="13"/>
      <c r="IKZ103" s="13"/>
      <c r="ILA103" s="13"/>
      <c r="ILB103" s="13"/>
      <c r="ILC103" s="13"/>
      <c r="ILD103" s="13"/>
      <c r="ILE103" s="13"/>
      <c r="ILF103" s="13"/>
      <c r="ILG103" s="13"/>
      <c r="ILH103" s="13"/>
      <c r="ILI103" s="13"/>
      <c r="ILJ103" s="13"/>
      <c r="ILK103" s="13"/>
      <c r="ILL103" s="13"/>
      <c r="ILM103" s="13"/>
      <c r="ILN103" s="13"/>
      <c r="ILO103" s="13"/>
      <c r="ILP103" s="13"/>
      <c r="ILQ103" s="13"/>
      <c r="ILR103" s="13"/>
      <c r="ILS103" s="13"/>
      <c r="ILT103" s="13"/>
      <c r="ILU103" s="13"/>
      <c r="ILV103" s="13"/>
      <c r="ILW103" s="13"/>
      <c r="ILX103" s="13"/>
      <c r="ILY103" s="13"/>
      <c r="ILZ103" s="13"/>
      <c r="IMA103" s="13"/>
      <c r="IMB103" s="13"/>
      <c r="IMC103" s="13"/>
      <c r="IMD103" s="13"/>
      <c r="IME103" s="13"/>
      <c r="IMF103" s="13"/>
      <c r="IMG103" s="13"/>
      <c r="IMH103" s="13"/>
      <c r="IMI103" s="13"/>
      <c r="IMJ103" s="13"/>
      <c r="IMK103" s="13"/>
      <c r="IML103" s="13"/>
      <c r="IMM103" s="13"/>
      <c r="IMN103" s="13"/>
      <c r="IMO103" s="13"/>
      <c r="IMP103" s="13"/>
      <c r="IMQ103" s="13"/>
      <c r="IMR103" s="13"/>
      <c r="IMS103" s="13"/>
      <c r="IMT103" s="13"/>
      <c r="IMU103" s="13"/>
      <c r="IMV103" s="13"/>
      <c r="IMW103" s="13"/>
      <c r="IMX103" s="13"/>
      <c r="IMY103" s="13"/>
      <c r="IMZ103" s="13"/>
      <c r="INA103" s="13"/>
      <c r="INB103" s="13"/>
      <c r="INC103" s="13"/>
      <c r="IND103" s="13"/>
      <c r="INE103" s="13"/>
      <c r="INF103" s="13"/>
      <c r="ING103" s="13"/>
      <c r="INH103" s="13"/>
      <c r="INI103" s="13"/>
      <c r="INJ103" s="13"/>
      <c r="INK103" s="13"/>
      <c r="INL103" s="13"/>
      <c r="INM103" s="13"/>
      <c r="INN103" s="13"/>
      <c r="INO103" s="13"/>
      <c r="INP103" s="13"/>
      <c r="INQ103" s="13"/>
      <c r="INR103" s="13"/>
      <c r="INS103" s="13"/>
      <c r="INT103" s="13"/>
      <c r="INU103" s="13"/>
      <c r="INV103" s="13"/>
      <c r="INW103" s="13"/>
      <c r="INX103" s="13"/>
      <c r="INY103" s="13"/>
      <c r="INZ103" s="13"/>
      <c r="IOA103" s="13"/>
      <c r="IOB103" s="13"/>
      <c r="IOC103" s="13"/>
      <c r="IOD103" s="13"/>
      <c r="IOE103" s="13"/>
      <c r="IOF103" s="13"/>
      <c r="IOG103" s="13"/>
      <c r="IOH103" s="13"/>
      <c r="IOI103" s="13"/>
      <c r="IOJ103" s="13"/>
      <c r="IOK103" s="13"/>
      <c r="IOL103" s="13"/>
      <c r="IOM103" s="13"/>
      <c r="ION103" s="13"/>
      <c r="IOO103" s="13"/>
      <c r="IOP103" s="13"/>
      <c r="IOQ103" s="13"/>
      <c r="IOR103" s="13"/>
      <c r="IOS103" s="13"/>
      <c r="IOT103" s="13"/>
      <c r="IOU103" s="13"/>
      <c r="IOV103" s="13"/>
      <c r="IOW103" s="13"/>
      <c r="IOX103" s="13"/>
      <c r="IOY103" s="13"/>
      <c r="IOZ103" s="13"/>
      <c r="IPA103" s="13"/>
      <c r="IPB103" s="13"/>
      <c r="IPC103" s="13"/>
      <c r="IPD103" s="13"/>
      <c r="IPE103" s="13"/>
      <c r="IPF103" s="13"/>
      <c r="IPG103" s="13"/>
      <c r="IPH103" s="13"/>
      <c r="IPI103" s="13"/>
      <c r="IPJ103" s="13"/>
      <c r="IPK103" s="13"/>
      <c r="IPL103" s="13"/>
      <c r="IPM103" s="13"/>
      <c r="IPN103" s="13"/>
      <c r="IPO103" s="13"/>
      <c r="IPP103" s="13"/>
      <c r="IPQ103" s="13"/>
      <c r="IPR103" s="13"/>
      <c r="IPS103" s="13"/>
      <c r="IPT103" s="13"/>
      <c r="IPU103" s="13"/>
      <c r="IPV103" s="13"/>
      <c r="IPW103" s="13"/>
      <c r="IPX103" s="13"/>
      <c r="IPY103" s="13"/>
      <c r="IPZ103" s="13"/>
      <c r="IQA103" s="13"/>
      <c r="IQB103" s="13"/>
      <c r="IQC103" s="13"/>
      <c r="IQD103" s="13"/>
      <c r="IQE103" s="13"/>
      <c r="IQF103" s="13"/>
      <c r="IQG103" s="13"/>
      <c r="IQH103" s="13"/>
      <c r="IQI103" s="13"/>
      <c r="IQJ103" s="13"/>
      <c r="IQK103" s="13"/>
      <c r="IQL103" s="13"/>
      <c r="IQM103" s="13"/>
      <c r="IQN103" s="13"/>
      <c r="IQO103" s="13"/>
      <c r="IQP103" s="13"/>
      <c r="IQQ103" s="13"/>
      <c r="IQR103" s="13"/>
      <c r="IQS103" s="13"/>
      <c r="IQT103" s="13"/>
      <c r="IQU103" s="13"/>
      <c r="IQV103" s="13"/>
      <c r="IQW103" s="13"/>
      <c r="IQX103" s="13"/>
      <c r="IQY103" s="13"/>
      <c r="IQZ103" s="13"/>
      <c r="IRA103" s="13"/>
      <c r="IRB103" s="13"/>
      <c r="IRC103" s="13"/>
      <c r="IRD103" s="13"/>
      <c r="IRE103" s="13"/>
      <c r="IRF103" s="13"/>
      <c r="IRG103" s="13"/>
      <c r="IRH103" s="13"/>
      <c r="IRI103" s="13"/>
      <c r="IRJ103" s="13"/>
      <c r="IRK103" s="13"/>
      <c r="IRL103" s="13"/>
      <c r="IRM103" s="13"/>
      <c r="IRN103" s="13"/>
      <c r="IRO103" s="13"/>
      <c r="IRP103" s="13"/>
      <c r="IRQ103" s="13"/>
      <c r="IRR103" s="13"/>
      <c r="IRS103" s="13"/>
      <c r="IRT103" s="13"/>
      <c r="IRU103" s="13"/>
      <c r="IRV103" s="13"/>
      <c r="IRW103" s="13"/>
      <c r="IRX103" s="13"/>
      <c r="IRY103" s="13"/>
      <c r="IRZ103" s="13"/>
      <c r="ISA103" s="13"/>
      <c r="ISB103" s="13"/>
      <c r="ISC103" s="13"/>
      <c r="ISD103" s="13"/>
      <c r="ISE103" s="13"/>
      <c r="ISF103" s="13"/>
      <c r="ISG103" s="13"/>
      <c r="ISH103" s="13"/>
      <c r="ISI103" s="13"/>
      <c r="ISJ103" s="13"/>
      <c r="ISK103" s="13"/>
      <c r="ISL103" s="13"/>
      <c r="ISM103" s="13"/>
      <c r="ISN103" s="13"/>
      <c r="ISO103" s="13"/>
      <c r="ISP103" s="13"/>
      <c r="ISQ103" s="13"/>
      <c r="ISR103" s="13"/>
      <c r="ISS103" s="13"/>
      <c r="IST103" s="13"/>
      <c r="ISU103" s="13"/>
      <c r="ISV103" s="13"/>
      <c r="ISW103" s="13"/>
      <c r="ISX103" s="13"/>
      <c r="ISY103" s="13"/>
      <c r="ISZ103" s="13"/>
      <c r="ITA103" s="13"/>
      <c r="ITB103" s="13"/>
      <c r="ITC103" s="13"/>
      <c r="ITD103" s="13"/>
      <c r="ITE103" s="13"/>
      <c r="ITF103" s="13"/>
      <c r="ITG103" s="13"/>
      <c r="ITH103" s="13"/>
      <c r="ITI103" s="13"/>
      <c r="ITJ103" s="13"/>
      <c r="ITK103" s="13"/>
      <c r="ITL103" s="13"/>
      <c r="ITM103" s="13"/>
      <c r="ITN103" s="13"/>
      <c r="ITO103" s="13"/>
      <c r="ITP103" s="13"/>
      <c r="ITQ103" s="13"/>
      <c r="ITR103" s="13"/>
      <c r="ITS103" s="13"/>
      <c r="ITT103" s="13"/>
      <c r="ITU103" s="13"/>
      <c r="ITV103" s="13"/>
      <c r="ITW103" s="13"/>
      <c r="ITX103" s="13"/>
      <c r="ITY103" s="13"/>
      <c r="ITZ103" s="13"/>
      <c r="IUA103" s="13"/>
      <c r="IUB103" s="13"/>
      <c r="IUC103" s="13"/>
      <c r="IUD103" s="13"/>
      <c r="IUE103" s="13"/>
      <c r="IUF103" s="13"/>
      <c r="IUG103" s="13"/>
      <c r="IUH103" s="13"/>
      <c r="IUI103" s="13"/>
      <c r="IUJ103" s="13"/>
      <c r="IUK103" s="13"/>
      <c r="IUL103" s="13"/>
      <c r="IUM103" s="13"/>
      <c r="IUN103" s="13"/>
      <c r="IUO103" s="13"/>
      <c r="IUP103" s="13"/>
      <c r="IUQ103" s="13"/>
      <c r="IUR103" s="13"/>
      <c r="IUS103" s="13"/>
      <c r="IUT103" s="13"/>
      <c r="IUU103" s="13"/>
      <c r="IUV103" s="13"/>
      <c r="IUW103" s="13"/>
      <c r="IUX103" s="13"/>
      <c r="IUY103" s="13"/>
      <c r="IUZ103" s="13"/>
      <c r="IVA103" s="13"/>
      <c r="IVB103" s="13"/>
      <c r="IVC103" s="13"/>
      <c r="IVD103" s="13"/>
      <c r="IVE103" s="13"/>
      <c r="IVF103" s="13"/>
      <c r="IVG103" s="13"/>
      <c r="IVH103" s="13"/>
      <c r="IVI103" s="13"/>
      <c r="IVJ103" s="13"/>
      <c r="IVK103" s="13"/>
      <c r="IVL103" s="13"/>
      <c r="IVM103" s="13"/>
      <c r="IVN103" s="13"/>
      <c r="IVO103" s="13"/>
      <c r="IVP103" s="13"/>
      <c r="IVQ103" s="13"/>
      <c r="IVR103" s="13"/>
      <c r="IVS103" s="13"/>
      <c r="IVT103" s="13"/>
      <c r="IVU103" s="13"/>
      <c r="IVV103" s="13"/>
      <c r="IVW103" s="13"/>
      <c r="IVX103" s="13"/>
      <c r="IVY103" s="13"/>
      <c r="IVZ103" s="13"/>
      <c r="IWA103" s="13"/>
      <c r="IWB103" s="13"/>
      <c r="IWC103" s="13"/>
      <c r="IWD103" s="13"/>
      <c r="IWE103" s="13"/>
      <c r="IWF103" s="13"/>
      <c r="IWG103" s="13"/>
      <c r="IWH103" s="13"/>
      <c r="IWI103" s="13"/>
      <c r="IWJ103" s="13"/>
      <c r="IWK103" s="13"/>
      <c r="IWL103" s="13"/>
      <c r="IWM103" s="13"/>
      <c r="IWN103" s="13"/>
      <c r="IWO103" s="13"/>
      <c r="IWP103" s="13"/>
      <c r="IWQ103" s="13"/>
      <c r="IWR103" s="13"/>
      <c r="IWS103" s="13"/>
      <c r="IWT103" s="13"/>
      <c r="IWU103" s="13"/>
      <c r="IWV103" s="13"/>
      <c r="IWW103" s="13"/>
      <c r="IWX103" s="13"/>
      <c r="IWY103" s="13"/>
      <c r="IWZ103" s="13"/>
      <c r="IXA103" s="13"/>
      <c r="IXB103" s="13"/>
      <c r="IXC103" s="13"/>
      <c r="IXD103" s="13"/>
      <c r="IXE103" s="13"/>
      <c r="IXF103" s="13"/>
      <c r="IXG103" s="13"/>
      <c r="IXH103" s="13"/>
      <c r="IXI103" s="13"/>
      <c r="IXJ103" s="13"/>
      <c r="IXK103" s="13"/>
      <c r="IXL103" s="13"/>
      <c r="IXM103" s="13"/>
      <c r="IXN103" s="13"/>
      <c r="IXO103" s="13"/>
      <c r="IXP103" s="13"/>
      <c r="IXQ103" s="13"/>
      <c r="IXR103" s="13"/>
      <c r="IXS103" s="13"/>
      <c r="IXT103" s="13"/>
      <c r="IXU103" s="13"/>
      <c r="IXV103" s="13"/>
      <c r="IXW103" s="13"/>
      <c r="IXX103" s="13"/>
      <c r="IXY103" s="13"/>
      <c r="IXZ103" s="13"/>
      <c r="IYA103" s="13"/>
      <c r="IYB103" s="13"/>
      <c r="IYC103" s="13"/>
      <c r="IYD103" s="13"/>
      <c r="IYE103" s="13"/>
      <c r="IYF103" s="13"/>
      <c r="IYG103" s="13"/>
      <c r="IYH103" s="13"/>
      <c r="IYI103" s="13"/>
      <c r="IYJ103" s="13"/>
      <c r="IYK103" s="13"/>
      <c r="IYL103" s="13"/>
      <c r="IYM103" s="13"/>
      <c r="IYN103" s="13"/>
      <c r="IYO103" s="13"/>
      <c r="IYP103" s="13"/>
      <c r="IYQ103" s="13"/>
      <c r="IYR103" s="13"/>
      <c r="IYS103" s="13"/>
      <c r="IYT103" s="13"/>
      <c r="IYU103" s="13"/>
      <c r="IYV103" s="13"/>
      <c r="IYW103" s="13"/>
      <c r="IYX103" s="13"/>
      <c r="IYY103" s="13"/>
      <c r="IYZ103" s="13"/>
      <c r="IZA103" s="13"/>
      <c r="IZB103" s="13"/>
      <c r="IZC103" s="13"/>
      <c r="IZD103" s="13"/>
      <c r="IZE103" s="13"/>
      <c r="IZF103" s="13"/>
      <c r="IZG103" s="13"/>
      <c r="IZH103" s="13"/>
      <c r="IZI103" s="13"/>
      <c r="IZJ103" s="13"/>
      <c r="IZK103" s="13"/>
      <c r="IZL103" s="13"/>
      <c r="IZM103" s="13"/>
      <c r="IZN103" s="13"/>
      <c r="IZO103" s="13"/>
      <c r="IZP103" s="13"/>
      <c r="IZQ103" s="13"/>
      <c r="IZR103" s="13"/>
      <c r="IZS103" s="13"/>
      <c r="IZT103" s="13"/>
      <c r="IZU103" s="13"/>
      <c r="IZV103" s="13"/>
      <c r="IZW103" s="13"/>
      <c r="IZX103" s="13"/>
      <c r="IZY103" s="13"/>
      <c r="IZZ103" s="13"/>
      <c r="JAA103" s="13"/>
      <c r="JAB103" s="13"/>
      <c r="JAC103" s="13"/>
      <c r="JAD103" s="13"/>
      <c r="JAE103" s="13"/>
      <c r="JAF103" s="13"/>
      <c r="JAG103" s="13"/>
      <c r="JAH103" s="13"/>
      <c r="JAI103" s="13"/>
      <c r="JAJ103" s="13"/>
      <c r="JAK103" s="13"/>
      <c r="JAL103" s="13"/>
      <c r="JAM103" s="13"/>
      <c r="JAN103" s="13"/>
      <c r="JAO103" s="13"/>
      <c r="JAP103" s="13"/>
      <c r="JAQ103" s="13"/>
      <c r="JAR103" s="13"/>
      <c r="JAS103" s="13"/>
      <c r="JAT103" s="13"/>
      <c r="JAU103" s="13"/>
      <c r="JAV103" s="13"/>
      <c r="JAW103" s="13"/>
      <c r="JAX103" s="13"/>
      <c r="JAY103" s="13"/>
      <c r="JAZ103" s="13"/>
      <c r="JBA103" s="13"/>
      <c r="JBB103" s="13"/>
      <c r="JBC103" s="13"/>
      <c r="JBD103" s="13"/>
      <c r="JBE103" s="13"/>
      <c r="JBF103" s="13"/>
      <c r="JBG103" s="13"/>
      <c r="JBH103" s="13"/>
      <c r="JBI103" s="13"/>
      <c r="JBJ103" s="13"/>
      <c r="JBK103" s="13"/>
      <c r="JBL103" s="13"/>
      <c r="JBM103" s="13"/>
      <c r="JBN103" s="13"/>
      <c r="JBO103" s="13"/>
      <c r="JBP103" s="13"/>
      <c r="JBQ103" s="13"/>
      <c r="JBR103" s="13"/>
      <c r="JBS103" s="13"/>
      <c r="JBT103" s="13"/>
      <c r="JBU103" s="13"/>
      <c r="JBV103" s="13"/>
      <c r="JBW103" s="13"/>
      <c r="JBX103" s="13"/>
      <c r="JBY103" s="13"/>
      <c r="JBZ103" s="13"/>
      <c r="JCA103" s="13"/>
      <c r="JCB103" s="13"/>
      <c r="JCC103" s="13"/>
      <c r="JCD103" s="13"/>
      <c r="JCE103" s="13"/>
      <c r="JCF103" s="13"/>
      <c r="JCG103" s="13"/>
      <c r="JCH103" s="13"/>
      <c r="JCI103" s="13"/>
      <c r="JCJ103" s="13"/>
      <c r="JCK103" s="13"/>
      <c r="JCL103" s="13"/>
      <c r="JCM103" s="13"/>
      <c r="JCN103" s="13"/>
      <c r="JCO103" s="13"/>
      <c r="JCP103" s="13"/>
      <c r="JCQ103" s="13"/>
      <c r="JCR103" s="13"/>
      <c r="JCS103" s="13"/>
      <c r="JCT103" s="13"/>
      <c r="JCU103" s="13"/>
      <c r="JCV103" s="13"/>
      <c r="JCW103" s="13"/>
      <c r="JCX103" s="13"/>
      <c r="JCY103" s="13"/>
      <c r="JCZ103" s="13"/>
      <c r="JDA103" s="13"/>
      <c r="JDB103" s="13"/>
      <c r="JDC103" s="13"/>
      <c r="JDD103" s="13"/>
      <c r="JDE103" s="13"/>
      <c r="JDF103" s="13"/>
      <c r="JDG103" s="13"/>
      <c r="JDH103" s="13"/>
      <c r="JDI103" s="13"/>
      <c r="JDJ103" s="13"/>
      <c r="JDK103" s="13"/>
      <c r="JDL103" s="13"/>
      <c r="JDM103" s="13"/>
      <c r="JDN103" s="13"/>
      <c r="JDO103" s="13"/>
      <c r="JDP103" s="13"/>
      <c r="JDQ103" s="13"/>
      <c r="JDR103" s="13"/>
      <c r="JDS103" s="13"/>
      <c r="JDT103" s="13"/>
      <c r="JDU103" s="13"/>
      <c r="JDV103" s="13"/>
      <c r="JDW103" s="13"/>
      <c r="JDX103" s="13"/>
      <c r="JDY103" s="13"/>
      <c r="JDZ103" s="13"/>
      <c r="JEA103" s="13"/>
      <c r="JEB103" s="13"/>
      <c r="JEC103" s="13"/>
      <c r="JED103" s="13"/>
      <c r="JEE103" s="13"/>
      <c r="JEF103" s="13"/>
      <c r="JEG103" s="13"/>
      <c r="JEH103" s="13"/>
      <c r="JEI103" s="13"/>
      <c r="JEJ103" s="13"/>
      <c r="JEK103" s="13"/>
      <c r="JEL103" s="13"/>
      <c r="JEM103" s="13"/>
      <c r="JEN103" s="13"/>
      <c r="JEO103" s="13"/>
      <c r="JEP103" s="13"/>
      <c r="JEQ103" s="13"/>
      <c r="JER103" s="13"/>
      <c r="JES103" s="13"/>
      <c r="JET103" s="13"/>
      <c r="JEU103" s="13"/>
      <c r="JEV103" s="13"/>
      <c r="JEW103" s="13"/>
      <c r="JEX103" s="13"/>
      <c r="JEY103" s="13"/>
      <c r="JEZ103" s="13"/>
      <c r="JFA103" s="13"/>
      <c r="JFB103" s="13"/>
      <c r="JFC103" s="13"/>
      <c r="JFD103" s="13"/>
      <c r="JFE103" s="13"/>
      <c r="JFF103" s="13"/>
      <c r="JFG103" s="13"/>
      <c r="JFH103" s="13"/>
      <c r="JFI103" s="13"/>
      <c r="JFJ103" s="13"/>
      <c r="JFK103" s="13"/>
      <c r="JFL103" s="13"/>
      <c r="JFM103" s="13"/>
      <c r="JFN103" s="13"/>
      <c r="JFO103" s="13"/>
      <c r="JFP103" s="13"/>
      <c r="JFQ103" s="13"/>
      <c r="JFR103" s="13"/>
      <c r="JFS103" s="13"/>
      <c r="JFT103" s="13"/>
      <c r="JFU103" s="13"/>
      <c r="JFV103" s="13"/>
      <c r="JFW103" s="13"/>
      <c r="JFX103" s="13"/>
      <c r="JFY103" s="13"/>
      <c r="JFZ103" s="13"/>
      <c r="JGA103" s="13"/>
      <c r="JGB103" s="13"/>
      <c r="JGC103" s="13"/>
      <c r="JGD103" s="13"/>
      <c r="JGE103" s="13"/>
      <c r="JGF103" s="13"/>
      <c r="JGG103" s="13"/>
      <c r="JGH103" s="13"/>
      <c r="JGI103" s="13"/>
      <c r="JGJ103" s="13"/>
      <c r="JGK103" s="13"/>
      <c r="JGL103" s="13"/>
      <c r="JGM103" s="13"/>
      <c r="JGN103" s="13"/>
      <c r="JGO103" s="13"/>
      <c r="JGP103" s="13"/>
      <c r="JGQ103" s="13"/>
      <c r="JGR103" s="13"/>
      <c r="JGS103" s="13"/>
      <c r="JGT103" s="13"/>
      <c r="JGU103" s="13"/>
      <c r="JGV103" s="13"/>
      <c r="JGW103" s="13"/>
      <c r="JGX103" s="13"/>
      <c r="JGY103" s="13"/>
      <c r="JGZ103" s="13"/>
      <c r="JHA103" s="13"/>
      <c r="JHB103" s="13"/>
      <c r="JHC103" s="13"/>
      <c r="JHD103" s="13"/>
      <c r="JHE103" s="13"/>
      <c r="JHF103" s="13"/>
      <c r="JHG103" s="13"/>
      <c r="JHH103" s="13"/>
      <c r="JHI103" s="13"/>
      <c r="JHJ103" s="13"/>
      <c r="JHK103" s="13"/>
      <c r="JHL103" s="13"/>
      <c r="JHM103" s="13"/>
      <c r="JHN103" s="13"/>
      <c r="JHO103" s="13"/>
      <c r="JHP103" s="13"/>
      <c r="JHQ103" s="13"/>
      <c r="JHR103" s="13"/>
      <c r="JHS103" s="13"/>
      <c r="JHT103" s="13"/>
      <c r="JHU103" s="13"/>
      <c r="JHV103" s="13"/>
      <c r="JHW103" s="13"/>
      <c r="JHX103" s="13"/>
      <c r="JHY103" s="13"/>
      <c r="JHZ103" s="13"/>
      <c r="JIA103" s="13"/>
      <c r="JIB103" s="13"/>
      <c r="JIC103" s="13"/>
      <c r="JID103" s="13"/>
      <c r="JIE103" s="13"/>
      <c r="JIF103" s="13"/>
      <c r="JIG103" s="13"/>
      <c r="JIH103" s="13"/>
      <c r="JII103" s="13"/>
      <c r="JIJ103" s="13"/>
      <c r="JIK103" s="13"/>
      <c r="JIL103" s="13"/>
      <c r="JIM103" s="13"/>
      <c r="JIN103" s="13"/>
      <c r="JIO103" s="13"/>
      <c r="JIP103" s="13"/>
      <c r="JIQ103" s="13"/>
      <c r="JIR103" s="13"/>
      <c r="JIS103" s="13"/>
      <c r="JIT103" s="13"/>
      <c r="JIU103" s="13"/>
      <c r="JIV103" s="13"/>
      <c r="JIW103" s="13"/>
      <c r="JIX103" s="13"/>
      <c r="JIY103" s="13"/>
      <c r="JIZ103" s="13"/>
      <c r="JJA103" s="13"/>
      <c r="JJB103" s="13"/>
      <c r="JJC103" s="13"/>
      <c r="JJD103" s="13"/>
      <c r="JJE103" s="13"/>
      <c r="JJF103" s="13"/>
      <c r="JJG103" s="13"/>
      <c r="JJH103" s="13"/>
      <c r="JJI103" s="13"/>
      <c r="JJJ103" s="13"/>
      <c r="JJK103" s="13"/>
      <c r="JJL103" s="13"/>
      <c r="JJM103" s="13"/>
      <c r="JJN103" s="13"/>
      <c r="JJO103" s="13"/>
      <c r="JJP103" s="13"/>
      <c r="JJQ103" s="13"/>
      <c r="JJR103" s="13"/>
      <c r="JJS103" s="13"/>
      <c r="JJT103" s="13"/>
      <c r="JJU103" s="13"/>
      <c r="JJV103" s="13"/>
      <c r="JJW103" s="13"/>
      <c r="JJX103" s="13"/>
      <c r="JJY103" s="13"/>
      <c r="JJZ103" s="13"/>
      <c r="JKA103" s="13"/>
      <c r="JKB103" s="13"/>
      <c r="JKC103" s="13"/>
      <c r="JKD103" s="13"/>
      <c r="JKE103" s="13"/>
      <c r="JKF103" s="13"/>
      <c r="JKG103" s="13"/>
      <c r="JKH103" s="13"/>
      <c r="JKI103" s="13"/>
      <c r="JKJ103" s="13"/>
      <c r="JKK103" s="13"/>
      <c r="JKL103" s="13"/>
      <c r="JKM103" s="13"/>
      <c r="JKN103" s="13"/>
      <c r="JKO103" s="13"/>
      <c r="JKP103" s="13"/>
      <c r="JKQ103" s="13"/>
      <c r="JKR103" s="13"/>
      <c r="JKS103" s="13"/>
      <c r="JKT103" s="13"/>
      <c r="JKU103" s="13"/>
      <c r="JKV103" s="13"/>
      <c r="JKW103" s="13"/>
      <c r="JKX103" s="13"/>
      <c r="JKY103" s="13"/>
      <c r="JKZ103" s="13"/>
      <c r="JLA103" s="13"/>
      <c r="JLB103" s="13"/>
      <c r="JLC103" s="13"/>
      <c r="JLD103" s="13"/>
      <c r="JLE103" s="13"/>
      <c r="JLF103" s="13"/>
      <c r="JLG103" s="13"/>
      <c r="JLH103" s="13"/>
      <c r="JLI103" s="13"/>
      <c r="JLJ103" s="13"/>
      <c r="JLK103" s="13"/>
      <c r="JLL103" s="13"/>
      <c r="JLM103" s="13"/>
      <c r="JLN103" s="13"/>
      <c r="JLO103" s="13"/>
      <c r="JLP103" s="13"/>
      <c r="JLQ103" s="13"/>
      <c r="JLR103" s="13"/>
      <c r="JLS103" s="13"/>
      <c r="JLT103" s="13"/>
      <c r="JLU103" s="13"/>
      <c r="JLV103" s="13"/>
      <c r="JLW103" s="13"/>
      <c r="JLX103" s="13"/>
      <c r="JLY103" s="13"/>
      <c r="JLZ103" s="13"/>
      <c r="JMA103" s="13"/>
      <c r="JMB103" s="13"/>
      <c r="JMC103" s="13"/>
      <c r="JMD103" s="13"/>
      <c r="JME103" s="13"/>
      <c r="JMF103" s="13"/>
      <c r="JMG103" s="13"/>
      <c r="JMH103" s="13"/>
      <c r="JMI103" s="13"/>
      <c r="JMJ103" s="13"/>
      <c r="JMK103" s="13"/>
      <c r="JML103" s="13"/>
      <c r="JMM103" s="13"/>
      <c r="JMN103" s="13"/>
      <c r="JMO103" s="13"/>
      <c r="JMP103" s="13"/>
      <c r="JMQ103" s="13"/>
      <c r="JMR103" s="13"/>
      <c r="JMS103" s="13"/>
      <c r="JMT103" s="13"/>
      <c r="JMU103" s="13"/>
      <c r="JMV103" s="13"/>
      <c r="JMW103" s="13"/>
      <c r="JMX103" s="13"/>
      <c r="JMY103" s="13"/>
      <c r="JMZ103" s="13"/>
      <c r="JNA103" s="13"/>
      <c r="JNB103" s="13"/>
      <c r="JNC103" s="13"/>
      <c r="JND103" s="13"/>
      <c r="JNE103" s="13"/>
      <c r="JNF103" s="13"/>
      <c r="JNG103" s="13"/>
      <c r="JNH103" s="13"/>
      <c r="JNI103" s="13"/>
      <c r="JNJ103" s="13"/>
      <c r="JNK103" s="13"/>
      <c r="JNL103" s="13"/>
      <c r="JNM103" s="13"/>
      <c r="JNN103" s="13"/>
      <c r="JNO103" s="13"/>
      <c r="JNP103" s="13"/>
      <c r="JNQ103" s="13"/>
      <c r="JNR103" s="13"/>
      <c r="JNS103" s="13"/>
      <c r="JNT103" s="13"/>
      <c r="JNU103" s="13"/>
      <c r="JNV103" s="13"/>
      <c r="JNW103" s="13"/>
      <c r="JNX103" s="13"/>
      <c r="JNY103" s="13"/>
      <c r="JNZ103" s="13"/>
      <c r="JOA103" s="13"/>
      <c r="JOB103" s="13"/>
      <c r="JOC103" s="13"/>
      <c r="JOD103" s="13"/>
      <c r="JOE103" s="13"/>
      <c r="JOF103" s="13"/>
      <c r="JOG103" s="13"/>
      <c r="JOH103" s="13"/>
      <c r="JOI103" s="13"/>
      <c r="JOJ103" s="13"/>
      <c r="JOK103" s="13"/>
      <c r="JOL103" s="13"/>
      <c r="JOM103" s="13"/>
      <c r="JON103" s="13"/>
      <c r="JOO103" s="13"/>
      <c r="JOP103" s="13"/>
      <c r="JOQ103" s="13"/>
      <c r="JOR103" s="13"/>
      <c r="JOS103" s="13"/>
      <c r="JOT103" s="13"/>
      <c r="JOU103" s="13"/>
      <c r="JOV103" s="13"/>
      <c r="JOW103" s="13"/>
      <c r="JOX103" s="13"/>
      <c r="JOY103" s="13"/>
      <c r="JOZ103" s="13"/>
      <c r="JPA103" s="13"/>
      <c r="JPB103" s="13"/>
      <c r="JPC103" s="13"/>
      <c r="JPD103" s="13"/>
      <c r="JPE103" s="13"/>
      <c r="JPF103" s="13"/>
      <c r="JPG103" s="13"/>
      <c r="JPH103" s="13"/>
      <c r="JPI103" s="13"/>
      <c r="JPJ103" s="13"/>
      <c r="JPK103" s="13"/>
      <c r="JPL103" s="13"/>
      <c r="JPM103" s="13"/>
      <c r="JPN103" s="13"/>
      <c r="JPO103" s="13"/>
      <c r="JPP103" s="13"/>
      <c r="JPQ103" s="13"/>
      <c r="JPR103" s="13"/>
      <c r="JPS103" s="13"/>
      <c r="JPT103" s="13"/>
      <c r="JPU103" s="13"/>
      <c r="JPV103" s="13"/>
      <c r="JPW103" s="13"/>
      <c r="JPX103" s="13"/>
      <c r="JPY103" s="13"/>
      <c r="JPZ103" s="13"/>
      <c r="JQA103" s="13"/>
      <c r="JQB103" s="13"/>
      <c r="JQC103" s="13"/>
      <c r="JQD103" s="13"/>
      <c r="JQE103" s="13"/>
      <c r="JQF103" s="13"/>
      <c r="JQG103" s="13"/>
      <c r="JQH103" s="13"/>
      <c r="JQI103" s="13"/>
      <c r="JQJ103" s="13"/>
      <c r="JQK103" s="13"/>
      <c r="JQL103" s="13"/>
      <c r="JQM103" s="13"/>
      <c r="JQN103" s="13"/>
      <c r="JQO103" s="13"/>
      <c r="JQP103" s="13"/>
      <c r="JQQ103" s="13"/>
      <c r="JQR103" s="13"/>
      <c r="JQS103" s="13"/>
      <c r="JQT103" s="13"/>
      <c r="JQU103" s="13"/>
      <c r="JQV103" s="13"/>
      <c r="JQW103" s="13"/>
      <c r="JQX103" s="13"/>
      <c r="JQY103" s="13"/>
      <c r="JQZ103" s="13"/>
      <c r="JRA103" s="13"/>
      <c r="JRB103" s="13"/>
      <c r="JRC103" s="13"/>
      <c r="JRD103" s="13"/>
      <c r="JRE103" s="13"/>
      <c r="JRF103" s="13"/>
      <c r="JRG103" s="13"/>
      <c r="JRH103" s="13"/>
      <c r="JRI103" s="13"/>
      <c r="JRJ103" s="13"/>
      <c r="JRK103" s="13"/>
      <c r="JRL103" s="13"/>
      <c r="JRM103" s="13"/>
      <c r="JRN103" s="13"/>
      <c r="JRO103" s="13"/>
      <c r="JRP103" s="13"/>
      <c r="JRQ103" s="13"/>
      <c r="JRR103" s="13"/>
      <c r="JRS103" s="13"/>
      <c r="JRT103" s="13"/>
      <c r="JRU103" s="13"/>
      <c r="JRV103" s="13"/>
      <c r="JRW103" s="13"/>
      <c r="JRX103" s="13"/>
      <c r="JRY103" s="13"/>
      <c r="JRZ103" s="13"/>
      <c r="JSA103" s="13"/>
      <c r="JSB103" s="13"/>
      <c r="JSC103" s="13"/>
      <c r="JSD103" s="13"/>
      <c r="JSE103" s="13"/>
      <c r="JSF103" s="13"/>
      <c r="JSG103" s="13"/>
      <c r="JSH103" s="13"/>
      <c r="JSI103" s="13"/>
      <c r="JSJ103" s="13"/>
      <c r="JSK103" s="13"/>
      <c r="JSL103" s="13"/>
      <c r="JSM103" s="13"/>
      <c r="JSN103" s="13"/>
      <c r="JSO103" s="13"/>
      <c r="JSP103" s="13"/>
      <c r="JSQ103" s="13"/>
      <c r="JSR103" s="13"/>
      <c r="JSS103" s="13"/>
      <c r="JST103" s="13"/>
      <c r="JSU103" s="13"/>
      <c r="JSV103" s="13"/>
      <c r="JSW103" s="13"/>
      <c r="JSX103" s="13"/>
      <c r="JSY103" s="13"/>
      <c r="JSZ103" s="13"/>
      <c r="JTA103" s="13"/>
      <c r="JTB103" s="13"/>
      <c r="JTC103" s="13"/>
      <c r="JTD103" s="13"/>
      <c r="JTE103" s="13"/>
      <c r="JTF103" s="13"/>
      <c r="JTG103" s="13"/>
      <c r="JTH103" s="13"/>
      <c r="JTI103" s="13"/>
      <c r="JTJ103" s="13"/>
      <c r="JTK103" s="13"/>
      <c r="JTL103" s="13"/>
      <c r="JTM103" s="13"/>
      <c r="JTN103" s="13"/>
      <c r="JTO103" s="13"/>
      <c r="JTP103" s="13"/>
      <c r="JTQ103" s="13"/>
      <c r="JTR103" s="13"/>
      <c r="JTS103" s="13"/>
      <c r="JTT103" s="13"/>
      <c r="JTU103" s="13"/>
      <c r="JTV103" s="13"/>
      <c r="JTW103" s="13"/>
      <c r="JTX103" s="13"/>
      <c r="JTY103" s="13"/>
      <c r="JTZ103" s="13"/>
      <c r="JUA103" s="13"/>
      <c r="JUB103" s="13"/>
      <c r="JUC103" s="13"/>
      <c r="JUD103" s="13"/>
      <c r="JUE103" s="13"/>
      <c r="JUF103" s="13"/>
      <c r="JUG103" s="13"/>
      <c r="JUH103" s="13"/>
      <c r="JUI103" s="13"/>
      <c r="JUJ103" s="13"/>
      <c r="JUK103" s="13"/>
      <c r="JUL103" s="13"/>
      <c r="JUM103" s="13"/>
      <c r="JUN103" s="13"/>
      <c r="JUO103" s="13"/>
      <c r="JUP103" s="13"/>
      <c r="JUQ103" s="13"/>
      <c r="JUR103" s="13"/>
      <c r="JUS103" s="13"/>
      <c r="JUT103" s="13"/>
      <c r="JUU103" s="13"/>
      <c r="JUV103" s="13"/>
      <c r="JUW103" s="13"/>
      <c r="JUX103" s="13"/>
      <c r="JUY103" s="13"/>
      <c r="JUZ103" s="13"/>
      <c r="JVA103" s="13"/>
      <c r="JVB103" s="13"/>
      <c r="JVC103" s="13"/>
      <c r="JVD103" s="13"/>
      <c r="JVE103" s="13"/>
      <c r="JVF103" s="13"/>
      <c r="JVG103" s="13"/>
      <c r="JVH103" s="13"/>
      <c r="JVI103" s="13"/>
      <c r="JVJ103" s="13"/>
      <c r="JVK103" s="13"/>
      <c r="JVL103" s="13"/>
      <c r="JVM103" s="13"/>
      <c r="JVN103" s="13"/>
      <c r="JVO103" s="13"/>
      <c r="JVP103" s="13"/>
      <c r="JVQ103" s="13"/>
      <c r="JVR103" s="13"/>
      <c r="JVS103" s="13"/>
      <c r="JVT103" s="13"/>
      <c r="JVU103" s="13"/>
      <c r="JVV103" s="13"/>
      <c r="JVW103" s="13"/>
      <c r="JVX103" s="13"/>
      <c r="JVY103" s="13"/>
      <c r="JVZ103" s="13"/>
      <c r="JWA103" s="13"/>
      <c r="JWB103" s="13"/>
      <c r="JWC103" s="13"/>
      <c r="JWD103" s="13"/>
      <c r="JWE103" s="13"/>
      <c r="JWF103" s="13"/>
      <c r="JWG103" s="13"/>
      <c r="JWH103" s="13"/>
      <c r="JWI103" s="13"/>
      <c r="JWJ103" s="13"/>
      <c r="JWK103" s="13"/>
      <c r="JWL103" s="13"/>
      <c r="JWM103" s="13"/>
      <c r="JWN103" s="13"/>
      <c r="JWO103" s="13"/>
      <c r="JWP103" s="13"/>
      <c r="JWQ103" s="13"/>
      <c r="JWR103" s="13"/>
      <c r="JWS103" s="13"/>
      <c r="JWT103" s="13"/>
      <c r="JWU103" s="13"/>
      <c r="JWV103" s="13"/>
      <c r="JWW103" s="13"/>
      <c r="JWX103" s="13"/>
      <c r="JWY103" s="13"/>
      <c r="JWZ103" s="13"/>
      <c r="JXA103" s="13"/>
      <c r="JXB103" s="13"/>
      <c r="JXC103" s="13"/>
      <c r="JXD103" s="13"/>
      <c r="JXE103" s="13"/>
      <c r="JXF103" s="13"/>
      <c r="JXG103" s="13"/>
      <c r="JXH103" s="13"/>
      <c r="JXI103" s="13"/>
      <c r="JXJ103" s="13"/>
      <c r="JXK103" s="13"/>
      <c r="JXL103" s="13"/>
      <c r="JXM103" s="13"/>
      <c r="JXN103" s="13"/>
      <c r="JXO103" s="13"/>
      <c r="JXP103" s="13"/>
      <c r="JXQ103" s="13"/>
      <c r="JXR103" s="13"/>
      <c r="JXS103" s="13"/>
      <c r="JXT103" s="13"/>
      <c r="JXU103" s="13"/>
      <c r="JXV103" s="13"/>
      <c r="JXW103" s="13"/>
      <c r="JXX103" s="13"/>
      <c r="JXY103" s="13"/>
      <c r="JXZ103" s="13"/>
      <c r="JYA103" s="13"/>
      <c r="JYB103" s="13"/>
      <c r="JYC103" s="13"/>
      <c r="JYD103" s="13"/>
      <c r="JYE103" s="13"/>
      <c r="JYF103" s="13"/>
      <c r="JYG103" s="13"/>
      <c r="JYH103" s="13"/>
      <c r="JYI103" s="13"/>
      <c r="JYJ103" s="13"/>
      <c r="JYK103" s="13"/>
      <c r="JYL103" s="13"/>
      <c r="JYM103" s="13"/>
      <c r="JYN103" s="13"/>
      <c r="JYO103" s="13"/>
      <c r="JYP103" s="13"/>
      <c r="JYQ103" s="13"/>
      <c r="JYR103" s="13"/>
      <c r="JYS103" s="13"/>
      <c r="JYT103" s="13"/>
      <c r="JYU103" s="13"/>
      <c r="JYV103" s="13"/>
      <c r="JYW103" s="13"/>
      <c r="JYX103" s="13"/>
      <c r="JYY103" s="13"/>
      <c r="JYZ103" s="13"/>
      <c r="JZA103" s="13"/>
      <c r="JZB103" s="13"/>
      <c r="JZC103" s="13"/>
      <c r="JZD103" s="13"/>
      <c r="JZE103" s="13"/>
      <c r="JZF103" s="13"/>
      <c r="JZG103" s="13"/>
      <c r="JZH103" s="13"/>
      <c r="JZI103" s="13"/>
      <c r="JZJ103" s="13"/>
      <c r="JZK103" s="13"/>
      <c r="JZL103" s="13"/>
      <c r="JZM103" s="13"/>
      <c r="JZN103" s="13"/>
      <c r="JZO103" s="13"/>
      <c r="JZP103" s="13"/>
      <c r="JZQ103" s="13"/>
      <c r="JZR103" s="13"/>
      <c r="JZS103" s="13"/>
      <c r="JZT103" s="13"/>
      <c r="JZU103" s="13"/>
      <c r="JZV103" s="13"/>
      <c r="JZW103" s="13"/>
      <c r="JZX103" s="13"/>
      <c r="JZY103" s="13"/>
      <c r="JZZ103" s="13"/>
      <c r="KAA103" s="13"/>
      <c r="KAB103" s="13"/>
      <c r="KAC103" s="13"/>
      <c r="KAD103" s="13"/>
      <c r="KAE103" s="13"/>
      <c r="KAF103" s="13"/>
      <c r="KAG103" s="13"/>
      <c r="KAH103" s="13"/>
      <c r="KAI103" s="13"/>
      <c r="KAJ103" s="13"/>
      <c r="KAK103" s="13"/>
      <c r="KAL103" s="13"/>
      <c r="KAM103" s="13"/>
      <c r="KAN103" s="13"/>
      <c r="KAO103" s="13"/>
      <c r="KAP103" s="13"/>
      <c r="KAQ103" s="13"/>
      <c r="KAR103" s="13"/>
      <c r="KAS103" s="13"/>
      <c r="KAT103" s="13"/>
      <c r="KAU103" s="13"/>
      <c r="KAV103" s="13"/>
      <c r="KAW103" s="13"/>
      <c r="KAX103" s="13"/>
      <c r="KAY103" s="13"/>
      <c r="KAZ103" s="13"/>
      <c r="KBA103" s="13"/>
      <c r="KBB103" s="13"/>
      <c r="KBC103" s="13"/>
      <c r="KBD103" s="13"/>
      <c r="KBE103" s="13"/>
      <c r="KBF103" s="13"/>
      <c r="KBG103" s="13"/>
      <c r="KBH103" s="13"/>
      <c r="KBI103" s="13"/>
      <c r="KBJ103" s="13"/>
      <c r="KBK103" s="13"/>
      <c r="KBL103" s="13"/>
      <c r="KBM103" s="13"/>
      <c r="KBN103" s="13"/>
      <c r="KBO103" s="13"/>
      <c r="KBP103" s="13"/>
      <c r="KBQ103" s="13"/>
      <c r="KBR103" s="13"/>
      <c r="KBS103" s="13"/>
      <c r="KBT103" s="13"/>
      <c r="KBU103" s="13"/>
      <c r="KBV103" s="13"/>
      <c r="KBW103" s="13"/>
      <c r="KBX103" s="13"/>
      <c r="KBY103" s="13"/>
      <c r="KBZ103" s="13"/>
      <c r="KCA103" s="13"/>
      <c r="KCB103" s="13"/>
      <c r="KCC103" s="13"/>
      <c r="KCD103" s="13"/>
      <c r="KCE103" s="13"/>
      <c r="KCF103" s="13"/>
      <c r="KCG103" s="13"/>
      <c r="KCH103" s="13"/>
      <c r="KCI103" s="13"/>
      <c r="KCJ103" s="13"/>
      <c r="KCK103" s="13"/>
      <c r="KCL103" s="13"/>
      <c r="KCM103" s="13"/>
      <c r="KCN103" s="13"/>
      <c r="KCO103" s="13"/>
      <c r="KCP103" s="13"/>
      <c r="KCQ103" s="13"/>
      <c r="KCR103" s="13"/>
      <c r="KCS103" s="13"/>
      <c r="KCT103" s="13"/>
      <c r="KCU103" s="13"/>
      <c r="KCV103" s="13"/>
      <c r="KCW103" s="13"/>
      <c r="KCX103" s="13"/>
      <c r="KCY103" s="13"/>
      <c r="KCZ103" s="13"/>
      <c r="KDA103" s="13"/>
      <c r="KDB103" s="13"/>
      <c r="KDC103" s="13"/>
      <c r="KDD103" s="13"/>
      <c r="KDE103" s="13"/>
      <c r="KDF103" s="13"/>
      <c r="KDG103" s="13"/>
      <c r="KDH103" s="13"/>
      <c r="KDI103" s="13"/>
      <c r="KDJ103" s="13"/>
      <c r="KDK103" s="13"/>
      <c r="KDL103" s="13"/>
      <c r="KDM103" s="13"/>
      <c r="KDN103" s="13"/>
      <c r="KDO103" s="13"/>
      <c r="KDP103" s="13"/>
      <c r="KDQ103" s="13"/>
      <c r="KDR103" s="13"/>
      <c r="KDS103" s="13"/>
      <c r="KDT103" s="13"/>
      <c r="KDU103" s="13"/>
      <c r="KDV103" s="13"/>
      <c r="KDW103" s="13"/>
      <c r="KDX103" s="13"/>
      <c r="KDY103" s="13"/>
      <c r="KDZ103" s="13"/>
      <c r="KEA103" s="13"/>
      <c r="KEB103" s="13"/>
      <c r="KEC103" s="13"/>
      <c r="KED103" s="13"/>
      <c r="KEE103" s="13"/>
      <c r="KEF103" s="13"/>
      <c r="KEG103" s="13"/>
      <c r="KEH103" s="13"/>
      <c r="KEI103" s="13"/>
      <c r="KEJ103" s="13"/>
      <c r="KEK103" s="13"/>
      <c r="KEL103" s="13"/>
      <c r="KEM103" s="13"/>
      <c r="KEN103" s="13"/>
      <c r="KEO103" s="13"/>
      <c r="KEP103" s="13"/>
      <c r="KEQ103" s="13"/>
      <c r="KER103" s="13"/>
      <c r="KES103" s="13"/>
      <c r="KET103" s="13"/>
      <c r="KEU103" s="13"/>
      <c r="KEV103" s="13"/>
      <c r="KEW103" s="13"/>
      <c r="KEX103" s="13"/>
      <c r="KEY103" s="13"/>
      <c r="KEZ103" s="13"/>
      <c r="KFA103" s="13"/>
      <c r="KFB103" s="13"/>
      <c r="KFC103" s="13"/>
      <c r="KFD103" s="13"/>
      <c r="KFE103" s="13"/>
      <c r="KFF103" s="13"/>
      <c r="KFG103" s="13"/>
      <c r="KFH103" s="13"/>
      <c r="KFI103" s="13"/>
      <c r="KFJ103" s="13"/>
      <c r="KFK103" s="13"/>
      <c r="KFL103" s="13"/>
      <c r="KFM103" s="13"/>
      <c r="KFN103" s="13"/>
      <c r="KFO103" s="13"/>
      <c r="KFP103" s="13"/>
      <c r="KFQ103" s="13"/>
      <c r="KFR103" s="13"/>
      <c r="KFS103" s="13"/>
      <c r="KFT103" s="13"/>
      <c r="KFU103" s="13"/>
      <c r="KFV103" s="13"/>
      <c r="KFW103" s="13"/>
      <c r="KFX103" s="13"/>
      <c r="KFY103" s="13"/>
      <c r="KFZ103" s="13"/>
      <c r="KGA103" s="13"/>
      <c r="KGB103" s="13"/>
      <c r="KGC103" s="13"/>
      <c r="KGD103" s="13"/>
      <c r="KGE103" s="13"/>
      <c r="KGF103" s="13"/>
      <c r="KGG103" s="13"/>
      <c r="KGH103" s="13"/>
      <c r="KGI103" s="13"/>
      <c r="KGJ103" s="13"/>
      <c r="KGK103" s="13"/>
      <c r="KGL103" s="13"/>
      <c r="KGM103" s="13"/>
      <c r="KGN103" s="13"/>
      <c r="KGO103" s="13"/>
      <c r="KGP103" s="13"/>
      <c r="KGQ103" s="13"/>
      <c r="KGR103" s="13"/>
      <c r="KGS103" s="13"/>
      <c r="KGT103" s="13"/>
      <c r="KGU103" s="13"/>
      <c r="KGV103" s="13"/>
      <c r="KGW103" s="13"/>
      <c r="KGX103" s="13"/>
      <c r="KGY103" s="13"/>
      <c r="KGZ103" s="13"/>
      <c r="KHA103" s="13"/>
      <c r="KHB103" s="13"/>
      <c r="KHC103" s="13"/>
      <c r="KHD103" s="13"/>
      <c r="KHE103" s="13"/>
      <c r="KHF103" s="13"/>
      <c r="KHG103" s="13"/>
      <c r="KHH103" s="13"/>
      <c r="KHI103" s="13"/>
      <c r="KHJ103" s="13"/>
      <c r="KHK103" s="13"/>
      <c r="KHL103" s="13"/>
      <c r="KHM103" s="13"/>
      <c r="KHN103" s="13"/>
      <c r="KHO103" s="13"/>
      <c r="KHP103" s="13"/>
      <c r="KHQ103" s="13"/>
      <c r="KHR103" s="13"/>
      <c r="KHS103" s="13"/>
      <c r="KHT103" s="13"/>
      <c r="KHU103" s="13"/>
      <c r="KHV103" s="13"/>
      <c r="KHW103" s="13"/>
      <c r="KHX103" s="13"/>
      <c r="KHY103" s="13"/>
      <c r="KHZ103" s="13"/>
      <c r="KIA103" s="13"/>
      <c r="KIB103" s="13"/>
      <c r="KIC103" s="13"/>
      <c r="KID103" s="13"/>
      <c r="KIE103" s="13"/>
      <c r="KIF103" s="13"/>
      <c r="KIG103" s="13"/>
      <c r="KIH103" s="13"/>
      <c r="KII103" s="13"/>
      <c r="KIJ103" s="13"/>
      <c r="KIK103" s="13"/>
      <c r="KIL103" s="13"/>
      <c r="KIM103" s="13"/>
      <c r="KIN103" s="13"/>
      <c r="KIO103" s="13"/>
      <c r="KIP103" s="13"/>
      <c r="KIQ103" s="13"/>
      <c r="KIR103" s="13"/>
      <c r="KIS103" s="13"/>
      <c r="KIT103" s="13"/>
      <c r="KIU103" s="13"/>
      <c r="KIV103" s="13"/>
      <c r="KIW103" s="13"/>
      <c r="KIX103" s="13"/>
      <c r="KIY103" s="13"/>
      <c r="KIZ103" s="13"/>
      <c r="KJA103" s="13"/>
      <c r="KJB103" s="13"/>
      <c r="KJC103" s="13"/>
      <c r="KJD103" s="13"/>
      <c r="KJE103" s="13"/>
      <c r="KJF103" s="13"/>
      <c r="KJG103" s="13"/>
      <c r="KJH103" s="13"/>
      <c r="KJI103" s="13"/>
      <c r="KJJ103" s="13"/>
      <c r="KJK103" s="13"/>
      <c r="KJL103" s="13"/>
      <c r="KJM103" s="13"/>
      <c r="KJN103" s="13"/>
      <c r="KJO103" s="13"/>
      <c r="KJP103" s="13"/>
      <c r="KJQ103" s="13"/>
      <c r="KJR103" s="13"/>
      <c r="KJS103" s="13"/>
      <c r="KJT103" s="13"/>
      <c r="KJU103" s="13"/>
      <c r="KJV103" s="13"/>
      <c r="KJW103" s="13"/>
      <c r="KJX103" s="13"/>
      <c r="KJY103" s="13"/>
      <c r="KJZ103" s="13"/>
      <c r="KKA103" s="13"/>
      <c r="KKB103" s="13"/>
      <c r="KKC103" s="13"/>
      <c r="KKD103" s="13"/>
      <c r="KKE103" s="13"/>
      <c r="KKF103" s="13"/>
      <c r="KKG103" s="13"/>
      <c r="KKH103" s="13"/>
      <c r="KKI103" s="13"/>
      <c r="KKJ103" s="13"/>
      <c r="KKK103" s="13"/>
      <c r="KKL103" s="13"/>
      <c r="KKM103" s="13"/>
      <c r="KKN103" s="13"/>
      <c r="KKO103" s="13"/>
      <c r="KKP103" s="13"/>
      <c r="KKQ103" s="13"/>
      <c r="KKR103" s="13"/>
      <c r="KKS103" s="13"/>
      <c r="KKT103" s="13"/>
      <c r="KKU103" s="13"/>
      <c r="KKV103" s="13"/>
      <c r="KKW103" s="13"/>
      <c r="KKX103" s="13"/>
      <c r="KKY103" s="13"/>
      <c r="KKZ103" s="13"/>
      <c r="KLA103" s="13"/>
      <c r="KLB103" s="13"/>
      <c r="KLC103" s="13"/>
      <c r="KLD103" s="13"/>
      <c r="KLE103" s="13"/>
      <c r="KLF103" s="13"/>
      <c r="KLG103" s="13"/>
      <c r="KLH103" s="13"/>
      <c r="KLI103" s="13"/>
      <c r="KLJ103" s="13"/>
      <c r="KLK103" s="13"/>
      <c r="KLL103" s="13"/>
      <c r="KLM103" s="13"/>
      <c r="KLN103" s="13"/>
      <c r="KLO103" s="13"/>
      <c r="KLP103" s="13"/>
      <c r="KLQ103" s="13"/>
      <c r="KLR103" s="13"/>
      <c r="KLS103" s="13"/>
      <c r="KLT103" s="13"/>
      <c r="KLU103" s="13"/>
      <c r="KLV103" s="13"/>
      <c r="KLW103" s="13"/>
      <c r="KLX103" s="13"/>
      <c r="KLY103" s="13"/>
      <c r="KLZ103" s="13"/>
      <c r="KMA103" s="13"/>
      <c r="KMB103" s="13"/>
      <c r="KMC103" s="13"/>
      <c r="KMD103" s="13"/>
      <c r="KME103" s="13"/>
      <c r="KMF103" s="13"/>
      <c r="KMG103" s="13"/>
      <c r="KMH103" s="13"/>
      <c r="KMI103" s="13"/>
      <c r="KMJ103" s="13"/>
      <c r="KMK103" s="13"/>
      <c r="KML103" s="13"/>
      <c r="KMM103" s="13"/>
      <c r="KMN103" s="13"/>
      <c r="KMO103" s="13"/>
      <c r="KMP103" s="13"/>
      <c r="KMQ103" s="13"/>
      <c r="KMR103" s="13"/>
      <c r="KMS103" s="13"/>
      <c r="KMT103" s="13"/>
      <c r="KMU103" s="13"/>
      <c r="KMV103" s="13"/>
      <c r="KMW103" s="13"/>
      <c r="KMX103" s="13"/>
      <c r="KMY103" s="13"/>
      <c r="KMZ103" s="13"/>
      <c r="KNA103" s="13"/>
      <c r="KNB103" s="13"/>
      <c r="KNC103" s="13"/>
      <c r="KND103" s="13"/>
      <c r="KNE103" s="13"/>
      <c r="KNF103" s="13"/>
      <c r="KNG103" s="13"/>
      <c r="KNH103" s="13"/>
      <c r="KNI103" s="13"/>
      <c r="KNJ103" s="13"/>
      <c r="KNK103" s="13"/>
      <c r="KNL103" s="13"/>
      <c r="KNM103" s="13"/>
      <c r="KNN103" s="13"/>
      <c r="KNO103" s="13"/>
      <c r="KNP103" s="13"/>
      <c r="KNQ103" s="13"/>
      <c r="KNR103" s="13"/>
      <c r="KNS103" s="13"/>
      <c r="KNT103" s="13"/>
      <c r="KNU103" s="13"/>
      <c r="KNV103" s="13"/>
      <c r="KNW103" s="13"/>
      <c r="KNX103" s="13"/>
      <c r="KNY103" s="13"/>
      <c r="KNZ103" s="13"/>
      <c r="KOA103" s="13"/>
      <c r="KOB103" s="13"/>
      <c r="KOC103" s="13"/>
      <c r="KOD103" s="13"/>
      <c r="KOE103" s="13"/>
      <c r="KOF103" s="13"/>
      <c r="KOG103" s="13"/>
      <c r="KOH103" s="13"/>
      <c r="KOI103" s="13"/>
      <c r="KOJ103" s="13"/>
      <c r="KOK103" s="13"/>
      <c r="KOL103" s="13"/>
      <c r="KOM103" s="13"/>
      <c r="KON103" s="13"/>
      <c r="KOO103" s="13"/>
      <c r="KOP103" s="13"/>
      <c r="KOQ103" s="13"/>
      <c r="KOR103" s="13"/>
      <c r="KOS103" s="13"/>
      <c r="KOT103" s="13"/>
      <c r="KOU103" s="13"/>
      <c r="KOV103" s="13"/>
      <c r="KOW103" s="13"/>
      <c r="KOX103" s="13"/>
      <c r="KOY103" s="13"/>
      <c r="KOZ103" s="13"/>
      <c r="KPA103" s="13"/>
      <c r="KPB103" s="13"/>
      <c r="KPC103" s="13"/>
      <c r="KPD103" s="13"/>
      <c r="KPE103" s="13"/>
      <c r="KPF103" s="13"/>
      <c r="KPG103" s="13"/>
      <c r="KPH103" s="13"/>
      <c r="KPI103" s="13"/>
      <c r="KPJ103" s="13"/>
      <c r="KPK103" s="13"/>
      <c r="KPL103" s="13"/>
      <c r="KPM103" s="13"/>
      <c r="KPN103" s="13"/>
      <c r="KPO103" s="13"/>
      <c r="KPP103" s="13"/>
      <c r="KPQ103" s="13"/>
      <c r="KPR103" s="13"/>
      <c r="KPS103" s="13"/>
      <c r="KPT103" s="13"/>
      <c r="KPU103" s="13"/>
      <c r="KPV103" s="13"/>
      <c r="KPW103" s="13"/>
      <c r="KPX103" s="13"/>
      <c r="KPY103" s="13"/>
      <c r="KPZ103" s="13"/>
      <c r="KQA103" s="13"/>
      <c r="KQB103" s="13"/>
      <c r="KQC103" s="13"/>
      <c r="KQD103" s="13"/>
      <c r="KQE103" s="13"/>
      <c r="KQF103" s="13"/>
      <c r="KQG103" s="13"/>
      <c r="KQH103" s="13"/>
      <c r="KQI103" s="13"/>
      <c r="KQJ103" s="13"/>
      <c r="KQK103" s="13"/>
      <c r="KQL103" s="13"/>
      <c r="KQM103" s="13"/>
      <c r="KQN103" s="13"/>
      <c r="KQO103" s="13"/>
      <c r="KQP103" s="13"/>
      <c r="KQQ103" s="13"/>
      <c r="KQR103" s="13"/>
      <c r="KQS103" s="13"/>
      <c r="KQT103" s="13"/>
      <c r="KQU103" s="13"/>
      <c r="KQV103" s="13"/>
      <c r="KQW103" s="13"/>
      <c r="KQX103" s="13"/>
      <c r="KQY103" s="13"/>
      <c r="KQZ103" s="13"/>
      <c r="KRA103" s="13"/>
      <c r="KRB103" s="13"/>
      <c r="KRC103" s="13"/>
      <c r="KRD103" s="13"/>
      <c r="KRE103" s="13"/>
      <c r="KRF103" s="13"/>
      <c r="KRG103" s="13"/>
      <c r="KRH103" s="13"/>
      <c r="KRI103" s="13"/>
      <c r="KRJ103" s="13"/>
      <c r="KRK103" s="13"/>
      <c r="KRL103" s="13"/>
      <c r="KRM103" s="13"/>
      <c r="KRN103" s="13"/>
      <c r="KRO103" s="13"/>
      <c r="KRP103" s="13"/>
      <c r="KRQ103" s="13"/>
      <c r="KRR103" s="13"/>
      <c r="KRS103" s="13"/>
      <c r="KRT103" s="13"/>
      <c r="KRU103" s="13"/>
      <c r="KRV103" s="13"/>
      <c r="KRW103" s="13"/>
      <c r="KRX103" s="13"/>
      <c r="KRY103" s="13"/>
      <c r="KRZ103" s="13"/>
      <c r="KSA103" s="13"/>
      <c r="KSB103" s="13"/>
      <c r="KSC103" s="13"/>
      <c r="KSD103" s="13"/>
      <c r="KSE103" s="13"/>
      <c r="KSF103" s="13"/>
      <c r="KSG103" s="13"/>
      <c r="KSH103" s="13"/>
      <c r="KSI103" s="13"/>
      <c r="KSJ103" s="13"/>
      <c r="KSK103" s="13"/>
      <c r="KSL103" s="13"/>
      <c r="KSM103" s="13"/>
      <c r="KSN103" s="13"/>
      <c r="KSO103" s="13"/>
      <c r="KSP103" s="13"/>
      <c r="KSQ103" s="13"/>
      <c r="KSR103" s="13"/>
      <c r="KSS103" s="13"/>
      <c r="KST103" s="13"/>
      <c r="KSU103" s="13"/>
      <c r="KSV103" s="13"/>
      <c r="KSW103" s="13"/>
      <c r="KSX103" s="13"/>
      <c r="KSY103" s="13"/>
      <c r="KSZ103" s="13"/>
      <c r="KTA103" s="13"/>
      <c r="KTB103" s="13"/>
      <c r="KTC103" s="13"/>
      <c r="KTD103" s="13"/>
      <c r="KTE103" s="13"/>
      <c r="KTF103" s="13"/>
      <c r="KTG103" s="13"/>
      <c r="KTH103" s="13"/>
      <c r="KTI103" s="13"/>
      <c r="KTJ103" s="13"/>
      <c r="KTK103" s="13"/>
      <c r="KTL103" s="13"/>
      <c r="KTM103" s="13"/>
      <c r="KTN103" s="13"/>
      <c r="KTO103" s="13"/>
      <c r="KTP103" s="13"/>
      <c r="KTQ103" s="13"/>
      <c r="KTR103" s="13"/>
      <c r="KTS103" s="13"/>
      <c r="KTT103" s="13"/>
      <c r="KTU103" s="13"/>
      <c r="KTV103" s="13"/>
      <c r="KTW103" s="13"/>
      <c r="KTX103" s="13"/>
      <c r="KTY103" s="13"/>
      <c r="KTZ103" s="13"/>
      <c r="KUA103" s="13"/>
      <c r="KUB103" s="13"/>
      <c r="KUC103" s="13"/>
      <c r="KUD103" s="13"/>
      <c r="KUE103" s="13"/>
      <c r="KUF103" s="13"/>
      <c r="KUG103" s="13"/>
      <c r="KUH103" s="13"/>
      <c r="KUI103" s="13"/>
      <c r="KUJ103" s="13"/>
      <c r="KUK103" s="13"/>
      <c r="KUL103" s="13"/>
      <c r="KUM103" s="13"/>
      <c r="KUN103" s="13"/>
      <c r="KUO103" s="13"/>
      <c r="KUP103" s="13"/>
      <c r="KUQ103" s="13"/>
      <c r="KUR103" s="13"/>
      <c r="KUS103" s="13"/>
      <c r="KUT103" s="13"/>
      <c r="KUU103" s="13"/>
      <c r="KUV103" s="13"/>
      <c r="KUW103" s="13"/>
      <c r="KUX103" s="13"/>
      <c r="KUY103" s="13"/>
      <c r="KUZ103" s="13"/>
      <c r="KVA103" s="13"/>
      <c r="KVB103" s="13"/>
      <c r="KVC103" s="13"/>
      <c r="KVD103" s="13"/>
      <c r="KVE103" s="13"/>
      <c r="KVF103" s="13"/>
      <c r="KVG103" s="13"/>
      <c r="KVH103" s="13"/>
      <c r="KVI103" s="13"/>
      <c r="KVJ103" s="13"/>
      <c r="KVK103" s="13"/>
      <c r="KVL103" s="13"/>
      <c r="KVM103" s="13"/>
      <c r="KVN103" s="13"/>
      <c r="KVO103" s="13"/>
      <c r="KVP103" s="13"/>
      <c r="KVQ103" s="13"/>
      <c r="KVR103" s="13"/>
      <c r="KVS103" s="13"/>
      <c r="KVT103" s="13"/>
      <c r="KVU103" s="13"/>
      <c r="KVV103" s="13"/>
      <c r="KVW103" s="13"/>
      <c r="KVX103" s="13"/>
      <c r="KVY103" s="13"/>
      <c r="KVZ103" s="13"/>
      <c r="KWA103" s="13"/>
      <c r="KWB103" s="13"/>
      <c r="KWC103" s="13"/>
      <c r="KWD103" s="13"/>
      <c r="KWE103" s="13"/>
      <c r="KWF103" s="13"/>
      <c r="KWG103" s="13"/>
      <c r="KWH103" s="13"/>
      <c r="KWI103" s="13"/>
      <c r="KWJ103" s="13"/>
      <c r="KWK103" s="13"/>
      <c r="KWL103" s="13"/>
      <c r="KWM103" s="13"/>
      <c r="KWN103" s="13"/>
      <c r="KWO103" s="13"/>
      <c r="KWP103" s="13"/>
      <c r="KWQ103" s="13"/>
      <c r="KWR103" s="13"/>
      <c r="KWS103" s="13"/>
      <c r="KWT103" s="13"/>
      <c r="KWU103" s="13"/>
      <c r="KWV103" s="13"/>
      <c r="KWW103" s="13"/>
      <c r="KWX103" s="13"/>
      <c r="KWY103" s="13"/>
      <c r="KWZ103" s="13"/>
      <c r="KXA103" s="13"/>
      <c r="KXB103" s="13"/>
      <c r="KXC103" s="13"/>
      <c r="KXD103" s="13"/>
      <c r="KXE103" s="13"/>
      <c r="KXF103" s="13"/>
      <c r="KXG103" s="13"/>
      <c r="KXH103" s="13"/>
      <c r="KXI103" s="13"/>
      <c r="KXJ103" s="13"/>
      <c r="KXK103" s="13"/>
      <c r="KXL103" s="13"/>
      <c r="KXM103" s="13"/>
      <c r="KXN103" s="13"/>
      <c r="KXO103" s="13"/>
      <c r="KXP103" s="13"/>
      <c r="KXQ103" s="13"/>
      <c r="KXR103" s="13"/>
      <c r="KXS103" s="13"/>
      <c r="KXT103" s="13"/>
      <c r="KXU103" s="13"/>
      <c r="KXV103" s="13"/>
      <c r="KXW103" s="13"/>
      <c r="KXX103" s="13"/>
      <c r="KXY103" s="13"/>
      <c r="KXZ103" s="13"/>
      <c r="KYA103" s="13"/>
      <c r="KYB103" s="13"/>
      <c r="KYC103" s="13"/>
      <c r="KYD103" s="13"/>
      <c r="KYE103" s="13"/>
      <c r="KYF103" s="13"/>
      <c r="KYG103" s="13"/>
      <c r="KYH103" s="13"/>
      <c r="KYI103" s="13"/>
      <c r="KYJ103" s="13"/>
      <c r="KYK103" s="13"/>
      <c r="KYL103" s="13"/>
      <c r="KYM103" s="13"/>
      <c r="KYN103" s="13"/>
      <c r="KYO103" s="13"/>
      <c r="KYP103" s="13"/>
      <c r="KYQ103" s="13"/>
      <c r="KYR103" s="13"/>
      <c r="KYS103" s="13"/>
      <c r="KYT103" s="13"/>
      <c r="KYU103" s="13"/>
      <c r="KYV103" s="13"/>
      <c r="KYW103" s="13"/>
      <c r="KYX103" s="13"/>
      <c r="KYY103" s="13"/>
      <c r="KYZ103" s="13"/>
      <c r="KZA103" s="13"/>
      <c r="KZB103" s="13"/>
      <c r="KZC103" s="13"/>
      <c r="KZD103" s="13"/>
      <c r="KZE103" s="13"/>
      <c r="KZF103" s="13"/>
      <c r="KZG103" s="13"/>
      <c r="KZH103" s="13"/>
      <c r="KZI103" s="13"/>
      <c r="KZJ103" s="13"/>
      <c r="KZK103" s="13"/>
      <c r="KZL103" s="13"/>
      <c r="KZM103" s="13"/>
      <c r="KZN103" s="13"/>
      <c r="KZO103" s="13"/>
      <c r="KZP103" s="13"/>
      <c r="KZQ103" s="13"/>
      <c r="KZR103" s="13"/>
      <c r="KZS103" s="13"/>
      <c r="KZT103" s="13"/>
      <c r="KZU103" s="13"/>
      <c r="KZV103" s="13"/>
      <c r="KZW103" s="13"/>
      <c r="KZX103" s="13"/>
      <c r="KZY103" s="13"/>
      <c r="KZZ103" s="13"/>
      <c r="LAA103" s="13"/>
      <c r="LAB103" s="13"/>
      <c r="LAC103" s="13"/>
      <c r="LAD103" s="13"/>
      <c r="LAE103" s="13"/>
      <c r="LAF103" s="13"/>
      <c r="LAG103" s="13"/>
      <c r="LAH103" s="13"/>
      <c r="LAI103" s="13"/>
      <c r="LAJ103" s="13"/>
      <c r="LAK103" s="13"/>
      <c r="LAL103" s="13"/>
      <c r="LAM103" s="13"/>
      <c r="LAN103" s="13"/>
      <c r="LAO103" s="13"/>
      <c r="LAP103" s="13"/>
      <c r="LAQ103" s="13"/>
      <c r="LAR103" s="13"/>
      <c r="LAS103" s="13"/>
      <c r="LAT103" s="13"/>
      <c r="LAU103" s="13"/>
      <c r="LAV103" s="13"/>
      <c r="LAW103" s="13"/>
      <c r="LAX103" s="13"/>
      <c r="LAY103" s="13"/>
      <c r="LAZ103" s="13"/>
      <c r="LBA103" s="13"/>
      <c r="LBB103" s="13"/>
      <c r="LBC103" s="13"/>
      <c r="LBD103" s="13"/>
      <c r="LBE103" s="13"/>
      <c r="LBF103" s="13"/>
      <c r="LBG103" s="13"/>
      <c r="LBH103" s="13"/>
      <c r="LBI103" s="13"/>
      <c r="LBJ103" s="13"/>
      <c r="LBK103" s="13"/>
      <c r="LBL103" s="13"/>
      <c r="LBM103" s="13"/>
      <c r="LBN103" s="13"/>
      <c r="LBO103" s="13"/>
      <c r="LBP103" s="13"/>
      <c r="LBQ103" s="13"/>
      <c r="LBR103" s="13"/>
      <c r="LBS103" s="13"/>
      <c r="LBT103" s="13"/>
      <c r="LBU103" s="13"/>
      <c r="LBV103" s="13"/>
      <c r="LBW103" s="13"/>
      <c r="LBX103" s="13"/>
      <c r="LBY103" s="13"/>
      <c r="LBZ103" s="13"/>
      <c r="LCA103" s="13"/>
      <c r="LCB103" s="13"/>
      <c r="LCC103" s="13"/>
      <c r="LCD103" s="13"/>
      <c r="LCE103" s="13"/>
      <c r="LCF103" s="13"/>
      <c r="LCG103" s="13"/>
      <c r="LCH103" s="13"/>
      <c r="LCI103" s="13"/>
      <c r="LCJ103" s="13"/>
      <c r="LCK103" s="13"/>
      <c r="LCL103" s="13"/>
      <c r="LCM103" s="13"/>
      <c r="LCN103" s="13"/>
      <c r="LCO103" s="13"/>
      <c r="LCP103" s="13"/>
      <c r="LCQ103" s="13"/>
      <c r="LCR103" s="13"/>
      <c r="LCS103" s="13"/>
      <c r="LCT103" s="13"/>
      <c r="LCU103" s="13"/>
      <c r="LCV103" s="13"/>
      <c r="LCW103" s="13"/>
      <c r="LCX103" s="13"/>
      <c r="LCY103" s="13"/>
      <c r="LCZ103" s="13"/>
      <c r="LDA103" s="13"/>
      <c r="LDB103" s="13"/>
      <c r="LDC103" s="13"/>
      <c r="LDD103" s="13"/>
      <c r="LDE103" s="13"/>
      <c r="LDF103" s="13"/>
      <c r="LDG103" s="13"/>
      <c r="LDH103" s="13"/>
      <c r="LDI103" s="13"/>
      <c r="LDJ103" s="13"/>
      <c r="LDK103" s="13"/>
      <c r="LDL103" s="13"/>
      <c r="LDM103" s="13"/>
      <c r="LDN103" s="13"/>
      <c r="LDO103" s="13"/>
      <c r="LDP103" s="13"/>
      <c r="LDQ103" s="13"/>
      <c r="LDR103" s="13"/>
      <c r="LDS103" s="13"/>
      <c r="LDT103" s="13"/>
      <c r="LDU103" s="13"/>
      <c r="LDV103" s="13"/>
      <c r="LDW103" s="13"/>
      <c r="LDX103" s="13"/>
      <c r="LDY103" s="13"/>
      <c r="LDZ103" s="13"/>
      <c r="LEA103" s="13"/>
      <c r="LEB103" s="13"/>
      <c r="LEC103" s="13"/>
      <c r="LED103" s="13"/>
      <c r="LEE103" s="13"/>
      <c r="LEF103" s="13"/>
      <c r="LEG103" s="13"/>
      <c r="LEH103" s="13"/>
      <c r="LEI103" s="13"/>
      <c r="LEJ103" s="13"/>
      <c r="LEK103" s="13"/>
      <c r="LEL103" s="13"/>
      <c r="LEM103" s="13"/>
      <c r="LEN103" s="13"/>
      <c r="LEO103" s="13"/>
      <c r="LEP103" s="13"/>
      <c r="LEQ103" s="13"/>
      <c r="LER103" s="13"/>
      <c r="LES103" s="13"/>
      <c r="LET103" s="13"/>
      <c r="LEU103" s="13"/>
      <c r="LEV103" s="13"/>
      <c r="LEW103" s="13"/>
      <c r="LEX103" s="13"/>
      <c r="LEY103" s="13"/>
      <c r="LEZ103" s="13"/>
      <c r="LFA103" s="13"/>
      <c r="LFB103" s="13"/>
      <c r="LFC103" s="13"/>
      <c r="LFD103" s="13"/>
      <c r="LFE103" s="13"/>
      <c r="LFF103" s="13"/>
      <c r="LFG103" s="13"/>
      <c r="LFH103" s="13"/>
      <c r="LFI103" s="13"/>
      <c r="LFJ103" s="13"/>
      <c r="LFK103" s="13"/>
      <c r="LFL103" s="13"/>
      <c r="LFM103" s="13"/>
      <c r="LFN103" s="13"/>
      <c r="LFO103" s="13"/>
      <c r="LFP103" s="13"/>
      <c r="LFQ103" s="13"/>
      <c r="LFR103" s="13"/>
      <c r="LFS103" s="13"/>
      <c r="LFT103" s="13"/>
      <c r="LFU103" s="13"/>
      <c r="LFV103" s="13"/>
      <c r="LFW103" s="13"/>
      <c r="LFX103" s="13"/>
      <c r="LFY103" s="13"/>
      <c r="LFZ103" s="13"/>
      <c r="LGA103" s="13"/>
      <c r="LGB103" s="13"/>
      <c r="LGC103" s="13"/>
      <c r="LGD103" s="13"/>
      <c r="LGE103" s="13"/>
      <c r="LGF103" s="13"/>
      <c r="LGG103" s="13"/>
      <c r="LGH103" s="13"/>
      <c r="LGI103" s="13"/>
      <c r="LGJ103" s="13"/>
      <c r="LGK103" s="13"/>
      <c r="LGL103" s="13"/>
      <c r="LGM103" s="13"/>
      <c r="LGN103" s="13"/>
      <c r="LGO103" s="13"/>
      <c r="LGP103" s="13"/>
      <c r="LGQ103" s="13"/>
      <c r="LGR103" s="13"/>
      <c r="LGS103" s="13"/>
      <c r="LGT103" s="13"/>
      <c r="LGU103" s="13"/>
      <c r="LGV103" s="13"/>
      <c r="LGW103" s="13"/>
      <c r="LGX103" s="13"/>
      <c r="LGY103" s="13"/>
      <c r="LGZ103" s="13"/>
      <c r="LHA103" s="13"/>
      <c r="LHB103" s="13"/>
      <c r="LHC103" s="13"/>
      <c r="LHD103" s="13"/>
      <c r="LHE103" s="13"/>
      <c r="LHF103" s="13"/>
      <c r="LHG103" s="13"/>
      <c r="LHH103" s="13"/>
      <c r="LHI103" s="13"/>
      <c r="LHJ103" s="13"/>
      <c r="LHK103" s="13"/>
      <c r="LHL103" s="13"/>
      <c r="LHM103" s="13"/>
      <c r="LHN103" s="13"/>
      <c r="LHO103" s="13"/>
      <c r="LHP103" s="13"/>
      <c r="LHQ103" s="13"/>
      <c r="LHR103" s="13"/>
      <c r="LHS103" s="13"/>
      <c r="LHT103" s="13"/>
      <c r="LHU103" s="13"/>
      <c r="LHV103" s="13"/>
      <c r="LHW103" s="13"/>
      <c r="LHX103" s="13"/>
      <c r="LHY103" s="13"/>
      <c r="LHZ103" s="13"/>
      <c r="LIA103" s="13"/>
      <c r="LIB103" s="13"/>
      <c r="LIC103" s="13"/>
      <c r="LID103" s="13"/>
      <c r="LIE103" s="13"/>
      <c r="LIF103" s="13"/>
      <c r="LIG103" s="13"/>
      <c r="LIH103" s="13"/>
      <c r="LII103" s="13"/>
      <c r="LIJ103" s="13"/>
      <c r="LIK103" s="13"/>
      <c r="LIL103" s="13"/>
      <c r="LIM103" s="13"/>
      <c r="LIN103" s="13"/>
      <c r="LIO103" s="13"/>
      <c r="LIP103" s="13"/>
      <c r="LIQ103" s="13"/>
      <c r="LIR103" s="13"/>
      <c r="LIS103" s="13"/>
      <c r="LIT103" s="13"/>
      <c r="LIU103" s="13"/>
      <c r="LIV103" s="13"/>
      <c r="LIW103" s="13"/>
      <c r="LIX103" s="13"/>
      <c r="LIY103" s="13"/>
      <c r="LIZ103" s="13"/>
      <c r="LJA103" s="13"/>
      <c r="LJB103" s="13"/>
      <c r="LJC103" s="13"/>
      <c r="LJD103" s="13"/>
      <c r="LJE103" s="13"/>
      <c r="LJF103" s="13"/>
      <c r="LJG103" s="13"/>
      <c r="LJH103" s="13"/>
      <c r="LJI103" s="13"/>
      <c r="LJJ103" s="13"/>
      <c r="LJK103" s="13"/>
      <c r="LJL103" s="13"/>
      <c r="LJM103" s="13"/>
      <c r="LJN103" s="13"/>
      <c r="LJO103" s="13"/>
      <c r="LJP103" s="13"/>
      <c r="LJQ103" s="13"/>
      <c r="LJR103" s="13"/>
      <c r="LJS103" s="13"/>
      <c r="LJT103" s="13"/>
      <c r="LJU103" s="13"/>
      <c r="LJV103" s="13"/>
      <c r="LJW103" s="13"/>
      <c r="LJX103" s="13"/>
      <c r="LJY103" s="13"/>
      <c r="LJZ103" s="13"/>
      <c r="LKA103" s="13"/>
      <c r="LKB103" s="13"/>
      <c r="LKC103" s="13"/>
      <c r="LKD103" s="13"/>
      <c r="LKE103" s="13"/>
      <c r="LKF103" s="13"/>
      <c r="LKG103" s="13"/>
      <c r="LKH103" s="13"/>
      <c r="LKI103" s="13"/>
      <c r="LKJ103" s="13"/>
      <c r="LKK103" s="13"/>
      <c r="LKL103" s="13"/>
      <c r="LKM103" s="13"/>
      <c r="LKN103" s="13"/>
      <c r="LKO103" s="13"/>
      <c r="LKP103" s="13"/>
      <c r="LKQ103" s="13"/>
      <c r="LKR103" s="13"/>
      <c r="LKS103" s="13"/>
      <c r="LKT103" s="13"/>
      <c r="LKU103" s="13"/>
      <c r="LKV103" s="13"/>
      <c r="LKW103" s="13"/>
      <c r="LKX103" s="13"/>
      <c r="LKY103" s="13"/>
      <c r="LKZ103" s="13"/>
      <c r="LLA103" s="13"/>
      <c r="LLB103" s="13"/>
      <c r="LLC103" s="13"/>
      <c r="LLD103" s="13"/>
      <c r="LLE103" s="13"/>
      <c r="LLF103" s="13"/>
      <c r="LLG103" s="13"/>
      <c r="LLH103" s="13"/>
      <c r="LLI103" s="13"/>
      <c r="LLJ103" s="13"/>
      <c r="LLK103" s="13"/>
      <c r="LLL103" s="13"/>
      <c r="LLM103" s="13"/>
      <c r="LLN103" s="13"/>
      <c r="LLO103" s="13"/>
      <c r="LLP103" s="13"/>
      <c r="LLQ103" s="13"/>
      <c r="LLR103" s="13"/>
      <c r="LLS103" s="13"/>
      <c r="LLT103" s="13"/>
      <c r="LLU103" s="13"/>
      <c r="LLV103" s="13"/>
      <c r="LLW103" s="13"/>
      <c r="LLX103" s="13"/>
      <c r="LLY103" s="13"/>
      <c r="LLZ103" s="13"/>
      <c r="LMA103" s="13"/>
      <c r="LMB103" s="13"/>
      <c r="LMC103" s="13"/>
      <c r="LMD103" s="13"/>
      <c r="LME103" s="13"/>
      <c r="LMF103" s="13"/>
      <c r="LMG103" s="13"/>
      <c r="LMH103" s="13"/>
      <c r="LMI103" s="13"/>
      <c r="LMJ103" s="13"/>
      <c r="LMK103" s="13"/>
      <c r="LML103" s="13"/>
      <c r="LMM103" s="13"/>
      <c r="LMN103" s="13"/>
      <c r="LMO103" s="13"/>
      <c r="LMP103" s="13"/>
      <c r="LMQ103" s="13"/>
      <c r="LMR103" s="13"/>
      <c r="LMS103" s="13"/>
      <c r="LMT103" s="13"/>
      <c r="LMU103" s="13"/>
      <c r="LMV103" s="13"/>
      <c r="LMW103" s="13"/>
      <c r="LMX103" s="13"/>
      <c r="LMY103" s="13"/>
      <c r="LMZ103" s="13"/>
      <c r="LNA103" s="13"/>
      <c r="LNB103" s="13"/>
      <c r="LNC103" s="13"/>
      <c r="LND103" s="13"/>
      <c r="LNE103" s="13"/>
      <c r="LNF103" s="13"/>
      <c r="LNG103" s="13"/>
      <c r="LNH103" s="13"/>
      <c r="LNI103" s="13"/>
      <c r="LNJ103" s="13"/>
      <c r="LNK103" s="13"/>
      <c r="LNL103" s="13"/>
      <c r="LNM103" s="13"/>
      <c r="LNN103" s="13"/>
      <c r="LNO103" s="13"/>
      <c r="LNP103" s="13"/>
      <c r="LNQ103" s="13"/>
      <c r="LNR103" s="13"/>
      <c r="LNS103" s="13"/>
      <c r="LNT103" s="13"/>
      <c r="LNU103" s="13"/>
      <c r="LNV103" s="13"/>
      <c r="LNW103" s="13"/>
      <c r="LNX103" s="13"/>
      <c r="LNY103" s="13"/>
      <c r="LNZ103" s="13"/>
      <c r="LOA103" s="13"/>
      <c r="LOB103" s="13"/>
      <c r="LOC103" s="13"/>
      <c r="LOD103" s="13"/>
      <c r="LOE103" s="13"/>
      <c r="LOF103" s="13"/>
      <c r="LOG103" s="13"/>
      <c r="LOH103" s="13"/>
      <c r="LOI103" s="13"/>
      <c r="LOJ103" s="13"/>
      <c r="LOK103" s="13"/>
      <c r="LOL103" s="13"/>
      <c r="LOM103" s="13"/>
      <c r="LON103" s="13"/>
      <c r="LOO103" s="13"/>
      <c r="LOP103" s="13"/>
      <c r="LOQ103" s="13"/>
      <c r="LOR103" s="13"/>
      <c r="LOS103" s="13"/>
      <c r="LOT103" s="13"/>
      <c r="LOU103" s="13"/>
      <c r="LOV103" s="13"/>
      <c r="LOW103" s="13"/>
      <c r="LOX103" s="13"/>
      <c r="LOY103" s="13"/>
      <c r="LOZ103" s="13"/>
      <c r="LPA103" s="13"/>
      <c r="LPB103" s="13"/>
      <c r="LPC103" s="13"/>
      <c r="LPD103" s="13"/>
      <c r="LPE103" s="13"/>
      <c r="LPF103" s="13"/>
      <c r="LPG103" s="13"/>
      <c r="LPH103" s="13"/>
      <c r="LPI103" s="13"/>
      <c r="LPJ103" s="13"/>
      <c r="LPK103" s="13"/>
      <c r="LPL103" s="13"/>
      <c r="LPM103" s="13"/>
      <c r="LPN103" s="13"/>
      <c r="LPO103" s="13"/>
      <c r="LPP103" s="13"/>
      <c r="LPQ103" s="13"/>
      <c r="LPR103" s="13"/>
      <c r="LPS103" s="13"/>
      <c r="LPT103" s="13"/>
      <c r="LPU103" s="13"/>
      <c r="LPV103" s="13"/>
      <c r="LPW103" s="13"/>
      <c r="LPX103" s="13"/>
      <c r="LPY103" s="13"/>
      <c r="LPZ103" s="13"/>
      <c r="LQA103" s="13"/>
      <c r="LQB103" s="13"/>
      <c r="LQC103" s="13"/>
      <c r="LQD103" s="13"/>
      <c r="LQE103" s="13"/>
      <c r="LQF103" s="13"/>
      <c r="LQG103" s="13"/>
      <c r="LQH103" s="13"/>
      <c r="LQI103" s="13"/>
      <c r="LQJ103" s="13"/>
      <c r="LQK103" s="13"/>
      <c r="LQL103" s="13"/>
      <c r="LQM103" s="13"/>
      <c r="LQN103" s="13"/>
      <c r="LQO103" s="13"/>
      <c r="LQP103" s="13"/>
      <c r="LQQ103" s="13"/>
      <c r="LQR103" s="13"/>
      <c r="LQS103" s="13"/>
      <c r="LQT103" s="13"/>
      <c r="LQU103" s="13"/>
      <c r="LQV103" s="13"/>
      <c r="LQW103" s="13"/>
      <c r="LQX103" s="13"/>
      <c r="LQY103" s="13"/>
      <c r="LQZ103" s="13"/>
      <c r="LRA103" s="13"/>
      <c r="LRB103" s="13"/>
      <c r="LRC103" s="13"/>
      <c r="LRD103" s="13"/>
      <c r="LRE103" s="13"/>
      <c r="LRF103" s="13"/>
      <c r="LRG103" s="13"/>
      <c r="LRH103" s="13"/>
      <c r="LRI103" s="13"/>
      <c r="LRJ103" s="13"/>
      <c r="LRK103" s="13"/>
      <c r="LRL103" s="13"/>
      <c r="LRM103" s="13"/>
      <c r="LRN103" s="13"/>
      <c r="LRO103" s="13"/>
      <c r="LRP103" s="13"/>
      <c r="LRQ103" s="13"/>
      <c r="LRR103" s="13"/>
      <c r="LRS103" s="13"/>
      <c r="LRT103" s="13"/>
      <c r="LRU103" s="13"/>
      <c r="LRV103" s="13"/>
      <c r="LRW103" s="13"/>
      <c r="LRX103" s="13"/>
      <c r="LRY103" s="13"/>
      <c r="LRZ103" s="13"/>
      <c r="LSA103" s="13"/>
      <c r="LSB103" s="13"/>
      <c r="LSC103" s="13"/>
      <c r="LSD103" s="13"/>
      <c r="LSE103" s="13"/>
      <c r="LSF103" s="13"/>
      <c r="LSG103" s="13"/>
      <c r="LSH103" s="13"/>
      <c r="LSI103" s="13"/>
      <c r="LSJ103" s="13"/>
      <c r="LSK103" s="13"/>
      <c r="LSL103" s="13"/>
      <c r="LSM103" s="13"/>
      <c r="LSN103" s="13"/>
      <c r="LSO103" s="13"/>
      <c r="LSP103" s="13"/>
      <c r="LSQ103" s="13"/>
      <c r="LSR103" s="13"/>
      <c r="LSS103" s="13"/>
      <c r="LST103" s="13"/>
      <c r="LSU103" s="13"/>
      <c r="LSV103" s="13"/>
      <c r="LSW103" s="13"/>
      <c r="LSX103" s="13"/>
      <c r="LSY103" s="13"/>
      <c r="LSZ103" s="13"/>
      <c r="LTA103" s="13"/>
      <c r="LTB103" s="13"/>
      <c r="LTC103" s="13"/>
      <c r="LTD103" s="13"/>
      <c r="LTE103" s="13"/>
      <c r="LTF103" s="13"/>
      <c r="LTG103" s="13"/>
      <c r="LTH103" s="13"/>
      <c r="LTI103" s="13"/>
      <c r="LTJ103" s="13"/>
      <c r="LTK103" s="13"/>
      <c r="LTL103" s="13"/>
      <c r="LTM103" s="13"/>
      <c r="LTN103" s="13"/>
      <c r="LTO103" s="13"/>
      <c r="LTP103" s="13"/>
      <c r="LTQ103" s="13"/>
      <c r="LTR103" s="13"/>
      <c r="LTS103" s="13"/>
      <c r="LTT103" s="13"/>
      <c r="LTU103" s="13"/>
      <c r="LTV103" s="13"/>
      <c r="LTW103" s="13"/>
      <c r="LTX103" s="13"/>
      <c r="LTY103" s="13"/>
      <c r="LTZ103" s="13"/>
      <c r="LUA103" s="13"/>
      <c r="LUB103" s="13"/>
      <c r="LUC103" s="13"/>
      <c r="LUD103" s="13"/>
      <c r="LUE103" s="13"/>
      <c r="LUF103" s="13"/>
      <c r="LUG103" s="13"/>
      <c r="LUH103" s="13"/>
      <c r="LUI103" s="13"/>
      <c r="LUJ103" s="13"/>
      <c r="LUK103" s="13"/>
      <c r="LUL103" s="13"/>
      <c r="LUM103" s="13"/>
      <c r="LUN103" s="13"/>
      <c r="LUO103" s="13"/>
      <c r="LUP103" s="13"/>
      <c r="LUQ103" s="13"/>
      <c r="LUR103" s="13"/>
      <c r="LUS103" s="13"/>
      <c r="LUT103" s="13"/>
      <c r="LUU103" s="13"/>
      <c r="LUV103" s="13"/>
      <c r="LUW103" s="13"/>
      <c r="LUX103" s="13"/>
      <c r="LUY103" s="13"/>
      <c r="LUZ103" s="13"/>
      <c r="LVA103" s="13"/>
      <c r="LVB103" s="13"/>
      <c r="LVC103" s="13"/>
      <c r="LVD103" s="13"/>
      <c r="LVE103" s="13"/>
      <c r="LVF103" s="13"/>
      <c r="LVG103" s="13"/>
      <c r="LVH103" s="13"/>
      <c r="LVI103" s="13"/>
      <c r="LVJ103" s="13"/>
      <c r="LVK103" s="13"/>
      <c r="LVL103" s="13"/>
      <c r="LVM103" s="13"/>
      <c r="LVN103" s="13"/>
      <c r="LVO103" s="13"/>
      <c r="LVP103" s="13"/>
      <c r="LVQ103" s="13"/>
      <c r="LVR103" s="13"/>
      <c r="LVS103" s="13"/>
      <c r="LVT103" s="13"/>
      <c r="LVU103" s="13"/>
      <c r="LVV103" s="13"/>
      <c r="LVW103" s="13"/>
      <c r="LVX103" s="13"/>
      <c r="LVY103" s="13"/>
      <c r="LVZ103" s="13"/>
      <c r="LWA103" s="13"/>
      <c r="LWB103" s="13"/>
      <c r="LWC103" s="13"/>
      <c r="LWD103" s="13"/>
      <c r="LWE103" s="13"/>
      <c r="LWF103" s="13"/>
      <c r="LWG103" s="13"/>
      <c r="LWH103" s="13"/>
      <c r="LWI103" s="13"/>
      <c r="LWJ103" s="13"/>
      <c r="LWK103" s="13"/>
      <c r="LWL103" s="13"/>
      <c r="LWM103" s="13"/>
      <c r="LWN103" s="13"/>
      <c r="LWO103" s="13"/>
      <c r="LWP103" s="13"/>
      <c r="LWQ103" s="13"/>
      <c r="LWR103" s="13"/>
      <c r="LWS103" s="13"/>
      <c r="LWT103" s="13"/>
      <c r="LWU103" s="13"/>
      <c r="LWV103" s="13"/>
      <c r="LWW103" s="13"/>
      <c r="LWX103" s="13"/>
      <c r="LWY103" s="13"/>
      <c r="LWZ103" s="13"/>
      <c r="LXA103" s="13"/>
      <c r="LXB103" s="13"/>
      <c r="LXC103" s="13"/>
      <c r="LXD103" s="13"/>
      <c r="LXE103" s="13"/>
      <c r="LXF103" s="13"/>
      <c r="LXG103" s="13"/>
      <c r="LXH103" s="13"/>
      <c r="LXI103" s="13"/>
      <c r="LXJ103" s="13"/>
      <c r="LXK103" s="13"/>
      <c r="LXL103" s="13"/>
      <c r="LXM103" s="13"/>
      <c r="LXN103" s="13"/>
      <c r="LXO103" s="13"/>
      <c r="LXP103" s="13"/>
      <c r="LXQ103" s="13"/>
      <c r="LXR103" s="13"/>
      <c r="LXS103" s="13"/>
      <c r="LXT103" s="13"/>
      <c r="LXU103" s="13"/>
      <c r="LXV103" s="13"/>
      <c r="LXW103" s="13"/>
      <c r="LXX103" s="13"/>
      <c r="LXY103" s="13"/>
      <c r="LXZ103" s="13"/>
      <c r="LYA103" s="13"/>
      <c r="LYB103" s="13"/>
      <c r="LYC103" s="13"/>
      <c r="LYD103" s="13"/>
      <c r="LYE103" s="13"/>
      <c r="LYF103" s="13"/>
      <c r="LYG103" s="13"/>
      <c r="LYH103" s="13"/>
      <c r="LYI103" s="13"/>
      <c r="LYJ103" s="13"/>
      <c r="LYK103" s="13"/>
      <c r="LYL103" s="13"/>
      <c r="LYM103" s="13"/>
      <c r="LYN103" s="13"/>
      <c r="LYO103" s="13"/>
      <c r="LYP103" s="13"/>
      <c r="LYQ103" s="13"/>
      <c r="LYR103" s="13"/>
      <c r="LYS103" s="13"/>
      <c r="LYT103" s="13"/>
      <c r="LYU103" s="13"/>
      <c r="LYV103" s="13"/>
      <c r="LYW103" s="13"/>
      <c r="LYX103" s="13"/>
      <c r="LYY103" s="13"/>
      <c r="LYZ103" s="13"/>
      <c r="LZA103" s="13"/>
      <c r="LZB103" s="13"/>
      <c r="LZC103" s="13"/>
      <c r="LZD103" s="13"/>
      <c r="LZE103" s="13"/>
      <c r="LZF103" s="13"/>
      <c r="LZG103" s="13"/>
      <c r="LZH103" s="13"/>
      <c r="LZI103" s="13"/>
      <c r="LZJ103" s="13"/>
      <c r="LZK103" s="13"/>
      <c r="LZL103" s="13"/>
      <c r="LZM103" s="13"/>
      <c r="LZN103" s="13"/>
      <c r="LZO103" s="13"/>
      <c r="LZP103" s="13"/>
      <c r="LZQ103" s="13"/>
      <c r="LZR103" s="13"/>
      <c r="LZS103" s="13"/>
      <c r="LZT103" s="13"/>
      <c r="LZU103" s="13"/>
      <c r="LZV103" s="13"/>
      <c r="LZW103" s="13"/>
      <c r="LZX103" s="13"/>
      <c r="LZY103" s="13"/>
      <c r="LZZ103" s="13"/>
      <c r="MAA103" s="13"/>
      <c r="MAB103" s="13"/>
      <c r="MAC103" s="13"/>
      <c r="MAD103" s="13"/>
      <c r="MAE103" s="13"/>
      <c r="MAF103" s="13"/>
      <c r="MAG103" s="13"/>
      <c r="MAH103" s="13"/>
      <c r="MAI103" s="13"/>
      <c r="MAJ103" s="13"/>
      <c r="MAK103" s="13"/>
      <c r="MAL103" s="13"/>
      <c r="MAM103" s="13"/>
      <c r="MAN103" s="13"/>
      <c r="MAO103" s="13"/>
      <c r="MAP103" s="13"/>
      <c r="MAQ103" s="13"/>
      <c r="MAR103" s="13"/>
      <c r="MAS103" s="13"/>
      <c r="MAT103" s="13"/>
      <c r="MAU103" s="13"/>
      <c r="MAV103" s="13"/>
      <c r="MAW103" s="13"/>
      <c r="MAX103" s="13"/>
      <c r="MAY103" s="13"/>
      <c r="MAZ103" s="13"/>
      <c r="MBA103" s="13"/>
      <c r="MBB103" s="13"/>
      <c r="MBC103" s="13"/>
      <c r="MBD103" s="13"/>
      <c r="MBE103" s="13"/>
      <c r="MBF103" s="13"/>
      <c r="MBG103" s="13"/>
      <c r="MBH103" s="13"/>
      <c r="MBI103" s="13"/>
      <c r="MBJ103" s="13"/>
      <c r="MBK103" s="13"/>
      <c r="MBL103" s="13"/>
      <c r="MBM103" s="13"/>
      <c r="MBN103" s="13"/>
      <c r="MBO103" s="13"/>
      <c r="MBP103" s="13"/>
      <c r="MBQ103" s="13"/>
      <c r="MBR103" s="13"/>
      <c r="MBS103" s="13"/>
      <c r="MBT103" s="13"/>
      <c r="MBU103" s="13"/>
      <c r="MBV103" s="13"/>
      <c r="MBW103" s="13"/>
      <c r="MBX103" s="13"/>
      <c r="MBY103" s="13"/>
      <c r="MBZ103" s="13"/>
      <c r="MCA103" s="13"/>
      <c r="MCB103" s="13"/>
      <c r="MCC103" s="13"/>
      <c r="MCD103" s="13"/>
      <c r="MCE103" s="13"/>
      <c r="MCF103" s="13"/>
      <c r="MCG103" s="13"/>
      <c r="MCH103" s="13"/>
      <c r="MCI103" s="13"/>
      <c r="MCJ103" s="13"/>
      <c r="MCK103" s="13"/>
      <c r="MCL103" s="13"/>
      <c r="MCM103" s="13"/>
      <c r="MCN103" s="13"/>
      <c r="MCO103" s="13"/>
      <c r="MCP103" s="13"/>
      <c r="MCQ103" s="13"/>
      <c r="MCR103" s="13"/>
      <c r="MCS103" s="13"/>
      <c r="MCT103" s="13"/>
      <c r="MCU103" s="13"/>
      <c r="MCV103" s="13"/>
      <c r="MCW103" s="13"/>
      <c r="MCX103" s="13"/>
      <c r="MCY103" s="13"/>
      <c r="MCZ103" s="13"/>
      <c r="MDA103" s="13"/>
      <c r="MDB103" s="13"/>
      <c r="MDC103" s="13"/>
      <c r="MDD103" s="13"/>
      <c r="MDE103" s="13"/>
      <c r="MDF103" s="13"/>
      <c r="MDG103" s="13"/>
      <c r="MDH103" s="13"/>
      <c r="MDI103" s="13"/>
      <c r="MDJ103" s="13"/>
      <c r="MDK103" s="13"/>
      <c r="MDL103" s="13"/>
      <c r="MDM103" s="13"/>
      <c r="MDN103" s="13"/>
      <c r="MDO103" s="13"/>
      <c r="MDP103" s="13"/>
      <c r="MDQ103" s="13"/>
      <c r="MDR103" s="13"/>
      <c r="MDS103" s="13"/>
      <c r="MDT103" s="13"/>
      <c r="MDU103" s="13"/>
      <c r="MDV103" s="13"/>
      <c r="MDW103" s="13"/>
      <c r="MDX103" s="13"/>
      <c r="MDY103" s="13"/>
      <c r="MDZ103" s="13"/>
      <c r="MEA103" s="13"/>
      <c r="MEB103" s="13"/>
      <c r="MEC103" s="13"/>
      <c r="MED103" s="13"/>
      <c r="MEE103" s="13"/>
      <c r="MEF103" s="13"/>
      <c r="MEG103" s="13"/>
      <c r="MEH103" s="13"/>
      <c r="MEI103" s="13"/>
      <c r="MEJ103" s="13"/>
      <c r="MEK103" s="13"/>
      <c r="MEL103" s="13"/>
      <c r="MEM103" s="13"/>
      <c r="MEN103" s="13"/>
      <c r="MEO103" s="13"/>
      <c r="MEP103" s="13"/>
      <c r="MEQ103" s="13"/>
      <c r="MER103" s="13"/>
      <c r="MES103" s="13"/>
      <c r="MET103" s="13"/>
      <c r="MEU103" s="13"/>
      <c r="MEV103" s="13"/>
      <c r="MEW103" s="13"/>
      <c r="MEX103" s="13"/>
      <c r="MEY103" s="13"/>
      <c r="MEZ103" s="13"/>
      <c r="MFA103" s="13"/>
      <c r="MFB103" s="13"/>
      <c r="MFC103" s="13"/>
      <c r="MFD103" s="13"/>
      <c r="MFE103" s="13"/>
      <c r="MFF103" s="13"/>
      <c r="MFG103" s="13"/>
      <c r="MFH103" s="13"/>
      <c r="MFI103" s="13"/>
      <c r="MFJ103" s="13"/>
      <c r="MFK103" s="13"/>
      <c r="MFL103" s="13"/>
      <c r="MFM103" s="13"/>
      <c r="MFN103" s="13"/>
      <c r="MFO103" s="13"/>
      <c r="MFP103" s="13"/>
      <c r="MFQ103" s="13"/>
      <c r="MFR103" s="13"/>
      <c r="MFS103" s="13"/>
      <c r="MFT103" s="13"/>
      <c r="MFU103" s="13"/>
      <c r="MFV103" s="13"/>
      <c r="MFW103" s="13"/>
      <c r="MFX103" s="13"/>
      <c r="MFY103" s="13"/>
      <c r="MFZ103" s="13"/>
      <c r="MGA103" s="13"/>
      <c r="MGB103" s="13"/>
      <c r="MGC103" s="13"/>
      <c r="MGD103" s="13"/>
      <c r="MGE103" s="13"/>
      <c r="MGF103" s="13"/>
      <c r="MGG103" s="13"/>
      <c r="MGH103" s="13"/>
      <c r="MGI103" s="13"/>
      <c r="MGJ103" s="13"/>
      <c r="MGK103" s="13"/>
      <c r="MGL103" s="13"/>
      <c r="MGM103" s="13"/>
      <c r="MGN103" s="13"/>
      <c r="MGO103" s="13"/>
      <c r="MGP103" s="13"/>
      <c r="MGQ103" s="13"/>
      <c r="MGR103" s="13"/>
      <c r="MGS103" s="13"/>
      <c r="MGT103" s="13"/>
      <c r="MGU103" s="13"/>
      <c r="MGV103" s="13"/>
      <c r="MGW103" s="13"/>
      <c r="MGX103" s="13"/>
      <c r="MGY103" s="13"/>
      <c r="MGZ103" s="13"/>
      <c r="MHA103" s="13"/>
      <c r="MHB103" s="13"/>
      <c r="MHC103" s="13"/>
      <c r="MHD103" s="13"/>
      <c r="MHE103" s="13"/>
      <c r="MHF103" s="13"/>
      <c r="MHG103" s="13"/>
      <c r="MHH103" s="13"/>
      <c r="MHI103" s="13"/>
      <c r="MHJ103" s="13"/>
      <c r="MHK103" s="13"/>
      <c r="MHL103" s="13"/>
      <c r="MHM103" s="13"/>
      <c r="MHN103" s="13"/>
      <c r="MHO103" s="13"/>
      <c r="MHP103" s="13"/>
      <c r="MHQ103" s="13"/>
      <c r="MHR103" s="13"/>
      <c r="MHS103" s="13"/>
      <c r="MHT103" s="13"/>
      <c r="MHU103" s="13"/>
      <c r="MHV103" s="13"/>
      <c r="MHW103" s="13"/>
      <c r="MHX103" s="13"/>
      <c r="MHY103" s="13"/>
      <c r="MHZ103" s="13"/>
      <c r="MIA103" s="13"/>
      <c r="MIB103" s="13"/>
      <c r="MIC103" s="13"/>
      <c r="MID103" s="13"/>
      <c r="MIE103" s="13"/>
      <c r="MIF103" s="13"/>
      <c r="MIG103" s="13"/>
      <c r="MIH103" s="13"/>
      <c r="MII103" s="13"/>
      <c r="MIJ103" s="13"/>
      <c r="MIK103" s="13"/>
      <c r="MIL103" s="13"/>
      <c r="MIM103" s="13"/>
      <c r="MIN103" s="13"/>
      <c r="MIO103" s="13"/>
      <c r="MIP103" s="13"/>
      <c r="MIQ103" s="13"/>
      <c r="MIR103" s="13"/>
      <c r="MIS103" s="13"/>
      <c r="MIT103" s="13"/>
      <c r="MIU103" s="13"/>
      <c r="MIV103" s="13"/>
      <c r="MIW103" s="13"/>
      <c r="MIX103" s="13"/>
      <c r="MIY103" s="13"/>
      <c r="MIZ103" s="13"/>
      <c r="MJA103" s="13"/>
      <c r="MJB103" s="13"/>
      <c r="MJC103" s="13"/>
      <c r="MJD103" s="13"/>
      <c r="MJE103" s="13"/>
      <c r="MJF103" s="13"/>
      <c r="MJG103" s="13"/>
      <c r="MJH103" s="13"/>
      <c r="MJI103" s="13"/>
      <c r="MJJ103" s="13"/>
      <c r="MJK103" s="13"/>
      <c r="MJL103" s="13"/>
      <c r="MJM103" s="13"/>
      <c r="MJN103" s="13"/>
      <c r="MJO103" s="13"/>
      <c r="MJP103" s="13"/>
      <c r="MJQ103" s="13"/>
      <c r="MJR103" s="13"/>
      <c r="MJS103" s="13"/>
      <c r="MJT103" s="13"/>
      <c r="MJU103" s="13"/>
      <c r="MJV103" s="13"/>
      <c r="MJW103" s="13"/>
      <c r="MJX103" s="13"/>
      <c r="MJY103" s="13"/>
      <c r="MJZ103" s="13"/>
      <c r="MKA103" s="13"/>
      <c r="MKB103" s="13"/>
      <c r="MKC103" s="13"/>
      <c r="MKD103" s="13"/>
      <c r="MKE103" s="13"/>
      <c r="MKF103" s="13"/>
      <c r="MKG103" s="13"/>
      <c r="MKH103" s="13"/>
      <c r="MKI103" s="13"/>
      <c r="MKJ103" s="13"/>
      <c r="MKK103" s="13"/>
      <c r="MKL103" s="13"/>
      <c r="MKM103" s="13"/>
      <c r="MKN103" s="13"/>
      <c r="MKO103" s="13"/>
      <c r="MKP103" s="13"/>
      <c r="MKQ103" s="13"/>
      <c r="MKR103" s="13"/>
      <c r="MKS103" s="13"/>
      <c r="MKT103" s="13"/>
      <c r="MKU103" s="13"/>
      <c r="MKV103" s="13"/>
      <c r="MKW103" s="13"/>
      <c r="MKX103" s="13"/>
      <c r="MKY103" s="13"/>
      <c r="MKZ103" s="13"/>
      <c r="MLA103" s="13"/>
      <c r="MLB103" s="13"/>
      <c r="MLC103" s="13"/>
      <c r="MLD103" s="13"/>
      <c r="MLE103" s="13"/>
      <c r="MLF103" s="13"/>
      <c r="MLG103" s="13"/>
      <c r="MLH103" s="13"/>
      <c r="MLI103" s="13"/>
      <c r="MLJ103" s="13"/>
      <c r="MLK103" s="13"/>
      <c r="MLL103" s="13"/>
      <c r="MLM103" s="13"/>
      <c r="MLN103" s="13"/>
      <c r="MLO103" s="13"/>
      <c r="MLP103" s="13"/>
      <c r="MLQ103" s="13"/>
      <c r="MLR103" s="13"/>
      <c r="MLS103" s="13"/>
      <c r="MLT103" s="13"/>
      <c r="MLU103" s="13"/>
      <c r="MLV103" s="13"/>
      <c r="MLW103" s="13"/>
      <c r="MLX103" s="13"/>
      <c r="MLY103" s="13"/>
      <c r="MLZ103" s="13"/>
      <c r="MMA103" s="13"/>
      <c r="MMB103" s="13"/>
      <c r="MMC103" s="13"/>
      <c r="MMD103" s="13"/>
      <c r="MME103" s="13"/>
      <c r="MMF103" s="13"/>
      <c r="MMG103" s="13"/>
      <c r="MMH103" s="13"/>
      <c r="MMI103" s="13"/>
      <c r="MMJ103" s="13"/>
      <c r="MMK103" s="13"/>
      <c r="MML103" s="13"/>
      <c r="MMM103" s="13"/>
      <c r="MMN103" s="13"/>
      <c r="MMO103" s="13"/>
      <c r="MMP103" s="13"/>
      <c r="MMQ103" s="13"/>
      <c r="MMR103" s="13"/>
      <c r="MMS103" s="13"/>
      <c r="MMT103" s="13"/>
      <c r="MMU103" s="13"/>
      <c r="MMV103" s="13"/>
      <c r="MMW103" s="13"/>
      <c r="MMX103" s="13"/>
      <c r="MMY103" s="13"/>
      <c r="MMZ103" s="13"/>
      <c r="MNA103" s="13"/>
      <c r="MNB103" s="13"/>
      <c r="MNC103" s="13"/>
      <c r="MND103" s="13"/>
      <c r="MNE103" s="13"/>
      <c r="MNF103" s="13"/>
      <c r="MNG103" s="13"/>
      <c r="MNH103" s="13"/>
      <c r="MNI103" s="13"/>
      <c r="MNJ103" s="13"/>
      <c r="MNK103" s="13"/>
      <c r="MNL103" s="13"/>
      <c r="MNM103" s="13"/>
      <c r="MNN103" s="13"/>
      <c r="MNO103" s="13"/>
      <c r="MNP103" s="13"/>
      <c r="MNQ103" s="13"/>
      <c r="MNR103" s="13"/>
      <c r="MNS103" s="13"/>
      <c r="MNT103" s="13"/>
      <c r="MNU103" s="13"/>
      <c r="MNV103" s="13"/>
      <c r="MNW103" s="13"/>
      <c r="MNX103" s="13"/>
      <c r="MNY103" s="13"/>
      <c r="MNZ103" s="13"/>
      <c r="MOA103" s="13"/>
      <c r="MOB103" s="13"/>
      <c r="MOC103" s="13"/>
      <c r="MOD103" s="13"/>
      <c r="MOE103" s="13"/>
      <c r="MOF103" s="13"/>
      <c r="MOG103" s="13"/>
      <c r="MOH103" s="13"/>
      <c r="MOI103" s="13"/>
      <c r="MOJ103" s="13"/>
      <c r="MOK103" s="13"/>
      <c r="MOL103" s="13"/>
      <c r="MOM103" s="13"/>
      <c r="MON103" s="13"/>
      <c r="MOO103" s="13"/>
      <c r="MOP103" s="13"/>
      <c r="MOQ103" s="13"/>
      <c r="MOR103" s="13"/>
      <c r="MOS103" s="13"/>
      <c r="MOT103" s="13"/>
      <c r="MOU103" s="13"/>
      <c r="MOV103" s="13"/>
      <c r="MOW103" s="13"/>
      <c r="MOX103" s="13"/>
      <c r="MOY103" s="13"/>
      <c r="MOZ103" s="13"/>
      <c r="MPA103" s="13"/>
      <c r="MPB103" s="13"/>
      <c r="MPC103" s="13"/>
      <c r="MPD103" s="13"/>
      <c r="MPE103" s="13"/>
      <c r="MPF103" s="13"/>
      <c r="MPG103" s="13"/>
      <c r="MPH103" s="13"/>
      <c r="MPI103" s="13"/>
      <c r="MPJ103" s="13"/>
      <c r="MPK103" s="13"/>
      <c r="MPL103" s="13"/>
      <c r="MPM103" s="13"/>
      <c r="MPN103" s="13"/>
      <c r="MPO103" s="13"/>
      <c r="MPP103" s="13"/>
      <c r="MPQ103" s="13"/>
      <c r="MPR103" s="13"/>
      <c r="MPS103" s="13"/>
      <c r="MPT103" s="13"/>
      <c r="MPU103" s="13"/>
      <c r="MPV103" s="13"/>
      <c r="MPW103" s="13"/>
      <c r="MPX103" s="13"/>
      <c r="MPY103" s="13"/>
      <c r="MPZ103" s="13"/>
      <c r="MQA103" s="13"/>
      <c r="MQB103" s="13"/>
      <c r="MQC103" s="13"/>
      <c r="MQD103" s="13"/>
      <c r="MQE103" s="13"/>
      <c r="MQF103" s="13"/>
      <c r="MQG103" s="13"/>
      <c r="MQH103" s="13"/>
      <c r="MQI103" s="13"/>
      <c r="MQJ103" s="13"/>
      <c r="MQK103" s="13"/>
      <c r="MQL103" s="13"/>
      <c r="MQM103" s="13"/>
      <c r="MQN103" s="13"/>
      <c r="MQO103" s="13"/>
      <c r="MQP103" s="13"/>
      <c r="MQQ103" s="13"/>
      <c r="MQR103" s="13"/>
      <c r="MQS103" s="13"/>
      <c r="MQT103" s="13"/>
      <c r="MQU103" s="13"/>
      <c r="MQV103" s="13"/>
      <c r="MQW103" s="13"/>
      <c r="MQX103" s="13"/>
      <c r="MQY103" s="13"/>
      <c r="MQZ103" s="13"/>
      <c r="MRA103" s="13"/>
      <c r="MRB103" s="13"/>
      <c r="MRC103" s="13"/>
      <c r="MRD103" s="13"/>
      <c r="MRE103" s="13"/>
      <c r="MRF103" s="13"/>
      <c r="MRG103" s="13"/>
      <c r="MRH103" s="13"/>
      <c r="MRI103" s="13"/>
      <c r="MRJ103" s="13"/>
      <c r="MRK103" s="13"/>
      <c r="MRL103" s="13"/>
      <c r="MRM103" s="13"/>
      <c r="MRN103" s="13"/>
      <c r="MRO103" s="13"/>
      <c r="MRP103" s="13"/>
      <c r="MRQ103" s="13"/>
      <c r="MRR103" s="13"/>
      <c r="MRS103" s="13"/>
      <c r="MRT103" s="13"/>
      <c r="MRU103" s="13"/>
      <c r="MRV103" s="13"/>
      <c r="MRW103" s="13"/>
      <c r="MRX103" s="13"/>
      <c r="MRY103" s="13"/>
      <c r="MRZ103" s="13"/>
      <c r="MSA103" s="13"/>
      <c r="MSB103" s="13"/>
      <c r="MSC103" s="13"/>
      <c r="MSD103" s="13"/>
      <c r="MSE103" s="13"/>
      <c r="MSF103" s="13"/>
      <c r="MSG103" s="13"/>
      <c r="MSH103" s="13"/>
      <c r="MSI103" s="13"/>
      <c r="MSJ103" s="13"/>
      <c r="MSK103" s="13"/>
      <c r="MSL103" s="13"/>
      <c r="MSM103" s="13"/>
      <c r="MSN103" s="13"/>
      <c r="MSO103" s="13"/>
      <c r="MSP103" s="13"/>
      <c r="MSQ103" s="13"/>
      <c r="MSR103" s="13"/>
      <c r="MSS103" s="13"/>
      <c r="MST103" s="13"/>
      <c r="MSU103" s="13"/>
      <c r="MSV103" s="13"/>
      <c r="MSW103" s="13"/>
      <c r="MSX103" s="13"/>
      <c r="MSY103" s="13"/>
      <c r="MSZ103" s="13"/>
      <c r="MTA103" s="13"/>
      <c r="MTB103" s="13"/>
      <c r="MTC103" s="13"/>
      <c r="MTD103" s="13"/>
      <c r="MTE103" s="13"/>
      <c r="MTF103" s="13"/>
      <c r="MTG103" s="13"/>
      <c r="MTH103" s="13"/>
      <c r="MTI103" s="13"/>
      <c r="MTJ103" s="13"/>
      <c r="MTK103" s="13"/>
      <c r="MTL103" s="13"/>
      <c r="MTM103" s="13"/>
      <c r="MTN103" s="13"/>
      <c r="MTO103" s="13"/>
      <c r="MTP103" s="13"/>
      <c r="MTQ103" s="13"/>
      <c r="MTR103" s="13"/>
      <c r="MTS103" s="13"/>
      <c r="MTT103" s="13"/>
      <c r="MTU103" s="13"/>
      <c r="MTV103" s="13"/>
      <c r="MTW103" s="13"/>
      <c r="MTX103" s="13"/>
      <c r="MTY103" s="13"/>
      <c r="MTZ103" s="13"/>
      <c r="MUA103" s="13"/>
      <c r="MUB103" s="13"/>
      <c r="MUC103" s="13"/>
      <c r="MUD103" s="13"/>
      <c r="MUE103" s="13"/>
      <c r="MUF103" s="13"/>
      <c r="MUG103" s="13"/>
      <c r="MUH103" s="13"/>
      <c r="MUI103" s="13"/>
      <c r="MUJ103" s="13"/>
      <c r="MUK103" s="13"/>
      <c r="MUL103" s="13"/>
      <c r="MUM103" s="13"/>
      <c r="MUN103" s="13"/>
      <c r="MUO103" s="13"/>
      <c r="MUP103" s="13"/>
      <c r="MUQ103" s="13"/>
      <c r="MUR103" s="13"/>
      <c r="MUS103" s="13"/>
      <c r="MUT103" s="13"/>
      <c r="MUU103" s="13"/>
      <c r="MUV103" s="13"/>
      <c r="MUW103" s="13"/>
      <c r="MUX103" s="13"/>
      <c r="MUY103" s="13"/>
      <c r="MUZ103" s="13"/>
      <c r="MVA103" s="13"/>
      <c r="MVB103" s="13"/>
      <c r="MVC103" s="13"/>
      <c r="MVD103" s="13"/>
      <c r="MVE103" s="13"/>
      <c r="MVF103" s="13"/>
      <c r="MVG103" s="13"/>
      <c r="MVH103" s="13"/>
      <c r="MVI103" s="13"/>
      <c r="MVJ103" s="13"/>
      <c r="MVK103" s="13"/>
      <c r="MVL103" s="13"/>
      <c r="MVM103" s="13"/>
      <c r="MVN103" s="13"/>
      <c r="MVO103" s="13"/>
      <c r="MVP103" s="13"/>
      <c r="MVQ103" s="13"/>
      <c r="MVR103" s="13"/>
      <c r="MVS103" s="13"/>
      <c r="MVT103" s="13"/>
      <c r="MVU103" s="13"/>
      <c r="MVV103" s="13"/>
      <c r="MVW103" s="13"/>
      <c r="MVX103" s="13"/>
      <c r="MVY103" s="13"/>
      <c r="MVZ103" s="13"/>
      <c r="MWA103" s="13"/>
      <c r="MWB103" s="13"/>
      <c r="MWC103" s="13"/>
      <c r="MWD103" s="13"/>
      <c r="MWE103" s="13"/>
      <c r="MWF103" s="13"/>
      <c r="MWG103" s="13"/>
      <c r="MWH103" s="13"/>
      <c r="MWI103" s="13"/>
      <c r="MWJ103" s="13"/>
      <c r="MWK103" s="13"/>
      <c r="MWL103" s="13"/>
      <c r="MWM103" s="13"/>
      <c r="MWN103" s="13"/>
      <c r="MWO103" s="13"/>
      <c r="MWP103" s="13"/>
      <c r="MWQ103" s="13"/>
      <c r="MWR103" s="13"/>
      <c r="MWS103" s="13"/>
      <c r="MWT103" s="13"/>
      <c r="MWU103" s="13"/>
      <c r="MWV103" s="13"/>
      <c r="MWW103" s="13"/>
      <c r="MWX103" s="13"/>
      <c r="MWY103" s="13"/>
      <c r="MWZ103" s="13"/>
      <c r="MXA103" s="13"/>
      <c r="MXB103" s="13"/>
      <c r="MXC103" s="13"/>
      <c r="MXD103" s="13"/>
      <c r="MXE103" s="13"/>
      <c r="MXF103" s="13"/>
      <c r="MXG103" s="13"/>
      <c r="MXH103" s="13"/>
      <c r="MXI103" s="13"/>
      <c r="MXJ103" s="13"/>
      <c r="MXK103" s="13"/>
      <c r="MXL103" s="13"/>
      <c r="MXM103" s="13"/>
      <c r="MXN103" s="13"/>
      <c r="MXO103" s="13"/>
      <c r="MXP103" s="13"/>
      <c r="MXQ103" s="13"/>
      <c r="MXR103" s="13"/>
      <c r="MXS103" s="13"/>
      <c r="MXT103" s="13"/>
      <c r="MXU103" s="13"/>
      <c r="MXV103" s="13"/>
      <c r="MXW103" s="13"/>
      <c r="MXX103" s="13"/>
      <c r="MXY103" s="13"/>
      <c r="MXZ103" s="13"/>
      <c r="MYA103" s="13"/>
      <c r="MYB103" s="13"/>
      <c r="MYC103" s="13"/>
      <c r="MYD103" s="13"/>
      <c r="MYE103" s="13"/>
      <c r="MYF103" s="13"/>
      <c r="MYG103" s="13"/>
      <c r="MYH103" s="13"/>
      <c r="MYI103" s="13"/>
      <c r="MYJ103" s="13"/>
      <c r="MYK103" s="13"/>
      <c r="MYL103" s="13"/>
      <c r="MYM103" s="13"/>
      <c r="MYN103" s="13"/>
      <c r="MYO103" s="13"/>
      <c r="MYP103" s="13"/>
      <c r="MYQ103" s="13"/>
      <c r="MYR103" s="13"/>
      <c r="MYS103" s="13"/>
      <c r="MYT103" s="13"/>
      <c r="MYU103" s="13"/>
      <c r="MYV103" s="13"/>
      <c r="MYW103" s="13"/>
      <c r="MYX103" s="13"/>
      <c r="MYY103" s="13"/>
      <c r="MYZ103" s="13"/>
      <c r="MZA103" s="13"/>
      <c r="MZB103" s="13"/>
      <c r="MZC103" s="13"/>
      <c r="MZD103" s="13"/>
      <c r="MZE103" s="13"/>
      <c r="MZF103" s="13"/>
      <c r="MZG103" s="13"/>
      <c r="MZH103" s="13"/>
      <c r="MZI103" s="13"/>
      <c r="MZJ103" s="13"/>
      <c r="MZK103" s="13"/>
      <c r="MZL103" s="13"/>
      <c r="MZM103" s="13"/>
      <c r="MZN103" s="13"/>
      <c r="MZO103" s="13"/>
      <c r="MZP103" s="13"/>
      <c r="MZQ103" s="13"/>
      <c r="MZR103" s="13"/>
      <c r="MZS103" s="13"/>
      <c r="MZT103" s="13"/>
      <c r="MZU103" s="13"/>
      <c r="MZV103" s="13"/>
      <c r="MZW103" s="13"/>
      <c r="MZX103" s="13"/>
      <c r="MZY103" s="13"/>
      <c r="MZZ103" s="13"/>
      <c r="NAA103" s="13"/>
      <c r="NAB103" s="13"/>
      <c r="NAC103" s="13"/>
      <c r="NAD103" s="13"/>
      <c r="NAE103" s="13"/>
      <c r="NAF103" s="13"/>
      <c r="NAG103" s="13"/>
      <c r="NAH103" s="13"/>
      <c r="NAI103" s="13"/>
      <c r="NAJ103" s="13"/>
      <c r="NAK103" s="13"/>
      <c r="NAL103" s="13"/>
      <c r="NAM103" s="13"/>
      <c r="NAN103" s="13"/>
      <c r="NAO103" s="13"/>
      <c r="NAP103" s="13"/>
      <c r="NAQ103" s="13"/>
      <c r="NAR103" s="13"/>
      <c r="NAS103" s="13"/>
      <c r="NAT103" s="13"/>
      <c r="NAU103" s="13"/>
      <c r="NAV103" s="13"/>
      <c r="NAW103" s="13"/>
      <c r="NAX103" s="13"/>
      <c r="NAY103" s="13"/>
      <c r="NAZ103" s="13"/>
      <c r="NBA103" s="13"/>
      <c r="NBB103" s="13"/>
      <c r="NBC103" s="13"/>
      <c r="NBD103" s="13"/>
      <c r="NBE103" s="13"/>
      <c r="NBF103" s="13"/>
      <c r="NBG103" s="13"/>
      <c r="NBH103" s="13"/>
      <c r="NBI103" s="13"/>
      <c r="NBJ103" s="13"/>
      <c r="NBK103" s="13"/>
      <c r="NBL103" s="13"/>
      <c r="NBM103" s="13"/>
      <c r="NBN103" s="13"/>
      <c r="NBO103" s="13"/>
      <c r="NBP103" s="13"/>
      <c r="NBQ103" s="13"/>
      <c r="NBR103" s="13"/>
      <c r="NBS103" s="13"/>
      <c r="NBT103" s="13"/>
      <c r="NBU103" s="13"/>
      <c r="NBV103" s="13"/>
      <c r="NBW103" s="13"/>
      <c r="NBX103" s="13"/>
      <c r="NBY103" s="13"/>
      <c r="NBZ103" s="13"/>
      <c r="NCA103" s="13"/>
      <c r="NCB103" s="13"/>
      <c r="NCC103" s="13"/>
      <c r="NCD103" s="13"/>
      <c r="NCE103" s="13"/>
      <c r="NCF103" s="13"/>
      <c r="NCG103" s="13"/>
      <c r="NCH103" s="13"/>
      <c r="NCI103" s="13"/>
      <c r="NCJ103" s="13"/>
      <c r="NCK103" s="13"/>
      <c r="NCL103" s="13"/>
      <c r="NCM103" s="13"/>
      <c r="NCN103" s="13"/>
      <c r="NCO103" s="13"/>
      <c r="NCP103" s="13"/>
      <c r="NCQ103" s="13"/>
      <c r="NCR103" s="13"/>
      <c r="NCS103" s="13"/>
      <c r="NCT103" s="13"/>
      <c r="NCU103" s="13"/>
      <c r="NCV103" s="13"/>
      <c r="NCW103" s="13"/>
      <c r="NCX103" s="13"/>
      <c r="NCY103" s="13"/>
      <c r="NCZ103" s="13"/>
      <c r="NDA103" s="13"/>
      <c r="NDB103" s="13"/>
      <c r="NDC103" s="13"/>
      <c r="NDD103" s="13"/>
      <c r="NDE103" s="13"/>
      <c r="NDF103" s="13"/>
      <c r="NDG103" s="13"/>
      <c r="NDH103" s="13"/>
      <c r="NDI103" s="13"/>
      <c r="NDJ103" s="13"/>
      <c r="NDK103" s="13"/>
      <c r="NDL103" s="13"/>
      <c r="NDM103" s="13"/>
      <c r="NDN103" s="13"/>
      <c r="NDO103" s="13"/>
      <c r="NDP103" s="13"/>
      <c r="NDQ103" s="13"/>
      <c r="NDR103" s="13"/>
      <c r="NDS103" s="13"/>
      <c r="NDT103" s="13"/>
      <c r="NDU103" s="13"/>
      <c r="NDV103" s="13"/>
      <c r="NDW103" s="13"/>
      <c r="NDX103" s="13"/>
      <c r="NDY103" s="13"/>
      <c r="NDZ103" s="13"/>
      <c r="NEA103" s="13"/>
      <c r="NEB103" s="13"/>
      <c r="NEC103" s="13"/>
      <c r="NED103" s="13"/>
      <c r="NEE103" s="13"/>
      <c r="NEF103" s="13"/>
      <c r="NEG103" s="13"/>
      <c r="NEH103" s="13"/>
      <c r="NEI103" s="13"/>
      <c r="NEJ103" s="13"/>
      <c r="NEK103" s="13"/>
      <c r="NEL103" s="13"/>
      <c r="NEM103" s="13"/>
      <c r="NEN103" s="13"/>
      <c r="NEO103" s="13"/>
      <c r="NEP103" s="13"/>
      <c r="NEQ103" s="13"/>
      <c r="NER103" s="13"/>
      <c r="NES103" s="13"/>
      <c r="NET103" s="13"/>
      <c r="NEU103" s="13"/>
      <c r="NEV103" s="13"/>
      <c r="NEW103" s="13"/>
      <c r="NEX103" s="13"/>
      <c r="NEY103" s="13"/>
      <c r="NEZ103" s="13"/>
      <c r="NFA103" s="13"/>
      <c r="NFB103" s="13"/>
      <c r="NFC103" s="13"/>
      <c r="NFD103" s="13"/>
      <c r="NFE103" s="13"/>
      <c r="NFF103" s="13"/>
      <c r="NFG103" s="13"/>
      <c r="NFH103" s="13"/>
      <c r="NFI103" s="13"/>
      <c r="NFJ103" s="13"/>
      <c r="NFK103" s="13"/>
      <c r="NFL103" s="13"/>
      <c r="NFM103" s="13"/>
      <c r="NFN103" s="13"/>
      <c r="NFO103" s="13"/>
      <c r="NFP103" s="13"/>
      <c r="NFQ103" s="13"/>
      <c r="NFR103" s="13"/>
      <c r="NFS103" s="13"/>
      <c r="NFT103" s="13"/>
      <c r="NFU103" s="13"/>
      <c r="NFV103" s="13"/>
      <c r="NFW103" s="13"/>
      <c r="NFX103" s="13"/>
      <c r="NFY103" s="13"/>
      <c r="NFZ103" s="13"/>
      <c r="NGA103" s="13"/>
      <c r="NGB103" s="13"/>
      <c r="NGC103" s="13"/>
      <c r="NGD103" s="13"/>
      <c r="NGE103" s="13"/>
      <c r="NGF103" s="13"/>
      <c r="NGG103" s="13"/>
      <c r="NGH103" s="13"/>
      <c r="NGI103" s="13"/>
      <c r="NGJ103" s="13"/>
      <c r="NGK103" s="13"/>
      <c r="NGL103" s="13"/>
      <c r="NGM103" s="13"/>
      <c r="NGN103" s="13"/>
      <c r="NGO103" s="13"/>
      <c r="NGP103" s="13"/>
      <c r="NGQ103" s="13"/>
      <c r="NGR103" s="13"/>
      <c r="NGS103" s="13"/>
      <c r="NGT103" s="13"/>
      <c r="NGU103" s="13"/>
      <c r="NGV103" s="13"/>
      <c r="NGW103" s="13"/>
      <c r="NGX103" s="13"/>
      <c r="NGY103" s="13"/>
      <c r="NGZ103" s="13"/>
      <c r="NHA103" s="13"/>
      <c r="NHB103" s="13"/>
      <c r="NHC103" s="13"/>
      <c r="NHD103" s="13"/>
      <c r="NHE103" s="13"/>
      <c r="NHF103" s="13"/>
      <c r="NHG103" s="13"/>
      <c r="NHH103" s="13"/>
      <c r="NHI103" s="13"/>
      <c r="NHJ103" s="13"/>
      <c r="NHK103" s="13"/>
      <c r="NHL103" s="13"/>
      <c r="NHM103" s="13"/>
      <c r="NHN103" s="13"/>
      <c r="NHO103" s="13"/>
      <c r="NHP103" s="13"/>
      <c r="NHQ103" s="13"/>
      <c r="NHR103" s="13"/>
      <c r="NHS103" s="13"/>
      <c r="NHT103" s="13"/>
      <c r="NHU103" s="13"/>
      <c r="NHV103" s="13"/>
      <c r="NHW103" s="13"/>
      <c r="NHX103" s="13"/>
      <c r="NHY103" s="13"/>
      <c r="NHZ103" s="13"/>
      <c r="NIA103" s="13"/>
      <c r="NIB103" s="13"/>
      <c r="NIC103" s="13"/>
      <c r="NID103" s="13"/>
      <c r="NIE103" s="13"/>
      <c r="NIF103" s="13"/>
      <c r="NIG103" s="13"/>
      <c r="NIH103" s="13"/>
      <c r="NII103" s="13"/>
      <c r="NIJ103" s="13"/>
      <c r="NIK103" s="13"/>
      <c r="NIL103" s="13"/>
      <c r="NIM103" s="13"/>
      <c r="NIN103" s="13"/>
      <c r="NIO103" s="13"/>
      <c r="NIP103" s="13"/>
      <c r="NIQ103" s="13"/>
      <c r="NIR103" s="13"/>
      <c r="NIS103" s="13"/>
      <c r="NIT103" s="13"/>
      <c r="NIU103" s="13"/>
      <c r="NIV103" s="13"/>
      <c r="NIW103" s="13"/>
      <c r="NIX103" s="13"/>
      <c r="NIY103" s="13"/>
      <c r="NIZ103" s="13"/>
      <c r="NJA103" s="13"/>
      <c r="NJB103" s="13"/>
      <c r="NJC103" s="13"/>
      <c r="NJD103" s="13"/>
      <c r="NJE103" s="13"/>
      <c r="NJF103" s="13"/>
      <c r="NJG103" s="13"/>
      <c r="NJH103" s="13"/>
      <c r="NJI103" s="13"/>
      <c r="NJJ103" s="13"/>
      <c r="NJK103" s="13"/>
      <c r="NJL103" s="13"/>
      <c r="NJM103" s="13"/>
      <c r="NJN103" s="13"/>
      <c r="NJO103" s="13"/>
      <c r="NJP103" s="13"/>
      <c r="NJQ103" s="13"/>
      <c r="NJR103" s="13"/>
      <c r="NJS103" s="13"/>
      <c r="NJT103" s="13"/>
      <c r="NJU103" s="13"/>
      <c r="NJV103" s="13"/>
      <c r="NJW103" s="13"/>
      <c r="NJX103" s="13"/>
      <c r="NJY103" s="13"/>
      <c r="NJZ103" s="13"/>
      <c r="NKA103" s="13"/>
      <c r="NKB103" s="13"/>
      <c r="NKC103" s="13"/>
      <c r="NKD103" s="13"/>
      <c r="NKE103" s="13"/>
      <c r="NKF103" s="13"/>
      <c r="NKG103" s="13"/>
      <c r="NKH103" s="13"/>
      <c r="NKI103" s="13"/>
      <c r="NKJ103" s="13"/>
      <c r="NKK103" s="13"/>
      <c r="NKL103" s="13"/>
      <c r="NKM103" s="13"/>
      <c r="NKN103" s="13"/>
      <c r="NKO103" s="13"/>
      <c r="NKP103" s="13"/>
      <c r="NKQ103" s="13"/>
      <c r="NKR103" s="13"/>
      <c r="NKS103" s="13"/>
      <c r="NKT103" s="13"/>
      <c r="NKU103" s="13"/>
      <c r="NKV103" s="13"/>
      <c r="NKW103" s="13"/>
      <c r="NKX103" s="13"/>
      <c r="NKY103" s="13"/>
      <c r="NKZ103" s="13"/>
      <c r="NLA103" s="13"/>
      <c r="NLB103" s="13"/>
      <c r="NLC103" s="13"/>
      <c r="NLD103" s="13"/>
      <c r="NLE103" s="13"/>
      <c r="NLF103" s="13"/>
      <c r="NLG103" s="13"/>
      <c r="NLH103" s="13"/>
      <c r="NLI103" s="13"/>
      <c r="NLJ103" s="13"/>
      <c r="NLK103" s="13"/>
      <c r="NLL103" s="13"/>
      <c r="NLM103" s="13"/>
      <c r="NLN103" s="13"/>
      <c r="NLO103" s="13"/>
      <c r="NLP103" s="13"/>
      <c r="NLQ103" s="13"/>
      <c r="NLR103" s="13"/>
      <c r="NLS103" s="13"/>
      <c r="NLT103" s="13"/>
      <c r="NLU103" s="13"/>
      <c r="NLV103" s="13"/>
      <c r="NLW103" s="13"/>
      <c r="NLX103" s="13"/>
      <c r="NLY103" s="13"/>
      <c r="NLZ103" s="13"/>
      <c r="NMA103" s="13"/>
      <c r="NMB103" s="13"/>
      <c r="NMC103" s="13"/>
      <c r="NMD103" s="13"/>
      <c r="NME103" s="13"/>
      <c r="NMF103" s="13"/>
      <c r="NMG103" s="13"/>
      <c r="NMH103" s="13"/>
      <c r="NMI103" s="13"/>
      <c r="NMJ103" s="13"/>
      <c r="NMK103" s="13"/>
      <c r="NML103" s="13"/>
      <c r="NMM103" s="13"/>
      <c r="NMN103" s="13"/>
      <c r="NMO103" s="13"/>
      <c r="NMP103" s="13"/>
      <c r="NMQ103" s="13"/>
      <c r="NMR103" s="13"/>
      <c r="NMS103" s="13"/>
      <c r="NMT103" s="13"/>
      <c r="NMU103" s="13"/>
      <c r="NMV103" s="13"/>
      <c r="NMW103" s="13"/>
      <c r="NMX103" s="13"/>
      <c r="NMY103" s="13"/>
      <c r="NMZ103" s="13"/>
      <c r="NNA103" s="13"/>
      <c r="NNB103" s="13"/>
      <c r="NNC103" s="13"/>
      <c r="NND103" s="13"/>
      <c r="NNE103" s="13"/>
      <c r="NNF103" s="13"/>
      <c r="NNG103" s="13"/>
      <c r="NNH103" s="13"/>
      <c r="NNI103" s="13"/>
      <c r="NNJ103" s="13"/>
      <c r="NNK103" s="13"/>
      <c r="NNL103" s="13"/>
      <c r="NNM103" s="13"/>
      <c r="NNN103" s="13"/>
      <c r="NNO103" s="13"/>
      <c r="NNP103" s="13"/>
      <c r="NNQ103" s="13"/>
      <c r="NNR103" s="13"/>
      <c r="NNS103" s="13"/>
      <c r="NNT103" s="13"/>
      <c r="NNU103" s="13"/>
      <c r="NNV103" s="13"/>
      <c r="NNW103" s="13"/>
      <c r="NNX103" s="13"/>
      <c r="NNY103" s="13"/>
      <c r="NNZ103" s="13"/>
      <c r="NOA103" s="13"/>
      <c r="NOB103" s="13"/>
      <c r="NOC103" s="13"/>
      <c r="NOD103" s="13"/>
      <c r="NOE103" s="13"/>
      <c r="NOF103" s="13"/>
      <c r="NOG103" s="13"/>
      <c r="NOH103" s="13"/>
      <c r="NOI103" s="13"/>
      <c r="NOJ103" s="13"/>
      <c r="NOK103" s="13"/>
      <c r="NOL103" s="13"/>
      <c r="NOM103" s="13"/>
      <c r="NON103" s="13"/>
      <c r="NOO103" s="13"/>
      <c r="NOP103" s="13"/>
      <c r="NOQ103" s="13"/>
      <c r="NOR103" s="13"/>
      <c r="NOS103" s="13"/>
      <c r="NOT103" s="13"/>
      <c r="NOU103" s="13"/>
      <c r="NOV103" s="13"/>
      <c r="NOW103" s="13"/>
      <c r="NOX103" s="13"/>
      <c r="NOY103" s="13"/>
      <c r="NOZ103" s="13"/>
      <c r="NPA103" s="13"/>
      <c r="NPB103" s="13"/>
      <c r="NPC103" s="13"/>
      <c r="NPD103" s="13"/>
      <c r="NPE103" s="13"/>
      <c r="NPF103" s="13"/>
      <c r="NPG103" s="13"/>
      <c r="NPH103" s="13"/>
      <c r="NPI103" s="13"/>
      <c r="NPJ103" s="13"/>
      <c r="NPK103" s="13"/>
      <c r="NPL103" s="13"/>
      <c r="NPM103" s="13"/>
      <c r="NPN103" s="13"/>
      <c r="NPO103" s="13"/>
      <c r="NPP103" s="13"/>
      <c r="NPQ103" s="13"/>
      <c r="NPR103" s="13"/>
      <c r="NPS103" s="13"/>
      <c r="NPT103" s="13"/>
      <c r="NPU103" s="13"/>
      <c r="NPV103" s="13"/>
      <c r="NPW103" s="13"/>
      <c r="NPX103" s="13"/>
      <c r="NPY103" s="13"/>
      <c r="NPZ103" s="13"/>
      <c r="NQA103" s="13"/>
      <c r="NQB103" s="13"/>
      <c r="NQC103" s="13"/>
      <c r="NQD103" s="13"/>
      <c r="NQE103" s="13"/>
      <c r="NQF103" s="13"/>
      <c r="NQG103" s="13"/>
      <c r="NQH103" s="13"/>
      <c r="NQI103" s="13"/>
      <c r="NQJ103" s="13"/>
      <c r="NQK103" s="13"/>
      <c r="NQL103" s="13"/>
      <c r="NQM103" s="13"/>
      <c r="NQN103" s="13"/>
      <c r="NQO103" s="13"/>
      <c r="NQP103" s="13"/>
      <c r="NQQ103" s="13"/>
      <c r="NQR103" s="13"/>
      <c r="NQS103" s="13"/>
      <c r="NQT103" s="13"/>
      <c r="NQU103" s="13"/>
      <c r="NQV103" s="13"/>
      <c r="NQW103" s="13"/>
      <c r="NQX103" s="13"/>
      <c r="NQY103" s="13"/>
      <c r="NQZ103" s="13"/>
      <c r="NRA103" s="13"/>
      <c r="NRB103" s="13"/>
      <c r="NRC103" s="13"/>
      <c r="NRD103" s="13"/>
      <c r="NRE103" s="13"/>
      <c r="NRF103" s="13"/>
      <c r="NRG103" s="13"/>
      <c r="NRH103" s="13"/>
      <c r="NRI103" s="13"/>
      <c r="NRJ103" s="13"/>
      <c r="NRK103" s="13"/>
      <c r="NRL103" s="13"/>
      <c r="NRM103" s="13"/>
      <c r="NRN103" s="13"/>
      <c r="NRO103" s="13"/>
      <c r="NRP103" s="13"/>
      <c r="NRQ103" s="13"/>
      <c r="NRR103" s="13"/>
      <c r="NRS103" s="13"/>
      <c r="NRT103" s="13"/>
      <c r="NRU103" s="13"/>
      <c r="NRV103" s="13"/>
      <c r="NRW103" s="13"/>
      <c r="NRX103" s="13"/>
      <c r="NRY103" s="13"/>
      <c r="NRZ103" s="13"/>
      <c r="NSA103" s="13"/>
      <c r="NSB103" s="13"/>
      <c r="NSC103" s="13"/>
      <c r="NSD103" s="13"/>
      <c r="NSE103" s="13"/>
      <c r="NSF103" s="13"/>
      <c r="NSG103" s="13"/>
      <c r="NSH103" s="13"/>
      <c r="NSI103" s="13"/>
      <c r="NSJ103" s="13"/>
      <c r="NSK103" s="13"/>
      <c r="NSL103" s="13"/>
      <c r="NSM103" s="13"/>
      <c r="NSN103" s="13"/>
      <c r="NSO103" s="13"/>
      <c r="NSP103" s="13"/>
      <c r="NSQ103" s="13"/>
      <c r="NSR103" s="13"/>
      <c r="NSS103" s="13"/>
      <c r="NST103" s="13"/>
      <c r="NSU103" s="13"/>
      <c r="NSV103" s="13"/>
      <c r="NSW103" s="13"/>
      <c r="NSX103" s="13"/>
      <c r="NSY103" s="13"/>
      <c r="NSZ103" s="13"/>
      <c r="NTA103" s="13"/>
      <c r="NTB103" s="13"/>
      <c r="NTC103" s="13"/>
      <c r="NTD103" s="13"/>
      <c r="NTE103" s="13"/>
      <c r="NTF103" s="13"/>
      <c r="NTG103" s="13"/>
      <c r="NTH103" s="13"/>
      <c r="NTI103" s="13"/>
      <c r="NTJ103" s="13"/>
      <c r="NTK103" s="13"/>
      <c r="NTL103" s="13"/>
      <c r="NTM103" s="13"/>
      <c r="NTN103" s="13"/>
      <c r="NTO103" s="13"/>
      <c r="NTP103" s="13"/>
      <c r="NTQ103" s="13"/>
      <c r="NTR103" s="13"/>
      <c r="NTS103" s="13"/>
      <c r="NTT103" s="13"/>
      <c r="NTU103" s="13"/>
      <c r="NTV103" s="13"/>
      <c r="NTW103" s="13"/>
      <c r="NTX103" s="13"/>
      <c r="NTY103" s="13"/>
      <c r="NTZ103" s="13"/>
      <c r="NUA103" s="13"/>
      <c r="NUB103" s="13"/>
      <c r="NUC103" s="13"/>
      <c r="NUD103" s="13"/>
      <c r="NUE103" s="13"/>
      <c r="NUF103" s="13"/>
      <c r="NUG103" s="13"/>
      <c r="NUH103" s="13"/>
      <c r="NUI103" s="13"/>
      <c r="NUJ103" s="13"/>
      <c r="NUK103" s="13"/>
      <c r="NUL103" s="13"/>
      <c r="NUM103" s="13"/>
      <c r="NUN103" s="13"/>
      <c r="NUO103" s="13"/>
      <c r="NUP103" s="13"/>
      <c r="NUQ103" s="13"/>
      <c r="NUR103" s="13"/>
      <c r="NUS103" s="13"/>
      <c r="NUT103" s="13"/>
      <c r="NUU103" s="13"/>
      <c r="NUV103" s="13"/>
      <c r="NUW103" s="13"/>
      <c r="NUX103" s="13"/>
      <c r="NUY103" s="13"/>
      <c r="NUZ103" s="13"/>
      <c r="NVA103" s="13"/>
      <c r="NVB103" s="13"/>
      <c r="NVC103" s="13"/>
      <c r="NVD103" s="13"/>
      <c r="NVE103" s="13"/>
      <c r="NVF103" s="13"/>
      <c r="NVG103" s="13"/>
      <c r="NVH103" s="13"/>
      <c r="NVI103" s="13"/>
      <c r="NVJ103" s="13"/>
      <c r="NVK103" s="13"/>
      <c r="NVL103" s="13"/>
      <c r="NVM103" s="13"/>
      <c r="NVN103" s="13"/>
      <c r="NVO103" s="13"/>
      <c r="NVP103" s="13"/>
      <c r="NVQ103" s="13"/>
      <c r="NVR103" s="13"/>
      <c r="NVS103" s="13"/>
      <c r="NVT103" s="13"/>
      <c r="NVU103" s="13"/>
      <c r="NVV103" s="13"/>
      <c r="NVW103" s="13"/>
      <c r="NVX103" s="13"/>
      <c r="NVY103" s="13"/>
      <c r="NVZ103" s="13"/>
      <c r="NWA103" s="13"/>
      <c r="NWB103" s="13"/>
      <c r="NWC103" s="13"/>
      <c r="NWD103" s="13"/>
      <c r="NWE103" s="13"/>
      <c r="NWF103" s="13"/>
      <c r="NWG103" s="13"/>
      <c r="NWH103" s="13"/>
      <c r="NWI103" s="13"/>
      <c r="NWJ103" s="13"/>
      <c r="NWK103" s="13"/>
      <c r="NWL103" s="13"/>
      <c r="NWM103" s="13"/>
      <c r="NWN103" s="13"/>
      <c r="NWO103" s="13"/>
      <c r="NWP103" s="13"/>
      <c r="NWQ103" s="13"/>
      <c r="NWR103" s="13"/>
      <c r="NWS103" s="13"/>
      <c r="NWT103" s="13"/>
      <c r="NWU103" s="13"/>
      <c r="NWV103" s="13"/>
      <c r="NWW103" s="13"/>
      <c r="NWX103" s="13"/>
      <c r="NWY103" s="13"/>
      <c r="NWZ103" s="13"/>
      <c r="NXA103" s="13"/>
      <c r="NXB103" s="13"/>
      <c r="NXC103" s="13"/>
      <c r="NXD103" s="13"/>
      <c r="NXE103" s="13"/>
      <c r="NXF103" s="13"/>
      <c r="NXG103" s="13"/>
      <c r="NXH103" s="13"/>
      <c r="NXI103" s="13"/>
      <c r="NXJ103" s="13"/>
      <c r="NXK103" s="13"/>
      <c r="NXL103" s="13"/>
      <c r="NXM103" s="13"/>
      <c r="NXN103" s="13"/>
      <c r="NXO103" s="13"/>
      <c r="NXP103" s="13"/>
      <c r="NXQ103" s="13"/>
      <c r="NXR103" s="13"/>
      <c r="NXS103" s="13"/>
      <c r="NXT103" s="13"/>
      <c r="NXU103" s="13"/>
      <c r="NXV103" s="13"/>
      <c r="NXW103" s="13"/>
      <c r="NXX103" s="13"/>
      <c r="NXY103" s="13"/>
      <c r="NXZ103" s="13"/>
      <c r="NYA103" s="13"/>
      <c r="NYB103" s="13"/>
      <c r="NYC103" s="13"/>
      <c r="NYD103" s="13"/>
      <c r="NYE103" s="13"/>
      <c r="NYF103" s="13"/>
      <c r="NYG103" s="13"/>
      <c r="NYH103" s="13"/>
      <c r="NYI103" s="13"/>
      <c r="NYJ103" s="13"/>
      <c r="NYK103" s="13"/>
      <c r="NYL103" s="13"/>
      <c r="NYM103" s="13"/>
      <c r="NYN103" s="13"/>
      <c r="NYO103" s="13"/>
      <c r="NYP103" s="13"/>
      <c r="NYQ103" s="13"/>
      <c r="NYR103" s="13"/>
      <c r="NYS103" s="13"/>
      <c r="NYT103" s="13"/>
      <c r="NYU103" s="13"/>
      <c r="NYV103" s="13"/>
      <c r="NYW103" s="13"/>
      <c r="NYX103" s="13"/>
      <c r="NYY103" s="13"/>
      <c r="NYZ103" s="13"/>
      <c r="NZA103" s="13"/>
      <c r="NZB103" s="13"/>
      <c r="NZC103" s="13"/>
      <c r="NZD103" s="13"/>
      <c r="NZE103" s="13"/>
      <c r="NZF103" s="13"/>
      <c r="NZG103" s="13"/>
      <c r="NZH103" s="13"/>
      <c r="NZI103" s="13"/>
      <c r="NZJ103" s="13"/>
      <c r="NZK103" s="13"/>
      <c r="NZL103" s="13"/>
      <c r="NZM103" s="13"/>
      <c r="NZN103" s="13"/>
      <c r="NZO103" s="13"/>
      <c r="NZP103" s="13"/>
      <c r="NZQ103" s="13"/>
      <c r="NZR103" s="13"/>
      <c r="NZS103" s="13"/>
      <c r="NZT103" s="13"/>
      <c r="NZU103" s="13"/>
      <c r="NZV103" s="13"/>
      <c r="NZW103" s="13"/>
      <c r="NZX103" s="13"/>
      <c r="NZY103" s="13"/>
      <c r="NZZ103" s="13"/>
      <c r="OAA103" s="13"/>
      <c r="OAB103" s="13"/>
      <c r="OAC103" s="13"/>
      <c r="OAD103" s="13"/>
      <c r="OAE103" s="13"/>
      <c r="OAF103" s="13"/>
      <c r="OAG103" s="13"/>
      <c r="OAH103" s="13"/>
      <c r="OAI103" s="13"/>
      <c r="OAJ103" s="13"/>
      <c r="OAK103" s="13"/>
      <c r="OAL103" s="13"/>
      <c r="OAM103" s="13"/>
      <c r="OAN103" s="13"/>
      <c r="OAO103" s="13"/>
      <c r="OAP103" s="13"/>
      <c r="OAQ103" s="13"/>
      <c r="OAR103" s="13"/>
      <c r="OAS103" s="13"/>
      <c r="OAT103" s="13"/>
      <c r="OAU103" s="13"/>
      <c r="OAV103" s="13"/>
      <c r="OAW103" s="13"/>
      <c r="OAX103" s="13"/>
      <c r="OAY103" s="13"/>
      <c r="OAZ103" s="13"/>
      <c r="OBA103" s="13"/>
      <c r="OBB103" s="13"/>
      <c r="OBC103" s="13"/>
      <c r="OBD103" s="13"/>
      <c r="OBE103" s="13"/>
      <c r="OBF103" s="13"/>
      <c r="OBG103" s="13"/>
      <c r="OBH103" s="13"/>
      <c r="OBI103" s="13"/>
      <c r="OBJ103" s="13"/>
      <c r="OBK103" s="13"/>
      <c r="OBL103" s="13"/>
      <c r="OBM103" s="13"/>
      <c r="OBN103" s="13"/>
      <c r="OBO103" s="13"/>
      <c r="OBP103" s="13"/>
      <c r="OBQ103" s="13"/>
      <c r="OBR103" s="13"/>
      <c r="OBS103" s="13"/>
      <c r="OBT103" s="13"/>
      <c r="OBU103" s="13"/>
      <c r="OBV103" s="13"/>
      <c r="OBW103" s="13"/>
      <c r="OBX103" s="13"/>
      <c r="OBY103" s="13"/>
      <c r="OBZ103" s="13"/>
      <c r="OCA103" s="13"/>
      <c r="OCB103" s="13"/>
      <c r="OCC103" s="13"/>
      <c r="OCD103" s="13"/>
      <c r="OCE103" s="13"/>
      <c r="OCF103" s="13"/>
      <c r="OCG103" s="13"/>
      <c r="OCH103" s="13"/>
      <c r="OCI103" s="13"/>
      <c r="OCJ103" s="13"/>
      <c r="OCK103" s="13"/>
      <c r="OCL103" s="13"/>
      <c r="OCM103" s="13"/>
      <c r="OCN103" s="13"/>
      <c r="OCO103" s="13"/>
      <c r="OCP103" s="13"/>
      <c r="OCQ103" s="13"/>
      <c r="OCR103" s="13"/>
      <c r="OCS103" s="13"/>
      <c r="OCT103" s="13"/>
      <c r="OCU103" s="13"/>
      <c r="OCV103" s="13"/>
      <c r="OCW103" s="13"/>
      <c r="OCX103" s="13"/>
      <c r="OCY103" s="13"/>
      <c r="OCZ103" s="13"/>
      <c r="ODA103" s="13"/>
      <c r="ODB103" s="13"/>
      <c r="ODC103" s="13"/>
      <c r="ODD103" s="13"/>
      <c r="ODE103" s="13"/>
      <c r="ODF103" s="13"/>
      <c r="ODG103" s="13"/>
      <c r="ODH103" s="13"/>
      <c r="ODI103" s="13"/>
      <c r="ODJ103" s="13"/>
      <c r="ODK103" s="13"/>
      <c r="ODL103" s="13"/>
      <c r="ODM103" s="13"/>
      <c r="ODN103" s="13"/>
      <c r="ODO103" s="13"/>
      <c r="ODP103" s="13"/>
      <c r="ODQ103" s="13"/>
      <c r="ODR103" s="13"/>
      <c r="ODS103" s="13"/>
      <c r="ODT103" s="13"/>
      <c r="ODU103" s="13"/>
      <c r="ODV103" s="13"/>
      <c r="ODW103" s="13"/>
      <c r="ODX103" s="13"/>
      <c r="ODY103" s="13"/>
      <c r="ODZ103" s="13"/>
      <c r="OEA103" s="13"/>
      <c r="OEB103" s="13"/>
      <c r="OEC103" s="13"/>
      <c r="OED103" s="13"/>
      <c r="OEE103" s="13"/>
      <c r="OEF103" s="13"/>
      <c r="OEG103" s="13"/>
      <c r="OEH103" s="13"/>
      <c r="OEI103" s="13"/>
      <c r="OEJ103" s="13"/>
      <c r="OEK103" s="13"/>
      <c r="OEL103" s="13"/>
      <c r="OEM103" s="13"/>
      <c r="OEN103" s="13"/>
      <c r="OEO103" s="13"/>
      <c r="OEP103" s="13"/>
      <c r="OEQ103" s="13"/>
      <c r="OER103" s="13"/>
      <c r="OES103" s="13"/>
      <c r="OET103" s="13"/>
      <c r="OEU103" s="13"/>
      <c r="OEV103" s="13"/>
      <c r="OEW103" s="13"/>
      <c r="OEX103" s="13"/>
      <c r="OEY103" s="13"/>
      <c r="OEZ103" s="13"/>
      <c r="OFA103" s="13"/>
      <c r="OFB103" s="13"/>
      <c r="OFC103" s="13"/>
      <c r="OFD103" s="13"/>
      <c r="OFE103" s="13"/>
      <c r="OFF103" s="13"/>
      <c r="OFG103" s="13"/>
      <c r="OFH103" s="13"/>
      <c r="OFI103" s="13"/>
      <c r="OFJ103" s="13"/>
      <c r="OFK103" s="13"/>
      <c r="OFL103" s="13"/>
      <c r="OFM103" s="13"/>
      <c r="OFN103" s="13"/>
      <c r="OFO103" s="13"/>
      <c r="OFP103" s="13"/>
      <c r="OFQ103" s="13"/>
      <c r="OFR103" s="13"/>
      <c r="OFS103" s="13"/>
      <c r="OFT103" s="13"/>
      <c r="OFU103" s="13"/>
      <c r="OFV103" s="13"/>
      <c r="OFW103" s="13"/>
      <c r="OFX103" s="13"/>
      <c r="OFY103" s="13"/>
      <c r="OFZ103" s="13"/>
      <c r="OGA103" s="13"/>
      <c r="OGB103" s="13"/>
      <c r="OGC103" s="13"/>
      <c r="OGD103" s="13"/>
      <c r="OGE103" s="13"/>
      <c r="OGF103" s="13"/>
      <c r="OGG103" s="13"/>
      <c r="OGH103" s="13"/>
      <c r="OGI103" s="13"/>
      <c r="OGJ103" s="13"/>
      <c r="OGK103" s="13"/>
      <c r="OGL103" s="13"/>
      <c r="OGM103" s="13"/>
      <c r="OGN103" s="13"/>
      <c r="OGO103" s="13"/>
      <c r="OGP103" s="13"/>
      <c r="OGQ103" s="13"/>
      <c r="OGR103" s="13"/>
      <c r="OGS103" s="13"/>
      <c r="OGT103" s="13"/>
      <c r="OGU103" s="13"/>
      <c r="OGV103" s="13"/>
      <c r="OGW103" s="13"/>
      <c r="OGX103" s="13"/>
      <c r="OGY103" s="13"/>
      <c r="OGZ103" s="13"/>
      <c r="OHA103" s="13"/>
      <c r="OHB103" s="13"/>
      <c r="OHC103" s="13"/>
      <c r="OHD103" s="13"/>
      <c r="OHE103" s="13"/>
      <c r="OHF103" s="13"/>
      <c r="OHG103" s="13"/>
      <c r="OHH103" s="13"/>
      <c r="OHI103" s="13"/>
      <c r="OHJ103" s="13"/>
      <c r="OHK103" s="13"/>
      <c r="OHL103" s="13"/>
      <c r="OHM103" s="13"/>
      <c r="OHN103" s="13"/>
      <c r="OHO103" s="13"/>
      <c r="OHP103" s="13"/>
      <c r="OHQ103" s="13"/>
      <c r="OHR103" s="13"/>
      <c r="OHS103" s="13"/>
      <c r="OHT103" s="13"/>
      <c r="OHU103" s="13"/>
      <c r="OHV103" s="13"/>
      <c r="OHW103" s="13"/>
      <c r="OHX103" s="13"/>
      <c r="OHY103" s="13"/>
      <c r="OHZ103" s="13"/>
      <c r="OIA103" s="13"/>
      <c r="OIB103" s="13"/>
      <c r="OIC103" s="13"/>
      <c r="OID103" s="13"/>
      <c r="OIE103" s="13"/>
      <c r="OIF103" s="13"/>
      <c r="OIG103" s="13"/>
      <c r="OIH103" s="13"/>
      <c r="OII103" s="13"/>
      <c r="OIJ103" s="13"/>
      <c r="OIK103" s="13"/>
      <c r="OIL103" s="13"/>
      <c r="OIM103" s="13"/>
      <c r="OIN103" s="13"/>
      <c r="OIO103" s="13"/>
      <c r="OIP103" s="13"/>
      <c r="OIQ103" s="13"/>
      <c r="OIR103" s="13"/>
      <c r="OIS103" s="13"/>
      <c r="OIT103" s="13"/>
      <c r="OIU103" s="13"/>
      <c r="OIV103" s="13"/>
      <c r="OIW103" s="13"/>
      <c r="OIX103" s="13"/>
      <c r="OIY103" s="13"/>
      <c r="OIZ103" s="13"/>
      <c r="OJA103" s="13"/>
      <c r="OJB103" s="13"/>
      <c r="OJC103" s="13"/>
      <c r="OJD103" s="13"/>
      <c r="OJE103" s="13"/>
      <c r="OJF103" s="13"/>
      <c r="OJG103" s="13"/>
      <c r="OJH103" s="13"/>
      <c r="OJI103" s="13"/>
      <c r="OJJ103" s="13"/>
      <c r="OJK103" s="13"/>
      <c r="OJL103" s="13"/>
      <c r="OJM103" s="13"/>
      <c r="OJN103" s="13"/>
      <c r="OJO103" s="13"/>
      <c r="OJP103" s="13"/>
      <c r="OJQ103" s="13"/>
      <c r="OJR103" s="13"/>
      <c r="OJS103" s="13"/>
      <c r="OJT103" s="13"/>
      <c r="OJU103" s="13"/>
      <c r="OJV103" s="13"/>
      <c r="OJW103" s="13"/>
      <c r="OJX103" s="13"/>
      <c r="OJY103" s="13"/>
      <c r="OJZ103" s="13"/>
      <c r="OKA103" s="13"/>
      <c r="OKB103" s="13"/>
      <c r="OKC103" s="13"/>
      <c r="OKD103" s="13"/>
      <c r="OKE103" s="13"/>
      <c r="OKF103" s="13"/>
      <c r="OKG103" s="13"/>
      <c r="OKH103" s="13"/>
      <c r="OKI103" s="13"/>
      <c r="OKJ103" s="13"/>
      <c r="OKK103" s="13"/>
      <c r="OKL103" s="13"/>
      <c r="OKM103" s="13"/>
      <c r="OKN103" s="13"/>
      <c r="OKO103" s="13"/>
      <c r="OKP103" s="13"/>
      <c r="OKQ103" s="13"/>
      <c r="OKR103" s="13"/>
      <c r="OKS103" s="13"/>
      <c r="OKT103" s="13"/>
      <c r="OKU103" s="13"/>
      <c r="OKV103" s="13"/>
      <c r="OKW103" s="13"/>
      <c r="OKX103" s="13"/>
      <c r="OKY103" s="13"/>
      <c r="OKZ103" s="13"/>
      <c r="OLA103" s="13"/>
      <c r="OLB103" s="13"/>
      <c r="OLC103" s="13"/>
      <c r="OLD103" s="13"/>
      <c r="OLE103" s="13"/>
      <c r="OLF103" s="13"/>
      <c r="OLG103" s="13"/>
      <c r="OLH103" s="13"/>
      <c r="OLI103" s="13"/>
      <c r="OLJ103" s="13"/>
      <c r="OLK103" s="13"/>
      <c r="OLL103" s="13"/>
      <c r="OLM103" s="13"/>
      <c r="OLN103" s="13"/>
      <c r="OLO103" s="13"/>
      <c r="OLP103" s="13"/>
      <c r="OLQ103" s="13"/>
      <c r="OLR103" s="13"/>
      <c r="OLS103" s="13"/>
      <c r="OLT103" s="13"/>
      <c r="OLU103" s="13"/>
      <c r="OLV103" s="13"/>
      <c r="OLW103" s="13"/>
      <c r="OLX103" s="13"/>
      <c r="OLY103" s="13"/>
      <c r="OLZ103" s="13"/>
      <c r="OMA103" s="13"/>
      <c r="OMB103" s="13"/>
      <c r="OMC103" s="13"/>
      <c r="OMD103" s="13"/>
      <c r="OME103" s="13"/>
      <c r="OMF103" s="13"/>
      <c r="OMG103" s="13"/>
      <c r="OMH103" s="13"/>
      <c r="OMI103" s="13"/>
      <c r="OMJ103" s="13"/>
      <c r="OMK103" s="13"/>
      <c r="OML103" s="13"/>
      <c r="OMM103" s="13"/>
      <c r="OMN103" s="13"/>
      <c r="OMO103" s="13"/>
      <c r="OMP103" s="13"/>
      <c r="OMQ103" s="13"/>
      <c r="OMR103" s="13"/>
      <c r="OMS103" s="13"/>
      <c r="OMT103" s="13"/>
      <c r="OMU103" s="13"/>
      <c r="OMV103" s="13"/>
      <c r="OMW103" s="13"/>
      <c r="OMX103" s="13"/>
      <c r="OMY103" s="13"/>
      <c r="OMZ103" s="13"/>
      <c r="ONA103" s="13"/>
      <c r="ONB103" s="13"/>
      <c r="ONC103" s="13"/>
      <c r="OND103" s="13"/>
      <c r="ONE103" s="13"/>
      <c r="ONF103" s="13"/>
      <c r="ONG103" s="13"/>
      <c r="ONH103" s="13"/>
      <c r="ONI103" s="13"/>
      <c r="ONJ103" s="13"/>
      <c r="ONK103" s="13"/>
      <c r="ONL103" s="13"/>
      <c r="ONM103" s="13"/>
      <c r="ONN103" s="13"/>
      <c r="ONO103" s="13"/>
      <c r="ONP103" s="13"/>
      <c r="ONQ103" s="13"/>
      <c r="ONR103" s="13"/>
      <c r="ONS103" s="13"/>
      <c r="ONT103" s="13"/>
      <c r="ONU103" s="13"/>
      <c r="ONV103" s="13"/>
      <c r="ONW103" s="13"/>
      <c r="ONX103" s="13"/>
      <c r="ONY103" s="13"/>
      <c r="ONZ103" s="13"/>
      <c r="OOA103" s="13"/>
      <c r="OOB103" s="13"/>
      <c r="OOC103" s="13"/>
      <c r="OOD103" s="13"/>
      <c r="OOE103" s="13"/>
      <c r="OOF103" s="13"/>
      <c r="OOG103" s="13"/>
      <c r="OOH103" s="13"/>
      <c r="OOI103" s="13"/>
      <c r="OOJ103" s="13"/>
      <c r="OOK103" s="13"/>
      <c r="OOL103" s="13"/>
      <c r="OOM103" s="13"/>
      <c r="OON103" s="13"/>
      <c r="OOO103" s="13"/>
      <c r="OOP103" s="13"/>
      <c r="OOQ103" s="13"/>
      <c r="OOR103" s="13"/>
      <c r="OOS103" s="13"/>
      <c r="OOT103" s="13"/>
      <c r="OOU103" s="13"/>
      <c r="OOV103" s="13"/>
      <c r="OOW103" s="13"/>
      <c r="OOX103" s="13"/>
      <c r="OOY103" s="13"/>
      <c r="OOZ103" s="13"/>
      <c r="OPA103" s="13"/>
      <c r="OPB103" s="13"/>
      <c r="OPC103" s="13"/>
      <c r="OPD103" s="13"/>
      <c r="OPE103" s="13"/>
      <c r="OPF103" s="13"/>
      <c r="OPG103" s="13"/>
      <c r="OPH103" s="13"/>
      <c r="OPI103" s="13"/>
      <c r="OPJ103" s="13"/>
      <c r="OPK103" s="13"/>
      <c r="OPL103" s="13"/>
      <c r="OPM103" s="13"/>
      <c r="OPN103" s="13"/>
      <c r="OPO103" s="13"/>
      <c r="OPP103" s="13"/>
      <c r="OPQ103" s="13"/>
      <c r="OPR103" s="13"/>
      <c r="OPS103" s="13"/>
      <c r="OPT103" s="13"/>
      <c r="OPU103" s="13"/>
      <c r="OPV103" s="13"/>
      <c r="OPW103" s="13"/>
      <c r="OPX103" s="13"/>
      <c r="OPY103" s="13"/>
      <c r="OPZ103" s="13"/>
      <c r="OQA103" s="13"/>
      <c r="OQB103" s="13"/>
      <c r="OQC103" s="13"/>
      <c r="OQD103" s="13"/>
      <c r="OQE103" s="13"/>
      <c r="OQF103" s="13"/>
      <c r="OQG103" s="13"/>
      <c r="OQH103" s="13"/>
      <c r="OQI103" s="13"/>
      <c r="OQJ103" s="13"/>
      <c r="OQK103" s="13"/>
      <c r="OQL103" s="13"/>
      <c r="OQM103" s="13"/>
      <c r="OQN103" s="13"/>
      <c r="OQO103" s="13"/>
      <c r="OQP103" s="13"/>
      <c r="OQQ103" s="13"/>
      <c r="OQR103" s="13"/>
      <c r="OQS103" s="13"/>
      <c r="OQT103" s="13"/>
      <c r="OQU103" s="13"/>
      <c r="OQV103" s="13"/>
      <c r="OQW103" s="13"/>
      <c r="OQX103" s="13"/>
      <c r="OQY103" s="13"/>
      <c r="OQZ103" s="13"/>
      <c r="ORA103" s="13"/>
      <c r="ORB103" s="13"/>
      <c r="ORC103" s="13"/>
      <c r="ORD103" s="13"/>
      <c r="ORE103" s="13"/>
      <c r="ORF103" s="13"/>
      <c r="ORG103" s="13"/>
      <c r="ORH103" s="13"/>
      <c r="ORI103" s="13"/>
      <c r="ORJ103" s="13"/>
      <c r="ORK103" s="13"/>
      <c r="ORL103" s="13"/>
      <c r="ORM103" s="13"/>
      <c r="ORN103" s="13"/>
      <c r="ORO103" s="13"/>
      <c r="ORP103" s="13"/>
      <c r="ORQ103" s="13"/>
      <c r="ORR103" s="13"/>
      <c r="ORS103" s="13"/>
      <c r="ORT103" s="13"/>
      <c r="ORU103" s="13"/>
      <c r="ORV103" s="13"/>
      <c r="ORW103" s="13"/>
      <c r="ORX103" s="13"/>
      <c r="ORY103" s="13"/>
      <c r="ORZ103" s="13"/>
      <c r="OSA103" s="13"/>
      <c r="OSB103" s="13"/>
      <c r="OSC103" s="13"/>
      <c r="OSD103" s="13"/>
      <c r="OSE103" s="13"/>
      <c r="OSF103" s="13"/>
      <c r="OSG103" s="13"/>
      <c r="OSH103" s="13"/>
      <c r="OSI103" s="13"/>
      <c r="OSJ103" s="13"/>
      <c r="OSK103" s="13"/>
      <c r="OSL103" s="13"/>
      <c r="OSM103" s="13"/>
      <c r="OSN103" s="13"/>
      <c r="OSO103" s="13"/>
      <c r="OSP103" s="13"/>
      <c r="OSQ103" s="13"/>
      <c r="OSR103" s="13"/>
      <c r="OSS103" s="13"/>
      <c r="OST103" s="13"/>
      <c r="OSU103" s="13"/>
      <c r="OSV103" s="13"/>
      <c r="OSW103" s="13"/>
      <c r="OSX103" s="13"/>
      <c r="OSY103" s="13"/>
      <c r="OSZ103" s="13"/>
      <c r="OTA103" s="13"/>
      <c r="OTB103" s="13"/>
      <c r="OTC103" s="13"/>
      <c r="OTD103" s="13"/>
      <c r="OTE103" s="13"/>
      <c r="OTF103" s="13"/>
      <c r="OTG103" s="13"/>
      <c r="OTH103" s="13"/>
      <c r="OTI103" s="13"/>
      <c r="OTJ103" s="13"/>
      <c r="OTK103" s="13"/>
      <c r="OTL103" s="13"/>
      <c r="OTM103" s="13"/>
      <c r="OTN103" s="13"/>
      <c r="OTO103" s="13"/>
      <c r="OTP103" s="13"/>
      <c r="OTQ103" s="13"/>
      <c r="OTR103" s="13"/>
      <c r="OTS103" s="13"/>
      <c r="OTT103" s="13"/>
      <c r="OTU103" s="13"/>
      <c r="OTV103" s="13"/>
      <c r="OTW103" s="13"/>
      <c r="OTX103" s="13"/>
      <c r="OTY103" s="13"/>
      <c r="OTZ103" s="13"/>
      <c r="OUA103" s="13"/>
      <c r="OUB103" s="13"/>
      <c r="OUC103" s="13"/>
      <c r="OUD103" s="13"/>
      <c r="OUE103" s="13"/>
      <c r="OUF103" s="13"/>
      <c r="OUG103" s="13"/>
      <c r="OUH103" s="13"/>
      <c r="OUI103" s="13"/>
      <c r="OUJ103" s="13"/>
      <c r="OUK103" s="13"/>
      <c r="OUL103" s="13"/>
      <c r="OUM103" s="13"/>
      <c r="OUN103" s="13"/>
      <c r="OUO103" s="13"/>
      <c r="OUP103" s="13"/>
      <c r="OUQ103" s="13"/>
      <c r="OUR103" s="13"/>
      <c r="OUS103" s="13"/>
      <c r="OUT103" s="13"/>
      <c r="OUU103" s="13"/>
      <c r="OUV103" s="13"/>
      <c r="OUW103" s="13"/>
      <c r="OUX103" s="13"/>
      <c r="OUY103" s="13"/>
      <c r="OUZ103" s="13"/>
      <c r="OVA103" s="13"/>
      <c r="OVB103" s="13"/>
      <c r="OVC103" s="13"/>
      <c r="OVD103" s="13"/>
      <c r="OVE103" s="13"/>
      <c r="OVF103" s="13"/>
      <c r="OVG103" s="13"/>
      <c r="OVH103" s="13"/>
      <c r="OVI103" s="13"/>
      <c r="OVJ103" s="13"/>
      <c r="OVK103" s="13"/>
      <c r="OVL103" s="13"/>
      <c r="OVM103" s="13"/>
      <c r="OVN103" s="13"/>
      <c r="OVO103" s="13"/>
      <c r="OVP103" s="13"/>
      <c r="OVQ103" s="13"/>
      <c r="OVR103" s="13"/>
      <c r="OVS103" s="13"/>
      <c r="OVT103" s="13"/>
      <c r="OVU103" s="13"/>
      <c r="OVV103" s="13"/>
      <c r="OVW103" s="13"/>
      <c r="OVX103" s="13"/>
      <c r="OVY103" s="13"/>
      <c r="OVZ103" s="13"/>
      <c r="OWA103" s="13"/>
      <c r="OWB103" s="13"/>
      <c r="OWC103" s="13"/>
      <c r="OWD103" s="13"/>
      <c r="OWE103" s="13"/>
      <c r="OWF103" s="13"/>
      <c r="OWG103" s="13"/>
      <c r="OWH103" s="13"/>
      <c r="OWI103" s="13"/>
      <c r="OWJ103" s="13"/>
      <c r="OWK103" s="13"/>
      <c r="OWL103" s="13"/>
      <c r="OWM103" s="13"/>
      <c r="OWN103" s="13"/>
      <c r="OWO103" s="13"/>
      <c r="OWP103" s="13"/>
      <c r="OWQ103" s="13"/>
      <c r="OWR103" s="13"/>
      <c r="OWS103" s="13"/>
      <c r="OWT103" s="13"/>
      <c r="OWU103" s="13"/>
      <c r="OWV103" s="13"/>
      <c r="OWW103" s="13"/>
      <c r="OWX103" s="13"/>
      <c r="OWY103" s="13"/>
      <c r="OWZ103" s="13"/>
      <c r="OXA103" s="13"/>
      <c r="OXB103" s="13"/>
      <c r="OXC103" s="13"/>
      <c r="OXD103" s="13"/>
      <c r="OXE103" s="13"/>
      <c r="OXF103" s="13"/>
      <c r="OXG103" s="13"/>
      <c r="OXH103" s="13"/>
      <c r="OXI103" s="13"/>
      <c r="OXJ103" s="13"/>
      <c r="OXK103" s="13"/>
      <c r="OXL103" s="13"/>
      <c r="OXM103" s="13"/>
      <c r="OXN103" s="13"/>
      <c r="OXO103" s="13"/>
      <c r="OXP103" s="13"/>
      <c r="OXQ103" s="13"/>
      <c r="OXR103" s="13"/>
      <c r="OXS103" s="13"/>
      <c r="OXT103" s="13"/>
      <c r="OXU103" s="13"/>
      <c r="OXV103" s="13"/>
      <c r="OXW103" s="13"/>
      <c r="OXX103" s="13"/>
      <c r="OXY103" s="13"/>
      <c r="OXZ103" s="13"/>
      <c r="OYA103" s="13"/>
      <c r="OYB103" s="13"/>
      <c r="OYC103" s="13"/>
      <c r="OYD103" s="13"/>
      <c r="OYE103" s="13"/>
      <c r="OYF103" s="13"/>
      <c r="OYG103" s="13"/>
      <c r="OYH103" s="13"/>
      <c r="OYI103" s="13"/>
      <c r="OYJ103" s="13"/>
      <c r="OYK103" s="13"/>
      <c r="OYL103" s="13"/>
      <c r="OYM103" s="13"/>
      <c r="OYN103" s="13"/>
      <c r="OYO103" s="13"/>
      <c r="OYP103" s="13"/>
      <c r="OYQ103" s="13"/>
      <c r="OYR103" s="13"/>
      <c r="OYS103" s="13"/>
      <c r="OYT103" s="13"/>
      <c r="OYU103" s="13"/>
      <c r="OYV103" s="13"/>
      <c r="OYW103" s="13"/>
      <c r="OYX103" s="13"/>
      <c r="OYY103" s="13"/>
      <c r="OYZ103" s="13"/>
      <c r="OZA103" s="13"/>
      <c r="OZB103" s="13"/>
      <c r="OZC103" s="13"/>
      <c r="OZD103" s="13"/>
      <c r="OZE103" s="13"/>
      <c r="OZF103" s="13"/>
      <c r="OZG103" s="13"/>
      <c r="OZH103" s="13"/>
      <c r="OZI103" s="13"/>
      <c r="OZJ103" s="13"/>
      <c r="OZK103" s="13"/>
      <c r="OZL103" s="13"/>
      <c r="OZM103" s="13"/>
      <c r="OZN103" s="13"/>
      <c r="OZO103" s="13"/>
      <c r="OZP103" s="13"/>
      <c r="OZQ103" s="13"/>
      <c r="OZR103" s="13"/>
      <c r="OZS103" s="13"/>
      <c r="OZT103" s="13"/>
      <c r="OZU103" s="13"/>
      <c r="OZV103" s="13"/>
      <c r="OZW103" s="13"/>
      <c r="OZX103" s="13"/>
      <c r="OZY103" s="13"/>
      <c r="OZZ103" s="13"/>
      <c r="PAA103" s="13"/>
      <c r="PAB103" s="13"/>
      <c r="PAC103" s="13"/>
      <c r="PAD103" s="13"/>
      <c r="PAE103" s="13"/>
      <c r="PAF103" s="13"/>
      <c r="PAG103" s="13"/>
      <c r="PAH103" s="13"/>
      <c r="PAI103" s="13"/>
      <c r="PAJ103" s="13"/>
      <c r="PAK103" s="13"/>
      <c r="PAL103" s="13"/>
      <c r="PAM103" s="13"/>
      <c r="PAN103" s="13"/>
      <c r="PAO103" s="13"/>
      <c r="PAP103" s="13"/>
      <c r="PAQ103" s="13"/>
      <c r="PAR103" s="13"/>
      <c r="PAS103" s="13"/>
      <c r="PAT103" s="13"/>
      <c r="PAU103" s="13"/>
      <c r="PAV103" s="13"/>
      <c r="PAW103" s="13"/>
      <c r="PAX103" s="13"/>
      <c r="PAY103" s="13"/>
      <c r="PAZ103" s="13"/>
      <c r="PBA103" s="13"/>
      <c r="PBB103" s="13"/>
      <c r="PBC103" s="13"/>
      <c r="PBD103" s="13"/>
      <c r="PBE103" s="13"/>
      <c r="PBF103" s="13"/>
      <c r="PBG103" s="13"/>
      <c r="PBH103" s="13"/>
      <c r="PBI103" s="13"/>
      <c r="PBJ103" s="13"/>
      <c r="PBK103" s="13"/>
      <c r="PBL103" s="13"/>
      <c r="PBM103" s="13"/>
      <c r="PBN103" s="13"/>
      <c r="PBO103" s="13"/>
      <c r="PBP103" s="13"/>
      <c r="PBQ103" s="13"/>
      <c r="PBR103" s="13"/>
      <c r="PBS103" s="13"/>
      <c r="PBT103" s="13"/>
      <c r="PBU103" s="13"/>
      <c r="PBV103" s="13"/>
      <c r="PBW103" s="13"/>
      <c r="PBX103" s="13"/>
      <c r="PBY103" s="13"/>
      <c r="PBZ103" s="13"/>
      <c r="PCA103" s="13"/>
      <c r="PCB103" s="13"/>
      <c r="PCC103" s="13"/>
      <c r="PCD103" s="13"/>
      <c r="PCE103" s="13"/>
      <c r="PCF103" s="13"/>
      <c r="PCG103" s="13"/>
      <c r="PCH103" s="13"/>
      <c r="PCI103" s="13"/>
      <c r="PCJ103" s="13"/>
      <c r="PCK103" s="13"/>
      <c r="PCL103" s="13"/>
      <c r="PCM103" s="13"/>
      <c r="PCN103" s="13"/>
      <c r="PCO103" s="13"/>
      <c r="PCP103" s="13"/>
      <c r="PCQ103" s="13"/>
      <c r="PCR103" s="13"/>
      <c r="PCS103" s="13"/>
      <c r="PCT103" s="13"/>
      <c r="PCU103" s="13"/>
      <c r="PCV103" s="13"/>
      <c r="PCW103" s="13"/>
      <c r="PCX103" s="13"/>
      <c r="PCY103" s="13"/>
      <c r="PCZ103" s="13"/>
      <c r="PDA103" s="13"/>
      <c r="PDB103" s="13"/>
      <c r="PDC103" s="13"/>
      <c r="PDD103" s="13"/>
      <c r="PDE103" s="13"/>
      <c r="PDF103" s="13"/>
      <c r="PDG103" s="13"/>
      <c r="PDH103" s="13"/>
      <c r="PDI103" s="13"/>
      <c r="PDJ103" s="13"/>
      <c r="PDK103" s="13"/>
      <c r="PDL103" s="13"/>
      <c r="PDM103" s="13"/>
      <c r="PDN103" s="13"/>
      <c r="PDO103" s="13"/>
      <c r="PDP103" s="13"/>
      <c r="PDQ103" s="13"/>
      <c r="PDR103" s="13"/>
      <c r="PDS103" s="13"/>
      <c r="PDT103" s="13"/>
      <c r="PDU103" s="13"/>
      <c r="PDV103" s="13"/>
      <c r="PDW103" s="13"/>
      <c r="PDX103" s="13"/>
      <c r="PDY103" s="13"/>
      <c r="PDZ103" s="13"/>
      <c r="PEA103" s="13"/>
      <c r="PEB103" s="13"/>
      <c r="PEC103" s="13"/>
      <c r="PED103" s="13"/>
      <c r="PEE103" s="13"/>
      <c r="PEF103" s="13"/>
      <c r="PEG103" s="13"/>
      <c r="PEH103" s="13"/>
      <c r="PEI103" s="13"/>
      <c r="PEJ103" s="13"/>
      <c r="PEK103" s="13"/>
      <c r="PEL103" s="13"/>
      <c r="PEM103" s="13"/>
      <c r="PEN103" s="13"/>
      <c r="PEO103" s="13"/>
      <c r="PEP103" s="13"/>
      <c r="PEQ103" s="13"/>
      <c r="PER103" s="13"/>
      <c r="PES103" s="13"/>
      <c r="PET103" s="13"/>
      <c r="PEU103" s="13"/>
      <c r="PEV103" s="13"/>
      <c r="PEW103" s="13"/>
      <c r="PEX103" s="13"/>
      <c r="PEY103" s="13"/>
      <c r="PEZ103" s="13"/>
      <c r="PFA103" s="13"/>
      <c r="PFB103" s="13"/>
      <c r="PFC103" s="13"/>
      <c r="PFD103" s="13"/>
      <c r="PFE103" s="13"/>
      <c r="PFF103" s="13"/>
      <c r="PFG103" s="13"/>
      <c r="PFH103" s="13"/>
      <c r="PFI103" s="13"/>
      <c r="PFJ103" s="13"/>
      <c r="PFK103" s="13"/>
      <c r="PFL103" s="13"/>
      <c r="PFM103" s="13"/>
      <c r="PFN103" s="13"/>
      <c r="PFO103" s="13"/>
      <c r="PFP103" s="13"/>
      <c r="PFQ103" s="13"/>
      <c r="PFR103" s="13"/>
      <c r="PFS103" s="13"/>
      <c r="PFT103" s="13"/>
      <c r="PFU103" s="13"/>
      <c r="PFV103" s="13"/>
      <c r="PFW103" s="13"/>
      <c r="PFX103" s="13"/>
      <c r="PFY103" s="13"/>
      <c r="PFZ103" s="13"/>
      <c r="PGA103" s="13"/>
      <c r="PGB103" s="13"/>
      <c r="PGC103" s="13"/>
      <c r="PGD103" s="13"/>
      <c r="PGE103" s="13"/>
      <c r="PGF103" s="13"/>
      <c r="PGG103" s="13"/>
      <c r="PGH103" s="13"/>
      <c r="PGI103" s="13"/>
      <c r="PGJ103" s="13"/>
      <c r="PGK103" s="13"/>
      <c r="PGL103" s="13"/>
      <c r="PGM103" s="13"/>
      <c r="PGN103" s="13"/>
      <c r="PGO103" s="13"/>
      <c r="PGP103" s="13"/>
      <c r="PGQ103" s="13"/>
      <c r="PGR103" s="13"/>
      <c r="PGS103" s="13"/>
      <c r="PGT103" s="13"/>
      <c r="PGU103" s="13"/>
      <c r="PGV103" s="13"/>
      <c r="PGW103" s="13"/>
      <c r="PGX103" s="13"/>
      <c r="PGY103" s="13"/>
      <c r="PGZ103" s="13"/>
      <c r="PHA103" s="13"/>
      <c r="PHB103" s="13"/>
      <c r="PHC103" s="13"/>
      <c r="PHD103" s="13"/>
      <c r="PHE103" s="13"/>
      <c r="PHF103" s="13"/>
      <c r="PHG103" s="13"/>
      <c r="PHH103" s="13"/>
      <c r="PHI103" s="13"/>
      <c r="PHJ103" s="13"/>
      <c r="PHK103" s="13"/>
      <c r="PHL103" s="13"/>
      <c r="PHM103" s="13"/>
      <c r="PHN103" s="13"/>
      <c r="PHO103" s="13"/>
      <c r="PHP103" s="13"/>
      <c r="PHQ103" s="13"/>
      <c r="PHR103" s="13"/>
      <c r="PHS103" s="13"/>
      <c r="PHT103" s="13"/>
      <c r="PHU103" s="13"/>
      <c r="PHV103" s="13"/>
      <c r="PHW103" s="13"/>
      <c r="PHX103" s="13"/>
      <c r="PHY103" s="13"/>
      <c r="PHZ103" s="13"/>
      <c r="PIA103" s="13"/>
      <c r="PIB103" s="13"/>
      <c r="PIC103" s="13"/>
      <c r="PID103" s="13"/>
      <c r="PIE103" s="13"/>
      <c r="PIF103" s="13"/>
      <c r="PIG103" s="13"/>
      <c r="PIH103" s="13"/>
      <c r="PII103" s="13"/>
      <c r="PIJ103" s="13"/>
      <c r="PIK103" s="13"/>
      <c r="PIL103" s="13"/>
      <c r="PIM103" s="13"/>
      <c r="PIN103" s="13"/>
      <c r="PIO103" s="13"/>
      <c r="PIP103" s="13"/>
      <c r="PIQ103" s="13"/>
      <c r="PIR103" s="13"/>
      <c r="PIS103" s="13"/>
      <c r="PIT103" s="13"/>
      <c r="PIU103" s="13"/>
      <c r="PIV103" s="13"/>
      <c r="PIW103" s="13"/>
      <c r="PIX103" s="13"/>
      <c r="PIY103" s="13"/>
      <c r="PIZ103" s="13"/>
      <c r="PJA103" s="13"/>
      <c r="PJB103" s="13"/>
      <c r="PJC103" s="13"/>
      <c r="PJD103" s="13"/>
      <c r="PJE103" s="13"/>
      <c r="PJF103" s="13"/>
      <c r="PJG103" s="13"/>
      <c r="PJH103" s="13"/>
      <c r="PJI103" s="13"/>
      <c r="PJJ103" s="13"/>
      <c r="PJK103" s="13"/>
      <c r="PJL103" s="13"/>
      <c r="PJM103" s="13"/>
      <c r="PJN103" s="13"/>
      <c r="PJO103" s="13"/>
      <c r="PJP103" s="13"/>
      <c r="PJQ103" s="13"/>
      <c r="PJR103" s="13"/>
      <c r="PJS103" s="13"/>
      <c r="PJT103" s="13"/>
      <c r="PJU103" s="13"/>
      <c r="PJV103" s="13"/>
      <c r="PJW103" s="13"/>
      <c r="PJX103" s="13"/>
      <c r="PJY103" s="13"/>
      <c r="PJZ103" s="13"/>
      <c r="PKA103" s="13"/>
      <c r="PKB103" s="13"/>
      <c r="PKC103" s="13"/>
      <c r="PKD103" s="13"/>
      <c r="PKE103" s="13"/>
      <c r="PKF103" s="13"/>
      <c r="PKG103" s="13"/>
      <c r="PKH103" s="13"/>
      <c r="PKI103" s="13"/>
      <c r="PKJ103" s="13"/>
      <c r="PKK103" s="13"/>
      <c r="PKL103" s="13"/>
      <c r="PKM103" s="13"/>
      <c r="PKN103" s="13"/>
      <c r="PKO103" s="13"/>
      <c r="PKP103" s="13"/>
      <c r="PKQ103" s="13"/>
      <c r="PKR103" s="13"/>
      <c r="PKS103" s="13"/>
      <c r="PKT103" s="13"/>
      <c r="PKU103" s="13"/>
      <c r="PKV103" s="13"/>
      <c r="PKW103" s="13"/>
      <c r="PKX103" s="13"/>
      <c r="PKY103" s="13"/>
      <c r="PKZ103" s="13"/>
      <c r="PLA103" s="13"/>
      <c r="PLB103" s="13"/>
      <c r="PLC103" s="13"/>
      <c r="PLD103" s="13"/>
      <c r="PLE103" s="13"/>
      <c r="PLF103" s="13"/>
      <c r="PLG103" s="13"/>
      <c r="PLH103" s="13"/>
      <c r="PLI103" s="13"/>
      <c r="PLJ103" s="13"/>
      <c r="PLK103" s="13"/>
      <c r="PLL103" s="13"/>
      <c r="PLM103" s="13"/>
      <c r="PLN103" s="13"/>
      <c r="PLO103" s="13"/>
      <c r="PLP103" s="13"/>
      <c r="PLQ103" s="13"/>
      <c r="PLR103" s="13"/>
      <c r="PLS103" s="13"/>
      <c r="PLT103" s="13"/>
      <c r="PLU103" s="13"/>
      <c r="PLV103" s="13"/>
      <c r="PLW103" s="13"/>
      <c r="PLX103" s="13"/>
      <c r="PLY103" s="13"/>
      <c r="PLZ103" s="13"/>
      <c r="PMA103" s="13"/>
      <c r="PMB103" s="13"/>
      <c r="PMC103" s="13"/>
      <c r="PMD103" s="13"/>
      <c r="PME103" s="13"/>
      <c r="PMF103" s="13"/>
      <c r="PMG103" s="13"/>
      <c r="PMH103" s="13"/>
      <c r="PMI103" s="13"/>
      <c r="PMJ103" s="13"/>
      <c r="PMK103" s="13"/>
      <c r="PML103" s="13"/>
      <c r="PMM103" s="13"/>
      <c r="PMN103" s="13"/>
      <c r="PMO103" s="13"/>
      <c r="PMP103" s="13"/>
      <c r="PMQ103" s="13"/>
      <c r="PMR103" s="13"/>
      <c r="PMS103" s="13"/>
      <c r="PMT103" s="13"/>
      <c r="PMU103" s="13"/>
      <c r="PMV103" s="13"/>
      <c r="PMW103" s="13"/>
      <c r="PMX103" s="13"/>
      <c r="PMY103" s="13"/>
      <c r="PMZ103" s="13"/>
      <c r="PNA103" s="13"/>
      <c r="PNB103" s="13"/>
      <c r="PNC103" s="13"/>
      <c r="PND103" s="13"/>
      <c r="PNE103" s="13"/>
      <c r="PNF103" s="13"/>
      <c r="PNG103" s="13"/>
      <c r="PNH103" s="13"/>
      <c r="PNI103" s="13"/>
      <c r="PNJ103" s="13"/>
      <c r="PNK103" s="13"/>
      <c r="PNL103" s="13"/>
      <c r="PNM103" s="13"/>
      <c r="PNN103" s="13"/>
      <c r="PNO103" s="13"/>
      <c r="PNP103" s="13"/>
      <c r="PNQ103" s="13"/>
      <c r="PNR103" s="13"/>
      <c r="PNS103" s="13"/>
      <c r="PNT103" s="13"/>
      <c r="PNU103" s="13"/>
      <c r="PNV103" s="13"/>
      <c r="PNW103" s="13"/>
      <c r="PNX103" s="13"/>
      <c r="PNY103" s="13"/>
      <c r="PNZ103" s="13"/>
      <c r="POA103" s="13"/>
      <c r="POB103" s="13"/>
      <c r="POC103" s="13"/>
      <c r="POD103" s="13"/>
      <c r="POE103" s="13"/>
      <c r="POF103" s="13"/>
      <c r="POG103" s="13"/>
      <c r="POH103" s="13"/>
      <c r="POI103" s="13"/>
      <c r="POJ103" s="13"/>
      <c r="POK103" s="13"/>
      <c r="POL103" s="13"/>
      <c r="POM103" s="13"/>
      <c r="PON103" s="13"/>
      <c r="POO103" s="13"/>
      <c r="POP103" s="13"/>
      <c r="POQ103" s="13"/>
      <c r="POR103" s="13"/>
      <c r="POS103" s="13"/>
      <c r="POT103" s="13"/>
      <c r="POU103" s="13"/>
      <c r="POV103" s="13"/>
      <c r="POW103" s="13"/>
      <c r="POX103" s="13"/>
      <c r="POY103" s="13"/>
      <c r="POZ103" s="13"/>
      <c r="PPA103" s="13"/>
      <c r="PPB103" s="13"/>
      <c r="PPC103" s="13"/>
      <c r="PPD103" s="13"/>
      <c r="PPE103" s="13"/>
      <c r="PPF103" s="13"/>
      <c r="PPG103" s="13"/>
      <c r="PPH103" s="13"/>
      <c r="PPI103" s="13"/>
      <c r="PPJ103" s="13"/>
      <c r="PPK103" s="13"/>
      <c r="PPL103" s="13"/>
      <c r="PPM103" s="13"/>
      <c r="PPN103" s="13"/>
      <c r="PPO103" s="13"/>
      <c r="PPP103" s="13"/>
      <c r="PPQ103" s="13"/>
      <c r="PPR103" s="13"/>
      <c r="PPS103" s="13"/>
      <c r="PPT103" s="13"/>
      <c r="PPU103" s="13"/>
      <c r="PPV103" s="13"/>
      <c r="PPW103" s="13"/>
      <c r="PPX103" s="13"/>
      <c r="PPY103" s="13"/>
      <c r="PPZ103" s="13"/>
      <c r="PQA103" s="13"/>
      <c r="PQB103" s="13"/>
      <c r="PQC103" s="13"/>
      <c r="PQD103" s="13"/>
      <c r="PQE103" s="13"/>
      <c r="PQF103" s="13"/>
      <c r="PQG103" s="13"/>
      <c r="PQH103" s="13"/>
      <c r="PQI103" s="13"/>
      <c r="PQJ103" s="13"/>
      <c r="PQK103" s="13"/>
      <c r="PQL103" s="13"/>
      <c r="PQM103" s="13"/>
      <c r="PQN103" s="13"/>
      <c r="PQO103" s="13"/>
      <c r="PQP103" s="13"/>
      <c r="PQQ103" s="13"/>
      <c r="PQR103" s="13"/>
      <c r="PQS103" s="13"/>
      <c r="PQT103" s="13"/>
      <c r="PQU103" s="13"/>
      <c r="PQV103" s="13"/>
      <c r="PQW103" s="13"/>
      <c r="PQX103" s="13"/>
      <c r="PQY103" s="13"/>
      <c r="PQZ103" s="13"/>
      <c r="PRA103" s="13"/>
      <c r="PRB103" s="13"/>
      <c r="PRC103" s="13"/>
      <c r="PRD103" s="13"/>
      <c r="PRE103" s="13"/>
      <c r="PRF103" s="13"/>
      <c r="PRG103" s="13"/>
      <c r="PRH103" s="13"/>
      <c r="PRI103" s="13"/>
      <c r="PRJ103" s="13"/>
      <c r="PRK103" s="13"/>
      <c r="PRL103" s="13"/>
      <c r="PRM103" s="13"/>
      <c r="PRN103" s="13"/>
      <c r="PRO103" s="13"/>
      <c r="PRP103" s="13"/>
      <c r="PRQ103" s="13"/>
      <c r="PRR103" s="13"/>
      <c r="PRS103" s="13"/>
      <c r="PRT103" s="13"/>
      <c r="PRU103" s="13"/>
      <c r="PRV103" s="13"/>
      <c r="PRW103" s="13"/>
      <c r="PRX103" s="13"/>
      <c r="PRY103" s="13"/>
      <c r="PRZ103" s="13"/>
      <c r="PSA103" s="13"/>
      <c r="PSB103" s="13"/>
      <c r="PSC103" s="13"/>
      <c r="PSD103" s="13"/>
      <c r="PSE103" s="13"/>
      <c r="PSF103" s="13"/>
      <c r="PSG103" s="13"/>
      <c r="PSH103" s="13"/>
      <c r="PSI103" s="13"/>
      <c r="PSJ103" s="13"/>
      <c r="PSK103" s="13"/>
      <c r="PSL103" s="13"/>
      <c r="PSM103" s="13"/>
      <c r="PSN103" s="13"/>
      <c r="PSO103" s="13"/>
      <c r="PSP103" s="13"/>
      <c r="PSQ103" s="13"/>
      <c r="PSR103" s="13"/>
      <c r="PSS103" s="13"/>
      <c r="PST103" s="13"/>
      <c r="PSU103" s="13"/>
      <c r="PSV103" s="13"/>
      <c r="PSW103" s="13"/>
      <c r="PSX103" s="13"/>
      <c r="PSY103" s="13"/>
      <c r="PSZ103" s="13"/>
      <c r="PTA103" s="13"/>
      <c r="PTB103" s="13"/>
      <c r="PTC103" s="13"/>
      <c r="PTD103" s="13"/>
      <c r="PTE103" s="13"/>
      <c r="PTF103" s="13"/>
      <c r="PTG103" s="13"/>
      <c r="PTH103" s="13"/>
      <c r="PTI103" s="13"/>
      <c r="PTJ103" s="13"/>
      <c r="PTK103" s="13"/>
      <c r="PTL103" s="13"/>
      <c r="PTM103" s="13"/>
      <c r="PTN103" s="13"/>
      <c r="PTO103" s="13"/>
      <c r="PTP103" s="13"/>
      <c r="PTQ103" s="13"/>
      <c r="PTR103" s="13"/>
      <c r="PTS103" s="13"/>
      <c r="PTT103" s="13"/>
      <c r="PTU103" s="13"/>
      <c r="PTV103" s="13"/>
      <c r="PTW103" s="13"/>
      <c r="PTX103" s="13"/>
      <c r="PTY103" s="13"/>
      <c r="PTZ103" s="13"/>
      <c r="PUA103" s="13"/>
      <c r="PUB103" s="13"/>
      <c r="PUC103" s="13"/>
      <c r="PUD103" s="13"/>
      <c r="PUE103" s="13"/>
      <c r="PUF103" s="13"/>
      <c r="PUG103" s="13"/>
      <c r="PUH103" s="13"/>
      <c r="PUI103" s="13"/>
      <c r="PUJ103" s="13"/>
      <c r="PUK103" s="13"/>
      <c r="PUL103" s="13"/>
      <c r="PUM103" s="13"/>
      <c r="PUN103" s="13"/>
      <c r="PUO103" s="13"/>
      <c r="PUP103" s="13"/>
      <c r="PUQ103" s="13"/>
      <c r="PUR103" s="13"/>
      <c r="PUS103" s="13"/>
      <c r="PUT103" s="13"/>
      <c r="PUU103" s="13"/>
      <c r="PUV103" s="13"/>
      <c r="PUW103" s="13"/>
      <c r="PUX103" s="13"/>
      <c r="PUY103" s="13"/>
      <c r="PUZ103" s="13"/>
      <c r="PVA103" s="13"/>
      <c r="PVB103" s="13"/>
      <c r="PVC103" s="13"/>
      <c r="PVD103" s="13"/>
      <c r="PVE103" s="13"/>
      <c r="PVF103" s="13"/>
      <c r="PVG103" s="13"/>
      <c r="PVH103" s="13"/>
      <c r="PVI103" s="13"/>
      <c r="PVJ103" s="13"/>
      <c r="PVK103" s="13"/>
      <c r="PVL103" s="13"/>
      <c r="PVM103" s="13"/>
      <c r="PVN103" s="13"/>
      <c r="PVO103" s="13"/>
      <c r="PVP103" s="13"/>
      <c r="PVQ103" s="13"/>
      <c r="PVR103" s="13"/>
      <c r="PVS103" s="13"/>
      <c r="PVT103" s="13"/>
      <c r="PVU103" s="13"/>
      <c r="PVV103" s="13"/>
      <c r="PVW103" s="13"/>
      <c r="PVX103" s="13"/>
      <c r="PVY103" s="13"/>
      <c r="PVZ103" s="13"/>
      <c r="PWA103" s="13"/>
      <c r="PWB103" s="13"/>
      <c r="PWC103" s="13"/>
      <c r="PWD103" s="13"/>
      <c r="PWE103" s="13"/>
      <c r="PWF103" s="13"/>
      <c r="PWG103" s="13"/>
      <c r="PWH103" s="13"/>
      <c r="PWI103" s="13"/>
      <c r="PWJ103" s="13"/>
      <c r="PWK103" s="13"/>
      <c r="PWL103" s="13"/>
      <c r="PWM103" s="13"/>
      <c r="PWN103" s="13"/>
      <c r="PWO103" s="13"/>
      <c r="PWP103" s="13"/>
      <c r="PWQ103" s="13"/>
      <c r="PWR103" s="13"/>
      <c r="PWS103" s="13"/>
      <c r="PWT103" s="13"/>
      <c r="PWU103" s="13"/>
      <c r="PWV103" s="13"/>
      <c r="PWW103" s="13"/>
      <c r="PWX103" s="13"/>
      <c r="PWY103" s="13"/>
      <c r="PWZ103" s="13"/>
      <c r="PXA103" s="13"/>
      <c r="PXB103" s="13"/>
      <c r="PXC103" s="13"/>
      <c r="PXD103" s="13"/>
      <c r="PXE103" s="13"/>
      <c r="PXF103" s="13"/>
      <c r="PXG103" s="13"/>
      <c r="PXH103" s="13"/>
      <c r="PXI103" s="13"/>
      <c r="PXJ103" s="13"/>
      <c r="PXK103" s="13"/>
      <c r="PXL103" s="13"/>
      <c r="PXM103" s="13"/>
      <c r="PXN103" s="13"/>
      <c r="PXO103" s="13"/>
      <c r="PXP103" s="13"/>
      <c r="PXQ103" s="13"/>
      <c r="PXR103" s="13"/>
      <c r="PXS103" s="13"/>
      <c r="PXT103" s="13"/>
      <c r="PXU103" s="13"/>
      <c r="PXV103" s="13"/>
      <c r="PXW103" s="13"/>
      <c r="PXX103" s="13"/>
      <c r="PXY103" s="13"/>
      <c r="PXZ103" s="13"/>
      <c r="PYA103" s="13"/>
      <c r="PYB103" s="13"/>
      <c r="PYC103" s="13"/>
      <c r="PYD103" s="13"/>
      <c r="PYE103" s="13"/>
      <c r="PYF103" s="13"/>
      <c r="PYG103" s="13"/>
      <c r="PYH103" s="13"/>
      <c r="PYI103" s="13"/>
      <c r="PYJ103" s="13"/>
      <c r="PYK103" s="13"/>
      <c r="PYL103" s="13"/>
      <c r="PYM103" s="13"/>
      <c r="PYN103" s="13"/>
      <c r="PYO103" s="13"/>
      <c r="PYP103" s="13"/>
      <c r="PYQ103" s="13"/>
      <c r="PYR103" s="13"/>
      <c r="PYS103" s="13"/>
      <c r="PYT103" s="13"/>
      <c r="PYU103" s="13"/>
      <c r="PYV103" s="13"/>
      <c r="PYW103" s="13"/>
      <c r="PYX103" s="13"/>
      <c r="PYY103" s="13"/>
      <c r="PYZ103" s="13"/>
      <c r="PZA103" s="13"/>
      <c r="PZB103" s="13"/>
      <c r="PZC103" s="13"/>
      <c r="PZD103" s="13"/>
      <c r="PZE103" s="13"/>
      <c r="PZF103" s="13"/>
      <c r="PZG103" s="13"/>
      <c r="PZH103" s="13"/>
      <c r="PZI103" s="13"/>
      <c r="PZJ103" s="13"/>
      <c r="PZK103" s="13"/>
      <c r="PZL103" s="13"/>
      <c r="PZM103" s="13"/>
      <c r="PZN103" s="13"/>
      <c r="PZO103" s="13"/>
      <c r="PZP103" s="13"/>
      <c r="PZQ103" s="13"/>
      <c r="PZR103" s="13"/>
      <c r="PZS103" s="13"/>
      <c r="PZT103" s="13"/>
      <c r="PZU103" s="13"/>
      <c r="PZV103" s="13"/>
      <c r="PZW103" s="13"/>
      <c r="PZX103" s="13"/>
      <c r="PZY103" s="13"/>
      <c r="PZZ103" s="13"/>
      <c r="QAA103" s="13"/>
      <c r="QAB103" s="13"/>
      <c r="QAC103" s="13"/>
      <c r="QAD103" s="13"/>
      <c r="QAE103" s="13"/>
      <c r="QAF103" s="13"/>
      <c r="QAG103" s="13"/>
      <c r="QAH103" s="13"/>
      <c r="QAI103" s="13"/>
      <c r="QAJ103" s="13"/>
      <c r="QAK103" s="13"/>
      <c r="QAL103" s="13"/>
      <c r="QAM103" s="13"/>
      <c r="QAN103" s="13"/>
      <c r="QAO103" s="13"/>
      <c r="QAP103" s="13"/>
      <c r="QAQ103" s="13"/>
      <c r="QAR103" s="13"/>
      <c r="QAS103" s="13"/>
      <c r="QAT103" s="13"/>
      <c r="QAU103" s="13"/>
      <c r="QAV103" s="13"/>
      <c r="QAW103" s="13"/>
      <c r="QAX103" s="13"/>
      <c r="QAY103" s="13"/>
      <c r="QAZ103" s="13"/>
      <c r="QBA103" s="13"/>
      <c r="QBB103" s="13"/>
      <c r="QBC103" s="13"/>
      <c r="QBD103" s="13"/>
      <c r="QBE103" s="13"/>
      <c r="QBF103" s="13"/>
      <c r="QBG103" s="13"/>
      <c r="QBH103" s="13"/>
      <c r="QBI103" s="13"/>
      <c r="QBJ103" s="13"/>
      <c r="QBK103" s="13"/>
      <c r="QBL103" s="13"/>
      <c r="QBM103" s="13"/>
      <c r="QBN103" s="13"/>
      <c r="QBO103" s="13"/>
      <c r="QBP103" s="13"/>
      <c r="QBQ103" s="13"/>
      <c r="QBR103" s="13"/>
      <c r="QBS103" s="13"/>
      <c r="QBT103" s="13"/>
      <c r="QBU103" s="13"/>
      <c r="QBV103" s="13"/>
      <c r="QBW103" s="13"/>
      <c r="QBX103" s="13"/>
      <c r="QBY103" s="13"/>
      <c r="QBZ103" s="13"/>
      <c r="QCA103" s="13"/>
      <c r="QCB103" s="13"/>
      <c r="QCC103" s="13"/>
      <c r="QCD103" s="13"/>
      <c r="QCE103" s="13"/>
      <c r="QCF103" s="13"/>
      <c r="QCG103" s="13"/>
      <c r="QCH103" s="13"/>
      <c r="QCI103" s="13"/>
      <c r="QCJ103" s="13"/>
      <c r="QCK103" s="13"/>
      <c r="QCL103" s="13"/>
      <c r="QCM103" s="13"/>
      <c r="QCN103" s="13"/>
      <c r="QCO103" s="13"/>
      <c r="QCP103" s="13"/>
      <c r="QCQ103" s="13"/>
      <c r="QCR103" s="13"/>
      <c r="QCS103" s="13"/>
      <c r="QCT103" s="13"/>
      <c r="QCU103" s="13"/>
      <c r="QCV103" s="13"/>
      <c r="QCW103" s="13"/>
      <c r="QCX103" s="13"/>
      <c r="QCY103" s="13"/>
      <c r="QCZ103" s="13"/>
      <c r="QDA103" s="13"/>
      <c r="QDB103" s="13"/>
      <c r="QDC103" s="13"/>
      <c r="QDD103" s="13"/>
      <c r="QDE103" s="13"/>
      <c r="QDF103" s="13"/>
      <c r="QDG103" s="13"/>
      <c r="QDH103" s="13"/>
      <c r="QDI103" s="13"/>
      <c r="QDJ103" s="13"/>
      <c r="QDK103" s="13"/>
      <c r="QDL103" s="13"/>
      <c r="QDM103" s="13"/>
      <c r="QDN103" s="13"/>
      <c r="QDO103" s="13"/>
      <c r="QDP103" s="13"/>
      <c r="QDQ103" s="13"/>
      <c r="QDR103" s="13"/>
      <c r="QDS103" s="13"/>
      <c r="QDT103" s="13"/>
      <c r="QDU103" s="13"/>
      <c r="QDV103" s="13"/>
      <c r="QDW103" s="13"/>
      <c r="QDX103" s="13"/>
      <c r="QDY103" s="13"/>
      <c r="QDZ103" s="13"/>
      <c r="QEA103" s="13"/>
      <c r="QEB103" s="13"/>
      <c r="QEC103" s="13"/>
      <c r="QED103" s="13"/>
      <c r="QEE103" s="13"/>
      <c r="QEF103" s="13"/>
      <c r="QEG103" s="13"/>
      <c r="QEH103" s="13"/>
      <c r="QEI103" s="13"/>
      <c r="QEJ103" s="13"/>
      <c r="QEK103" s="13"/>
      <c r="QEL103" s="13"/>
      <c r="QEM103" s="13"/>
      <c r="QEN103" s="13"/>
      <c r="QEO103" s="13"/>
      <c r="QEP103" s="13"/>
      <c r="QEQ103" s="13"/>
      <c r="QER103" s="13"/>
      <c r="QES103" s="13"/>
      <c r="QET103" s="13"/>
      <c r="QEU103" s="13"/>
      <c r="QEV103" s="13"/>
      <c r="QEW103" s="13"/>
      <c r="QEX103" s="13"/>
      <c r="QEY103" s="13"/>
      <c r="QEZ103" s="13"/>
      <c r="QFA103" s="13"/>
      <c r="QFB103" s="13"/>
      <c r="QFC103" s="13"/>
      <c r="QFD103" s="13"/>
      <c r="QFE103" s="13"/>
      <c r="QFF103" s="13"/>
      <c r="QFG103" s="13"/>
      <c r="QFH103" s="13"/>
      <c r="QFI103" s="13"/>
      <c r="QFJ103" s="13"/>
      <c r="QFK103" s="13"/>
      <c r="QFL103" s="13"/>
      <c r="QFM103" s="13"/>
      <c r="QFN103" s="13"/>
      <c r="QFO103" s="13"/>
      <c r="QFP103" s="13"/>
      <c r="QFQ103" s="13"/>
      <c r="QFR103" s="13"/>
      <c r="QFS103" s="13"/>
      <c r="QFT103" s="13"/>
      <c r="QFU103" s="13"/>
      <c r="QFV103" s="13"/>
      <c r="QFW103" s="13"/>
      <c r="QFX103" s="13"/>
      <c r="QFY103" s="13"/>
      <c r="QFZ103" s="13"/>
      <c r="QGA103" s="13"/>
      <c r="QGB103" s="13"/>
      <c r="QGC103" s="13"/>
      <c r="QGD103" s="13"/>
      <c r="QGE103" s="13"/>
      <c r="QGF103" s="13"/>
      <c r="QGG103" s="13"/>
      <c r="QGH103" s="13"/>
      <c r="QGI103" s="13"/>
      <c r="QGJ103" s="13"/>
      <c r="QGK103" s="13"/>
      <c r="QGL103" s="13"/>
      <c r="QGM103" s="13"/>
      <c r="QGN103" s="13"/>
      <c r="QGO103" s="13"/>
      <c r="QGP103" s="13"/>
      <c r="QGQ103" s="13"/>
      <c r="QGR103" s="13"/>
      <c r="QGS103" s="13"/>
      <c r="QGT103" s="13"/>
      <c r="QGU103" s="13"/>
      <c r="QGV103" s="13"/>
      <c r="QGW103" s="13"/>
      <c r="QGX103" s="13"/>
      <c r="QGY103" s="13"/>
      <c r="QGZ103" s="13"/>
      <c r="QHA103" s="13"/>
      <c r="QHB103" s="13"/>
      <c r="QHC103" s="13"/>
      <c r="QHD103" s="13"/>
      <c r="QHE103" s="13"/>
      <c r="QHF103" s="13"/>
      <c r="QHG103" s="13"/>
      <c r="QHH103" s="13"/>
      <c r="QHI103" s="13"/>
      <c r="QHJ103" s="13"/>
      <c r="QHK103" s="13"/>
      <c r="QHL103" s="13"/>
      <c r="QHM103" s="13"/>
      <c r="QHN103" s="13"/>
      <c r="QHO103" s="13"/>
      <c r="QHP103" s="13"/>
      <c r="QHQ103" s="13"/>
      <c r="QHR103" s="13"/>
      <c r="QHS103" s="13"/>
      <c r="QHT103" s="13"/>
      <c r="QHU103" s="13"/>
      <c r="QHV103" s="13"/>
      <c r="QHW103" s="13"/>
      <c r="QHX103" s="13"/>
      <c r="QHY103" s="13"/>
      <c r="QHZ103" s="13"/>
      <c r="QIA103" s="13"/>
      <c r="QIB103" s="13"/>
      <c r="QIC103" s="13"/>
      <c r="QID103" s="13"/>
      <c r="QIE103" s="13"/>
      <c r="QIF103" s="13"/>
      <c r="QIG103" s="13"/>
      <c r="QIH103" s="13"/>
      <c r="QII103" s="13"/>
      <c r="QIJ103" s="13"/>
      <c r="QIK103" s="13"/>
      <c r="QIL103" s="13"/>
      <c r="QIM103" s="13"/>
      <c r="QIN103" s="13"/>
      <c r="QIO103" s="13"/>
      <c r="QIP103" s="13"/>
      <c r="QIQ103" s="13"/>
      <c r="QIR103" s="13"/>
      <c r="QIS103" s="13"/>
      <c r="QIT103" s="13"/>
      <c r="QIU103" s="13"/>
      <c r="QIV103" s="13"/>
      <c r="QIW103" s="13"/>
      <c r="QIX103" s="13"/>
      <c r="QIY103" s="13"/>
      <c r="QIZ103" s="13"/>
      <c r="QJA103" s="13"/>
      <c r="QJB103" s="13"/>
      <c r="QJC103" s="13"/>
      <c r="QJD103" s="13"/>
      <c r="QJE103" s="13"/>
      <c r="QJF103" s="13"/>
      <c r="QJG103" s="13"/>
      <c r="QJH103" s="13"/>
      <c r="QJI103" s="13"/>
      <c r="QJJ103" s="13"/>
      <c r="QJK103" s="13"/>
      <c r="QJL103" s="13"/>
      <c r="QJM103" s="13"/>
      <c r="QJN103" s="13"/>
      <c r="QJO103" s="13"/>
      <c r="QJP103" s="13"/>
      <c r="QJQ103" s="13"/>
      <c r="QJR103" s="13"/>
      <c r="QJS103" s="13"/>
      <c r="QJT103" s="13"/>
      <c r="QJU103" s="13"/>
      <c r="QJV103" s="13"/>
      <c r="QJW103" s="13"/>
      <c r="QJX103" s="13"/>
      <c r="QJY103" s="13"/>
      <c r="QJZ103" s="13"/>
      <c r="QKA103" s="13"/>
      <c r="QKB103" s="13"/>
      <c r="QKC103" s="13"/>
      <c r="QKD103" s="13"/>
      <c r="QKE103" s="13"/>
      <c r="QKF103" s="13"/>
      <c r="QKG103" s="13"/>
      <c r="QKH103" s="13"/>
      <c r="QKI103" s="13"/>
      <c r="QKJ103" s="13"/>
      <c r="QKK103" s="13"/>
      <c r="QKL103" s="13"/>
      <c r="QKM103" s="13"/>
      <c r="QKN103" s="13"/>
      <c r="QKO103" s="13"/>
      <c r="QKP103" s="13"/>
      <c r="QKQ103" s="13"/>
      <c r="QKR103" s="13"/>
      <c r="QKS103" s="13"/>
      <c r="QKT103" s="13"/>
      <c r="QKU103" s="13"/>
      <c r="QKV103" s="13"/>
      <c r="QKW103" s="13"/>
      <c r="QKX103" s="13"/>
      <c r="QKY103" s="13"/>
      <c r="QKZ103" s="13"/>
      <c r="QLA103" s="13"/>
      <c r="QLB103" s="13"/>
      <c r="QLC103" s="13"/>
      <c r="QLD103" s="13"/>
      <c r="QLE103" s="13"/>
      <c r="QLF103" s="13"/>
      <c r="QLG103" s="13"/>
      <c r="QLH103" s="13"/>
      <c r="QLI103" s="13"/>
      <c r="QLJ103" s="13"/>
      <c r="QLK103" s="13"/>
      <c r="QLL103" s="13"/>
      <c r="QLM103" s="13"/>
      <c r="QLN103" s="13"/>
      <c r="QLO103" s="13"/>
      <c r="QLP103" s="13"/>
      <c r="QLQ103" s="13"/>
      <c r="QLR103" s="13"/>
      <c r="QLS103" s="13"/>
      <c r="QLT103" s="13"/>
      <c r="QLU103" s="13"/>
      <c r="QLV103" s="13"/>
      <c r="QLW103" s="13"/>
      <c r="QLX103" s="13"/>
      <c r="QLY103" s="13"/>
      <c r="QLZ103" s="13"/>
      <c r="QMA103" s="13"/>
      <c r="QMB103" s="13"/>
      <c r="QMC103" s="13"/>
      <c r="QMD103" s="13"/>
      <c r="QME103" s="13"/>
      <c r="QMF103" s="13"/>
      <c r="QMG103" s="13"/>
      <c r="QMH103" s="13"/>
      <c r="QMI103" s="13"/>
      <c r="QMJ103" s="13"/>
      <c r="QMK103" s="13"/>
      <c r="QML103" s="13"/>
      <c r="QMM103" s="13"/>
      <c r="QMN103" s="13"/>
      <c r="QMO103" s="13"/>
      <c r="QMP103" s="13"/>
      <c r="QMQ103" s="13"/>
      <c r="QMR103" s="13"/>
      <c r="QMS103" s="13"/>
      <c r="QMT103" s="13"/>
      <c r="QMU103" s="13"/>
      <c r="QMV103" s="13"/>
      <c r="QMW103" s="13"/>
      <c r="QMX103" s="13"/>
      <c r="QMY103" s="13"/>
      <c r="QMZ103" s="13"/>
      <c r="QNA103" s="13"/>
      <c r="QNB103" s="13"/>
      <c r="QNC103" s="13"/>
      <c r="QND103" s="13"/>
      <c r="QNE103" s="13"/>
      <c r="QNF103" s="13"/>
      <c r="QNG103" s="13"/>
      <c r="QNH103" s="13"/>
      <c r="QNI103" s="13"/>
      <c r="QNJ103" s="13"/>
      <c r="QNK103" s="13"/>
      <c r="QNL103" s="13"/>
      <c r="QNM103" s="13"/>
      <c r="QNN103" s="13"/>
      <c r="QNO103" s="13"/>
      <c r="QNP103" s="13"/>
      <c r="QNQ103" s="13"/>
      <c r="QNR103" s="13"/>
      <c r="QNS103" s="13"/>
      <c r="QNT103" s="13"/>
      <c r="QNU103" s="13"/>
      <c r="QNV103" s="13"/>
      <c r="QNW103" s="13"/>
      <c r="QNX103" s="13"/>
      <c r="QNY103" s="13"/>
      <c r="QNZ103" s="13"/>
      <c r="QOA103" s="13"/>
      <c r="QOB103" s="13"/>
      <c r="QOC103" s="13"/>
      <c r="QOD103" s="13"/>
      <c r="QOE103" s="13"/>
      <c r="QOF103" s="13"/>
      <c r="QOG103" s="13"/>
      <c r="QOH103" s="13"/>
      <c r="QOI103" s="13"/>
      <c r="QOJ103" s="13"/>
      <c r="QOK103" s="13"/>
      <c r="QOL103" s="13"/>
      <c r="QOM103" s="13"/>
      <c r="QON103" s="13"/>
      <c r="QOO103" s="13"/>
      <c r="QOP103" s="13"/>
      <c r="QOQ103" s="13"/>
      <c r="QOR103" s="13"/>
      <c r="QOS103" s="13"/>
      <c r="QOT103" s="13"/>
      <c r="QOU103" s="13"/>
      <c r="QOV103" s="13"/>
      <c r="QOW103" s="13"/>
      <c r="QOX103" s="13"/>
      <c r="QOY103" s="13"/>
      <c r="QOZ103" s="13"/>
      <c r="QPA103" s="13"/>
      <c r="QPB103" s="13"/>
      <c r="QPC103" s="13"/>
      <c r="QPD103" s="13"/>
      <c r="QPE103" s="13"/>
      <c r="QPF103" s="13"/>
      <c r="QPG103" s="13"/>
      <c r="QPH103" s="13"/>
      <c r="QPI103" s="13"/>
      <c r="QPJ103" s="13"/>
      <c r="QPK103" s="13"/>
      <c r="QPL103" s="13"/>
      <c r="QPM103" s="13"/>
      <c r="QPN103" s="13"/>
      <c r="QPO103" s="13"/>
      <c r="QPP103" s="13"/>
      <c r="QPQ103" s="13"/>
      <c r="QPR103" s="13"/>
      <c r="QPS103" s="13"/>
      <c r="QPT103" s="13"/>
      <c r="QPU103" s="13"/>
      <c r="QPV103" s="13"/>
      <c r="QPW103" s="13"/>
      <c r="QPX103" s="13"/>
      <c r="QPY103" s="13"/>
      <c r="QPZ103" s="13"/>
      <c r="QQA103" s="13"/>
      <c r="QQB103" s="13"/>
      <c r="QQC103" s="13"/>
      <c r="QQD103" s="13"/>
      <c r="QQE103" s="13"/>
      <c r="QQF103" s="13"/>
      <c r="QQG103" s="13"/>
      <c r="QQH103" s="13"/>
      <c r="QQI103" s="13"/>
      <c r="QQJ103" s="13"/>
      <c r="QQK103" s="13"/>
      <c r="QQL103" s="13"/>
      <c r="QQM103" s="13"/>
      <c r="QQN103" s="13"/>
      <c r="QQO103" s="13"/>
      <c r="QQP103" s="13"/>
      <c r="QQQ103" s="13"/>
      <c r="QQR103" s="13"/>
      <c r="QQS103" s="13"/>
      <c r="QQT103" s="13"/>
      <c r="QQU103" s="13"/>
      <c r="QQV103" s="13"/>
      <c r="QQW103" s="13"/>
      <c r="QQX103" s="13"/>
      <c r="QQY103" s="13"/>
      <c r="QQZ103" s="13"/>
      <c r="QRA103" s="13"/>
      <c r="QRB103" s="13"/>
      <c r="QRC103" s="13"/>
      <c r="QRD103" s="13"/>
      <c r="QRE103" s="13"/>
      <c r="QRF103" s="13"/>
      <c r="QRG103" s="13"/>
      <c r="QRH103" s="13"/>
      <c r="QRI103" s="13"/>
      <c r="QRJ103" s="13"/>
      <c r="QRK103" s="13"/>
      <c r="QRL103" s="13"/>
      <c r="QRM103" s="13"/>
      <c r="QRN103" s="13"/>
      <c r="QRO103" s="13"/>
      <c r="QRP103" s="13"/>
      <c r="QRQ103" s="13"/>
      <c r="QRR103" s="13"/>
      <c r="QRS103" s="13"/>
      <c r="QRT103" s="13"/>
      <c r="QRU103" s="13"/>
      <c r="QRV103" s="13"/>
      <c r="QRW103" s="13"/>
      <c r="QRX103" s="13"/>
      <c r="QRY103" s="13"/>
      <c r="QRZ103" s="13"/>
      <c r="QSA103" s="13"/>
      <c r="QSB103" s="13"/>
      <c r="QSC103" s="13"/>
      <c r="QSD103" s="13"/>
      <c r="QSE103" s="13"/>
      <c r="QSF103" s="13"/>
      <c r="QSG103" s="13"/>
      <c r="QSH103" s="13"/>
      <c r="QSI103" s="13"/>
      <c r="QSJ103" s="13"/>
      <c r="QSK103" s="13"/>
      <c r="QSL103" s="13"/>
      <c r="QSM103" s="13"/>
      <c r="QSN103" s="13"/>
      <c r="QSO103" s="13"/>
      <c r="QSP103" s="13"/>
      <c r="QSQ103" s="13"/>
      <c r="QSR103" s="13"/>
      <c r="QSS103" s="13"/>
      <c r="QST103" s="13"/>
      <c r="QSU103" s="13"/>
      <c r="QSV103" s="13"/>
      <c r="QSW103" s="13"/>
      <c r="QSX103" s="13"/>
      <c r="QSY103" s="13"/>
      <c r="QSZ103" s="13"/>
      <c r="QTA103" s="13"/>
      <c r="QTB103" s="13"/>
      <c r="QTC103" s="13"/>
      <c r="QTD103" s="13"/>
      <c r="QTE103" s="13"/>
      <c r="QTF103" s="13"/>
      <c r="QTG103" s="13"/>
      <c r="QTH103" s="13"/>
      <c r="QTI103" s="13"/>
      <c r="QTJ103" s="13"/>
      <c r="QTK103" s="13"/>
      <c r="QTL103" s="13"/>
      <c r="QTM103" s="13"/>
      <c r="QTN103" s="13"/>
      <c r="QTO103" s="13"/>
      <c r="QTP103" s="13"/>
      <c r="QTQ103" s="13"/>
      <c r="QTR103" s="13"/>
      <c r="QTS103" s="13"/>
      <c r="QTT103" s="13"/>
      <c r="QTU103" s="13"/>
      <c r="QTV103" s="13"/>
      <c r="QTW103" s="13"/>
      <c r="QTX103" s="13"/>
      <c r="QTY103" s="13"/>
      <c r="QTZ103" s="13"/>
      <c r="QUA103" s="13"/>
      <c r="QUB103" s="13"/>
      <c r="QUC103" s="13"/>
      <c r="QUD103" s="13"/>
      <c r="QUE103" s="13"/>
      <c r="QUF103" s="13"/>
      <c r="QUG103" s="13"/>
      <c r="QUH103" s="13"/>
      <c r="QUI103" s="13"/>
      <c r="QUJ103" s="13"/>
      <c r="QUK103" s="13"/>
      <c r="QUL103" s="13"/>
      <c r="QUM103" s="13"/>
      <c r="QUN103" s="13"/>
      <c r="QUO103" s="13"/>
      <c r="QUP103" s="13"/>
      <c r="QUQ103" s="13"/>
      <c r="QUR103" s="13"/>
      <c r="QUS103" s="13"/>
      <c r="QUT103" s="13"/>
      <c r="QUU103" s="13"/>
      <c r="QUV103" s="13"/>
      <c r="QUW103" s="13"/>
      <c r="QUX103" s="13"/>
      <c r="QUY103" s="13"/>
      <c r="QUZ103" s="13"/>
      <c r="QVA103" s="13"/>
      <c r="QVB103" s="13"/>
      <c r="QVC103" s="13"/>
      <c r="QVD103" s="13"/>
      <c r="QVE103" s="13"/>
      <c r="QVF103" s="13"/>
      <c r="QVG103" s="13"/>
      <c r="QVH103" s="13"/>
      <c r="QVI103" s="13"/>
      <c r="QVJ103" s="13"/>
      <c r="QVK103" s="13"/>
      <c r="QVL103" s="13"/>
      <c r="QVM103" s="13"/>
      <c r="QVN103" s="13"/>
      <c r="QVO103" s="13"/>
      <c r="QVP103" s="13"/>
      <c r="QVQ103" s="13"/>
      <c r="QVR103" s="13"/>
      <c r="QVS103" s="13"/>
      <c r="QVT103" s="13"/>
      <c r="QVU103" s="13"/>
      <c r="QVV103" s="13"/>
      <c r="QVW103" s="13"/>
      <c r="QVX103" s="13"/>
      <c r="QVY103" s="13"/>
      <c r="QVZ103" s="13"/>
      <c r="QWA103" s="13"/>
      <c r="QWB103" s="13"/>
      <c r="QWC103" s="13"/>
      <c r="QWD103" s="13"/>
      <c r="QWE103" s="13"/>
      <c r="QWF103" s="13"/>
      <c r="QWG103" s="13"/>
      <c r="QWH103" s="13"/>
      <c r="QWI103" s="13"/>
      <c r="QWJ103" s="13"/>
      <c r="QWK103" s="13"/>
      <c r="QWL103" s="13"/>
      <c r="QWM103" s="13"/>
      <c r="QWN103" s="13"/>
      <c r="QWO103" s="13"/>
      <c r="QWP103" s="13"/>
      <c r="QWQ103" s="13"/>
      <c r="QWR103" s="13"/>
      <c r="QWS103" s="13"/>
      <c r="QWT103" s="13"/>
      <c r="QWU103" s="13"/>
      <c r="QWV103" s="13"/>
      <c r="QWW103" s="13"/>
      <c r="QWX103" s="13"/>
      <c r="QWY103" s="13"/>
      <c r="QWZ103" s="13"/>
      <c r="QXA103" s="13"/>
      <c r="QXB103" s="13"/>
      <c r="QXC103" s="13"/>
      <c r="QXD103" s="13"/>
      <c r="QXE103" s="13"/>
      <c r="QXF103" s="13"/>
      <c r="QXG103" s="13"/>
      <c r="QXH103" s="13"/>
      <c r="QXI103" s="13"/>
      <c r="QXJ103" s="13"/>
      <c r="QXK103" s="13"/>
      <c r="QXL103" s="13"/>
      <c r="QXM103" s="13"/>
      <c r="QXN103" s="13"/>
      <c r="QXO103" s="13"/>
      <c r="QXP103" s="13"/>
      <c r="QXQ103" s="13"/>
      <c r="QXR103" s="13"/>
      <c r="QXS103" s="13"/>
      <c r="QXT103" s="13"/>
      <c r="QXU103" s="13"/>
      <c r="QXV103" s="13"/>
      <c r="QXW103" s="13"/>
      <c r="QXX103" s="13"/>
      <c r="QXY103" s="13"/>
      <c r="QXZ103" s="13"/>
      <c r="QYA103" s="13"/>
      <c r="QYB103" s="13"/>
      <c r="QYC103" s="13"/>
      <c r="QYD103" s="13"/>
      <c r="QYE103" s="13"/>
      <c r="QYF103" s="13"/>
      <c r="QYG103" s="13"/>
      <c r="QYH103" s="13"/>
      <c r="QYI103" s="13"/>
      <c r="QYJ103" s="13"/>
      <c r="QYK103" s="13"/>
      <c r="QYL103" s="13"/>
      <c r="QYM103" s="13"/>
      <c r="QYN103" s="13"/>
      <c r="QYO103" s="13"/>
      <c r="QYP103" s="13"/>
      <c r="QYQ103" s="13"/>
      <c r="QYR103" s="13"/>
      <c r="QYS103" s="13"/>
      <c r="QYT103" s="13"/>
      <c r="QYU103" s="13"/>
      <c r="QYV103" s="13"/>
      <c r="QYW103" s="13"/>
      <c r="QYX103" s="13"/>
      <c r="QYY103" s="13"/>
      <c r="QYZ103" s="13"/>
      <c r="QZA103" s="13"/>
      <c r="QZB103" s="13"/>
      <c r="QZC103" s="13"/>
      <c r="QZD103" s="13"/>
      <c r="QZE103" s="13"/>
      <c r="QZF103" s="13"/>
      <c r="QZG103" s="13"/>
      <c r="QZH103" s="13"/>
      <c r="QZI103" s="13"/>
      <c r="QZJ103" s="13"/>
      <c r="QZK103" s="13"/>
      <c r="QZL103" s="13"/>
      <c r="QZM103" s="13"/>
      <c r="QZN103" s="13"/>
      <c r="QZO103" s="13"/>
      <c r="QZP103" s="13"/>
      <c r="QZQ103" s="13"/>
      <c r="QZR103" s="13"/>
      <c r="QZS103" s="13"/>
      <c r="QZT103" s="13"/>
      <c r="QZU103" s="13"/>
      <c r="QZV103" s="13"/>
      <c r="QZW103" s="13"/>
      <c r="QZX103" s="13"/>
      <c r="QZY103" s="13"/>
      <c r="QZZ103" s="13"/>
      <c r="RAA103" s="13"/>
      <c r="RAB103" s="13"/>
      <c r="RAC103" s="13"/>
      <c r="RAD103" s="13"/>
      <c r="RAE103" s="13"/>
      <c r="RAF103" s="13"/>
      <c r="RAG103" s="13"/>
      <c r="RAH103" s="13"/>
      <c r="RAI103" s="13"/>
      <c r="RAJ103" s="13"/>
      <c r="RAK103" s="13"/>
      <c r="RAL103" s="13"/>
      <c r="RAM103" s="13"/>
      <c r="RAN103" s="13"/>
      <c r="RAO103" s="13"/>
      <c r="RAP103" s="13"/>
      <c r="RAQ103" s="13"/>
      <c r="RAR103" s="13"/>
      <c r="RAS103" s="13"/>
      <c r="RAT103" s="13"/>
      <c r="RAU103" s="13"/>
      <c r="RAV103" s="13"/>
      <c r="RAW103" s="13"/>
      <c r="RAX103" s="13"/>
      <c r="RAY103" s="13"/>
      <c r="RAZ103" s="13"/>
      <c r="RBA103" s="13"/>
      <c r="RBB103" s="13"/>
      <c r="RBC103" s="13"/>
      <c r="RBD103" s="13"/>
      <c r="RBE103" s="13"/>
      <c r="RBF103" s="13"/>
      <c r="RBG103" s="13"/>
      <c r="RBH103" s="13"/>
      <c r="RBI103" s="13"/>
      <c r="RBJ103" s="13"/>
      <c r="RBK103" s="13"/>
      <c r="RBL103" s="13"/>
      <c r="RBM103" s="13"/>
      <c r="RBN103" s="13"/>
      <c r="RBO103" s="13"/>
      <c r="RBP103" s="13"/>
      <c r="RBQ103" s="13"/>
      <c r="RBR103" s="13"/>
      <c r="RBS103" s="13"/>
      <c r="RBT103" s="13"/>
      <c r="RBU103" s="13"/>
      <c r="RBV103" s="13"/>
      <c r="RBW103" s="13"/>
      <c r="RBX103" s="13"/>
      <c r="RBY103" s="13"/>
      <c r="RBZ103" s="13"/>
      <c r="RCA103" s="13"/>
      <c r="RCB103" s="13"/>
      <c r="RCC103" s="13"/>
      <c r="RCD103" s="13"/>
      <c r="RCE103" s="13"/>
      <c r="RCF103" s="13"/>
      <c r="RCG103" s="13"/>
      <c r="RCH103" s="13"/>
      <c r="RCI103" s="13"/>
      <c r="RCJ103" s="13"/>
      <c r="RCK103" s="13"/>
      <c r="RCL103" s="13"/>
      <c r="RCM103" s="13"/>
      <c r="RCN103" s="13"/>
      <c r="RCO103" s="13"/>
      <c r="RCP103" s="13"/>
      <c r="RCQ103" s="13"/>
      <c r="RCR103" s="13"/>
      <c r="RCS103" s="13"/>
      <c r="RCT103" s="13"/>
      <c r="RCU103" s="13"/>
      <c r="RCV103" s="13"/>
      <c r="RCW103" s="13"/>
      <c r="RCX103" s="13"/>
      <c r="RCY103" s="13"/>
      <c r="RCZ103" s="13"/>
      <c r="RDA103" s="13"/>
      <c r="RDB103" s="13"/>
      <c r="RDC103" s="13"/>
      <c r="RDD103" s="13"/>
      <c r="RDE103" s="13"/>
      <c r="RDF103" s="13"/>
      <c r="RDG103" s="13"/>
      <c r="RDH103" s="13"/>
      <c r="RDI103" s="13"/>
      <c r="RDJ103" s="13"/>
      <c r="RDK103" s="13"/>
      <c r="RDL103" s="13"/>
      <c r="RDM103" s="13"/>
      <c r="RDN103" s="13"/>
      <c r="RDO103" s="13"/>
      <c r="RDP103" s="13"/>
      <c r="RDQ103" s="13"/>
      <c r="RDR103" s="13"/>
      <c r="RDS103" s="13"/>
      <c r="RDT103" s="13"/>
      <c r="RDU103" s="13"/>
      <c r="RDV103" s="13"/>
      <c r="RDW103" s="13"/>
      <c r="RDX103" s="13"/>
      <c r="RDY103" s="13"/>
      <c r="RDZ103" s="13"/>
      <c r="REA103" s="13"/>
      <c r="REB103" s="13"/>
      <c r="REC103" s="13"/>
      <c r="RED103" s="13"/>
      <c r="REE103" s="13"/>
      <c r="REF103" s="13"/>
      <c r="REG103" s="13"/>
      <c r="REH103" s="13"/>
      <c r="REI103" s="13"/>
      <c r="REJ103" s="13"/>
      <c r="REK103" s="13"/>
      <c r="REL103" s="13"/>
      <c r="REM103" s="13"/>
      <c r="REN103" s="13"/>
      <c r="REO103" s="13"/>
      <c r="REP103" s="13"/>
      <c r="REQ103" s="13"/>
      <c r="RER103" s="13"/>
      <c r="RES103" s="13"/>
      <c r="RET103" s="13"/>
      <c r="REU103" s="13"/>
      <c r="REV103" s="13"/>
      <c r="REW103" s="13"/>
      <c r="REX103" s="13"/>
      <c r="REY103" s="13"/>
      <c r="REZ103" s="13"/>
      <c r="RFA103" s="13"/>
      <c r="RFB103" s="13"/>
      <c r="RFC103" s="13"/>
      <c r="RFD103" s="13"/>
      <c r="RFE103" s="13"/>
      <c r="RFF103" s="13"/>
      <c r="RFG103" s="13"/>
      <c r="RFH103" s="13"/>
      <c r="RFI103" s="13"/>
      <c r="RFJ103" s="13"/>
      <c r="RFK103" s="13"/>
      <c r="RFL103" s="13"/>
      <c r="RFM103" s="13"/>
      <c r="RFN103" s="13"/>
      <c r="RFO103" s="13"/>
      <c r="RFP103" s="13"/>
      <c r="RFQ103" s="13"/>
      <c r="RFR103" s="13"/>
      <c r="RFS103" s="13"/>
      <c r="RFT103" s="13"/>
      <c r="RFU103" s="13"/>
      <c r="RFV103" s="13"/>
      <c r="RFW103" s="13"/>
      <c r="RFX103" s="13"/>
      <c r="RFY103" s="13"/>
      <c r="RFZ103" s="13"/>
      <c r="RGA103" s="13"/>
      <c r="RGB103" s="13"/>
      <c r="RGC103" s="13"/>
      <c r="RGD103" s="13"/>
      <c r="RGE103" s="13"/>
      <c r="RGF103" s="13"/>
      <c r="RGG103" s="13"/>
      <c r="RGH103" s="13"/>
      <c r="RGI103" s="13"/>
      <c r="RGJ103" s="13"/>
      <c r="RGK103" s="13"/>
      <c r="RGL103" s="13"/>
      <c r="RGM103" s="13"/>
      <c r="RGN103" s="13"/>
      <c r="RGO103" s="13"/>
      <c r="RGP103" s="13"/>
      <c r="RGQ103" s="13"/>
      <c r="RGR103" s="13"/>
      <c r="RGS103" s="13"/>
      <c r="RGT103" s="13"/>
      <c r="RGU103" s="13"/>
      <c r="RGV103" s="13"/>
      <c r="RGW103" s="13"/>
      <c r="RGX103" s="13"/>
      <c r="RGY103" s="13"/>
      <c r="RGZ103" s="13"/>
      <c r="RHA103" s="13"/>
      <c r="RHB103" s="13"/>
      <c r="RHC103" s="13"/>
      <c r="RHD103" s="13"/>
      <c r="RHE103" s="13"/>
      <c r="RHF103" s="13"/>
      <c r="RHG103" s="13"/>
      <c r="RHH103" s="13"/>
      <c r="RHI103" s="13"/>
      <c r="RHJ103" s="13"/>
      <c r="RHK103" s="13"/>
      <c r="RHL103" s="13"/>
      <c r="RHM103" s="13"/>
      <c r="RHN103" s="13"/>
      <c r="RHO103" s="13"/>
      <c r="RHP103" s="13"/>
      <c r="RHQ103" s="13"/>
      <c r="RHR103" s="13"/>
      <c r="RHS103" s="13"/>
      <c r="RHT103" s="13"/>
      <c r="RHU103" s="13"/>
      <c r="RHV103" s="13"/>
      <c r="RHW103" s="13"/>
      <c r="RHX103" s="13"/>
      <c r="RHY103" s="13"/>
      <c r="RHZ103" s="13"/>
      <c r="RIA103" s="13"/>
      <c r="RIB103" s="13"/>
      <c r="RIC103" s="13"/>
      <c r="RID103" s="13"/>
      <c r="RIE103" s="13"/>
      <c r="RIF103" s="13"/>
      <c r="RIG103" s="13"/>
      <c r="RIH103" s="13"/>
      <c r="RII103" s="13"/>
      <c r="RIJ103" s="13"/>
      <c r="RIK103" s="13"/>
      <c r="RIL103" s="13"/>
      <c r="RIM103" s="13"/>
      <c r="RIN103" s="13"/>
      <c r="RIO103" s="13"/>
      <c r="RIP103" s="13"/>
      <c r="RIQ103" s="13"/>
      <c r="RIR103" s="13"/>
      <c r="RIS103" s="13"/>
      <c r="RIT103" s="13"/>
      <c r="RIU103" s="13"/>
      <c r="RIV103" s="13"/>
      <c r="RIW103" s="13"/>
      <c r="RIX103" s="13"/>
      <c r="RIY103" s="13"/>
      <c r="RIZ103" s="13"/>
      <c r="RJA103" s="13"/>
      <c r="RJB103" s="13"/>
      <c r="RJC103" s="13"/>
      <c r="RJD103" s="13"/>
      <c r="RJE103" s="13"/>
      <c r="RJF103" s="13"/>
      <c r="RJG103" s="13"/>
      <c r="RJH103" s="13"/>
      <c r="RJI103" s="13"/>
      <c r="RJJ103" s="13"/>
      <c r="RJK103" s="13"/>
      <c r="RJL103" s="13"/>
      <c r="RJM103" s="13"/>
      <c r="RJN103" s="13"/>
      <c r="RJO103" s="13"/>
      <c r="RJP103" s="13"/>
      <c r="RJQ103" s="13"/>
      <c r="RJR103" s="13"/>
      <c r="RJS103" s="13"/>
      <c r="RJT103" s="13"/>
      <c r="RJU103" s="13"/>
      <c r="RJV103" s="13"/>
      <c r="RJW103" s="13"/>
      <c r="RJX103" s="13"/>
      <c r="RJY103" s="13"/>
      <c r="RJZ103" s="13"/>
      <c r="RKA103" s="13"/>
      <c r="RKB103" s="13"/>
      <c r="RKC103" s="13"/>
      <c r="RKD103" s="13"/>
      <c r="RKE103" s="13"/>
      <c r="RKF103" s="13"/>
      <c r="RKG103" s="13"/>
      <c r="RKH103" s="13"/>
      <c r="RKI103" s="13"/>
      <c r="RKJ103" s="13"/>
      <c r="RKK103" s="13"/>
      <c r="RKL103" s="13"/>
      <c r="RKM103" s="13"/>
      <c r="RKN103" s="13"/>
      <c r="RKO103" s="13"/>
      <c r="RKP103" s="13"/>
      <c r="RKQ103" s="13"/>
      <c r="RKR103" s="13"/>
      <c r="RKS103" s="13"/>
      <c r="RKT103" s="13"/>
      <c r="RKU103" s="13"/>
      <c r="RKV103" s="13"/>
      <c r="RKW103" s="13"/>
      <c r="RKX103" s="13"/>
      <c r="RKY103" s="13"/>
      <c r="RKZ103" s="13"/>
      <c r="RLA103" s="13"/>
      <c r="RLB103" s="13"/>
      <c r="RLC103" s="13"/>
      <c r="RLD103" s="13"/>
      <c r="RLE103" s="13"/>
      <c r="RLF103" s="13"/>
      <c r="RLG103" s="13"/>
      <c r="RLH103" s="13"/>
      <c r="RLI103" s="13"/>
      <c r="RLJ103" s="13"/>
      <c r="RLK103" s="13"/>
      <c r="RLL103" s="13"/>
      <c r="RLM103" s="13"/>
      <c r="RLN103" s="13"/>
      <c r="RLO103" s="13"/>
      <c r="RLP103" s="13"/>
      <c r="RLQ103" s="13"/>
      <c r="RLR103" s="13"/>
      <c r="RLS103" s="13"/>
      <c r="RLT103" s="13"/>
      <c r="RLU103" s="13"/>
      <c r="RLV103" s="13"/>
      <c r="RLW103" s="13"/>
      <c r="RLX103" s="13"/>
      <c r="RLY103" s="13"/>
      <c r="RLZ103" s="13"/>
      <c r="RMA103" s="13"/>
      <c r="RMB103" s="13"/>
      <c r="RMC103" s="13"/>
      <c r="RMD103" s="13"/>
      <c r="RME103" s="13"/>
      <c r="RMF103" s="13"/>
      <c r="RMG103" s="13"/>
      <c r="RMH103" s="13"/>
      <c r="RMI103" s="13"/>
      <c r="RMJ103" s="13"/>
      <c r="RMK103" s="13"/>
      <c r="RML103" s="13"/>
      <c r="RMM103" s="13"/>
      <c r="RMN103" s="13"/>
      <c r="RMO103" s="13"/>
      <c r="RMP103" s="13"/>
      <c r="RMQ103" s="13"/>
      <c r="RMR103" s="13"/>
      <c r="RMS103" s="13"/>
      <c r="RMT103" s="13"/>
      <c r="RMU103" s="13"/>
      <c r="RMV103" s="13"/>
      <c r="RMW103" s="13"/>
      <c r="RMX103" s="13"/>
      <c r="RMY103" s="13"/>
      <c r="RMZ103" s="13"/>
      <c r="RNA103" s="13"/>
      <c r="RNB103" s="13"/>
      <c r="RNC103" s="13"/>
      <c r="RND103" s="13"/>
      <c r="RNE103" s="13"/>
      <c r="RNF103" s="13"/>
      <c r="RNG103" s="13"/>
      <c r="RNH103" s="13"/>
      <c r="RNI103" s="13"/>
      <c r="RNJ103" s="13"/>
      <c r="RNK103" s="13"/>
      <c r="RNL103" s="13"/>
      <c r="RNM103" s="13"/>
      <c r="RNN103" s="13"/>
      <c r="RNO103" s="13"/>
      <c r="RNP103" s="13"/>
      <c r="RNQ103" s="13"/>
      <c r="RNR103" s="13"/>
      <c r="RNS103" s="13"/>
      <c r="RNT103" s="13"/>
      <c r="RNU103" s="13"/>
      <c r="RNV103" s="13"/>
      <c r="RNW103" s="13"/>
      <c r="RNX103" s="13"/>
      <c r="RNY103" s="13"/>
      <c r="RNZ103" s="13"/>
      <c r="ROA103" s="13"/>
      <c r="ROB103" s="13"/>
      <c r="ROC103" s="13"/>
      <c r="ROD103" s="13"/>
      <c r="ROE103" s="13"/>
      <c r="ROF103" s="13"/>
      <c r="ROG103" s="13"/>
      <c r="ROH103" s="13"/>
      <c r="ROI103" s="13"/>
      <c r="ROJ103" s="13"/>
      <c r="ROK103" s="13"/>
      <c r="ROL103" s="13"/>
      <c r="ROM103" s="13"/>
      <c r="RON103" s="13"/>
      <c r="ROO103" s="13"/>
      <c r="ROP103" s="13"/>
      <c r="ROQ103" s="13"/>
      <c r="ROR103" s="13"/>
      <c r="ROS103" s="13"/>
      <c r="ROT103" s="13"/>
      <c r="ROU103" s="13"/>
      <c r="ROV103" s="13"/>
      <c r="ROW103" s="13"/>
      <c r="ROX103" s="13"/>
      <c r="ROY103" s="13"/>
      <c r="ROZ103" s="13"/>
      <c r="RPA103" s="13"/>
      <c r="RPB103" s="13"/>
      <c r="RPC103" s="13"/>
      <c r="RPD103" s="13"/>
      <c r="RPE103" s="13"/>
      <c r="RPF103" s="13"/>
      <c r="RPG103" s="13"/>
      <c r="RPH103" s="13"/>
      <c r="RPI103" s="13"/>
      <c r="RPJ103" s="13"/>
      <c r="RPK103" s="13"/>
      <c r="RPL103" s="13"/>
      <c r="RPM103" s="13"/>
      <c r="RPN103" s="13"/>
      <c r="RPO103" s="13"/>
      <c r="RPP103" s="13"/>
      <c r="RPQ103" s="13"/>
      <c r="RPR103" s="13"/>
      <c r="RPS103" s="13"/>
      <c r="RPT103" s="13"/>
      <c r="RPU103" s="13"/>
      <c r="RPV103" s="13"/>
      <c r="RPW103" s="13"/>
      <c r="RPX103" s="13"/>
      <c r="RPY103" s="13"/>
      <c r="RPZ103" s="13"/>
      <c r="RQA103" s="13"/>
      <c r="RQB103" s="13"/>
      <c r="RQC103" s="13"/>
      <c r="RQD103" s="13"/>
      <c r="RQE103" s="13"/>
      <c r="RQF103" s="13"/>
      <c r="RQG103" s="13"/>
      <c r="RQH103" s="13"/>
      <c r="RQI103" s="13"/>
      <c r="RQJ103" s="13"/>
      <c r="RQK103" s="13"/>
      <c r="RQL103" s="13"/>
      <c r="RQM103" s="13"/>
      <c r="RQN103" s="13"/>
      <c r="RQO103" s="13"/>
      <c r="RQP103" s="13"/>
      <c r="RQQ103" s="13"/>
      <c r="RQR103" s="13"/>
      <c r="RQS103" s="13"/>
      <c r="RQT103" s="13"/>
      <c r="RQU103" s="13"/>
      <c r="RQV103" s="13"/>
      <c r="RQW103" s="13"/>
      <c r="RQX103" s="13"/>
      <c r="RQY103" s="13"/>
      <c r="RQZ103" s="13"/>
      <c r="RRA103" s="13"/>
      <c r="RRB103" s="13"/>
      <c r="RRC103" s="13"/>
      <c r="RRD103" s="13"/>
      <c r="RRE103" s="13"/>
      <c r="RRF103" s="13"/>
      <c r="RRG103" s="13"/>
      <c r="RRH103" s="13"/>
      <c r="RRI103" s="13"/>
      <c r="RRJ103" s="13"/>
      <c r="RRK103" s="13"/>
      <c r="RRL103" s="13"/>
      <c r="RRM103" s="13"/>
      <c r="RRN103" s="13"/>
      <c r="RRO103" s="13"/>
      <c r="RRP103" s="13"/>
      <c r="RRQ103" s="13"/>
      <c r="RRR103" s="13"/>
      <c r="RRS103" s="13"/>
      <c r="RRT103" s="13"/>
      <c r="RRU103" s="13"/>
      <c r="RRV103" s="13"/>
      <c r="RRW103" s="13"/>
      <c r="RRX103" s="13"/>
      <c r="RRY103" s="13"/>
      <c r="RRZ103" s="13"/>
      <c r="RSA103" s="13"/>
      <c r="RSB103" s="13"/>
      <c r="RSC103" s="13"/>
      <c r="RSD103" s="13"/>
      <c r="RSE103" s="13"/>
      <c r="RSF103" s="13"/>
      <c r="RSG103" s="13"/>
      <c r="RSH103" s="13"/>
      <c r="RSI103" s="13"/>
      <c r="RSJ103" s="13"/>
      <c r="RSK103" s="13"/>
      <c r="RSL103" s="13"/>
      <c r="RSM103" s="13"/>
      <c r="RSN103" s="13"/>
      <c r="RSO103" s="13"/>
      <c r="RSP103" s="13"/>
      <c r="RSQ103" s="13"/>
      <c r="RSR103" s="13"/>
      <c r="RSS103" s="13"/>
      <c r="RST103" s="13"/>
      <c r="RSU103" s="13"/>
      <c r="RSV103" s="13"/>
      <c r="RSW103" s="13"/>
      <c r="RSX103" s="13"/>
      <c r="RSY103" s="13"/>
      <c r="RSZ103" s="13"/>
      <c r="RTA103" s="13"/>
      <c r="RTB103" s="13"/>
      <c r="RTC103" s="13"/>
      <c r="RTD103" s="13"/>
      <c r="RTE103" s="13"/>
      <c r="RTF103" s="13"/>
      <c r="RTG103" s="13"/>
      <c r="RTH103" s="13"/>
      <c r="RTI103" s="13"/>
      <c r="RTJ103" s="13"/>
      <c r="RTK103" s="13"/>
      <c r="RTL103" s="13"/>
      <c r="RTM103" s="13"/>
      <c r="RTN103" s="13"/>
      <c r="RTO103" s="13"/>
      <c r="RTP103" s="13"/>
      <c r="RTQ103" s="13"/>
      <c r="RTR103" s="13"/>
      <c r="RTS103" s="13"/>
      <c r="RTT103" s="13"/>
      <c r="RTU103" s="13"/>
      <c r="RTV103" s="13"/>
      <c r="RTW103" s="13"/>
      <c r="RTX103" s="13"/>
      <c r="RTY103" s="13"/>
      <c r="RTZ103" s="13"/>
      <c r="RUA103" s="13"/>
      <c r="RUB103" s="13"/>
      <c r="RUC103" s="13"/>
      <c r="RUD103" s="13"/>
      <c r="RUE103" s="13"/>
      <c r="RUF103" s="13"/>
      <c r="RUG103" s="13"/>
      <c r="RUH103" s="13"/>
      <c r="RUI103" s="13"/>
      <c r="RUJ103" s="13"/>
      <c r="RUK103" s="13"/>
      <c r="RUL103" s="13"/>
      <c r="RUM103" s="13"/>
      <c r="RUN103" s="13"/>
      <c r="RUO103" s="13"/>
      <c r="RUP103" s="13"/>
      <c r="RUQ103" s="13"/>
      <c r="RUR103" s="13"/>
      <c r="RUS103" s="13"/>
      <c r="RUT103" s="13"/>
      <c r="RUU103" s="13"/>
      <c r="RUV103" s="13"/>
      <c r="RUW103" s="13"/>
      <c r="RUX103" s="13"/>
      <c r="RUY103" s="13"/>
      <c r="RUZ103" s="13"/>
      <c r="RVA103" s="13"/>
      <c r="RVB103" s="13"/>
      <c r="RVC103" s="13"/>
      <c r="RVD103" s="13"/>
      <c r="RVE103" s="13"/>
      <c r="RVF103" s="13"/>
      <c r="RVG103" s="13"/>
      <c r="RVH103" s="13"/>
      <c r="RVI103" s="13"/>
      <c r="RVJ103" s="13"/>
      <c r="RVK103" s="13"/>
      <c r="RVL103" s="13"/>
      <c r="RVM103" s="13"/>
      <c r="RVN103" s="13"/>
      <c r="RVO103" s="13"/>
      <c r="RVP103" s="13"/>
      <c r="RVQ103" s="13"/>
      <c r="RVR103" s="13"/>
      <c r="RVS103" s="13"/>
      <c r="RVT103" s="13"/>
      <c r="RVU103" s="13"/>
      <c r="RVV103" s="13"/>
      <c r="RVW103" s="13"/>
      <c r="RVX103" s="13"/>
      <c r="RVY103" s="13"/>
      <c r="RVZ103" s="13"/>
      <c r="RWA103" s="13"/>
      <c r="RWB103" s="13"/>
      <c r="RWC103" s="13"/>
      <c r="RWD103" s="13"/>
      <c r="RWE103" s="13"/>
      <c r="RWF103" s="13"/>
      <c r="RWG103" s="13"/>
      <c r="RWH103" s="13"/>
      <c r="RWI103" s="13"/>
      <c r="RWJ103" s="13"/>
      <c r="RWK103" s="13"/>
      <c r="RWL103" s="13"/>
      <c r="RWM103" s="13"/>
      <c r="RWN103" s="13"/>
      <c r="RWO103" s="13"/>
      <c r="RWP103" s="13"/>
      <c r="RWQ103" s="13"/>
      <c r="RWR103" s="13"/>
      <c r="RWS103" s="13"/>
      <c r="RWT103" s="13"/>
      <c r="RWU103" s="13"/>
      <c r="RWV103" s="13"/>
      <c r="RWW103" s="13"/>
      <c r="RWX103" s="13"/>
      <c r="RWY103" s="13"/>
      <c r="RWZ103" s="13"/>
      <c r="RXA103" s="13"/>
      <c r="RXB103" s="13"/>
      <c r="RXC103" s="13"/>
      <c r="RXD103" s="13"/>
      <c r="RXE103" s="13"/>
      <c r="RXF103" s="13"/>
      <c r="RXG103" s="13"/>
      <c r="RXH103" s="13"/>
      <c r="RXI103" s="13"/>
      <c r="RXJ103" s="13"/>
      <c r="RXK103" s="13"/>
      <c r="RXL103" s="13"/>
      <c r="RXM103" s="13"/>
      <c r="RXN103" s="13"/>
      <c r="RXO103" s="13"/>
      <c r="RXP103" s="13"/>
      <c r="RXQ103" s="13"/>
      <c r="RXR103" s="13"/>
      <c r="RXS103" s="13"/>
      <c r="RXT103" s="13"/>
      <c r="RXU103" s="13"/>
      <c r="RXV103" s="13"/>
      <c r="RXW103" s="13"/>
      <c r="RXX103" s="13"/>
      <c r="RXY103" s="13"/>
      <c r="RXZ103" s="13"/>
      <c r="RYA103" s="13"/>
      <c r="RYB103" s="13"/>
      <c r="RYC103" s="13"/>
      <c r="RYD103" s="13"/>
      <c r="RYE103" s="13"/>
      <c r="RYF103" s="13"/>
      <c r="RYG103" s="13"/>
      <c r="RYH103" s="13"/>
      <c r="RYI103" s="13"/>
      <c r="RYJ103" s="13"/>
      <c r="RYK103" s="13"/>
      <c r="RYL103" s="13"/>
      <c r="RYM103" s="13"/>
      <c r="RYN103" s="13"/>
      <c r="RYO103" s="13"/>
      <c r="RYP103" s="13"/>
      <c r="RYQ103" s="13"/>
      <c r="RYR103" s="13"/>
      <c r="RYS103" s="13"/>
      <c r="RYT103" s="13"/>
      <c r="RYU103" s="13"/>
      <c r="RYV103" s="13"/>
      <c r="RYW103" s="13"/>
      <c r="RYX103" s="13"/>
      <c r="RYY103" s="13"/>
      <c r="RYZ103" s="13"/>
      <c r="RZA103" s="13"/>
      <c r="RZB103" s="13"/>
      <c r="RZC103" s="13"/>
      <c r="RZD103" s="13"/>
      <c r="RZE103" s="13"/>
      <c r="RZF103" s="13"/>
      <c r="RZG103" s="13"/>
      <c r="RZH103" s="13"/>
      <c r="RZI103" s="13"/>
      <c r="RZJ103" s="13"/>
      <c r="RZK103" s="13"/>
      <c r="RZL103" s="13"/>
      <c r="RZM103" s="13"/>
      <c r="RZN103" s="13"/>
      <c r="RZO103" s="13"/>
      <c r="RZP103" s="13"/>
      <c r="RZQ103" s="13"/>
      <c r="RZR103" s="13"/>
      <c r="RZS103" s="13"/>
      <c r="RZT103" s="13"/>
      <c r="RZU103" s="13"/>
      <c r="RZV103" s="13"/>
      <c r="RZW103" s="13"/>
      <c r="RZX103" s="13"/>
      <c r="RZY103" s="13"/>
      <c r="RZZ103" s="13"/>
      <c r="SAA103" s="13"/>
      <c r="SAB103" s="13"/>
      <c r="SAC103" s="13"/>
      <c r="SAD103" s="13"/>
      <c r="SAE103" s="13"/>
      <c r="SAF103" s="13"/>
      <c r="SAG103" s="13"/>
      <c r="SAH103" s="13"/>
      <c r="SAI103" s="13"/>
      <c r="SAJ103" s="13"/>
      <c r="SAK103" s="13"/>
      <c r="SAL103" s="13"/>
      <c r="SAM103" s="13"/>
      <c r="SAN103" s="13"/>
      <c r="SAO103" s="13"/>
      <c r="SAP103" s="13"/>
      <c r="SAQ103" s="13"/>
      <c r="SAR103" s="13"/>
      <c r="SAS103" s="13"/>
      <c r="SAT103" s="13"/>
      <c r="SAU103" s="13"/>
      <c r="SAV103" s="13"/>
      <c r="SAW103" s="13"/>
      <c r="SAX103" s="13"/>
      <c r="SAY103" s="13"/>
      <c r="SAZ103" s="13"/>
      <c r="SBA103" s="13"/>
      <c r="SBB103" s="13"/>
      <c r="SBC103" s="13"/>
      <c r="SBD103" s="13"/>
      <c r="SBE103" s="13"/>
      <c r="SBF103" s="13"/>
      <c r="SBG103" s="13"/>
      <c r="SBH103" s="13"/>
      <c r="SBI103" s="13"/>
      <c r="SBJ103" s="13"/>
      <c r="SBK103" s="13"/>
      <c r="SBL103" s="13"/>
      <c r="SBM103" s="13"/>
      <c r="SBN103" s="13"/>
      <c r="SBO103" s="13"/>
      <c r="SBP103" s="13"/>
      <c r="SBQ103" s="13"/>
      <c r="SBR103" s="13"/>
      <c r="SBS103" s="13"/>
      <c r="SBT103" s="13"/>
      <c r="SBU103" s="13"/>
      <c r="SBV103" s="13"/>
      <c r="SBW103" s="13"/>
      <c r="SBX103" s="13"/>
      <c r="SBY103" s="13"/>
      <c r="SBZ103" s="13"/>
      <c r="SCA103" s="13"/>
      <c r="SCB103" s="13"/>
      <c r="SCC103" s="13"/>
      <c r="SCD103" s="13"/>
      <c r="SCE103" s="13"/>
      <c r="SCF103" s="13"/>
      <c r="SCG103" s="13"/>
      <c r="SCH103" s="13"/>
      <c r="SCI103" s="13"/>
      <c r="SCJ103" s="13"/>
      <c r="SCK103" s="13"/>
      <c r="SCL103" s="13"/>
      <c r="SCM103" s="13"/>
      <c r="SCN103" s="13"/>
      <c r="SCO103" s="13"/>
      <c r="SCP103" s="13"/>
      <c r="SCQ103" s="13"/>
      <c r="SCR103" s="13"/>
      <c r="SCS103" s="13"/>
      <c r="SCT103" s="13"/>
      <c r="SCU103" s="13"/>
      <c r="SCV103" s="13"/>
      <c r="SCW103" s="13"/>
      <c r="SCX103" s="13"/>
      <c r="SCY103" s="13"/>
      <c r="SCZ103" s="13"/>
      <c r="SDA103" s="13"/>
      <c r="SDB103" s="13"/>
      <c r="SDC103" s="13"/>
      <c r="SDD103" s="13"/>
      <c r="SDE103" s="13"/>
      <c r="SDF103" s="13"/>
      <c r="SDG103" s="13"/>
      <c r="SDH103" s="13"/>
      <c r="SDI103" s="13"/>
      <c r="SDJ103" s="13"/>
      <c r="SDK103" s="13"/>
      <c r="SDL103" s="13"/>
      <c r="SDM103" s="13"/>
      <c r="SDN103" s="13"/>
      <c r="SDO103" s="13"/>
      <c r="SDP103" s="13"/>
      <c r="SDQ103" s="13"/>
      <c r="SDR103" s="13"/>
      <c r="SDS103" s="13"/>
      <c r="SDT103" s="13"/>
      <c r="SDU103" s="13"/>
      <c r="SDV103" s="13"/>
      <c r="SDW103" s="13"/>
      <c r="SDX103" s="13"/>
      <c r="SDY103" s="13"/>
      <c r="SDZ103" s="13"/>
      <c r="SEA103" s="13"/>
      <c r="SEB103" s="13"/>
      <c r="SEC103" s="13"/>
      <c r="SED103" s="13"/>
      <c r="SEE103" s="13"/>
      <c r="SEF103" s="13"/>
      <c r="SEG103" s="13"/>
      <c r="SEH103" s="13"/>
      <c r="SEI103" s="13"/>
      <c r="SEJ103" s="13"/>
      <c r="SEK103" s="13"/>
      <c r="SEL103" s="13"/>
      <c r="SEM103" s="13"/>
      <c r="SEN103" s="13"/>
      <c r="SEO103" s="13"/>
      <c r="SEP103" s="13"/>
      <c r="SEQ103" s="13"/>
      <c r="SER103" s="13"/>
      <c r="SES103" s="13"/>
      <c r="SET103" s="13"/>
      <c r="SEU103" s="13"/>
      <c r="SEV103" s="13"/>
      <c r="SEW103" s="13"/>
      <c r="SEX103" s="13"/>
      <c r="SEY103" s="13"/>
      <c r="SEZ103" s="13"/>
      <c r="SFA103" s="13"/>
      <c r="SFB103" s="13"/>
      <c r="SFC103" s="13"/>
      <c r="SFD103" s="13"/>
      <c r="SFE103" s="13"/>
      <c r="SFF103" s="13"/>
      <c r="SFG103" s="13"/>
      <c r="SFH103" s="13"/>
      <c r="SFI103" s="13"/>
      <c r="SFJ103" s="13"/>
      <c r="SFK103" s="13"/>
      <c r="SFL103" s="13"/>
      <c r="SFM103" s="13"/>
      <c r="SFN103" s="13"/>
      <c r="SFO103" s="13"/>
      <c r="SFP103" s="13"/>
      <c r="SFQ103" s="13"/>
      <c r="SFR103" s="13"/>
      <c r="SFS103" s="13"/>
      <c r="SFT103" s="13"/>
      <c r="SFU103" s="13"/>
      <c r="SFV103" s="13"/>
      <c r="SFW103" s="13"/>
      <c r="SFX103" s="13"/>
      <c r="SFY103" s="13"/>
      <c r="SFZ103" s="13"/>
      <c r="SGA103" s="13"/>
      <c r="SGB103" s="13"/>
      <c r="SGC103" s="13"/>
      <c r="SGD103" s="13"/>
      <c r="SGE103" s="13"/>
      <c r="SGF103" s="13"/>
      <c r="SGG103" s="13"/>
      <c r="SGH103" s="13"/>
      <c r="SGI103" s="13"/>
      <c r="SGJ103" s="13"/>
      <c r="SGK103" s="13"/>
      <c r="SGL103" s="13"/>
      <c r="SGM103" s="13"/>
      <c r="SGN103" s="13"/>
      <c r="SGO103" s="13"/>
      <c r="SGP103" s="13"/>
      <c r="SGQ103" s="13"/>
      <c r="SGR103" s="13"/>
      <c r="SGS103" s="13"/>
      <c r="SGT103" s="13"/>
      <c r="SGU103" s="13"/>
      <c r="SGV103" s="13"/>
      <c r="SGW103" s="13"/>
      <c r="SGX103" s="13"/>
      <c r="SGY103" s="13"/>
      <c r="SGZ103" s="13"/>
      <c r="SHA103" s="13"/>
      <c r="SHB103" s="13"/>
      <c r="SHC103" s="13"/>
      <c r="SHD103" s="13"/>
      <c r="SHE103" s="13"/>
      <c r="SHF103" s="13"/>
      <c r="SHG103" s="13"/>
      <c r="SHH103" s="13"/>
      <c r="SHI103" s="13"/>
      <c r="SHJ103" s="13"/>
      <c r="SHK103" s="13"/>
      <c r="SHL103" s="13"/>
      <c r="SHM103" s="13"/>
      <c r="SHN103" s="13"/>
      <c r="SHO103" s="13"/>
      <c r="SHP103" s="13"/>
      <c r="SHQ103" s="13"/>
      <c r="SHR103" s="13"/>
      <c r="SHS103" s="13"/>
      <c r="SHT103" s="13"/>
      <c r="SHU103" s="13"/>
      <c r="SHV103" s="13"/>
      <c r="SHW103" s="13"/>
      <c r="SHX103" s="13"/>
      <c r="SHY103" s="13"/>
      <c r="SHZ103" s="13"/>
      <c r="SIA103" s="13"/>
      <c r="SIB103" s="13"/>
      <c r="SIC103" s="13"/>
      <c r="SID103" s="13"/>
      <c r="SIE103" s="13"/>
      <c r="SIF103" s="13"/>
      <c r="SIG103" s="13"/>
      <c r="SIH103" s="13"/>
      <c r="SII103" s="13"/>
      <c r="SIJ103" s="13"/>
      <c r="SIK103" s="13"/>
      <c r="SIL103" s="13"/>
      <c r="SIM103" s="13"/>
      <c r="SIN103" s="13"/>
      <c r="SIO103" s="13"/>
      <c r="SIP103" s="13"/>
      <c r="SIQ103" s="13"/>
      <c r="SIR103" s="13"/>
      <c r="SIS103" s="13"/>
      <c r="SIT103" s="13"/>
      <c r="SIU103" s="13"/>
      <c r="SIV103" s="13"/>
      <c r="SIW103" s="13"/>
      <c r="SIX103" s="13"/>
      <c r="SIY103" s="13"/>
      <c r="SIZ103" s="13"/>
      <c r="SJA103" s="13"/>
      <c r="SJB103" s="13"/>
      <c r="SJC103" s="13"/>
      <c r="SJD103" s="13"/>
      <c r="SJE103" s="13"/>
      <c r="SJF103" s="13"/>
      <c r="SJG103" s="13"/>
      <c r="SJH103" s="13"/>
      <c r="SJI103" s="13"/>
      <c r="SJJ103" s="13"/>
      <c r="SJK103" s="13"/>
      <c r="SJL103" s="13"/>
      <c r="SJM103" s="13"/>
      <c r="SJN103" s="13"/>
      <c r="SJO103" s="13"/>
      <c r="SJP103" s="13"/>
      <c r="SJQ103" s="13"/>
      <c r="SJR103" s="13"/>
      <c r="SJS103" s="13"/>
      <c r="SJT103" s="13"/>
      <c r="SJU103" s="13"/>
      <c r="SJV103" s="13"/>
      <c r="SJW103" s="13"/>
      <c r="SJX103" s="13"/>
      <c r="SJY103" s="13"/>
      <c r="SJZ103" s="13"/>
      <c r="SKA103" s="13"/>
      <c r="SKB103" s="13"/>
      <c r="SKC103" s="13"/>
      <c r="SKD103" s="13"/>
      <c r="SKE103" s="13"/>
      <c r="SKF103" s="13"/>
      <c r="SKG103" s="13"/>
      <c r="SKH103" s="13"/>
      <c r="SKI103" s="13"/>
      <c r="SKJ103" s="13"/>
      <c r="SKK103" s="13"/>
      <c r="SKL103" s="13"/>
      <c r="SKM103" s="13"/>
      <c r="SKN103" s="13"/>
      <c r="SKO103" s="13"/>
      <c r="SKP103" s="13"/>
      <c r="SKQ103" s="13"/>
      <c r="SKR103" s="13"/>
      <c r="SKS103" s="13"/>
      <c r="SKT103" s="13"/>
      <c r="SKU103" s="13"/>
      <c r="SKV103" s="13"/>
      <c r="SKW103" s="13"/>
      <c r="SKX103" s="13"/>
      <c r="SKY103" s="13"/>
      <c r="SKZ103" s="13"/>
      <c r="SLA103" s="13"/>
      <c r="SLB103" s="13"/>
      <c r="SLC103" s="13"/>
      <c r="SLD103" s="13"/>
      <c r="SLE103" s="13"/>
      <c r="SLF103" s="13"/>
      <c r="SLG103" s="13"/>
      <c r="SLH103" s="13"/>
      <c r="SLI103" s="13"/>
      <c r="SLJ103" s="13"/>
      <c r="SLK103" s="13"/>
      <c r="SLL103" s="13"/>
      <c r="SLM103" s="13"/>
      <c r="SLN103" s="13"/>
      <c r="SLO103" s="13"/>
      <c r="SLP103" s="13"/>
      <c r="SLQ103" s="13"/>
      <c r="SLR103" s="13"/>
      <c r="SLS103" s="13"/>
      <c r="SLT103" s="13"/>
      <c r="SLU103" s="13"/>
      <c r="SLV103" s="13"/>
      <c r="SLW103" s="13"/>
      <c r="SLX103" s="13"/>
      <c r="SLY103" s="13"/>
      <c r="SLZ103" s="13"/>
      <c r="SMA103" s="13"/>
      <c r="SMB103" s="13"/>
      <c r="SMC103" s="13"/>
      <c r="SMD103" s="13"/>
      <c r="SME103" s="13"/>
      <c r="SMF103" s="13"/>
      <c r="SMG103" s="13"/>
      <c r="SMH103" s="13"/>
      <c r="SMI103" s="13"/>
      <c r="SMJ103" s="13"/>
      <c r="SMK103" s="13"/>
      <c r="SML103" s="13"/>
      <c r="SMM103" s="13"/>
      <c r="SMN103" s="13"/>
      <c r="SMO103" s="13"/>
      <c r="SMP103" s="13"/>
      <c r="SMQ103" s="13"/>
      <c r="SMR103" s="13"/>
      <c r="SMS103" s="13"/>
      <c r="SMT103" s="13"/>
      <c r="SMU103" s="13"/>
      <c r="SMV103" s="13"/>
      <c r="SMW103" s="13"/>
      <c r="SMX103" s="13"/>
      <c r="SMY103" s="13"/>
      <c r="SMZ103" s="13"/>
      <c r="SNA103" s="13"/>
      <c r="SNB103" s="13"/>
      <c r="SNC103" s="13"/>
      <c r="SND103" s="13"/>
      <c r="SNE103" s="13"/>
      <c r="SNF103" s="13"/>
      <c r="SNG103" s="13"/>
      <c r="SNH103" s="13"/>
      <c r="SNI103" s="13"/>
      <c r="SNJ103" s="13"/>
      <c r="SNK103" s="13"/>
      <c r="SNL103" s="13"/>
      <c r="SNM103" s="13"/>
      <c r="SNN103" s="13"/>
      <c r="SNO103" s="13"/>
      <c r="SNP103" s="13"/>
      <c r="SNQ103" s="13"/>
      <c r="SNR103" s="13"/>
      <c r="SNS103" s="13"/>
      <c r="SNT103" s="13"/>
      <c r="SNU103" s="13"/>
      <c r="SNV103" s="13"/>
      <c r="SNW103" s="13"/>
      <c r="SNX103" s="13"/>
      <c r="SNY103" s="13"/>
      <c r="SNZ103" s="13"/>
      <c r="SOA103" s="13"/>
      <c r="SOB103" s="13"/>
      <c r="SOC103" s="13"/>
      <c r="SOD103" s="13"/>
      <c r="SOE103" s="13"/>
      <c r="SOF103" s="13"/>
      <c r="SOG103" s="13"/>
      <c r="SOH103" s="13"/>
      <c r="SOI103" s="13"/>
      <c r="SOJ103" s="13"/>
      <c r="SOK103" s="13"/>
      <c r="SOL103" s="13"/>
      <c r="SOM103" s="13"/>
      <c r="SON103" s="13"/>
      <c r="SOO103" s="13"/>
      <c r="SOP103" s="13"/>
      <c r="SOQ103" s="13"/>
      <c r="SOR103" s="13"/>
      <c r="SOS103" s="13"/>
      <c r="SOT103" s="13"/>
      <c r="SOU103" s="13"/>
      <c r="SOV103" s="13"/>
      <c r="SOW103" s="13"/>
      <c r="SOX103" s="13"/>
      <c r="SOY103" s="13"/>
      <c r="SOZ103" s="13"/>
      <c r="SPA103" s="13"/>
      <c r="SPB103" s="13"/>
      <c r="SPC103" s="13"/>
      <c r="SPD103" s="13"/>
      <c r="SPE103" s="13"/>
      <c r="SPF103" s="13"/>
      <c r="SPG103" s="13"/>
      <c r="SPH103" s="13"/>
      <c r="SPI103" s="13"/>
      <c r="SPJ103" s="13"/>
      <c r="SPK103" s="13"/>
      <c r="SPL103" s="13"/>
      <c r="SPM103" s="13"/>
      <c r="SPN103" s="13"/>
      <c r="SPO103" s="13"/>
      <c r="SPP103" s="13"/>
      <c r="SPQ103" s="13"/>
      <c r="SPR103" s="13"/>
      <c r="SPS103" s="13"/>
      <c r="SPT103" s="13"/>
      <c r="SPU103" s="13"/>
      <c r="SPV103" s="13"/>
      <c r="SPW103" s="13"/>
      <c r="SPX103" s="13"/>
      <c r="SPY103" s="13"/>
      <c r="SPZ103" s="13"/>
      <c r="SQA103" s="13"/>
      <c r="SQB103" s="13"/>
      <c r="SQC103" s="13"/>
      <c r="SQD103" s="13"/>
      <c r="SQE103" s="13"/>
      <c r="SQF103" s="13"/>
      <c r="SQG103" s="13"/>
      <c r="SQH103" s="13"/>
      <c r="SQI103" s="13"/>
      <c r="SQJ103" s="13"/>
      <c r="SQK103" s="13"/>
      <c r="SQL103" s="13"/>
      <c r="SQM103" s="13"/>
      <c r="SQN103" s="13"/>
      <c r="SQO103" s="13"/>
      <c r="SQP103" s="13"/>
      <c r="SQQ103" s="13"/>
      <c r="SQR103" s="13"/>
      <c r="SQS103" s="13"/>
      <c r="SQT103" s="13"/>
      <c r="SQU103" s="13"/>
      <c r="SQV103" s="13"/>
      <c r="SQW103" s="13"/>
      <c r="SQX103" s="13"/>
      <c r="SQY103" s="13"/>
      <c r="SQZ103" s="13"/>
      <c r="SRA103" s="13"/>
      <c r="SRB103" s="13"/>
      <c r="SRC103" s="13"/>
      <c r="SRD103" s="13"/>
      <c r="SRE103" s="13"/>
      <c r="SRF103" s="13"/>
      <c r="SRG103" s="13"/>
      <c r="SRH103" s="13"/>
      <c r="SRI103" s="13"/>
      <c r="SRJ103" s="13"/>
      <c r="SRK103" s="13"/>
      <c r="SRL103" s="13"/>
      <c r="SRM103" s="13"/>
      <c r="SRN103" s="13"/>
      <c r="SRO103" s="13"/>
      <c r="SRP103" s="13"/>
      <c r="SRQ103" s="13"/>
      <c r="SRR103" s="13"/>
      <c r="SRS103" s="13"/>
      <c r="SRT103" s="13"/>
      <c r="SRU103" s="13"/>
      <c r="SRV103" s="13"/>
      <c r="SRW103" s="13"/>
      <c r="SRX103" s="13"/>
      <c r="SRY103" s="13"/>
      <c r="SRZ103" s="13"/>
      <c r="SSA103" s="13"/>
      <c r="SSB103" s="13"/>
      <c r="SSC103" s="13"/>
      <c r="SSD103" s="13"/>
      <c r="SSE103" s="13"/>
      <c r="SSF103" s="13"/>
      <c r="SSG103" s="13"/>
      <c r="SSH103" s="13"/>
      <c r="SSI103" s="13"/>
      <c r="SSJ103" s="13"/>
      <c r="SSK103" s="13"/>
      <c r="SSL103" s="13"/>
      <c r="SSM103" s="13"/>
      <c r="SSN103" s="13"/>
      <c r="SSO103" s="13"/>
      <c r="SSP103" s="13"/>
      <c r="SSQ103" s="13"/>
      <c r="SSR103" s="13"/>
      <c r="SSS103" s="13"/>
      <c r="SST103" s="13"/>
      <c r="SSU103" s="13"/>
      <c r="SSV103" s="13"/>
      <c r="SSW103" s="13"/>
      <c r="SSX103" s="13"/>
      <c r="SSY103" s="13"/>
      <c r="SSZ103" s="13"/>
      <c r="STA103" s="13"/>
      <c r="STB103" s="13"/>
      <c r="STC103" s="13"/>
      <c r="STD103" s="13"/>
      <c r="STE103" s="13"/>
      <c r="STF103" s="13"/>
      <c r="STG103" s="13"/>
      <c r="STH103" s="13"/>
      <c r="STI103" s="13"/>
      <c r="STJ103" s="13"/>
      <c r="STK103" s="13"/>
      <c r="STL103" s="13"/>
      <c r="STM103" s="13"/>
      <c r="STN103" s="13"/>
      <c r="STO103" s="13"/>
      <c r="STP103" s="13"/>
      <c r="STQ103" s="13"/>
      <c r="STR103" s="13"/>
      <c r="STS103" s="13"/>
      <c r="STT103" s="13"/>
      <c r="STU103" s="13"/>
      <c r="STV103" s="13"/>
      <c r="STW103" s="13"/>
      <c r="STX103" s="13"/>
      <c r="STY103" s="13"/>
      <c r="STZ103" s="13"/>
      <c r="SUA103" s="13"/>
      <c r="SUB103" s="13"/>
      <c r="SUC103" s="13"/>
      <c r="SUD103" s="13"/>
      <c r="SUE103" s="13"/>
      <c r="SUF103" s="13"/>
      <c r="SUG103" s="13"/>
      <c r="SUH103" s="13"/>
      <c r="SUI103" s="13"/>
      <c r="SUJ103" s="13"/>
      <c r="SUK103" s="13"/>
      <c r="SUL103" s="13"/>
      <c r="SUM103" s="13"/>
      <c r="SUN103" s="13"/>
      <c r="SUO103" s="13"/>
      <c r="SUP103" s="13"/>
      <c r="SUQ103" s="13"/>
      <c r="SUR103" s="13"/>
      <c r="SUS103" s="13"/>
      <c r="SUT103" s="13"/>
      <c r="SUU103" s="13"/>
      <c r="SUV103" s="13"/>
      <c r="SUW103" s="13"/>
      <c r="SUX103" s="13"/>
      <c r="SUY103" s="13"/>
      <c r="SUZ103" s="13"/>
      <c r="SVA103" s="13"/>
      <c r="SVB103" s="13"/>
      <c r="SVC103" s="13"/>
      <c r="SVD103" s="13"/>
      <c r="SVE103" s="13"/>
      <c r="SVF103" s="13"/>
      <c r="SVG103" s="13"/>
      <c r="SVH103" s="13"/>
      <c r="SVI103" s="13"/>
      <c r="SVJ103" s="13"/>
      <c r="SVK103" s="13"/>
      <c r="SVL103" s="13"/>
      <c r="SVM103" s="13"/>
      <c r="SVN103" s="13"/>
      <c r="SVO103" s="13"/>
      <c r="SVP103" s="13"/>
      <c r="SVQ103" s="13"/>
      <c r="SVR103" s="13"/>
      <c r="SVS103" s="13"/>
      <c r="SVT103" s="13"/>
      <c r="SVU103" s="13"/>
      <c r="SVV103" s="13"/>
      <c r="SVW103" s="13"/>
      <c r="SVX103" s="13"/>
      <c r="SVY103" s="13"/>
      <c r="SVZ103" s="13"/>
      <c r="SWA103" s="13"/>
      <c r="SWB103" s="13"/>
      <c r="SWC103" s="13"/>
      <c r="SWD103" s="13"/>
      <c r="SWE103" s="13"/>
      <c r="SWF103" s="13"/>
      <c r="SWG103" s="13"/>
      <c r="SWH103" s="13"/>
      <c r="SWI103" s="13"/>
      <c r="SWJ103" s="13"/>
      <c r="SWK103" s="13"/>
      <c r="SWL103" s="13"/>
      <c r="SWM103" s="13"/>
      <c r="SWN103" s="13"/>
      <c r="SWO103" s="13"/>
      <c r="SWP103" s="13"/>
      <c r="SWQ103" s="13"/>
      <c r="SWR103" s="13"/>
      <c r="SWS103" s="13"/>
      <c r="SWT103" s="13"/>
      <c r="SWU103" s="13"/>
      <c r="SWV103" s="13"/>
      <c r="SWW103" s="13"/>
      <c r="SWX103" s="13"/>
      <c r="SWY103" s="13"/>
      <c r="SWZ103" s="13"/>
      <c r="SXA103" s="13"/>
      <c r="SXB103" s="13"/>
      <c r="SXC103" s="13"/>
      <c r="SXD103" s="13"/>
      <c r="SXE103" s="13"/>
      <c r="SXF103" s="13"/>
      <c r="SXG103" s="13"/>
      <c r="SXH103" s="13"/>
      <c r="SXI103" s="13"/>
      <c r="SXJ103" s="13"/>
      <c r="SXK103" s="13"/>
      <c r="SXL103" s="13"/>
      <c r="SXM103" s="13"/>
      <c r="SXN103" s="13"/>
      <c r="SXO103" s="13"/>
      <c r="SXP103" s="13"/>
      <c r="SXQ103" s="13"/>
      <c r="SXR103" s="13"/>
      <c r="SXS103" s="13"/>
      <c r="SXT103" s="13"/>
      <c r="SXU103" s="13"/>
      <c r="SXV103" s="13"/>
      <c r="SXW103" s="13"/>
      <c r="SXX103" s="13"/>
      <c r="SXY103" s="13"/>
      <c r="SXZ103" s="13"/>
      <c r="SYA103" s="13"/>
      <c r="SYB103" s="13"/>
      <c r="SYC103" s="13"/>
      <c r="SYD103" s="13"/>
      <c r="SYE103" s="13"/>
      <c r="SYF103" s="13"/>
      <c r="SYG103" s="13"/>
      <c r="SYH103" s="13"/>
      <c r="SYI103" s="13"/>
      <c r="SYJ103" s="13"/>
      <c r="SYK103" s="13"/>
      <c r="SYL103" s="13"/>
      <c r="SYM103" s="13"/>
      <c r="SYN103" s="13"/>
      <c r="SYO103" s="13"/>
      <c r="SYP103" s="13"/>
      <c r="SYQ103" s="13"/>
      <c r="SYR103" s="13"/>
      <c r="SYS103" s="13"/>
      <c r="SYT103" s="13"/>
      <c r="SYU103" s="13"/>
      <c r="SYV103" s="13"/>
      <c r="SYW103" s="13"/>
      <c r="SYX103" s="13"/>
      <c r="SYY103" s="13"/>
      <c r="SYZ103" s="13"/>
      <c r="SZA103" s="13"/>
      <c r="SZB103" s="13"/>
      <c r="SZC103" s="13"/>
      <c r="SZD103" s="13"/>
      <c r="SZE103" s="13"/>
      <c r="SZF103" s="13"/>
      <c r="SZG103" s="13"/>
      <c r="SZH103" s="13"/>
      <c r="SZI103" s="13"/>
      <c r="SZJ103" s="13"/>
      <c r="SZK103" s="13"/>
      <c r="SZL103" s="13"/>
      <c r="SZM103" s="13"/>
      <c r="SZN103" s="13"/>
      <c r="SZO103" s="13"/>
      <c r="SZP103" s="13"/>
      <c r="SZQ103" s="13"/>
      <c r="SZR103" s="13"/>
      <c r="SZS103" s="13"/>
      <c r="SZT103" s="13"/>
      <c r="SZU103" s="13"/>
      <c r="SZV103" s="13"/>
      <c r="SZW103" s="13"/>
      <c r="SZX103" s="13"/>
      <c r="SZY103" s="13"/>
      <c r="SZZ103" s="13"/>
      <c r="TAA103" s="13"/>
      <c r="TAB103" s="13"/>
      <c r="TAC103" s="13"/>
      <c r="TAD103" s="13"/>
      <c r="TAE103" s="13"/>
      <c r="TAF103" s="13"/>
      <c r="TAG103" s="13"/>
      <c r="TAH103" s="13"/>
      <c r="TAI103" s="13"/>
      <c r="TAJ103" s="13"/>
      <c r="TAK103" s="13"/>
      <c r="TAL103" s="13"/>
      <c r="TAM103" s="13"/>
      <c r="TAN103" s="13"/>
      <c r="TAO103" s="13"/>
      <c r="TAP103" s="13"/>
      <c r="TAQ103" s="13"/>
      <c r="TAR103" s="13"/>
      <c r="TAS103" s="13"/>
      <c r="TAT103" s="13"/>
      <c r="TAU103" s="13"/>
      <c r="TAV103" s="13"/>
      <c r="TAW103" s="13"/>
      <c r="TAX103" s="13"/>
      <c r="TAY103" s="13"/>
      <c r="TAZ103" s="13"/>
      <c r="TBA103" s="13"/>
      <c r="TBB103" s="13"/>
      <c r="TBC103" s="13"/>
      <c r="TBD103" s="13"/>
      <c r="TBE103" s="13"/>
      <c r="TBF103" s="13"/>
      <c r="TBG103" s="13"/>
      <c r="TBH103" s="13"/>
      <c r="TBI103" s="13"/>
      <c r="TBJ103" s="13"/>
      <c r="TBK103" s="13"/>
      <c r="TBL103" s="13"/>
      <c r="TBM103" s="13"/>
      <c r="TBN103" s="13"/>
      <c r="TBO103" s="13"/>
      <c r="TBP103" s="13"/>
      <c r="TBQ103" s="13"/>
      <c r="TBR103" s="13"/>
      <c r="TBS103" s="13"/>
      <c r="TBT103" s="13"/>
      <c r="TBU103" s="13"/>
      <c r="TBV103" s="13"/>
      <c r="TBW103" s="13"/>
      <c r="TBX103" s="13"/>
      <c r="TBY103" s="13"/>
      <c r="TBZ103" s="13"/>
      <c r="TCA103" s="13"/>
      <c r="TCB103" s="13"/>
      <c r="TCC103" s="13"/>
      <c r="TCD103" s="13"/>
      <c r="TCE103" s="13"/>
      <c r="TCF103" s="13"/>
      <c r="TCG103" s="13"/>
      <c r="TCH103" s="13"/>
      <c r="TCI103" s="13"/>
      <c r="TCJ103" s="13"/>
      <c r="TCK103" s="13"/>
      <c r="TCL103" s="13"/>
      <c r="TCM103" s="13"/>
      <c r="TCN103" s="13"/>
      <c r="TCO103" s="13"/>
      <c r="TCP103" s="13"/>
      <c r="TCQ103" s="13"/>
      <c r="TCR103" s="13"/>
      <c r="TCS103" s="13"/>
      <c r="TCT103" s="13"/>
      <c r="TCU103" s="13"/>
      <c r="TCV103" s="13"/>
      <c r="TCW103" s="13"/>
      <c r="TCX103" s="13"/>
      <c r="TCY103" s="13"/>
      <c r="TCZ103" s="13"/>
      <c r="TDA103" s="13"/>
      <c r="TDB103" s="13"/>
      <c r="TDC103" s="13"/>
      <c r="TDD103" s="13"/>
      <c r="TDE103" s="13"/>
      <c r="TDF103" s="13"/>
      <c r="TDG103" s="13"/>
      <c r="TDH103" s="13"/>
      <c r="TDI103" s="13"/>
      <c r="TDJ103" s="13"/>
      <c r="TDK103" s="13"/>
      <c r="TDL103" s="13"/>
      <c r="TDM103" s="13"/>
      <c r="TDN103" s="13"/>
      <c r="TDO103" s="13"/>
      <c r="TDP103" s="13"/>
      <c r="TDQ103" s="13"/>
      <c r="TDR103" s="13"/>
      <c r="TDS103" s="13"/>
      <c r="TDT103" s="13"/>
      <c r="TDU103" s="13"/>
      <c r="TDV103" s="13"/>
      <c r="TDW103" s="13"/>
      <c r="TDX103" s="13"/>
      <c r="TDY103" s="13"/>
      <c r="TDZ103" s="13"/>
      <c r="TEA103" s="13"/>
      <c r="TEB103" s="13"/>
      <c r="TEC103" s="13"/>
      <c r="TED103" s="13"/>
      <c r="TEE103" s="13"/>
      <c r="TEF103" s="13"/>
      <c r="TEG103" s="13"/>
      <c r="TEH103" s="13"/>
      <c r="TEI103" s="13"/>
      <c r="TEJ103" s="13"/>
      <c r="TEK103" s="13"/>
      <c r="TEL103" s="13"/>
      <c r="TEM103" s="13"/>
      <c r="TEN103" s="13"/>
      <c r="TEO103" s="13"/>
      <c r="TEP103" s="13"/>
      <c r="TEQ103" s="13"/>
      <c r="TER103" s="13"/>
      <c r="TES103" s="13"/>
      <c r="TET103" s="13"/>
      <c r="TEU103" s="13"/>
      <c r="TEV103" s="13"/>
      <c r="TEW103" s="13"/>
      <c r="TEX103" s="13"/>
      <c r="TEY103" s="13"/>
      <c r="TEZ103" s="13"/>
      <c r="TFA103" s="13"/>
      <c r="TFB103" s="13"/>
      <c r="TFC103" s="13"/>
      <c r="TFD103" s="13"/>
      <c r="TFE103" s="13"/>
      <c r="TFF103" s="13"/>
      <c r="TFG103" s="13"/>
      <c r="TFH103" s="13"/>
      <c r="TFI103" s="13"/>
      <c r="TFJ103" s="13"/>
      <c r="TFK103" s="13"/>
      <c r="TFL103" s="13"/>
      <c r="TFM103" s="13"/>
      <c r="TFN103" s="13"/>
      <c r="TFO103" s="13"/>
      <c r="TFP103" s="13"/>
      <c r="TFQ103" s="13"/>
      <c r="TFR103" s="13"/>
      <c r="TFS103" s="13"/>
      <c r="TFT103" s="13"/>
      <c r="TFU103" s="13"/>
      <c r="TFV103" s="13"/>
      <c r="TFW103" s="13"/>
      <c r="TFX103" s="13"/>
      <c r="TFY103" s="13"/>
      <c r="TFZ103" s="13"/>
      <c r="TGA103" s="13"/>
      <c r="TGB103" s="13"/>
      <c r="TGC103" s="13"/>
      <c r="TGD103" s="13"/>
      <c r="TGE103" s="13"/>
      <c r="TGF103" s="13"/>
      <c r="TGG103" s="13"/>
      <c r="TGH103" s="13"/>
      <c r="TGI103" s="13"/>
      <c r="TGJ103" s="13"/>
      <c r="TGK103" s="13"/>
      <c r="TGL103" s="13"/>
      <c r="TGM103" s="13"/>
      <c r="TGN103" s="13"/>
      <c r="TGO103" s="13"/>
      <c r="TGP103" s="13"/>
      <c r="TGQ103" s="13"/>
      <c r="TGR103" s="13"/>
      <c r="TGS103" s="13"/>
      <c r="TGT103" s="13"/>
      <c r="TGU103" s="13"/>
      <c r="TGV103" s="13"/>
      <c r="TGW103" s="13"/>
      <c r="TGX103" s="13"/>
      <c r="TGY103" s="13"/>
      <c r="TGZ103" s="13"/>
      <c r="THA103" s="13"/>
      <c r="THB103" s="13"/>
      <c r="THC103" s="13"/>
      <c r="THD103" s="13"/>
      <c r="THE103" s="13"/>
      <c r="THF103" s="13"/>
      <c r="THG103" s="13"/>
      <c r="THH103" s="13"/>
      <c r="THI103" s="13"/>
      <c r="THJ103" s="13"/>
      <c r="THK103" s="13"/>
      <c r="THL103" s="13"/>
      <c r="THM103" s="13"/>
      <c r="THN103" s="13"/>
      <c r="THO103" s="13"/>
      <c r="THP103" s="13"/>
      <c r="THQ103" s="13"/>
      <c r="THR103" s="13"/>
      <c r="THS103" s="13"/>
      <c r="THT103" s="13"/>
      <c r="THU103" s="13"/>
      <c r="THV103" s="13"/>
      <c r="THW103" s="13"/>
      <c r="THX103" s="13"/>
      <c r="THY103" s="13"/>
      <c r="THZ103" s="13"/>
      <c r="TIA103" s="13"/>
      <c r="TIB103" s="13"/>
      <c r="TIC103" s="13"/>
      <c r="TID103" s="13"/>
      <c r="TIE103" s="13"/>
      <c r="TIF103" s="13"/>
      <c r="TIG103" s="13"/>
      <c r="TIH103" s="13"/>
      <c r="TII103" s="13"/>
      <c r="TIJ103" s="13"/>
      <c r="TIK103" s="13"/>
      <c r="TIL103" s="13"/>
      <c r="TIM103" s="13"/>
      <c r="TIN103" s="13"/>
      <c r="TIO103" s="13"/>
      <c r="TIP103" s="13"/>
      <c r="TIQ103" s="13"/>
      <c r="TIR103" s="13"/>
      <c r="TIS103" s="13"/>
      <c r="TIT103" s="13"/>
      <c r="TIU103" s="13"/>
      <c r="TIV103" s="13"/>
      <c r="TIW103" s="13"/>
      <c r="TIX103" s="13"/>
      <c r="TIY103" s="13"/>
      <c r="TIZ103" s="13"/>
      <c r="TJA103" s="13"/>
      <c r="TJB103" s="13"/>
      <c r="TJC103" s="13"/>
      <c r="TJD103" s="13"/>
      <c r="TJE103" s="13"/>
      <c r="TJF103" s="13"/>
      <c r="TJG103" s="13"/>
      <c r="TJH103" s="13"/>
      <c r="TJI103" s="13"/>
      <c r="TJJ103" s="13"/>
      <c r="TJK103" s="13"/>
      <c r="TJL103" s="13"/>
      <c r="TJM103" s="13"/>
      <c r="TJN103" s="13"/>
      <c r="TJO103" s="13"/>
      <c r="TJP103" s="13"/>
      <c r="TJQ103" s="13"/>
      <c r="TJR103" s="13"/>
      <c r="TJS103" s="13"/>
      <c r="TJT103" s="13"/>
      <c r="TJU103" s="13"/>
      <c r="TJV103" s="13"/>
      <c r="TJW103" s="13"/>
      <c r="TJX103" s="13"/>
      <c r="TJY103" s="13"/>
      <c r="TJZ103" s="13"/>
      <c r="TKA103" s="13"/>
      <c r="TKB103" s="13"/>
      <c r="TKC103" s="13"/>
      <c r="TKD103" s="13"/>
      <c r="TKE103" s="13"/>
      <c r="TKF103" s="13"/>
      <c r="TKG103" s="13"/>
      <c r="TKH103" s="13"/>
      <c r="TKI103" s="13"/>
      <c r="TKJ103" s="13"/>
      <c r="TKK103" s="13"/>
      <c r="TKL103" s="13"/>
      <c r="TKM103" s="13"/>
      <c r="TKN103" s="13"/>
      <c r="TKO103" s="13"/>
      <c r="TKP103" s="13"/>
      <c r="TKQ103" s="13"/>
      <c r="TKR103" s="13"/>
      <c r="TKS103" s="13"/>
      <c r="TKT103" s="13"/>
      <c r="TKU103" s="13"/>
      <c r="TKV103" s="13"/>
      <c r="TKW103" s="13"/>
      <c r="TKX103" s="13"/>
      <c r="TKY103" s="13"/>
      <c r="TKZ103" s="13"/>
      <c r="TLA103" s="13"/>
      <c r="TLB103" s="13"/>
      <c r="TLC103" s="13"/>
      <c r="TLD103" s="13"/>
      <c r="TLE103" s="13"/>
      <c r="TLF103" s="13"/>
      <c r="TLG103" s="13"/>
      <c r="TLH103" s="13"/>
      <c r="TLI103" s="13"/>
      <c r="TLJ103" s="13"/>
      <c r="TLK103" s="13"/>
      <c r="TLL103" s="13"/>
      <c r="TLM103" s="13"/>
      <c r="TLN103" s="13"/>
      <c r="TLO103" s="13"/>
      <c r="TLP103" s="13"/>
      <c r="TLQ103" s="13"/>
      <c r="TLR103" s="13"/>
      <c r="TLS103" s="13"/>
      <c r="TLT103" s="13"/>
      <c r="TLU103" s="13"/>
      <c r="TLV103" s="13"/>
      <c r="TLW103" s="13"/>
      <c r="TLX103" s="13"/>
      <c r="TLY103" s="13"/>
      <c r="TLZ103" s="13"/>
      <c r="TMA103" s="13"/>
      <c r="TMB103" s="13"/>
      <c r="TMC103" s="13"/>
      <c r="TMD103" s="13"/>
      <c r="TME103" s="13"/>
      <c r="TMF103" s="13"/>
      <c r="TMG103" s="13"/>
      <c r="TMH103" s="13"/>
      <c r="TMI103" s="13"/>
      <c r="TMJ103" s="13"/>
      <c r="TMK103" s="13"/>
      <c r="TML103" s="13"/>
      <c r="TMM103" s="13"/>
      <c r="TMN103" s="13"/>
      <c r="TMO103" s="13"/>
      <c r="TMP103" s="13"/>
      <c r="TMQ103" s="13"/>
      <c r="TMR103" s="13"/>
      <c r="TMS103" s="13"/>
      <c r="TMT103" s="13"/>
      <c r="TMU103" s="13"/>
      <c r="TMV103" s="13"/>
      <c r="TMW103" s="13"/>
      <c r="TMX103" s="13"/>
      <c r="TMY103" s="13"/>
      <c r="TMZ103" s="13"/>
      <c r="TNA103" s="13"/>
      <c r="TNB103" s="13"/>
      <c r="TNC103" s="13"/>
      <c r="TND103" s="13"/>
      <c r="TNE103" s="13"/>
      <c r="TNF103" s="13"/>
      <c r="TNG103" s="13"/>
      <c r="TNH103" s="13"/>
      <c r="TNI103" s="13"/>
      <c r="TNJ103" s="13"/>
      <c r="TNK103" s="13"/>
      <c r="TNL103" s="13"/>
      <c r="TNM103" s="13"/>
      <c r="TNN103" s="13"/>
      <c r="TNO103" s="13"/>
      <c r="TNP103" s="13"/>
      <c r="TNQ103" s="13"/>
      <c r="TNR103" s="13"/>
      <c r="TNS103" s="13"/>
      <c r="TNT103" s="13"/>
      <c r="TNU103" s="13"/>
      <c r="TNV103" s="13"/>
      <c r="TNW103" s="13"/>
      <c r="TNX103" s="13"/>
      <c r="TNY103" s="13"/>
      <c r="TNZ103" s="13"/>
      <c r="TOA103" s="13"/>
      <c r="TOB103" s="13"/>
      <c r="TOC103" s="13"/>
      <c r="TOD103" s="13"/>
      <c r="TOE103" s="13"/>
      <c r="TOF103" s="13"/>
      <c r="TOG103" s="13"/>
      <c r="TOH103" s="13"/>
      <c r="TOI103" s="13"/>
      <c r="TOJ103" s="13"/>
      <c r="TOK103" s="13"/>
      <c r="TOL103" s="13"/>
      <c r="TOM103" s="13"/>
      <c r="TON103" s="13"/>
      <c r="TOO103" s="13"/>
      <c r="TOP103" s="13"/>
      <c r="TOQ103" s="13"/>
      <c r="TOR103" s="13"/>
      <c r="TOS103" s="13"/>
      <c r="TOT103" s="13"/>
      <c r="TOU103" s="13"/>
      <c r="TOV103" s="13"/>
      <c r="TOW103" s="13"/>
      <c r="TOX103" s="13"/>
      <c r="TOY103" s="13"/>
      <c r="TOZ103" s="13"/>
      <c r="TPA103" s="13"/>
      <c r="TPB103" s="13"/>
      <c r="TPC103" s="13"/>
      <c r="TPD103" s="13"/>
      <c r="TPE103" s="13"/>
      <c r="TPF103" s="13"/>
      <c r="TPG103" s="13"/>
      <c r="TPH103" s="13"/>
      <c r="TPI103" s="13"/>
      <c r="TPJ103" s="13"/>
      <c r="TPK103" s="13"/>
      <c r="TPL103" s="13"/>
      <c r="TPM103" s="13"/>
      <c r="TPN103" s="13"/>
      <c r="TPO103" s="13"/>
      <c r="TPP103" s="13"/>
      <c r="TPQ103" s="13"/>
      <c r="TPR103" s="13"/>
      <c r="TPS103" s="13"/>
      <c r="TPT103" s="13"/>
      <c r="TPU103" s="13"/>
      <c r="TPV103" s="13"/>
      <c r="TPW103" s="13"/>
      <c r="TPX103" s="13"/>
      <c r="TPY103" s="13"/>
      <c r="TPZ103" s="13"/>
      <c r="TQA103" s="13"/>
      <c r="TQB103" s="13"/>
      <c r="TQC103" s="13"/>
      <c r="TQD103" s="13"/>
      <c r="TQE103" s="13"/>
      <c r="TQF103" s="13"/>
      <c r="TQG103" s="13"/>
      <c r="TQH103" s="13"/>
      <c r="TQI103" s="13"/>
      <c r="TQJ103" s="13"/>
      <c r="TQK103" s="13"/>
      <c r="TQL103" s="13"/>
      <c r="TQM103" s="13"/>
      <c r="TQN103" s="13"/>
      <c r="TQO103" s="13"/>
      <c r="TQP103" s="13"/>
      <c r="TQQ103" s="13"/>
      <c r="TQR103" s="13"/>
      <c r="TQS103" s="13"/>
      <c r="TQT103" s="13"/>
      <c r="TQU103" s="13"/>
      <c r="TQV103" s="13"/>
      <c r="TQW103" s="13"/>
      <c r="TQX103" s="13"/>
      <c r="TQY103" s="13"/>
      <c r="TQZ103" s="13"/>
      <c r="TRA103" s="13"/>
      <c r="TRB103" s="13"/>
      <c r="TRC103" s="13"/>
      <c r="TRD103" s="13"/>
      <c r="TRE103" s="13"/>
      <c r="TRF103" s="13"/>
      <c r="TRG103" s="13"/>
      <c r="TRH103" s="13"/>
      <c r="TRI103" s="13"/>
      <c r="TRJ103" s="13"/>
      <c r="TRK103" s="13"/>
      <c r="TRL103" s="13"/>
      <c r="TRM103" s="13"/>
      <c r="TRN103" s="13"/>
      <c r="TRO103" s="13"/>
      <c r="TRP103" s="13"/>
      <c r="TRQ103" s="13"/>
      <c r="TRR103" s="13"/>
      <c r="TRS103" s="13"/>
      <c r="TRT103" s="13"/>
      <c r="TRU103" s="13"/>
      <c r="TRV103" s="13"/>
      <c r="TRW103" s="13"/>
      <c r="TRX103" s="13"/>
      <c r="TRY103" s="13"/>
      <c r="TRZ103" s="13"/>
      <c r="TSA103" s="13"/>
      <c r="TSB103" s="13"/>
      <c r="TSC103" s="13"/>
      <c r="TSD103" s="13"/>
      <c r="TSE103" s="13"/>
      <c r="TSF103" s="13"/>
      <c r="TSG103" s="13"/>
      <c r="TSH103" s="13"/>
      <c r="TSI103" s="13"/>
      <c r="TSJ103" s="13"/>
      <c r="TSK103" s="13"/>
      <c r="TSL103" s="13"/>
      <c r="TSM103" s="13"/>
      <c r="TSN103" s="13"/>
      <c r="TSO103" s="13"/>
      <c r="TSP103" s="13"/>
      <c r="TSQ103" s="13"/>
      <c r="TSR103" s="13"/>
      <c r="TSS103" s="13"/>
      <c r="TST103" s="13"/>
      <c r="TSU103" s="13"/>
      <c r="TSV103" s="13"/>
      <c r="TSW103" s="13"/>
      <c r="TSX103" s="13"/>
      <c r="TSY103" s="13"/>
      <c r="TSZ103" s="13"/>
      <c r="TTA103" s="13"/>
      <c r="TTB103" s="13"/>
      <c r="TTC103" s="13"/>
      <c r="TTD103" s="13"/>
      <c r="TTE103" s="13"/>
      <c r="TTF103" s="13"/>
      <c r="TTG103" s="13"/>
      <c r="TTH103" s="13"/>
      <c r="TTI103" s="13"/>
      <c r="TTJ103" s="13"/>
      <c r="TTK103" s="13"/>
      <c r="TTL103" s="13"/>
      <c r="TTM103" s="13"/>
      <c r="TTN103" s="13"/>
      <c r="TTO103" s="13"/>
      <c r="TTP103" s="13"/>
      <c r="TTQ103" s="13"/>
      <c r="TTR103" s="13"/>
      <c r="TTS103" s="13"/>
      <c r="TTT103" s="13"/>
      <c r="TTU103" s="13"/>
      <c r="TTV103" s="13"/>
      <c r="TTW103" s="13"/>
      <c r="TTX103" s="13"/>
      <c r="TTY103" s="13"/>
      <c r="TTZ103" s="13"/>
      <c r="TUA103" s="13"/>
      <c r="TUB103" s="13"/>
      <c r="TUC103" s="13"/>
      <c r="TUD103" s="13"/>
      <c r="TUE103" s="13"/>
      <c r="TUF103" s="13"/>
      <c r="TUG103" s="13"/>
      <c r="TUH103" s="13"/>
      <c r="TUI103" s="13"/>
      <c r="TUJ103" s="13"/>
      <c r="TUK103" s="13"/>
      <c r="TUL103" s="13"/>
      <c r="TUM103" s="13"/>
      <c r="TUN103" s="13"/>
      <c r="TUO103" s="13"/>
      <c r="TUP103" s="13"/>
      <c r="TUQ103" s="13"/>
      <c r="TUR103" s="13"/>
      <c r="TUS103" s="13"/>
      <c r="TUT103" s="13"/>
      <c r="TUU103" s="13"/>
      <c r="TUV103" s="13"/>
      <c r="TUW103" s="13"/>
      <c r="TUX103" s="13"/>
      <c r="TUY103" s="13"/>
      <c r="TUZ103" s="13"/>
      <c r="TVA103" s="13"/>
      <c r="TVB103" s="13"/>
      <c r="TVC103" s="13"/>
      <c r="TVD103" s="13"/>
      <c r="TVE103" s="13"/>
      <c r="TVF103" s="13"/>
      <c r="TVG103" s="13"/>
      <c r="TVH103" s="13"/>
      <c r="TVI103" s="13"/>
      <c r="TVJ103" s="13"/>
      <c r="TVK103" s="13"/>
      <c r="TVL103" s="13"/>
      <c r="TVM103" s="13"/>
      <c r="TVN103" s="13"/>
      <c r="TVO103" s="13"/>
      <c r="TVP103" s="13"/>
      <c r="TVQ103" s="13"/>
      <c r="TVR103" s="13"/>
      <c r="TVS103" s="13"/>
      <c r="TVT103" s="13"/>
      <c r="TVU103" s="13"/>
      <c r="TVV103" s="13"/>
      <c r="TVW103" s="13"/>
      <c r="TVX103" s="13"/>
      <c r="TVY103" s="13"/>
      <c r="TVZ103" s="13"/>
      <c r="TWA103" s="13"/>
      <c r="TWB103" s="13"/>
      <c r="TWC103" s="13"/>
      <c r="TWD103" s="13"/>
      <c r="TWE103" s="13"/>
      <c r="TWF103" s="13"/>
      <c r="TWG103" s="13"/>
      <c r="TWH103" s="13"/>
      <c r="TWI103" s="13"/>
      <c r="TWJ103" s="13"/>
      <c r="TWK103" s="13"/>
      <c r="TWL103" s="13"/>
      <c r="TWM103" s="13"/>
      <c r="TWN103" s="13"/>
      <c r="TWO103" s="13"/>
      <c r="TWP103" s="13"/>
      <c r="TWQ103" s="13"/>
      <c r="TWR103" s="13"/>
      <c r="TWS103" s="13"/>
      <c r="TWT103" s="13"/>
      <c r="TWU103" s="13"/>
      <c r="TWV103" s="13"/>
      <c r="TWW103" s="13"/>
      <c r="TWX103" s="13"/>
      <c r="TWY103" s="13"/>
      <c r="TWZ103" s="13"/>
      <c r="TXA103" s="13"/>
      <c r="TXB103" s="13"/>
      <c r="TXC103" s="13"/>
      <c r="TXD103" s="13"/>
      <c r="TXE103" s="13"/>
      <c r="TXF103" s="13"/>
      <c r="TXG103" s="13"/>
      <c r="TXH103" s="13"/>
      <c r="TXI103" s="13"/>
      <c r="TXJ103" s="13"/>
      <c r="TXK103" s="13"/>
      <c r="TXL103" s="13"/>
      <c r="TXM103" s="13"/>
      <c r="TXN103" s="13"/>
      <c r="TXO103" s="13"/>
      <c r="TXP103" s="13"/>
      <c r="TXQ103" s="13"/>
      <c r="TXR103" s="13"/>
      <c r="TXS103" s="13"/>
      <c r="TXT103" s="13"/>
      <c r="TXU103" s="13"/>
      <c r="TXV103" s="13"/>
      <c r="TXW103" s="13"/>
      <c r="TXX103" s="13"/>
      <c r="TXY103" s="13"/>
      <c r="TXZ103" s="13"/>
      <c r="TYA103" s="13"/>
      <c r="TYB103" s="13"/>
      <c r="TYC103" s="13"/>
      <c r="TYD103" s="13"/>
      <c r="TYE103" s="13"/>
      <c r="TYF103" s="13"/>
      <c r="TYG103" s="13"/>
      <c r="TYH103" s="13"/>
      <c r="TYI103" s="13"/>
      <c r="TYJ103" s="13"/>
      <c r="TYK103" s="13"/>
      <c r="TYL103" s="13"/>
      <c r="TYM103" s="13"/>
      <c r="TYN103" s="13"/>
      <c r="TYO103" s="13"/>
      <c r="TYP103" s="13"/>
      <c r="TYQ103" s="13"/>
      <c r="TYR103" s="13"/>
      <c r="TYS103" s="13"/>
      <c r="TYT103" s="13"/>
      <c r="TYU103" s="13"/>
      <c r="TYV103" s="13"/>
      <c r="TYW103" s="13"/>
      <c r="TYX103" s="13"/>
      <c r="TYY103" s="13"/>
      <c r="TYZ103" s="13"/>
      <c r="TZA103" s="13"/>
      <c r="TZB103" s="13"/>
      <c r="TZC103" s="13"/>
      <c r="TZD103" s="13"/>
      <c r="TZE103" s="13"/>
      <c r="TZF103" s="13"/>
      <c r="TZG103" s="13"/>
      <c r="TZH103" s="13"/>
      <c r="TZI103" s="13"/>
      <c r="TZJ103" s="13"/>
      <c r="TZK103" s="13"/>
      <c r="TZL103" s="13"/>
      <c r="TZM103" s="13"/>
      <c r="TZN103" s="13"/>
      <c r="TZO103" s="13"/>
      <c r="TZP103" s="13"/>
      <c r="TZQ103" s="13"/>
      <c r="TZR103" s="13"/>
      <c r="TZS103" s="13"/>
      <c r="TZT103" s="13"/>
      <c r="TZU103" s="13"/>
      <c r="TZV103" s="13"/>
      <c r="TZW103" s="13"/>
      <c r="TZX103" s="13"/>
      <c r="TZY103" s="13"/>
      <c r="TZZ103" s="13"/>
      <c r="UAA103" s="13"/>
      <c r="UAB103" s="13"/>
      <c r="UAC103" s="13"/>
      <c r="UAD103" s="13"/>
      <c r="UAE103" s="13"/>
      <c r="UAF103" s="13"/>
      <c r="UAG103" s="13"/>
      <c r="UAH103" s="13"/>
      <c r="UAI103" s="13"/>
      <c r="UAJ103" s="13"/>
      <c r="UAK103" s="13"/>
      <c r="UAL103" s="13"/>
      <c r="UAM103" s="13"/>
      <c r="UAN103" s="13"/>
      <c r="UAO103" s="13"/>
      <c r="UAP103" s="13"/>
      <c r="UAQ103" s="13"/>
      <c r="UAR103" s="13"/>
      <c r="UAS103" s="13"/>
      <c r="UAT103" s="13"/>
      <c r="UAU103" s="13"/>
      <c r="UAV103" s="13"/>
      <c r="UAW103" s="13"/>
      <c r="UAX103" s="13"/>
      <c r="UAY103" s="13"/>
      <c r="UAZ103" s="13"/>
      <c r="UBA103" s="13"/>
      <c r="UBB103" s="13"/>
      <c r="UBC103" s="13"/>
      <c r="UBD103" s="13"/>
      <c r="UBE103" s="13"/>
      <c r="UBF103" s="13"/>
      <c r="UBG103" s="13"/>
      <c r="UBH103" s="13"/>
      <c r="UBI103" s="13"/>
      <c r="UBJ103" s="13"/>
      <c r="UBK103" s="13"/>
      <c r="UBL103" s="13"/>
      <c r="UBM103" s="13"/>
      <c r="UBN103" s="13"/>
      <c r="UBO103" s="13"/>
      <c r="UBP103" s="13"/>
      <c r="UBQ103" s="13"/>
      <c r="UBR103" s="13"/>
      <c r="UBS103" s="13"/>
      <c r="UBT103" s="13"/>
      <c r="UBU103" s="13"/>
      <c r="UBV103" s="13"/>
      <c r="UBW103" s="13"/>
      <c r="UBX103" s="13"/>
      <c r="UBY103" s="13"/>
      <c r="UBZ103" s="13"/>
      <c r="UCA103" s="13"/>
      <c r="UCB103" s="13"/>
      <c r="UCC103" s="13"/>
      <c r="UCD103" s="13"/>
      <c r="UCE103" s="13"/>
      <c r="UCF103" s="13"/>
      <c r="UCG103" s="13"/>
      <c r="UCH103" s="13"/>
      <c r="UCI103" s="13"/>
      <c r="UCJ103" s="13"/>
      <c r="UCK103" s="13"/>
      <c r="UCL103" s="13"/>
      <c r="UCM103" s="13"/>
      <c r="UCN103" s="13"/>
      <c r="UCO103" s="13"/>
      <c r="UCP103" s="13"/>
      <c r="UCQ103" s="13"/>
      <c r="UCR103" s="13"/>
      <c r="UCS103" s="13"/>
      <c r="UCT103" s="13"/>
      <c r="UCU103" s="13"/>
      <c r="UCV103" s="13"/>
      <c r="UCW103" s="13"/>
      <c r="UCX103" s="13"/>
      <c r="UCY103" s="13"/>
      <c r="UCZ103" s="13"/>
      <c r="UDA103" s="13"/>
      <c r="UDB103" s="13"/>
      <c r="UDC103" s="13"/>
      <c r="UDD103" s="13"/>
      <c r="UDE103" s="13"/>
      <c r="UDF103" s="13"/>
      <c r="UDG103" s="13"/>
      <c r="UDH103" s="13"/>
      <c r="UDI103" s="13"/>
      <c r="UDJ103" s="13"/>
      <c r="UDK103" s="13"/>
      <c r="UDL103" s="13"/>
      <c r="UDM103" s="13"/>
      <c r="UDN103" s="13"/>
      <c r="UDO103" s="13"/>
      <c r="UDP103" s="13"/>
      <c r="UDQ103" s="13"/>
      <c r="UDR103" s="13"/>
      <c r="UDS103" s="13"/>
      <c r="UDT103" s="13"/>
      <c r="UDU103" s="13"/>
      <c r="UDV103" s="13"/>
      <c r="UDW103" s="13"/>
      <c r="UDX103" s="13"/>
      <c r="UDY103" s="13"/>
      <c r="UDZ103" s="13"/>
      <c r="UEA103" s="13"/>
      <c r="UEB103" s="13"/>
      <c r="UEC103" s="13"/>
      <c r="UED103" s="13"/>
      <c r="UEE103" s="13"/>
      <c r="UEF103" s="13"/>
      <c r="UEG103" s="13"/>
      <c r="UEH103" s="13"/>
      <c r="UEI103" s="13"/>
      <c r="UEJ103" s="13"/>
      <c r="UEK103" s="13"/>
      <c r="UEL103" s="13"/>
      <c r="UEM103" s="13"/>
      <c r="UEN103" s="13"/>
      <c r="UEO103" s="13"/>
      <c r="UEP103" s="13"/>
      <c r="UEQ103" s="13"/>
      <c r="UER103" s="13"/>
      <c r="UES103" s="13"/>
      <c r="UET103" s="13"/>
      <c r="UEU103" s="13"/>
      <c r="UEV103" s="13"/>
      <c r="UEW103" s="13"/>
      <c r="UEX103" s="13"/>
      <c r="UEY103" s="13"/>
      <c r="UEZ103" s="13"/>
      <c r="UFA103" s="13"/>
      <c r="UFB103" s="13"/>
      <c r="UFC103" s="13"/>
      <c r="UFD103" s="13"/>
      <c r="UFE103" s="13"/>
      <c r="UFF103" s="13"/>
      <c r="UFG103" s="13"/>
      <c r="UFH103" s="13"/>
      <c r="UFI103" s="13"/>
      <c r="UFJ103" s="13"/>
      <c r="UFK103" s="13"/>
      <c r="UFL103" s="13"/>
      <c r="UFM103" s="13"/>
      <c r="UFN103" s="13"/>
      <c r="UFO103" s="13"/>
      <c r="UFP103" s="13"/>
      <c r="UFQ103" s="13"/>
      <c r="UFR103" s="13"/>
      <c r="UFS103" s="13"/>
      <c r="UFT103" s="13"/>
      <c r="UFU103" s="13"/>
      <c r="UFV103" s="13"/>
      <c r="UFW103" s="13"/>
      <c r="UFX103" s="13"/>
      <c r="UFY103" s="13"/>
      <c r="UFZ103" s="13"/>
      <c r="UGA103" s="13"/>
      <c r="UGB103" s="13"/>
      <c r="UGC103" s="13"/>
      <c r="UGD103" s="13"/>
      <c r="UGE103" s="13"/>
      <c r="UGF103" s="13"/>
      <c r="UGG103" s="13"/>
      <c r="UGH103" s="13"/>
      <c r="UGI103" s="13"/>
      <c r="UGJ103" s="13"/>
      <c r="UGK103" s="13"/>
      <c r="UGL103" s="13"/>
      <c r="UGM103" s="13"/>
      <c r="UGN103" s="13"/>
      <c r="UGO103" s="13"/>
      <c r="UGP103" s="13"/>
      <c r="UGQ103" s="13"/>
      <c r="UGR103" s="13"/>
      <c r="UGS103" s="13"/>
      <c r="UGT103" s="13"/>
      <c r="UGU103" s="13"/>
      <c r="UGV103" s="13"/>
      <c r="UGW103" s="13"/>
      <c r="UGX103" s="13"/>
      <c r="UGY103" s="13"/>
      <c r="UGZ103" s="13"/>
      <c r="UHA103" s="13"/>
      <c r="UHB103" s="13"/>
      <c r="UHC103" s="13"/>
      <c r="UHD103" s="13"/>
      <c r="UHE103" s="13"/>
      <c r="UHF103" s="13"/>
      <c r="UHG103" s="13"/>
      <c r="UHH103" s="13"/>
      <c r="UHI103" s="13"/>
      <c r="UHJ103" s="13"/>
      <c r="UHK103" s="13"/>
      <c r="UHL103" s="13"/>
      <c r="UHM103" s="13"/>
      <c r="UHN103" s="13"/>
      <c r="UHO103" s="13"/>
      <c r="UHP103" s="13"/>
      <c r="UHQ103" s="13"/>
      <c r="UHR103" s="13"/>
      <c r="UHS103" s="13"/>
      <c r="UHT103" s="13"/>
      <c r="UHU103" s="13"/>
      <c r="UHV103" s="13"/>
      <c r="UHW103" s="13"/>
      <c r="UHX103" s="13"/>
      <c r="UHY103" s="13"/>
      <c r="UHZ103" s="13"/>
      <c r="UIA103" s="13"/>
      <c r="UIB103" s="13"/>
      <c r="UIC103" s="13"/>
      <c r="UID103" s="13"/>
      <c r="UIE103" s="13"/>
      <c r="UIF103" s="13"/>
      <c r="UIG103" s="13"/>
      <c r="UIH103" s="13"/>
      <c r="UII103" s="13"/>
      <c r="UIJ103" s="13"/>
      <c r="UIK103" s="13"/>
      <c r="UIL103" s="13"/>
      <c r="UIM103" s="13"/>
      <c r="UIN103" s="13"/>
      <c r="UIO103" s="13"/>
      <c r="UIP103" s="13"/>
      <c r="UIQ103" s="13"/>
      <c r="UIR103" s="13"/>
      <c r="UIS103" s="13"/>
      <c r="UIT103" s="13"/>
      <c r="UIU103" s="13"/>
      <c r="UIV103" s="13"/>
      <c r="UIW103" s="13"/>
      <c r="UIX103" s="13"/>
      <c r="UIY103" s="13"/>
      <c r="UIZ103" s="13"/>
      <c r="UJA103" s="13"/>
      <c r="UJB103" s="13"/>
      <c r="UJC103" s="13"/>
      <c r="UJD103" s="13"/>
      <c r="UJE103" s="13"/>
      <c r="UJF103" s="13"/>
      <c r="UJG103" s="13"/>
      <c r="UJH103" s="13"/>
      <c r="UJI103" s="13"/>
      <c r="UJJ103" s="13"/>
      <c r="UJK103" s="13"/>
      <c r="UJL103" s="13"/>
      <c r="UJM103" s="13"/>
      <c r="UJN103" s="13"/>
      <c r="UJO103" s="13"/>
      <c r="UJP103" s="13"/>
      <c r="UJQ103" s="13"/>
      <c r="UJR103" s="13"/>
      <c r="UJS103" s="13"/>
      <c r="UJT103" s="13"/>
      <c r="UJU103" s="13"/>
      <c r="UJV103" s="13"/>
      <c r="UJW103" s="13"/>
      <c r="UJX103" s="13"/>
      <c r="UJY103" s="13"/>
      <c r="UJZ103" s="13"/>
      <c r="UKA103" s="13"/>
      <c r="UKB103" s="13"/>
      <c r="UKC103" s="13"/>
      <c r="UKD103" s="13"/>
      <c r="UKE103" s="13"/>
      <c r="UKF103" s="13"/>
      <c r="UKG103" s="13"/>
      <c r="UKH103" s="13"/>
      <c r="UKI103" s="13"/>
      <c r="UKJ103" s="13"/>
      <c r="UKK103" s="13"/>
      <c r="UKL103" s="13"/>
      <c r="UKM103" s="13"/>
      <c r="UKN103" s="13"/>
      <c r="UKO103" s="13"/>
      <c r="UKP103" s="13"/>
      <c r="UKQ103" s="13"/>
      <c r="UKR103" s="13"/>
      <c r="UKS103" s="13"/>
      <c r="UKT103" s="13"/>
      <c r="UKU103" s="13"/>
      <c r="UKV103" s="13"/>
      <c r="UKW103" s="13"/>
      <c r="UKX103" s="13"/>
      <c r="UKY103" s="13"/>
      <c r="UKZ103" s="13"/>
      <c r="ULA103" s="13"/>
      <c r="ULB103" s="13"/>
      <c r="ULC103" s="13"/>
      <c r="ULD103" s="13"/>
      <c r="ULE103" s="13"/>
      <c r="ULF103" s="13"/>
      <c r="ULG103" s="13"/>
      <c r="ULH103" s="13"/>
      <c r="ULI103" s="13"/>
      <c r="ULJ103" s="13"/>
      <c r="ULK103" s="13"/>
      <c r="ULL103" s="13"/>
      <c r="ULM103" s="13"/>
      <c r="ULN103" s="13"/>
      <c r="ULO103" s="13"/>
      <c r="ULP103" s="13"/>
      <c r="ULQ103" s="13"/>
      <c r="ULR103" s="13"/>
      <c r="ULS103" s="13"/>
      <c r="ULT103" s="13"/>
      <c r="ULU103" s="13"/>
      <c r="ULV103" s="13"/>
      <c r="ULW103" s="13"/>
      <c r="ULX103" s="13"/>
      <c r="ULY103" s="13"/>
      <c r="ULZ103" s="13"/>
      <c r="UMA103" s="13"/>
      <c r="UMB103" s="13"/>
      <c r="UMC103" s="13"/>
      <c r="UMD103" s="13"/>
      <c r="UME103" s="13"/>
      <c r="UMF103" s="13"/>
      <c r="UMG103" s="13"/>
      <c r="UMH103" s="13"/>
      <c r="UMI103" s="13"/>
      <c r="UMJ103" s="13"/>
      <c r="UMK103" s="13"/>
      <c r="UML103" s="13"/>
      <c r="UMM103" s="13"/>
      <c r="UMN103" s="13"/>
      <c r="UMO103" s="13"/>
      <c r="UMP103" s="13"/>
      <c r="UMQ103" s="13"/>
      <c r="UMR103" s="13"/>
      <c r="UMS103" s="13"/>
      <c r="UMT103" s="13"/>
      <c r="UMU103" s="13"/>
      <c r="UMV103" s="13"/>
      <c r="UMW103" s="13"/>
      <c r="UMX103" s="13"/>
      <c r="UMY103" s="13"/>
      <c r="UMZ103" s="13"/>
      <c r="UNA103" s="13"/>
      <c r="UNB103" s="13"/>
      <c r="UNC103" s="13"/>
      <c r="UND103" s="13"/>
      <c r="UNE103" s="13"/>
      <c r="UNF103" s="13"/>
      <c r="UNG103" s="13"/>
      <c r="UNH103" s="13"/>
      <c r="UNI103" s="13"/>
      <c r="UNJ103" s="13"/>
      <c r="UNK103" s="13"/>
      <c r="UNL103" s="13"/>
      <c r="UNM103" s="13"/>
      <c r="UNN103" s="13"/>
      <c r="UNO103" s="13"/>
      <c r="UNP103" s="13"/>
      <c r="UNQ103" s="13"/>
      <c r="UNR103" s="13"/>
      <c r="UNS103" s="13"/>
      <c r="UNT103" s="13"/>
      <c r="UNU103" s="13"/>
      <c r="UNV103" s="13"/>
      <c r="UNW103" s="13"/>
      <c r="UNX103" s="13"/>
      <c r="UNY103" s="13"/>
      <c r="UNZ103" s="13"/>
      <c r="UOA103" s="13"/>
      <c r="UOB103" s="13"/>
      <c r="UOC103" s="13"/>
      <c r="UOD103" s="13"/>
      <c r="UOE103" s="13"/>
      <c r="UOF103" s="13"/>
      <c r="UOG103" s="13"/>
      <c r="UOH103" s="13"/>
      <c r="UOI103" s="13"/>
      <c r="UOJ103" s="13"/>
      <c r="UOK103" s="13"/>
      <c r="UOL103" s="13"/>
      <c r="UOM103" s="13"/>
      <c r="UON103" s="13"/>
      <c r="UOO103" s="13"/>
      <c r="UOP103" s="13"/>
      <c r="UOQ103" s="13"/>
      <c r="UOR103" s="13"/>
      <c r="UOS103" s="13"/>
      <c r="UOT103" s="13"/>
      <c r="UOU103" s="13"/>
      <c r="UOV103" s="13"/>
      <c r="UOW103" s="13"/>
      <c r="UOX103" s="13"/>
      <c r="UOY103" s="13"/>
      <c r="UOZ103" s="13"/>
      <c r="UPA103" s="13"/>
      <c r="UPB103" s="13"/>
      <c r="UPC103" s="13"/>
      <c r="UPD103" s="13"/>
      <c r="UPE103" s="13"/>
      <c r="UPF103" s="13"/>
      <c r="UPG103" s="13"/>
      <c r="UPH103" s="13"/>
      <c r="UPI103" s="13"/>
      <c r="UPJ103" s="13"/>
      <c r="UPK103" s="13"/>
      <c r="UPL103" s="13"/>
      <c r="UPM103" s="13"/>
      <c r="UPN103" s="13"/>
      <c r="UPO103" s="13"/>
      <c r="UPP103" s="13"/>
      <c r="UPQ103" s="13"/>
      <c r="UPR103" s="13"/>
      <c r="UPS103" s="13"/>
      <c r="UPT103" s="13"/>
      <c r="UPU103" s="13"/>
      <c r="UPV103" s="13"/>
      <c r="UPW103" s="13"/>
      <c r="UPX103" s="13"/>
      <c r="UPY103" s="13"/>
      <c r="UPZ103" s="13"/>
      <c r="UQA103" s="13"/>
      <c r="UQB103" s="13"/>
      <c r="UQC103" s="13"/>
      <c r="UQD103" s="13"/>
      <c r="UQE103" s="13"/>
      <c r="UQF103" s="13"/>
      <c r="UQG103" s="13"/>
      <c r="UQH103" s="13"/>
      <c r="UQI103" s="13"/>
      <c r="UQJ103" s="13"/>
      <c r="UQK103" s="13"/>
      <c r="UQL103" s="13"/>
      <c r="UQM103" s="13"/>
      <c r="UQN103" s="13"/>
      <c r="UQO103" s="13"/>
      <c r="UQP103" s="13"/>
      <c r="UQQ103" s="13"/>
      <c r="UQR103" s="13"/>
      <c r="UQS103" s="13"/>
      <c r="UQT103" s="13"/>
      <c r="UQU103" s="13"/>
      <c r="UQV103" s="13"/>
      <c r="UQW103" s="13"/>
      <c r="UQX103" s="13"/>
      <c r="UQY103" s="13"/>
      <c r="UQZ103" s="13"/>
      <c r="URA103" s="13"/>
      <c r="URB103" s="13"/>
      <c r="URC103" s="13"/>
      <c r="URD103" s="13"/>
      <c r="URE103" s="13"/>
      <c r="URF103" s="13"/>
      <c r="URG103" s="13"/>
      <c r="URH103" s="13"/>
      <c r="URI103" s="13"/>
      <c r="URJ103" s="13"/>
      <c r="URK103" s="13"/>
      <c r="URL103" s="13"/>
      <c r="URM103" s="13"/>
      <c r="URN103" s="13"/>
      <c r="URO103" s="13"/>
      <c r="URP103" s="13"/>
      <c r="URQ103" s="13"/>
      <c r="URR103" s="13"/>
      <c r="URS103" s="13"/>
      <c r="URT103" s="13"/>
      <c r="URU103" s="13"/>
      <c r="URV103" s="13"/>
      <c r="URW103" s="13"/>
      <c r="URX103" s="13"/>
      <c r="URY103" s="13"/>
      <c r="URZ103" s="13"/>
      <c r="USA103" s="13"/>
      <c r="USB103" s="13"/>
      <c r="USC103" s="13"/>
      <c r="USD103" s="13"/>
      <c r="USE103" s="13"/>
      <c r="USF103" s="13"/>
      <c r="USG103" s="13"/>
      <c r="USH103" s="13"/>
      <c r="USI103" s="13"/>
      <c r="USJ103" s="13"/>
      <c r="USK103" s="13"/>
      <c r="USL103" s="13"/>
      <c r="USM103" s="13"/>
      <c r="USN103" s="13"/>
      <c r="USO103" s="13"/>
      <c r="USP103" s="13"/>
      <c r="USQ103" s="13"/>
      <c r="USR103" s="13"/>
      <c r="USS103" s="13"/>
      <c r="UST103" s="13"/>
      <c r="USU103" s="13"/>
      <c r="USV103" s="13"/>
      <c r="USW103" s="13"/>
      <c r="USX103" s="13"/>
      <c r="USY103" s="13"/>
      <c r="USZ103" s="13"/>
      <c r="UTA103" s="13"/>
      <c r="UTB103" s="13"/>
      <c r="UTC103" s="13"/>
      <c r="UTD103" s="13"/>
      <c r="UTE103" s="13"/>
      <c r="UTF103" s="13"/>
      <c r="UTG103" s="13"/>
      <c r="UTH103" s="13"/>
      <c r="UTI103" s="13"/>
      <c r="UTJ103" s="13"/>
      <c r="UTK103" s="13"/>
      <c r="UTL103" s="13"/>
      <c r="UTM103" s="13"/>
      <c r="UTN103" s="13"/>
      <c r="UTO103" s="13"/>
      <c r="UTP103" s="13"/>
      <c r="UTQ103" s="13"/>
      <c r="UTR103" s="13"/>
      <c r="UTS103" s="13"/>
      <c r="UTT103" s="13"/>
      <c r="UTU103" s="13"/>
      <c r="UTV103" s="13"/>
      <c r="UTW103" s="13"/>
      <c r="UTX103" s="13"/>
      <c r="UTY103" s="13"/>
      <c r="UTZ103" s="13"/>
      <c r="UUA103" s="13"/>
      <c r="UUB103" s="13"/>
      <c r="UUC103" s="13"/>
      <c r="UUD103" s="13"/>
      <c r="UUE103" s="13"/>
      <c r="UUF103" s="13"/>
      <c r="UUG103" s="13"/>
      <c r="UUH103" s="13"/>
      <c r="UUI103" s="13"/>
      <c r="UUJ103" s="13"/>
      <c r="UUK103" s="13"/>
      <c r="UUL103" s="13"/>
      <c r="UUM103" s="13"/>
      <c r="UUN103" s="13"/>
      <c r="UUO103" s="13"/>
      <c r="UUP103" s="13"/>
      <c r="UUQ103" s="13"/>
      <c r="UUR103" s="13"/>
      <c r="UUS103" s="13"/>
      <c r="UUT103" s="13"/>
      <c r="UUU103" s="13"/>
      <c r="UUV103" s="13"/>
      <c r="UUW103" s="13"/>
      <c r="UUX103" s="13"/>
      <c r="UUY103" s="13"/>
      <c r="UUZ103" s="13"/>
      <c r="UVA103" s="13"/>
      <c r="UVB103" s="13"/>
      <c r="UVC103" s="13"/>
      <c r="UVD103" s="13"/>
      <c r="UVE103" s="13"/>
      <c r="UVF103" s="13"/>
      <c r="UVG103" s="13"/>
      <c r="UVH103" s="13"/>
      <c r="UVI103" s="13"/>
      <c r="UVJ103" s="13"/>
      <c r="UVK103" s="13"/>
      <c r="UVL103" s="13"/>
      <c r="UVM103" s="13"/>
      <c r="UVN103" s="13"/>
      <c r="UVO103" s="13"/>
      <c r="UVP103" s="13"/>
      <c r="UVQ103" s="13"/>
      <c r="UVR103" s="13"/>
      <c r="UVS103" s="13"/>
      <c r="UVT103" s="13"/>
      <c r="UVU103" s="13"/>
      <c r="UVV103" s="13"/>
      <c r="UVW103" s="13"/>
      <c r="UVX103" s="13"/>
      <c r="UVY103" s="13"/>
      <c r="UVZ103" s="13"/>
      <c r="UWA103" s="13"/>
      <c r="UWB103" s="13"/>
      <c r="UWC103" s="13"/>
      <c r="UWD103" s="13"/>
      <c r="UWE103" s="13"/>
      <c r="UWF103" s="13"/>
      <c r="UWG103" s="13"/>
      <c r="UWH103" s="13"/>
      <c r="UWI103" s="13"/>
      <c r="UWJ103" s="13"/>
      <c r="UWK103" s="13"/>
      <c r="UWL103" s="13"/>
      <c r="UWM103" s="13"/>
      <c r="UWN103" s="13"/>
      <c r="UWO103" s="13"/>
      <c r="UWP103" s="13"/>
      <c r="UWQ103" s="13"/>
      <c r="UWR103" s="13"/>
      <c r="UWS103" s="13"/>
      <c r="UWT103" s="13"/>
      <c r="UWU103" s="13"/>
      <c r="UWV103" s="13"/>
      <c r="UWW103" s="13"/>
      <c r="UWX103" s="13"/>
      <c r="UWY103" s="13"/>
      <c r="UWZ103" s="13"/>
      <c r="UXA103" s="13"/>
      <c r="UXB103" s="13"/>
      <c r="UXC103" s="13"/>
      <c r="UXD103" s="13"/>
      <c r="UXE103" s="13"/>
      <c r="UXF103" s="13"/>
      <c r="UXG103" s="13"/>
      <c r="UXH103" s="13"/>
      <c r="UXI103" s="13"/>
      <c r="UXJ103" s="13"/>
      <c r="UXK103" s="13"/>
      <c r="UXL103" s="13"/>
      <c r="UXM103" s="13"/>
      <c r="UXN103" s="13"/>
      <c r="UXO103" s="13"/>
      <c r="UXP103" s="13"/>
      <c r="UXQ103" s="13"/>
      <c r="UXR103" s="13"/>
      <c r="UXS103" s="13"/>
      <c r="UXT103" s="13"/>
      <c r="UXU103" s="13"/>
      <c r="UXV103" s="13"/>
      <c r="UXW103" s="13"/>
      <c r="UXX103" s="13"/>
      <c r="UXY103" s="13"/>
      <c r="UXZ103" s="13"/>
      <c r="UYA103" s="13"/>
      <c r="UYB103" s="13"/>
      <c r="UYC103" s="13"/>
      <c r="UYD103" s="13"/>
      <c r="UYE103" s="13"/>
      <c r="UYF103" s="13"/>
      <c r="UYG103" s="13"/>
      <c r="UYH103" s="13"/>
      <c r="UYI103" s="13"/>
      <c r="UYJ103" s="13"/>
      <c r="UYK103" s="13"/>
      <c r="UYL103" s="13"/>
      <c r="UYM103" s="13"/>
      <c r="UYN103" s="13"/>
      <c r="UYO103" s="13"/>
      <c r="UYP103" s="13"/>
      <c r="UYQ103" s="13"/>
      <c r="UYR103" s="13"/>
      <c r="UYS103" s="13"/>
      <c r="UYT103" s="13"/>
      <c r="UYU103" s="13"/>
      <c r="UYV103" s="13"/>
      <c r="UYW103" s="13"/>
      <c r="UYX103" s="13"/>
      <c r="UYY103" s="13"/>
      <c r="UYZ103" s="13"/>
      <c r="UZA103" s="13"/>
      <c r="UZB103" s="13"/>
      <c r="UZC103" s="13"/>
      <c r="UZD103" s="13"/>
      <c r="UZE103" s="13"/>
      <c r="UZF103" s="13"/>
      <c r="UZG103" s="13"/>
      <c r="UZH103" s="13"/>
      <c r="UZI103" s="13"/>
      <c r="UZJ103" s="13"/>
      <c r="UZK103" s="13"/>
      <c r="UZL103" s="13"/>
      <c r="UZM103" s="13"/>
      <c r="UZN103" s="13"/>
      <c r="UZO103" s="13"/>
      <c r="UZP103" s="13"/>
      <c r="UZQ103" s="13"/>
      <c r="UZR103" s="13"/>
      <c r="UZS103" s="13"/>
      <c r="UZT103" s="13"/>
      <c r="UZU103" s="13"/>
      <c r="UZV103" s="13"/>
      <c r="UZW103" s="13"/>
      <c r="UZX103" s="13"/>
      <c r="UZY103" s="13"/>
      <c r="UZZ103" s="13"/>
      <c r="VAA103" s="13"/>
      <c r="VAB103" s="13"/>
      <c r="VAC103" s="13"/>
      <c r="VAD103" s="13"/>
      <c r="VAE103" s="13"/>
      <c r="VAF103" s="13"/>
      <c r="VAG103" s="13"/>
      <c r="VAH103" s="13"/>
      <c r="VAI103" s="13"/>
      <c r="VAJ103" s="13"/>
      <c r="VAK103" s="13"/>
      <c r="VAL103" s="13"/>
      <c r="VAM103" s="13"/>
      <c r="VAN103" s="13"/>
      <c r="VAO103" s="13"/>
      <c r="VAP103" s="13"/>
      <c r="VAQ103" s="13"/>
      <c r="VAR103" s="13"/>
      <c r="VAS103" s="13"/>
      <c r="VAT103" s="13"/>
      <c r="VAU103" s="13"/>
      <c r="VAV103" s="13"/>
      <c r="VAW103" s="13"/>
      <c r="VAX103" s="13"/>
      <c r="VAY103" s="13"/>
      <c r="VAZ103" s="13"/>
      <c r="VBA103" s="13"/>
      <c r="VBB103" s="13"/>
      <c r="VBC103" s="13"/>
      <c r="VBD103" s="13"/>
      <c r="VBE103" s="13"/>
      <c r="VBF103" s="13"/>
      <c r="VBG103" s="13"/>
      <c r="VBH103" s="13"/>
      <c r="VBI103" s="13"/>
      <c r="VBJ103" s="13"/>
      <c r="VBK103" s="13"/>
      <c r="VBL103" s="13"/>
      <c r="VBM103" s="13"/>
      <c r="VBN103" s="13"/>
      <c r="VBO103" s="13"/>
      <c r="VBP103" s="13"/>
      <c r="VBQ103" s="13"/>
      <c r="VBR103" s="13"/>
      <c r="VBS103" s="13"/>
      <c r="VBT103" s="13"/>
      <c r="VBU103" s="13"/>
      <c r="VBV103" s="13"/>
      <c r="VBW103" s="13"/>
      <c r="VBX103" s="13"/>
      <c r="VBY103" s="13"/>
      <c r="VBZ103" s="13"/>
      <c r="VCA103" s="13"/>
      <c r="VCB103" s="13"/>
      <c r="VCC103" s="13"/>
      <c r="VCD103" s="13"/>
      <c r="VCE103" s="13"/>
      <c r="VCF103" s="13"/>
      <c r="VCG103" s="13"/>
      <c r="VCH103" s="13"/>
      <c r="VCI103" s="13"/>
      <c r="VCJ103" s="13"/>
      <c r="VCK103" s="13"/>
      <c r="VCL103" s="13"/>
      <c r="VCM103" s="13"/>
      <c r="VCN103" s="13"/>
      <c r="VCO103" s="13"/>
      <c r="VCP103" s="13"/>
      <c r="VCQ103" s="13"/>
      <c r="VCR103" s="13"/>
      <c r="VCS103" s="13"/>
      <c r="VCT103" s="13"/>
      <c r="VCU103" s="13"/>
      <c r="VCV103" s="13"/>
      <c r="VCW103" s="13"/>
      <c r="VCX103" s="13"/>
      <c r="VCY103" s="13"/>
      <c r="VCZ103" s="13"/>
      <c r="VDA103" s="13"/>
      <c r="VDB103" s="13"/>
      <c r="VDC103" s="13"/>
      <c r="VDD103" s="13"/>
      <c r="VDE103" s="13"/>
      <c r="VDF103" s="13"/>
      <c r="VDG103" s="13"/>
      <c r="VDH103" s="13"/>
      <c r="VDI103" s="13"/>
      <c r="VDJ103" s="13"/>
      <c r="VDK103" s="13"/>
      <c r="VDL103" s="13"/>
      <c r="VDM103" s="13"/>
      <c r="VDN103" s="13"/>
      <c r="VDO103" s="13"/>
      <c r="VDP103" s="13"/>
      <c r="VDQ103" s="13"/>
      <c r="VDR103" s="13"/>
      <c r="VDS103" s="13"/>
      <c r="VDT103" s="13"/>
      <c r="VDU103" s="13"/>
      <c r="VDV103" s="13"/>
      <c r="VDW103" s="13"/>
      <c r="VDX103" s="13"/>
      <c r="VDY103" s="13"/>
      <c r="VDZ103" s="13"/>
      <c r="VEA103" s="13"/>
      <c r="VEB103" s="13"/>
      <c r="VEC103" s="13"/>
      <c r="VED103" s="13"/>
      <c r="VEE103" s="13"/>
      <c r="VEF103" s="13"/>
      <c r="VEG103" s="13"/>
      <c r="VEH103" s="13"/>
      <c r="VEI103" s="13"/>
      <c r="VEJ103" s="13"/>
      <c r="VEK103" s="13"/>
      <c r="VEL103" s="13"/>
      <c r="VEM103" s="13"/>
      <c r="VEN103" s="13"/>
      <c r="VEO103" s="13"/>
      <c r="VEP103" s="13"/>
      <c r="VEQ103" s="13"/>
      <c r="VER103" s="13"/>
      <c r="VES103" s="13"/>
      <c r="VET103" s="13"/>
      <c r="VEU103" s="13"/>
      <c r="VEV103" s="13"/>
      <c r="VEW103" s="13"/>
      <c r="VEX103" s="13"/>
      <c r="VEY103" s="13"/>
      <c r="VEZ103" s="13"/>
      <c r="VFA103" s="13"/>
      <c r="VFB103" s="13"/>
      <c r="VFC103" s="13"/>
      <c r="VFD103" s="13"/>
      <c r="VFE103" s="13"/>
      <c r="VFF103" s="13"/>
      <c r="VFG103" s="13"/>
      <c r="VFH103" s="13"/>
      <c r="VFI103" s="13"/>
      <c r="VFJ103" s="13"/>
      <c r="VFK103" s="13"/>
      <c r="VFL103" s="13"/>
      <c r="VFM103" s="13"/>
      <c r="VFN103" s="13"/>
      <c r="VFO103" s="13"/>
      <c r="VFP103" s="13"/>
      <c r="VFQ103" s="13"/>
      <c r="VFR103" s="13"/>
      <c r="VFS103" s="13"/>
      <c r="VFT103" s="13"/>
      <c r="VFU103" s="13"/>
      <c r="VFV103" s="13"/>
      <c r="VFW103" s="13"/>
      <c r="VFX103" s="13"/>
      <c r="VFY103" s="13"/>
      <c r="VFZ103" s="13"/>
      <c r="VGA103" s="13"/>
      <c r="VGB103" s="13"/>
      <c r="VGC103" s="13"/>
      <c r="VGD103" s="13"/>
      <c r="VGE103" s="13"/>
      <c r="VGF103" s="13"/>
      <c r="VGG103" s="13"/>
      <c r="VGH103" s="13"/>
      <c r="VGI103" s="13"/>
      <c r="VGJ103" s="13"/>
      <c r="VGK103" s="13"/>
      <c r="VGL103" s="13"/>
      <c r="VGM103" s="13"/>
      <c r="VGN103" s="13"/>
      <c r="VGO103" s="13"/>
      <c r="VGP103" s="13"/>
      <c r="VGQ103" s="13"/>
      <c r="VGR103" s="13"/>
      <c r="VGS103" s="13"/>
      <c r="VGT103" s="13"/>
      <c r="VGU103" s="13"/>
      <c r="VGV103" s="13"/>
      <c r="VGW103" s="13"/>
      <c r="VGX103" s="13"/>
      <c r="VGY103" s="13"/>
      <c r="VGZ103" s="13"/>
      <c r="VHA103" s="13"/>
      <c r="VHB103" s="13"/>
      <c r="VHC103" s="13"/>
      <c r="VHD103" s="13"/>
      <c r="VHE103" s="13"/>
      <c r="VHF103" s="13"/>
      <c r="VHG103" s="13"/>
      <c r="VHH103" s="13"/>
      <c r="VHI103" s="13"/>
      <c r="VHJ103" s="13"/>
      <c r="VHK103" s="13"/>
      <c r="VHL103" s="13"/>
      <c r="VHM103" s="13"/>
      <c r="VHN103" s="13"/>
      <c r="VHO103" s="13"/>
      <c r="VHP103" s="13"/>
      <c r="VHQ103" s="13"/>
      <c r="VHR103" s="13"/>
      <c r="VHS103" s="13"/>
      <c r="VHT103" s="13"/>
      <c r="VHU103" s="13"/>
      <c r="VHV103" s="13"/>
      <c r="VHW103" s="13"/>
      <c r="VHX103" s="13"/>
      <c r="VHY103" s="13"/>
      <c r="VHZ103" s="13"/>
      <c r="VIA103" s="13"/>
      <c r="VIB103" s="13"/>
      <c r="VIC103" s="13"/>
      <c r="VID103" s="13"/>
      <c r="VIE103" s="13"/>
      <c r="VIF103" s="13"/>
      <c r="VIG103" s="13"/>
      <c r="VIH103" s="13"/>
      <c r="VII103" s="13"/>
      <c r="VIJ103" s="13"/>
      <c r="VIK103" s="13"/>
      <c r="VIL103" s="13"/>
      <c r="VIM103" s="13"/>
      <c r="VIN103" s="13"/>
      <c r="VIO103" s="13"/>
      <c r="VIP103" s="13"/>
      <c r="VIQ103" s="13"/>
      <c r="VIR103" s="13"/>
      <c r="VIS103" s="13"/>
      <c r="VIT103" s="13"/>
      <c r="VIU103" s="13"/>
      <c r="VIV103" s="13"/>
      <c r="VIW103" s="13"/>
      <c r="VIX103" s="13"/>
      <c r="VIY103" s="13"/>
      <c r="VIZ103" s="13"/>
      <c r="VJA103" s="13"/>
      <c r="VJB103" s="13"/>
      <c r="VJC103" s="13"/>
      <c r="VJD103" s="13"/>
      <c r="VJE103" s="13"/>
      <c r="VJF103" s="13"/>
      <c r="VJG103" s="13"/>
      <c r="VJH103" s="13"/>
      <c r="VJI103" s="13"/>
      <c r="VJJ103" s="13"/>
      <c r="VJK103" s="13"/>
      <c r="VJL103" s="13"/>
      <c r="VJM103" s="13"/>
      <c r="VJN103" s="13"/>
      <c r="VJO103" s="13"/>
      <c r="VJP103" s="13"/>
      <c r="VJQ103" s="13"/>
      <c r="VJR103" s="13"/>
      <c r="VJS103" s="13"/>
      <c r="VJT103" s="13"/>
      <c r="VJU103" s="13"/>
      <c r="VJV103" s="13"/>
      <c r="VJW103" s="13"/>
      <c r="VJX103" s="13"/>
      <c r="VJY103" s="13"/>
      <c r="VJZ103" s="13"/>
      <c r="VKA103" s="13"/>
      <c r="VKB103" s="13"/>
      <c r="VKC103" s="13"/>
      <c r="VKD103" s="13"/>
      <c r="VKE103" s="13"/>
      <c r="VKF103" s="13"/>
      <c r="VKG103" s="13"/>
      <c r="VKH103" s="13"/>
      <c r="VKI103" s="13"/>
      <c r="VKJ103" s="13"/>
      <c r="VKK103" s="13"/>
      <c r="VKL103" s="13"/>
      <c r="VKM103" s="13"/>
      <c r="VKN103" s="13"/>
      <c r="VKO103" s="13"/>
      <c r="VKP103" s="13"/>
      <c r="VKQ103" s="13"/>
      <c r="VKR103" s="13"/>
      <c r="VKS103" s="13"/>
      <c r="VKT103" s="13"/>
      <c r="VKU103" s="13"/>
      <c r="VKV103" s="13"/>
      <c r="VKW103" s="13"/>
      <c r="VKX103" s="13"/>
      <c r="VKY103" s="13"/>
      <c r="VKZ103" s="13"/>
      <c r="VLA103" s="13"/>
      <c r="VLB103" s="13"/>
      <c r="VLC103" s="13"/>
      <c r="VLD103" s="13"/>
      <c r="VLE103" s="13"/>
      <c r="VLF103" s="13"/>
      <c r="VLG103" s="13"/>
      <c r="VLH103" s="13"/>
      <c r="VLI103" s="13"/>
      <c r="VLJ103" s="13"/>
      <c r="VLK103" s="13"/>
      <c r="VLL103" s="13"/>
      <c r="VLM103" s="13"/>
      <c r="VLN103" s="13"/>
      <c r="VLO103" s="13"/>
      <c r="VLP103" s="13"/>
      <c r="VLQ103" s="13"/>
      <c r="VLR103" s="13"/>
      <c r="VLS103" s="13"/>
      <c r="VLT103" s="13"/>
      <c r="VLU103" s="13"/>
      <c r="VLV103" s="13"/>
      <c r="VLW103" s="13"/>
      <c r="VLX103" s="13"/>
      <c r="VLY103" s="13"/>
      <c r="VLZ103" s="13"/>
      <c r="VMA103" s="13"/>
      <c r="VMB103" s="13"/>
      <c r="VMC103" s="13"/>
      <c r="VMD103" s="13"/>
      <c r="VME103" s="13"/>
      <c r="VMF103" s="13"/>
      <c r="VMG103" s="13"/>
      <c r="VMH103" s="13"/>
      <c r="VMI103" s="13"/>
      <c r="VMJ103" s="13"/>
      <c r="VMK103" s="13"/>
      <c r="VML103" s="13"/>
      <c r="VMM103" s="13"/>
      <c r="VMN103" s="13"/>
      <c r="VMO103" s="13"/>
      <c r="VMP103" s="13"/>
      <c r="VMQ103" s="13"/>
      <c r="VMR103" s="13"/>
      <c r="VMS103" s="13"/>
      <c r="VMT103" s="13"/>
      <c r="VMU103" s="13"/>
      <c r="VMV103" s="13"/>
      <c r="VMW103" s="13"/>
      <c r="VMX103" s="13"/>
      <c r="VMY103" s="13"/>
      <c r="VMZ103" s="13"/>
      <c r="VNA103" s="13"/>
      <c r="VNB103" s="13"/>
      <c r="VNC103" s="13"/>
      <c r="VND103" s="13"/>
      <c r="VNE103" s="13"/>
      <c r="VNF103" s="13"/>
      <c r="VNG103" s="13"/>
      <c r="VNH103" s="13"/>
      <c r="VNI103" s="13"/>
      <c r="VNJ103" s="13"/>
      <c r="VNK103" s="13"/>
      <c r="VNL103" s="13"/>
      <c r="VNM103" s="13"/>
      <c r="VNN103" s="13"/>
      <c r="VNO103" s="13"/>
      <c r="VNP103" s="13"/>
      <c r="VNQ103" s="13"/>
      <c r="VNR103" s="13"/>
      <c r="VNS103" s="13"/>
      <c r="VNT103" s="13"/>
      <c r="VNU103" s="13"/>
      <c r="VNV103" s="13"/>
      <c r="VNW103" s="13"/>
      <c r="VNX103" s="13"/>
      <c r="VNY103" s="13"/>
      <c r="VNZ103" s="13"/>
      <c r="VOA103" s="13"/>
      <c r="VOB103" s="13"/>
      <c r="VOC103" s="13"/>
      <c r="VOD103" s="13"/>
      <c r="VOE103" s="13"/>
      <c r="VOF103" s="13"/>
      <c r="VOG103" s="13"/>
      <c r="VOH103" s="13"/>
      <c r="VOI103" s="13"/>
      <c r="VOJ103" s="13"/>
      <c r="VOK103" s="13"/>
      <c r="VOL103" s="13"/>
      <c r="VOM103" s="13"/>
      <c r="VON103" s="13"/>
      <c r="VOO103" s="13"/>
      <c r="VOP103" s="13"/>
      <c r="VOQ103" s="13"/>
      <c r="VOR103" s="13"/>
      <c r="VOS103" s="13"/>
      <c r="VOT103" s="13"/>
      <c r="VOU103" s="13"/>
      <c r="VOV103" s="13"/>
      <c r="VOW103" s="13"/>
      <c r="VOX103" s="13"/>
      <c r="VOY103" s="13"/>
      <c r="VOZ103" s="13"/>
      <c r="VPA103" s="13"/>
      <c r="VPB103" s="13"/>
      <c r="VPC103" s="13"/>
      <c r="VPD103" s="13"/>
      <c r="VPE103" s="13"/>
      <c r="VPF103" s="13"/>
      <c r="VPG103" s="13"/>
      <c r="VPH103" s="13"/>
      <c r="VPI103" s="13"/>
      <c r="VPJ103" s="13"/>
      <c r="VPK103" s="13"/>
      <c r="VPL103" s="13"/>
      <c r="VPM103" s="13"/>
      <c r="VPN103" s="13"/>
      <c r="VPO103" s="13"/>
      <c r="VPP103" s="13"/>
      <c r="VPQ103" s="13"/>
      <c r="VPR103" s="13"/>
      <c r="VPS103" s="13"/>
      <c r="VPT103" s="13"/>
      <c r="VPU103" s="13"/>
      <c r="VPV103" s="13"/>
      <c r="VPW103" s="13"/>
      <c r="VPX103" s="13"/>
      <c r="VPY103" s="13"/>
      <c r="VPZ103" s="13"/>
      <c r="VQA103" s="13"/>
      <c r="VQB103" s="13"/>
      <c r="VQC103" s="13"/>
      <c r="VQD103" s="13"/>
      <c r="VQE103" s="13"/>
      <c r="VQF103" s="13"/>
      <c r="VQG103" s="13"/>
      <c r="VQH103" s="13"/>
      <c r="VQI103" s="13"/>
      <c r="VQJ103" s="13"/>
      <c r="VQK103" s="13"/>
      <c r="VQL103" s="13"/>
      <c r="VQM103" s="13"/>
      <c r="VQN103" s="13"/>
      <c r="VQO103" s="13"/>
      <c r="VQP103" s="13"/>
      <c r="VQQ103" s="13"/>
      <c r="VQR103" s="13"/>
      <c r="VQS103" s="13"/>
      <c r="VQT103" s="13"/>
      <c r="VQU103" s="13"/>
      <c r="VQV103" s="13"/>
      <c r="VQW103" s="13"/>
      <c r="VQX103" s="13"/>
      <c r="VQY103" s="13"/>
      <c r="VQZ103" s="13"/>
      <c r="VRA103" s="13"/>
      <c r="VRB103" s="13"/>
      <c r="VRC103" s="13"/>
      <c r="VRD103" s="13"/>
      <c r="VRE103" s="13"/>
      <c r="VRF103" s="13"/>
      <c r="VRG103" s="13"/>
      <c r="VRH103" s="13"/>
      <c r="VRI103" s="13"/>
      <c r="VRJ103" s="13"/>
      <c r="VRK103" s="13"/>
      <c r="VRL103" s="13"/>
      <c r="VRM103" s="13"/>
      <c r="VRN103" s="13"/>
      <c r="VRO103" s="13"/>
      <c r="VRP103" s="13"/>
      <c r="VRQ103" s="13"/>
      <c r="VRR103" s="13"/>
      <c r="VRS103" s="13"/>
      <c r="VRT103" s="13"/>
      <c r="VRU103" s="13"/>
      <c r="VRV103" s="13"/>
      <c r="VRW103" s="13"/>
      <c r="VRX103" s="13"/>
      <c r="VRY103" s="13"/>
      <c r="VRZ103" s="13"/>
      <c r="VSA103" s="13"/>
      <c r="VSB103" s="13"/>
      <c r="VSC103" s="13"/>
      <c r="VSD103" s="13"/>
      <c r="VSE103" s="13"/>
      <c r="VSF103" s="13"/>
      <c r="VSG103" s="13"/>
      <c r="VSH103" s="13"/>
      <c r="VSI103" s="13"/>
      <c r="VSJ103" s="13"/>
      <c r="VSK103" s="13"/>
      <c r="VSL103" s="13"/>
      <c r="VSM103" s="13"/>
      <c r="VSN103" s="13"/>
      <c r="VSO103" s="13"/>
      <c r="VSP103" s="13"/>
      <c r="VSQ103" s="13"/>
      <c r="VSR103" s="13"/>
      <c r="VSS103" s="13"/>
      <c r="VST103" s="13"/>
      <c r="VSU103" s="13"/>
      <c r="VSV103" s="13"/>
      <c r="VSW103" s="13"/>
      <c r="VSX103" s="13"/>
      <c r="VSY103" s="13"/>
      <c r="VSZ103" s="13"/>
      <c r="VTA103" s="13"/>
      <c r="VTB103" s="13"/>
      <c r="VTC103" s="13"/>
      <c r="VTD103" s="13"/>
      <c r="VTE103" s="13"/>
      <c r="VTF103" s="13"/>
      <c r="VTG103" s="13"/>
      <c r="VTH103" s="13"/>
      <c r="VTI103" s="13"/>
      <c r="VTJ103" s="13"/>
      <c r="VTK103" s="13"/>
      <c r="VTL103" s="13"/>
      <c r="VTM103" s="13"/>
      <c r="VTN103" s="13"/>
      <c r="VTO103" s="13"/>
      <c r="VTP103" s="13"/>
      <c r="VTQ103" s="13"/>
      <c r="VTR103" s="13"/>
      <c r="VTS103" s="13"/>
      <c r="VTT103" s="13"/>
      <c r="VTU103" s="13"/>
      <c r="VTV103" s="13"/>
      <c r="VTW103" s="13"/>
      <c r="VTX103" s="13"/>
      <c r="VTY103" s="13"/>
      <c r="VTZ103" s="13"/>
      <c r="VUA103" s="13"/>
      <c r="VUB103" s="13"/>
      <c r="VUC103" s="13"/>
      <c r="VUD103" s="13"/>
      <c r="VUE103" s="13"/>
      <c r="VUF103" s="13"/>
      <c r="VUG103" s="13"/>
      <c r="VUH103" s="13"/>
      <c r="VUI103" s="13"/>
      <c r="VUJ103" s="13"/>
      <c r="VUK103" s="13"/>
      <c r="VUL103" s="13"/>
      <c r="VUM103" s="13"/>
      <c r="VUN103" s="13"/>
      <c r="VUO103" s="13"/>
      <c r="VUP103" s="13"/>
      <c r="VUQ103" s="13"/>
      <c r="VUR103" s="13"/>
      <c r="VUS103" s="13"/>
      <c r="VUT103" s="13"/>
      <c r="VUU103" s="13"/>
      <c r="VUV103" s="13"/>
      <c r="VUW103" s="13"/>
      <c r="VUX103" s="13"/>
      <c r="VUY103" s="13"/>
      <c r="VUZ103" s="13"/>
      <c r="VVA103" s="13"/>
      <c r="VVB103" s="13"/>
      <c r="VVC103" s="13"/>
      <c r="VVD103" s="13"/>
      <c r="VVE103" s="13"/>
      <c r="VVF103" s="13"/>
      <c r="VVG103" s="13"/>
      <c r="VVH103" s="13"/>
      <c r="VVI103" s="13"/>
      <c r="VVJ103" s="13"/>
      <c r="VVK103" s="13"/>
      <c r="VVL103" s="13"/>
      <c r="VVM103" s="13"/>
      <c r="VVN103" s="13"/>
      <c r="VVO103" s="13"/>
      <c r="VVP103" s="13"/>
      <c r="VVQ103" s="13"/>
      <c r="VVR103" s="13"/>
      <c r="VVS103" s="13"/>
      <c r="VVT103" s="13"/>
      <c r="VVU103" s="13"/>
      <c r="VVV103" s="13"/>
      <c r="VVW103" s="13"/>
      <c r="VVX103" s="13"/>
      <c r="VVY103" s="13"/>
      <c r="VVZ103" s="13"/>
      <c r="VWA103" s="13"/>
      <c r="VWB103" s="13"/>
      <c r="VWC103" s="13"/>
      <c r="VWD103" s="13"/>
      <c r="VWE103" s="13"/>
      <c r="VWF103" s="13"/>
      <c r="VWG103" s="13"/>
      <c r="VWH103" s="13"/>
      <c r="VWI103" s="13"/>
      <c r="VWJ103" s="13"/>
      <c r="VWK103" s="13"/>
      <c r="VWL103" s="13"/>
      <c r="VWM103" s="13"/>
      <c r="VWN103" s="13"/>
      <c r="VWO103" s="13"/>
      <c r="VWP103" s="13"/>
      <c r="VWQ103" s="13"/>
      <c r="VWR103" s="13"/>
      <c r="VWS103" s="13"/>
      <c r="VWT103" s="13"/>
      <c r="VWU103" s="13"/>
      <c r="VWV103" s="13"/>
      <c r="VWW103" s="13"/>
      <c r="VWX103" s="13"/>
      <c r="VWY103" s="13"/>
      <c r="VWZ103" s="13"/>
      <c r="VXA103" s="13"/>
      <c r="VXB103" s="13"/>
      <c r="VXC103" s="13"/>
      <c r="VXD103" s="13"/>
      <c r="VXE103" s="13"/>
      <c r="VXF103" s="13"/>
      <c r="VXG103" s="13"/>
      <c r="VXH103" s="13"/>
      <c r="VXI103" s="13"/>
      <c r="VXJ103" s="13"/>
      <c r="VXK103" s="13"/>
      <c r="VXL103" s="13"/>
      <c r="VXM103" s="13"/>
      <c r="VXN103" s="13"/>
      <c r="VXO103" s="13"/>
      <c r="VXP103" s="13"/>
      <c r="VXQ103" s="13"/>
      <c r="VXR103" s="13"/>
      <c r="VXS103" s="13"/>
      <c r="VXT103" s="13"/>
      <c r="VXU103" s="13"/>
      <c r="VXV103" s="13"/>
      <c r="VXW103" s="13"/>
      <c r="VXX103" s="13"/>
      <c r="VXY103" s="13"/>
      <c r="VXZ103" s="13"/>
      <c r="VYA103" s="13"/>
      <c r="VYB103" s="13"/>
      <c r="VYC103" s="13"/>
      <c r="VYD103" s="13"/>
      <c r="VYE103" s="13"/>
      <c r="VYF103" s="13"/>
      <c r="VYG103" s="13"/>
      <c r="VYH103" s="13"/>
      <c r="VYI103" s="13"/>
      <c r="VYJ103" s="13"/>
      <c r="VYK103" s="13"/>
      <c r="VYL103" s="13"/>
      <c r="VYM103" s="13"/>
      <c r="VYN103" s="13"/>
      <c r="VYO103" s="13"/>
      <c r="VYP103" s="13"/>
      <c r="VYQ103" s="13"/>
      <c r="VYR103" s="13"/>
      <c r="VYS103" s="13"/>
      <c r="VYT103" s="13"/>
      <c r="VYU103" s="13"/>
      <c r="VYV103" s="13"/>
      <c r="VYW103" s="13"/>
      <c r="VYX103" s="13"/>
      <c r="VYY103" s="13"/>
      <c r="VYZ103" s="13"/>
      <c r="VZA103" s="13"/>
      <c r="VZB103" s="13"/>
      <c r="VZC103" s="13"/>
      <c r="VZD103" s="13"/>
      <c r="VZE103" s="13"/>
      <c r="VZF103" s="13"/>
      <c r="VZG103" s="13"/>
      <c r="VZH103" s="13"/>
      <c r="VZI103" s="13"/>
      <c r="VZJ103" s="13"/>
      <c r="VZK103" s="13"/>
      <c r="VZL103" s="13"/>
      <c r="VZM103" s="13"/>
      <c r="VZN103" s="13"/>
      <c r="VZO103" s="13"/>
      <c r="VZP103" s="13"/>
      <c r="VZQ103" s="13"/>
      <c r="VZR103" s="13"/>
      <c r="VZS103" s="13"/>
      <c r="VZT103" s="13"/>
      <c r="VZU103" s="13"/>
      <c r="VZV103" s="13"/>
      <c r="VZW103" s="13"/>
      <c r="VZX103" s="13"/>
      <c r="VZY103" s="13"/>
      <c r="VZZ103" s="13"/>
      <c r="WAA103" s="13"/>
      <c r="WAB103" s="13"/>
      <c r="WAC103" s="13"/>
      <c r="WAD103" s="13"/>
      <c r="WAE103" s="13"/>
      <c r="WAF103" s="13"/>
      <c r="WAG103" s="13"/>
      <c r="WAH103" s="13"/>
      <c r="WAI103" s="13"/>
      <c r="WAJ103" s="13"/>
      <c r="WAK103" s="13"/>
      <c r="WAL103" s="13"/>
      <c r="WAM103" s="13"/>
      <c r="WAN103" s="13"/>
      <c r="WAO103" s="13"/>
      <c r="WAP103" s="13"/>
      <c r="WAQ103" s="13"/>
      <c r="WAR103" s="13"/>
      <c r="WAS103" s="13"/>
      <c r="WAT103" s="13"/>
      <c r="WAU103" s="13"/>
      <c r="WAV103" s="13"/>
      <c r="WAW103" s="13"/>
      <c r="WAX103" s="13"/>
      <c r="WAY103" s="13"/>
      <c r="WAZ103" s="13"/>
      <c r="WBA103" s="13"/>
      <c r="WBB103" s="13"/>
      <c r="WBC103" s="13"/>
      <c r="WBD103" s="13"/>
      <c r="WBE103" s="13"/>
      <c r="WBF103" s="13"/>
      <c r="WBG103" s="13"/>
      <c r="WBH103" s="13"/>
      <c r="WBI103" s="13"/>
      <c r="WBJ103" s="13"/>
      <c r="WBK103" s="13"/>
      <c r="WBL103" s="13"/>
      <c r="WBM103" s="13"/>
      <c r="WBN103" s="13"/>
      <c r="WBO103" s="13"/>
      <c r="WBP103" s="13"/>
      <c r="WBQ103" s="13"/>
      <c r="WBR103" s="13"/>
      <c r="WBS103" s="13"/>
      <c r="WBT103" s="13"/>
      <c r="WBU103" s="13"/>
      <c r="WBV103" s="13"/>
      <c r="WBW103" s="13"/>
      <c r="WBX103" s="13"/>
      <c r="WBY103" s="13"/>
      <c r="WBZ103" s="13"/>
      <c r="WCA103" s="13"/>
      <c r="WCB103" s="13"/>
      <c r="WCC103" s="13"/>
      <c r="WCD103" s="13"/>
      <c r="WCE103" s="13"/>
      <c r="WCF103" s="13"/>
      <c r="WCG103" s="13"/>
      <c r="WCH103" s="13"/>
      <c r="WCI103" s="13"/>
      <c r="WCJ103" s="13"/>
      <c r="WCK103" s="13"/>
      <c r="WCL103" s="13"/>
      <c r="WCM103" s="13"/>
      <c r="WCN103" s="13"/>
      <c r="WCO103" s="13"/>
      <c r="WCP103" s="13"/>
      <c r="WCQ103" s="13"/>
      <c r="WCR103" s="13"/>
      <c r="WCS103" s="13"/>
      <c r="WCT103" s="13"/>
      <c r="WCU103" s="13"/>
      <c r="WCV103" s="13"/>
      <c r="WCW103" s="13"/>
      <c r="WCX103" s="13"/>
      <c r="WCY103" s="13"/>
      <c r="WCZ103" s="13"/>
      <c r="WDA103" s="13"/>
      <c r="WDB103" s="13"/>
      <c r="WDC103" s="13"/>
      <c r="WDD103" s="13"/>
      <c r="WDE103" s="13"/>
      <c r="WDF103" s="13"/>
      <c r="WDG103" s="13"/>
      <c r="WDH103" s="13"/>
      <c r="WDI103" s="13"/>
      <c r="WDJ103" s="13"/>
      <c r="WDK103" s="13"/>
      <c r="WDL103" s="13"/>
      <c r="WDM103" s="13"/>
      <c r="WDN103" s="13"/>
      <c r="WDO103" s="13"/>
      <c r="WDP103" s="13"/>
      <c r="WDQ103" s="13"/>
      <c r="WDR103" s="13"/>
      <c r="WDS103" s="13"/>
      <c r="WDT103" s="13"/>
      <c r="WDU103" s="13"/>
      <c r="WDV103" s="13"/>
      <c r="WDW103" s="13"/>
      <c r="WDX103" s="13"/>
      <c r="WDY103" s="13"/>
      <c r="WDZ103" s="13"/>
      <c r="WEA103" s="13"/>
      <c r="WEB103" s="13"/>
      <c r="WEC103" s="13"/>
      <c r="WED103" s="13"/>
      <c r="WEE103" s="13"/>
      <c r="WEF103" s="13"/>
      <c r="WEG103" s="13"/>
      <c r="WEH103" s="13"/>
      <c r="WEI103" s="13"/>
      <c r="WEJ103" s="13"/>
      <c r="WEK103" s="13"/>
      <c r="WEL103" s="13"/>
      <c r="WEM103" s="13"/>
      <c r="WEN103" s="13"/>
      <c r="WEO103" s="13"/>
      <c r="WEP103" s="13"/>
      <c r="WEQ103" s="13"/>
      <c r="WER103" s="13"/>
      <c r="WES103" s="13"/>
      <c r="WET103" s="13"/>
      <c r="WEU103" s="13"/>
      <c r="WEV103" s="13"/>
      <c r="WEW103" s="13"/>
      <c r="WEX103" s="13"/>
      <c r="WEY103" s="13"/>
      <c r="WEZ103" s="13"/>
      <c r="WFA103" s="13"/>
      <c r="WFB103" s="13"/>
      <c r="WFC103" s="13"/>
      <c r="WFD103" s="13"/>
      <c r="WFE103" s="13"/>
      <c r="WFF103" s="13"/>
      <c r="WFG103" s="13"/>
      <c r="WFH103" s="13"/>
      <c r="WFI103" s="13"/>
      <c r="WFJ103" s="13"/>
      <c r="WFK103" s="13"/>
      <c r="WFL103" s="13"/>
      <c r="WFM103" s="13"/>
      <c r="WFN103" s="13"/>
      <c r="WFO103" s="13"/>
      <c r="WFP103" s="13"/>
      <c r="WFQ103" s="13"/>
      <c r="WFR103" s="13"/>
      <c r="WFS103" s="13"/>
      <c r="WFT103" s="13"/>
      <c r="WFU103" s="13"/>
      <c r="WFV103" s="13"/>
      <c r="WFW103" s="13"/>
      <c r="WFX103" s="13"/>
      <c r="WFY103" s="13"/>
      <c r="WFZ103" s="13"/>
      <c r="WGA103" s="13"/>
      <c r="WGB103" s="13"/>
      <c r="WGC103" s="13"/>
      <c r="WGD103" s="13"/>
      <c r="WGE103" s="13"/>
      <c r="WGF103" s="13"/>
      <c r="WGG103" s="13"/>
      <c r="WGH103" s="13"/>
      <c r="WGI103" s="13"/>
      <c r="WGJ103" s="13"/>
      <c r="WGK103" s="13"/>
      <c r="WGL103" s="13"/>
      <c r="WGM103" s="13"/>
      <c r="WGN103" s="13"/>
      <c r="WGO103" s="13"/>
      <c r="WGP103" s="13"/>
      <c r="WGQ103" s="13"/>
      <c r="WGR103" s="13"/>
      <c r="WGS103" s="13"/>
      <c r="WGT103" s="13"/>
      <c r="WGU103" s="13"/>
      <c r="WGV103" s="13"/>
      <c r="WGW103" s="13"/>
      <c r="WGX103" s="13"/>
      <c r="WGY103" s="13"/>
      <c r="WGZ103" s="13"/>
      <c r="WHA103" s="13"/>
      <c r="WHB103" s="13"/>
      <c r="WHC103" s="13"/>
      <c r="WHD103" s="13"/>
      <c r="WHE103" s="13"/>
      <c r="WHF103" s="13"/>
      <c r="WHG103" s="13"/>
      <c r="WHH103" s="13"/>
      <c r="WHI103" s="13"/>
      <c r="WHJ103" s="13"/>
      <c r="WHK103" s="13"/>
      <c r="WHL103" s="13"/>
      <c r="WHM103" s="13"/>
      <c r="WHN103" s="13"/>
      <c r="WHO103" s="13"/>
      <c r="WHP103" s="13"/>
      <c r="WHQ103" s="13"/>
      <c r="WHR103" s="13"/>
      <c r="WHS103" s="13"/>
      <c r="WHT103" s="13"/>
      <c r="WHU103" s="13"/>
      <c r="WHV103" s="13"/>
      <c r="WHW103" s="13"/>
      <c r="WHX103" s="13"/>
      <c r="WHY103" s="13"/>
      <c r="WHZ103" s="13"/>
      <c r="WIA103" s="13"/>
      <c r="WIB103" s="13"/>
      <c r="WIC103" s="13"/>
      <c r="WID103" s="13"/>
      <c r="WIE103" s="13"/>
      <c r="WIF103" s="13"/>
      <c r="WIG103" s="13"/>
      <c r="WIH103" s="13"/>
      <c r="WII103" s="13"/>
      <c r="WIJ103" s="13"/>
      <c r="WIK103" s="13"/>
      <c r="WIL103" s="13"/>
      <c r="WIM103" s="13"/>
      <c r="WIN103" s="13"/>
      <c r="WIO103" s="13"/>
      <c r="WIP103" s="13"/>
      <c r="WIQ103" s="13"/>
      <c r="WIR103" s="13"/>
      <c r="WIS103" s="13"/>
      <c r="WIT103" s="13"/>
      <c r="WIU103" s="13"/>
      <c r="WIV103" s="13"/>
      <c r="WIW103" s="13"/>
      <c r="WIX103" s="13"/>
      <c r="WIY103" s="13"/>
      <c r="WIZ103" s="13"/>
      <c r="WJA103" s="13"/>
      <c r="WJB103" s="13"/>
      <c r="WJC103" s="13"/>
      <c r="WJD103" s="13"/>
      <c r="WJE103" s="13"/>
      <c r="WJF103" s="13"/>
      <c r="WJG103" s="13"/>
      <c r="WJH103" s="13"/>
      <c r="WJI103" s="13"/>
      <c r="WJJ103" s="13"/>
      <c r="WJK103" s="13"/>
      <c r="WJL103" s="13"/>
      <c r="WJM103" s="13"/>
      <c r="WJN103" s="13"/>
      <c r="WJO103" s="13"/>
      <c r="WJP103" s="13"/>
      <c r="WJQ103" s="13"/>
      <c r="WJR103" s="13"/>
      <c r="WJS103" s="13"/>
      <c r="WJT103" s="13"/>
      <c r="WJU103" s="13"/>
      <c r="WJV103" s="13"/>
      <c r="WJW103" s="13"/>
      <c r="WJX103" s="13"/>
      <c r="WJY103" s="13"/>
      <c r="WJZ103" s="13"/>
      <c r="WKA103" s="13"/>
      <c r="WKB103" s="13"/>
      <c r="WKC103" s="13"/>
      <c r="WKD103" s="13"/>
      <c r="WKE103" s="13"/>
      <c r="WKF103" s="13"/>
      <c r="WKG103" s="13"/>
      <c r="WKH103" s="13"/>
      <c r="WKI103" s="13"/>
      <c r="WKJ103" s="13"/>
      <c r="WKK103" s="13"/>
      <c r="WKL103" s="13"/>
      <c r="WKM103" s="13"/>
      <c r="WKN103" s="13"/>
      <c r="WKO103" s="13"/>
      <c r="WKP103" s="13"/>
      <c r="WKQ103" s="13"/>
      <c r="WKR103" s="13"/>
      <c r="WKS103" s="13"/>
      <c r="WKT103" s="13"/>
      <c r="WKU103" s="13"/>
      <c r="WKV103" s="13"/>
      <c r="WKW103" s="13"/>
      <c r="WKX103" s="13"/>
      <c r="WKY103" s="13"/>
      <c r="WKZ103" s="13"/>
      <c r="WLA103" s="13"/>
      <c r="WLB103" s="13"/>
      <c r="WLC103" s="13"/>
      <c r="WLD103" s="13"/>
      <c r="WLE103" s="13"/>
      <c r="WLF103" s="13"/>
      <c r="WLG103" s="13"/>
      <c r="WLH103" s="13"/>
      <c r="WLI103" s="13"/>
      <c r="WLJ103" s="13"/>
      <c r="WLK103" s="13"/>
      <c r="WLL103" s="13"/>
      <c r="WLM103" s="13"/>
      <c r="WLN103" s="13"/>
      <c r="WLO103" s="13"/>
      <c r="WLP103" s="13"/>
      <c r="WLQ103" s="13"/>
      <c r="WLR103" s="13"/>
      <c r="WLS103" s="13"/>
      <c r="WLT103" s="13"/>
      <c r="WLU103" s="13"/>
      <c r="WLV103" s="13"/>
      <c r="WLW103" s="13"/>
      <c r="WLX103" s="13"/>
      <c r="WLY103" s="13"/>
      <c r="WLZ103" s="13"/>
      <c r="WMA103" s="13"/>
      <c r="WMB103" s="13"/>
      <c r="WMC103" s="13"/>
      <c r="WMD103" s="13"/>
      <c r="WME103" s="13"/>
      <c r="WMF103" s="13"/>
      <c r="WMG103" s="13"/>
      <c r="WMH103" s="13"/>
      <c r="WMI103" s="13"/>
      <c r="WMJ103" s="13"/>
      <c r="WMK103" s="13"/>
      <c r="WML103" s="13"/>
      <c r="WMM103" s="13"/>
      <c r="WMN103" s="13"/>
      <c r="WMO103" s="13"/>
      <c r="WMP103" s="13"/>
      <c r="WMQ103" s="13"/>
      <c r="WMR103" s="13"/>
      <c r="WMS103" s="13"/>
      <c r="WMT103" s="13"/>
      <c r="WMU103" s="13"/>
      <c r="WMV103" s="13"/>
      <c r="WMW103" s="13"/>
      <c r="WMX103" s="13"/>
      <c r="WMY103" s="13"/>
      <c r="WMZ103" s="13"/>
      <c r="WNA103" s="13"/>
      <c r="WNB103" s="13"/>
      <c r="WNC103" s="13"/>
      <c r="WND103" s="13"/>
      <c r="WNE103" s="13"/>
      <c r="WNF103" s="13"/>
      <c r="WNG103" s="13"/>
      <c r="WNH103" s="13"/>
      <c r="WNI103" s="13"/>
      <c r="WNJ103" s="13"/>
      <c r="WNK103" s="13"/>
      <c r="WNL103" s="13"/>
      <c r="WNM103" s="13"/>
      <c r="WNN103" s="13"/>
      <c r="WNO103" s="13"/>
      <c r="WNP103" s="13"/>
      <c r="WNQ103" s="13"/>
      <c r="WNR103" s="13"/>
      <c r="WNS103" s="13"/>
      <c r="WNT103" s="13"/>
      <c r="WNU103" s="13"/>
      <c r="WNV103" s="13"/>
      <c r="WNW103" s="13"/>
      <c r="WNX103" s="13"/>
      <c r="WNY103" s="13"/>
      <c r="WNZ103" s="13"/>
      <c r="WOA103" s="13"/>
      <c r="WOB103" s="13"/>
      <c r="WOC103" s="13"/>
      <c r="WOD103" s="13"/>
      <c r="WOE103" s="13"/>
      <c r="WOF103" s="13"/>
      <c r="WOG103" s="13"/>
      <c r="WOH103" s="13"/>
      <c r="WOI103" s="13"/>
      <c r="WOJ103" s="13"/>
      <c r="WOK103" s="13"/>
      <c r="WOL103" s="13"/>
      <c r="WOM103" s="13"/>
      <c r="WON103" s="13"/>
      <c r="WOO103" s="13"/>
      <c r="WOP103" s="13"/>
      <c r="WOQ103" s="13"/>
      <c r="WOR103" s="13"/>
      <c r="WOS103" s="13"/>
      <c r="WOT103" s="13"/>
      <c r="WOU103" s="13"/>
      <c r="WOV103" s="13"/>
      <c r="WOW103" s="13"/>
      <c r="WOX103" s="13"/>
      <c r="WOY103" s="13"/>
      <c r="WOZ103" s="13"/>
      <c r="WPA103" s="13"/>
      <c r="WPB103" s="13"/>
      <c r="WPC103" s="13"/>
      <c r="WPD103" s="13"/>
      <c r="WPE103" s="13"/>
      <c r="WPF103" s="13"/>
      <c r="WPG103" s="13"/>
      <c r="WPH103" s="13"/>
      <c r="WPI103" s="13"/>
      <c r="WPJ103" s="13"/>
      <c r="WPK103" s="13"/>
      <c r="WPL103" s="13"/>
      <c r="WPM103" s="13"/>
      <c r="WPN103" s="13"/>
      <c r="WPO103" s="13"/>
      <c r="WPP103" s="13"/>
      <c r="WPQ103" s="13"/>
      <c r="WPR103" s="13"/>
      <c r="WPS103" s="13"/>
      <c r="WPT103" s="13"/>
      <c r="WPU103" s="13"/>
      <c r="WPV103" s="13"/>
      <c r="WPW103" s="13"/>
      <c r="WPX103" s="13"/>
      <c r="WPY103" s="13"/>
      <c r="WPZ103" s="13"/>
      <c r="WQA103" s="13"/>
      <c r="WQB103" s="13"/>
      <c r="WQC103" s="13"/>
      <c r="WQD103" s="13"/>
      <c r="WQE103" s="13"/>
      <c r="WQF103" s="13"/>
      <c r="WQG103" s="13"/>
      <c r="WQH103" s="13"/>
      <c r="WQI103" s="13"/>
      <c r="WQJ103" s="13"/>
      <c r="WQK103" s="13"/>
      <c r="WQL103" s="13"/>
      <c r="WQM103" s="13"/>
      <c r="WQN103" s="13"/>
      <c r="WQO103" s="13"/>
      <c r="WQP103" s="13"/>
      <c r="WQQ103" s="13"/>
      <c r="WQR103" s="13"/>
      <c r="WQS103" s="13"/>
      <c r="WQT103" s="13"/>
      <c r="WQU103" s="13"/>
      <c r="WQV103" s="13"/>
      <c r="WQW103" s="13"/>
      <c r="WQX103" s="13"/>
      <c r="WQY103" s="13"/>
      <c r="WQZ103" s="13"/>
      <c r="WRA103" s="13"/>
      <c r="WRB103" s="13"/>
      <c r="WRC103" s="13"/>
      <c r="WRD103" s="13"/>
      <c r="WRE103" s="13"/>
      <c r="WRF103" s="13"/>
      <c r="WRG103" s="13"/>
      <c r="WRH103" s="13"/>
      <c r="WRI103" s="13"/>
      <c r="WRJ103" s="13"/>
      <c r="WRK103" s="13"/>
      <c r="WRL103" s="13"/>
      <c r="WRM103" s="13"/>
      <c r="WRN103" s="13"/>
      <c r="WRO103" s="13"/>
      <c r="WRP103" s="13"/>
      <c r="WRQ103" s="13"/>
      <c r="WRR103" s="13"/>
      <c r="WRS103" s="13"/>
      <c r="WRT103" s="13"/>
      <c r="WRU103" s="13"/>
      <c r="WRV103" s="13"/>
      <c r="WRW103" s="13"/>
      <c r="WRX103" s="13"/>
      <c r="WRY103" s="13"/>
      <c r="WRZ103" s="13"/>
      <c r="WSA103" s="13"/>
      <c r="WSB103" s="13"/>
      <c r="WSC103" s="13"/>
      <c r="WSD103" s="13"/>
      <c r="WSE103" s="13"/>
      <c r="WSF103" s="13"/>
      <c r="WSG103" s="13"/>
      <c r="WSH103" s="13"/>
      <c r="WSI103" s="13"/>
      <c r="WSJ103" s="13"/>
      <c r="WSK103" s="13"/>
      <c r="WSL103" s="13"/>
      <c r="WSM103" s="13"/>
      <c r="WSN103" s="13"/>
      <c r="WSO103" s="13"/>
      <c r="WSP103" s="13"/>
      <c r="WSQ103" s="13"/>
      <c r="WSR103" s="13"/>
      <c r="WSS103" s="13"/>
      <c r="WST103" s="13"/>
      <c r="WSU103" s="13"/>
      <c r="WSV103" s="13"/>
      <c r="WSW103" s="13"/>
      <c r="WSX103" s="13"/>
      <c r="WSY103" s="13"/>
      <c r="WSZ103" s="13"/>
      <c r="WTA103" s="13"/>
      <c r="WTB103" s="13"/>
      <c r="WTC103" s="13"/>
      <c r="WTD103" s="13"/>
      <c r="WTE103" s="13"/>
      <c r="WTF103" s="13"/>
      <c r="WTG103" s="13"/>
      <c r="WTH103" s="13"/>
      <c r="WTI103" s="13"/>
      <c r="WTJ103" s="13"/>
      <c r="WTK103" s="13"/>
      <c r="WTL103" s="13"/>
      <c r="WTM103" s="13"/>
      <c r="WTN103" s="13"/>
      <c r="WTO103" s="13"/>
      <c r="WTP103" s="13"/>
      <c r="WTQ103" s="13"/>
      <c r="WTR103" s="13"/>
      <c r="WTS103" s="13"/>
      <c r="WTT103" s="13"/>
      <c r="WTU103" s="13"/>
      <c r="WTV103" s="13"/>
      <c r="WTW103" s="13"/>
      <c r="WTX103" s="13"/>
      <c r="WTY103" s="13"/>
      <c r="WTZ103" s="13"/>
      <c r="WUA103" s="13"/>
      <c r="WUB103" s="13"/>
      <c r="WUC103" s="13"/>
      <c r="WUD103" s="13"/>
      <c r="WUE103" s="13"/>
      <c r="WUF103" s="13"/>
      <c r="WUG103" s="13"/>
      <c r="WUH103" s="13"/>
      <c r="WUI103" s="13"/>
      <c r="WUJ103" s="13"/>
      <c r="WUK103" s="13"/>
      <c r="WUL103" s="13"/>
      <c r="WUM103" s="13"/>
      <c r="WUN103" s="13"/>
      <c r="WUO103" s="13"/>
      <c r="WUP103" s="13"/>
      <c r="WUQ103" s="13"/>
      <c r="WUR103" s="13"/>
      <c r="WUS103" s="13"/>
      <c r="WUT103" s="13"/>
      <c r="WUU103" s="13"/>
      <c r="WUV103" s="13"/>
      <c r="WUW103" s="13"/>
      <c r="WUX103" s="13"/>
      <c r="WUY103" s="13"/>
      <c r="WUZ103" s="13"/>
      <c r="WVA103" s="13"/>
      <c r="WVB103" s="13"/>
      <c r="WVC103" s="13"/>
      <c r="WVD103" s="13"/>
      <c r="WVE103" s="13"/>
      <c r="WVF103" s="13"/>
      <c r="WVG103" s="13"/>
      <c r="WVH103" s="13"/>
      <c r="WVI103" s="13"/>
      <c r="WVJ103" s="13"/>
      <c r="WVK103" s="13"/>
      <c r="WVL103" s="13"/>
      <c r="WVM103" s="13"/>
      <c r="WVN103" s="13"/>
      <c r="WVO103" s="13"/>
      <c r="WVP103" s="13"/>
      <c r="WVQ103" s="13"/>
      <c r="WVR103" s="13"/>
      <c r="WVS103" s="13"/>
      <c r="WVT103" s="13"/>
      <c r="WVU103" s="13"/>
      <c r="WVV103" s="13"/>
      <c r="WVW103" s="13"/>
      <c r="WVX103" s="13"/>
      <c r="WVY103" s="13"/>
      <c r="WVZ103" s="13"/>
      <c r="WWA103" s="13"/>
      <c r="WWB103" s="13"/>
      <c r="WWC103" s="13"/>
      <c r="WWD103" s="13"/>
      <c r="WWE103" s="13"/>
      <c r="WWF103" s="13"/>
      <c r="WWG103" s="13"/>
      <c r="WWH103" s="13"/>
      <c r="WWI103" s="13"/>
      <c r="WWJ103" s="13"/>
      <c r="WWK103" s="13"/>
      <c r="WWL103" s="13"/>
      <c r="WWM103" s="13"/>
      <c r="WWN103" s="13"/>
      <c r="WWO103" s="13"/>
      <c r="WWP103" s="13"/>
      <c r="WWQ103" s="13"/>
      <c r="WWR103" s="13"/>
      <c r="WWS103" s="13"/>
      <c r="WWT103" s="13"/>
      <c r="WWU103" s="13"/>
      <c r="WWV103" s="13"/>
      <c r="WWW103" s="13"/>
      <c r="WWX103" s="13"/>
      <c r="WWY103" s="13"/>
      <c r="WWZ103" s="13"/>
      <c r="WXA103" s="13"/>
      <c r="WXB103" s="13"/>
      <c r="WXC103" s="13"/>
      <c r="WXD103" s="13"/>
      <c r="WXE103" s="13"/>
      <c r="WXF103" s="13"/>
      <c r="WXG103" s="13"/>
      <c r="WXH103" s="13"/>
      <c r="WXI103" s="13"/>
      <c r="WXJ103" s="13"/>
      <c r="WXK103" s="13"/>
      <c r="WXL103" s="13"/>
      <c r="WXM103" s="13"/>
      <c r="WXN103" s="13"/>
      <c r="WXO103" s="13"/>
      <c r="WXP103" s="13"/>
      <c r="WXQ103" s="13"/>
      <c r="WXR103" s="13"/>
      <c r="WXS103" s="13"/>
      <c r="WXT103" s="13"/>
      <c r="WXU103" s="13"/>
      <c r="WXV103" s="13"/>
      <c r="WXW103" s="13"/>
      <c r="WXX103" s="13"/>
      <c r="WXY103" s="13"/>
      <c r="WXZ103" s="13"/>
      <c r="WYA103" s="13"/>
      <c r="WYB103" s="13"/>
      <c r="WYC103" s="13"/>
      <c r="WYD103" s="13"/>
      <c r="WYE103" s="13"/>
      <c r="WYF103" s="13"/>
      <c r="WYG103" s="13"/>
      <c r="WYH103" s="13"/>
      <c r="WYI103" s="13"/>
      <c r="WYJ103" s="13"/>
      <c r="WYK103" s="13"/>
      <c r="WYL103" s="13"/>
      <c r="WYM103" s="13"/>
      <c r="WYN103" s="13"/>
      <c r="WYO103" s="13"/>
      <c r="WYP103" s="13"/>
      <c r="WYQ103" s="13"/>
      <c r="WYR103" s="13"/>
      <c r="WYS103" s="13"/>
      <c r="WYT103" s="13"/>
      <c r="WYU103" s="13"/>
      <c r="WYV103" s="13"/>
      <c r="WYW103" s="13"/>
      <c r="WYX103" s="13"/>
      <c r="WYY103" s="13"/>
      <c r="WYZ103" s="13"/>
      <c r="WZA103" s="13"/>
      <c r="WZB103" s="13"/>
      <c r="WZC103" s="13"/>
      <c r="WZD103" s="13"/>
      <c r="WZE103" s="13"/>
      <c r="WZF103" s="13"/>
      <c r="WZG103" s="13"/>
      <c r="WZH103" s="13"/>
      <c r="WZI103" s="13"/>
      <c r="WZJ103" s="13"/>
      <c r="WZK103" s="13"/>
      <c r="WZL103" s="13"/>
      <c r="WZM103" s="13"/>
      <c r="WZN103" s="13"/>
      <c r="WZO103" s="13"/>
      <c r="WZP103" s="13"/>
      <c r="WZQ103" s="13"/>
      <c r="WZR103" s="13"/>
      <c r="WZS103" s="13"/>
      <c r="WZT103" s="13"/>
      <c r="WZU103" s="13"/>
      <c r="WZV103" s="13"/>
      <c r="WZW103" s="13"/>
      <c r="WZX103" s="13"/>
      <c r="WZY103" s="13"/>
      <c r="WZZ103" s="13"/>
      <c r="XAA103" s="13"/>
      <c r="XAB103" s="13"/>
      <c r="XAC103" s="13"/>
      <c r="XAD103" s="13"/>
      <c r="XAE103" s="13"/>
      <c r="XAF103" s="13"/>
      <c r="XAG103" s="13"/>
      <c r="XAH103" s="13"/>
      <c r="XAI103" s="13"/>
      <c r="XAJ103" s="13"/>
      <c r="XAK103" s="13"/>
      <c r="XAL103" s="13"/>
      <c r="XAM103" s="13"/>
      <c r="XAN103" s="13"/>
      <c r="XAO103" s="13"/>
      <c r="XAP103" s="13"/>
      <c r="XAQ103" s="13"/>
      <c r="XAR103" s="13"/>
      <c r="XAS103" s="13"/>
      <c r="XAT103" s="13"/>
      <c r="XAU103" s="13"/>
      <c r="XAV103" s="13"/>
      <c r="XAW103" s="13"/>
      <c r="XAX103" s="13"/>
      <c r="XAY103" s="13"/>
      <c r="XAZ103" s="13"/>
      <c r="XBA103" s="13"/>
      <c r="XBB103" s="13"/>
      <c r="XBC103" s="13"/>
      <c r="XBD103" s="13"/>
      <c r="XBE103" s="13"/>
      <c r="XBF103" s="13"/>
      <c r="XBG103" s="13"/>
      <c r="XBH103" s="13"/>
      <c r="XBI103" s="13"/>
      <c r="XBJ103" s="13"/>
      <c r="XBK103" s="13"/>
      <c r="XBL103" s="13"/>
      <c r="XBM103" s="13"/>
      <c r="XBN103" s="13"/>
      <c r="XBO103" s="13"/>
      <c r="XBP103" s="13"/>
      <c r="XBQ103" s="13"/>
      <c r="XBR103" s="13"/>
      <c r="XBS103" s="13"/>
      <c r="XBT103" s="13"/>
      <c r="XBU103" s="13"/>
      <c r="XBV103" s="13"/>
      <c r="XBW103" s="13"/>
      <c r="XBX103" s="13"/>
      <c r="XBY103" s="13"/>
      <c r="XBZ103" s="13"/>
      <c r="XCA103" s="13"/>
      <c r="XCB103" s="13"/>
      <c r="XCC103" s="13"/>
      <c r="XCD103" s="13"/>
      <c r="XCE103" s="13"/>
      <c r="XCF103" s="13"/>
      <c r="XCG103" s="13"/>
      <c r="XCH103" s="13"/>
      <c r="XCI103" s="13"/>
      <c r="XCJ103" s="13"/>
      <c r="XCK103" s="13"/>
      <c r="XCL103" s="13"/>
      <c r="XCM103" s="13"/>
      <c r="XCN103" s="13"/>
      <c r="XCO103" s="13"/>
      <c r="XCP103" s="13"/>
      <c r="XCQ103" s="13"/>
      <c r="XCR103" s="13"/>
      <c r="XCS103" s="13"/>
      <c r="XCT103" s="13"/>
      <c r="XCU103" s="13"/>
      <c r="XCV103" s="13"/>
      <c r="XCW103" s="13"/>
      <c r="XCX103" s="13"/>
      <c r="XCY103" s="13"/>
      <c r="XCZ103" s="13"/>
      <c r="XDA103" s="13"/>
      <c r="XDB103" s="13"/>
      <c r="XDC103" s="13"/>
      <c r="XDD103" s="13"/>
      <c r="XDE103" s="13"/>
      <c r="XDF103" s="13"/>
      <c r="XDG103" s="13"/>
      <c r="XDH103" s="13"/>
      <c r="XDI103" s="13"/>
      <c r="XDJ103" s="13"/>
      <c r="XDK103" s="13"/>
      <c r="XDL103" s="13"/>
      <c r="XDM103" s="13"/>
      <c r="XDN103" s="13"/>
      <c r="XDO103" s="13"/>
      <c r="XDP103" s="13"/>
      <c r="XDQ103" s="13"/>
      <c r="XDR103" s="13"/>
      <c r="XDS103" s="13"/>
      <c r="XDT103" s="13"/>
      <c r="XDU103" s="13"/>
      <c r="XDV103" s="13"/>
      <c r="XDW103" s="13"/>
      <c r="XDX103" s="13"/>
      <c r="XDY103" s="13"/>
      <c r="XDZ103" s="13"/>
      <c r="XEA103" s="13"/>
      <c r="XEB103" s="13"/>
      <c r="XEC103" s="13"/>
      <c r="XED103" s="13"/>
      <c r="XEE103" s="13"/>
      <c r="XEF103" s="13"/>
      <c r="XEG103" s="13"/>
      <c r="XEH103" s="13"/>
      <c r="XEI103" s="13"/>
      <c r="XEJ103" s="13"/>
      <c r="XEK103" s="13"/>
      <c r="XEL103" s="13"/>
      <c r="XEM103" s="13"/>
      <c r="XEN103" s="13"/>
      <c r="XEO103" s="13"/>
      <c r="XEP103" s="13"/>
      <c r="XEQ103" s="13"/>
      <c r="XER103" s="13"/>
      <c r="XES103" s="13"/>
      <c r="XET103" s="13"/>
      <c r="XEU103" s="13"/>
      <c r="XEV103" s="13"/>
      <c r="XEW103" s="13"/>
      <c r="XEX103" s="13"/>
      <c r="XEY103" s="13"/>
      <c r="XEZ103" s="13"/>
      <c r="XFA103" s="13"/>
      <c r="XFB103" s="13"/>
    </row>
    <row r="104" spans="1:16382" x14ac:dyDescent="0.25">
      <c r="A104" s="14">
        <v>103</v>
      </c>
      <c r="B104" s="43" t="s">
        <v>4360</v>
      </c>
      <c r="C104" s="43" t="s">
        <v>10</v>
      </c>
      <c r="D104" s="43" t="s">
        <v>61</v>
      </c>
      <c r="E104" s="72">
        <v>43151</v>
      </c>
      <c r="F104" s="95">
        <v>0.93980324074074073</v>
      </c>
      <c r="G104" s="43" t="s">
        <v>31</v>
      </c>
      <c r="H104" s="43" t="s">
        <v>31</v>
      </c>
      <c r="I104" s="43" t="s">
        <v>31</v>
      </c>
      <c r="J104" s="43" t="s">
        <v>31</v>
      </c>
      <c r="K104" s="149">
        <v>100000</v>
      </c>
      <c r="L104" s="43"/>
      <c r="M104" s="43" t="s">
        <v>31</v>
      </c>
      <c r="N104" s="43" t="s">
        <v>31</v>
      </c>
      <c r="O104" s="43" t="s">
        <v>31</v>
      </c>
      <c r="P104" s="43" t="s">
        <v>4925</v>
      </c>
      <c r="Q104" s="14" t="s">
        <v>100</v>
      </c>
      <c r="R104" s="43" t="s">
        <v>72</v>
      </c>
      <c r="S104" s="43" t="s">
        <v>4615</v>
      </c>
      <c r="T104" s="14" t="s">
        <v>89</v>
      </c>
      <c r="U104" s="43" t="s">
        <v>2314</v>
      </c>
      <c r="V104" s="12" t="s">
        <v>31</v>
      </c>
      <c r="W104" s="12" t="s">
        <v>31</v>
      </c>
      <c r="X104" s="42" t="s">
        <v>4624</v>
      </c>
      <c r="Y104" s="48" t="s">
        <v>4935</v>
      </c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13"/>
      <c r="NH104" s="13"/>
      <c r="NI104" s="13"/>
      <c r="NJ104" s="13"/>
      <c r="NK104" s="13"/>
      <c r="NL104" s="13"/>
      <c r="NM104" s="13"/>
      <c r="NN104" s="13"/>
      <c r="NO104" s="13"/>
      <c r="NP104" s="13"/>
      <c r="NQ104" s="13"/>
      <c r="NR104" s="13"/>
      <c r="NS104" s="13"/>
      <c r="NT104" s="13"/>
      <c r="NU104" s="13"/>
      <c r="NV104" s="13"/>
      <c r="NW104" s="13"/>
      <c r="NX104" s="13"/>
      <c r="NY104" s="13"/>
      <c r="NZ104" s="13"/>
      <c r="OA104" s="13"/>
      <c r="OB104" s="13"/>
      <c r="OC104" s="13"/>
      <c r="OD104" s="13"/>
      <c r="OE104" s="13"/>
      <c r="OF104" s="13"/>
      <c r="OG104" s="13"/>
      <c r="OH104" s="13"/>
      <c r="OI104" s="13"/>
      <c r="OJ104" s="13"/>
      <c r="OK104" s="13"/>
      <c r="OL104" s="13"/>
      <c r="OM104" s="13"/>
      <c r="ON104" s="13"/>
      <c r="OO104" s="13"/>
      <c r="OP104" s="13"/>
      <c r="OQ104" s="13"/>
      <c r="OR104" s="13"/>
      <c r="OS104" s="13"/>
      <c r="OT104" s="13"/>
      <c r="OU104" s="13"/>
      <c r="OV104" s="13"/>
      <c r="OW104" s="13"/>
      <c r="OX104" s="13"/>
      <c r="OY104" s="13"/>
      <c r="OZ104" s="13"/>
      <c r="PA104" s="13"/>
      <c r="PB104" s="13"/>
      <c r="PC104" s="13"/>
      <c r="PD104" s="13"/>
      <c r="PE104" s="13"/>
      <c r="PF104" s="13"/>
      <c r="PG104" s="13"/>
      <c r="PH104" s="13"/>
      <c r="PI104" s="13"/>
      <c r="PJ104" s="13"/>
      <c r="PK104" s="13"/>
      <c r="PL104" s="13"/>
      <c r="PM104" s="13"/>
      <c r="PN104" s="13"/>
      <c r="PO104" s="13"/>
      <c r="PP104" s="13"/>
      <c r="PQ104" s="13"/>
      <c r="PR104" s="13"/>
      <c r="PS104" s="13"/>
      <c r="PT104" s="13"/>
      <c r="PU104" s="13"/>
      <c r="PV104" s="13"/>
      <c r="PW104" s="13"/>
      <c r="PX104" s="13"/>
      <c r="PY104" s="13"/>
      <c r="PZ104" s="13"/>
      <c r="QA104" s="13"/>
      <c r="QB104" s="13"/>
      <c r="QC104" s="13"/>
      <c r="QD104" s="13"/>
      <c r="QE104" s="13"/>
      <c r="QF104" s="13"/>
      <c r="QG104" s="13"/>
      <c r="QH104" s="13"/>
      <c r="QI104" s="13"/>
      <c r="QJ104" s="13"/>
      <c r="QK104" s="13"/>
      <c r="QL104" s="13"/>
      <c r="QM104" s="13"/>
      <c r="QN104" s="13"/>
      <c r="QO104" s="13"/>
      <c r="QP104" s="13"/>
      <c r="QQ104" s="13"/>
      <c r="QR104" s="13"/>
      <c r="QS104" s="13"/>
      <c r="QT104" s="13"/>
      <c r="QU104" s="13"/>
      <c r="QV104" s="13"/>
      <c r="QW104" s="13"/>
      <c r="QX104" s="13"/>
      <c r="QY104" s="13"/>
      <c r="QZ104" s="13"/>
      <c r="RA104" s="13"/>
      <c r="RB104" s="13"/>
      <c r="RC104" s="13"/>
      <c r="RD104" s="13"/>
      <c r="RE104" s="13"/>
      <c r="RF104" s="13"/>
      <c r="RG104" s="13"/>
      <c r="RH104" s="13"/>
      <c r="RI104" s="13"/>
      <c r="RJ104" s="13"/>
      <c r="RK104" s="13"/>
      <c r="RL104" s="13"/>
      <c r="RM104" s="13"/>
      <c r="RN104" s="13"/>
      <c r="RO104" s="13"/>
      <c r="RP104" s="13"/>
      <c r="RQ104" s="13"/>
      <c r="RR104" s="13"/>
      <c r="RS104" s="13"/>
      <c r="RT104" s="13"/>
      <c r="RU104" s="13"/>
      <c r="RV104" s="13"/>
      <c r="RW104" s="13"/>
      <c r="RX104" s="13"/>
      <c r="RY104" s="13"/>
      <c r="RZ104" s="13"/>
      <c r="SA104" s="13"/>
      <c r="SB104" s="13"/>
      <c r="SC104" s="13"/>
      <c r="SD104" s="13"/>
      <c r="SE104" s="13"/>
      <c r="SF104" s="13"/>
      <c r="SG104" s="13"/>
      <c r="SH104" s="13"/>
      <c r="SI104" s="13"/>
      <c r="SJ104" s="13"/>
      <c r="SK104" s="13"/>
      <c r="SL104" s="13"/>
      <c r="SM104" s="13"/>
      <c r="SN104" s="13"/>
      <c r="SO104" s="13"/>
      <c r="SP104" s="13"/>
      <c r="SQ104" s="13"/>
      <c r="SR104" s="13"/>
      <c r="SS104" s="13"/>
      <c r="ST104" s="13"/>
      <c r="SU104" s="13"/>
      <c r="SV104" s="13"/>
      <c r="SW104" s="13"/>
      <c r="SX104" s="13"/>
      <c r="SY104" s="13"/>
      <c r="SZ104" s="13"/>
      <c r="TA104" s="13"/>
      <c r="TB104" s="13"/>
      <c r="TC104" s="13"/>
      <c r="TD104" s="13"/>
      <c r="TE104" s="13"/>
      <c r="TF104" s="13"/>
      <c r="TG104" s="13"/>
      <c r="TH104" s="13"/>
      <c r="TI104" s="13"/>
      <c r="TJ104" s="13"/>
      <c r="TK104" s="13"/>
      <c r="TL104" s="13"/>
      <c r="TM104" s="13"/>
      <c r="TN104" s="13"/>
      <c r="TO104" s="13"/>
      <c r="TP104" s="13"/>
      <c r="TQ104" s="13"/>
      <c r="TR104" s="13"/>
      <c r="TS104" s="13"/>
      <c r="TT104" s="13"/>
      <c r="TU104" s="13"/>
      <c r="TV104" s="13"/>
      <c r="TW104" s="13"/>
      <c r="TX104" s="13"/>
      <c r="TY104" s="13"/>
      <c r="TZ104" s="13"/>
      <c r="UA104" s="13"/>
      <c r="UB104" s="13"/>
      <c r="UC104" s="13"/>
      <c r="UD104" s="13"/>
      <c r="UE104" s="13"/>
      <c r="UF104" s="13"/>
      <c r="UG104" s="13"/>
      <c r="UH104" s="13"/>
      <c r="UI104" s="13"/>
      <c r="UJ104" s="13"/>
      <c r="UK104" s="13"/>
      <c r="UL104" s="13"/>
      <c r="UM104" s="13"/>
      <c r="UN104" s="13"/>
      <c r="UO104" s="13"/>
      <c r="UP104" s="13"/>
      <c r="UQ104" s="13"/>
      <c r="UR104" s="13"/>
      <c r="US104" s="13"/>
      <c r="UT104" s="13"/>
      <c r="UU104" s="13"/>
      <c r="UV104" s="13"/>
      <c r="UW104" s="13"/>
      <c r="UX104" s="13"/>
      <c r="UY104" s="13"/>
      <c r="UZ104" s="13"/>
      <c r="VA104" s="13"/>
      <c r="VB104" s="13"/>
      <c r="VC104" s="13"/>
      <c r="VD104" s="13"/>
      <c r="VE104" s="13"/>
      <c r="VF104" s="13"/>
      <c r="VG104" s="13"/>
      <c r="VH104" s="13"/>
      <c r="VI104" s="13"/>
      <c r="VJ104" s="13"/>
      <c r="VK104" s="13"/>
      <c r="VL104" s="13"/>
      <c r="VM104" s="13"/>
      <c r="VN104" s="13"/>
      <c r="VO104" s="13"/>
      <c r="VP104" s="13"/>
      <c r="VQ104" s="13"/>
      <c r="VR104" s="13"/>
      <c r="VS104" s="13"/>
      <c r="VT104" s="13"/>
      <c r="VU104" s="13"/>
      <c r="VV104" s="13"/>
      <c r="VW104" s="13"/>
      <c r="VX104" s="13"/>
      <c r="VY104" s="13"/>
      <c r="VZ104" s="13"/>
      <c r="WA104" s="13"/>
      <c r="WB104" s="13"/>
      <c r="WC104" s="13"/>
      <c r="WD104" s="13"/>
      <c r="WE104" s="13"/>
      <c r="WF104" s="13"/>
      <c r="WG104" s="13"/>
      <c r="WH104" s="13"/>
      <c r="WI104" s="13"/>
      <c r="WJ104" s="13"/>
      <c r="WK104" s="13"/>
      <c r="WL104" s="13"/>
      <c r="WM104" s="13"/>
      <c r="WN104" s="13"/>
      <c r="WO104" s="13"/>
      <c r="WP104" s="13"/>
      <c r="WQ104" s="13"/>
      <c r="WR104" s="13"/>
      <c r="WS104" s="13"/>
      <c r="WT104" s="13"/>
      <c r="WU104" s="13"/>
      <c r="WV104" s="13"/>
      <c r="WW104" s="13"/>
      <c r="WX104" s="13"/>
      <c r="WY104" s="13"/>
      <c r="WZ104" s="13"/>
      <c r="XA104" s="13"/>
      <c r="XB104" s="13"/>
      <c r="XC104" s="13"/>
      <c r="XD104" s="13"/>
      <c r="XE104" s="13"/>
      <c r="XF104" s="13"/>
      <c r="XG104" s="13"/>
      <c r="XH104" s="13"/>
      <c r="XI104" s="13"/>
      <c r="XJ104" s="13"/>
      <c r="XK104" s="13"/>
      <c r="XL104" s="13"/>
      <c r="XM104" s="13"/>
      <c r="XN104" s="13"/>
      <c r="XO104" s="13"/>
      <c r="XP104" s="13"/>
      <c r="XQ104" s="13"/>
      <c r="XR104" s="13"/>
      <c r="XS104" s="13"/>
      <c r="XT104" s="13"/>
      <c r="XU104" s="13"/>
      <c r="XV104" s="13"/>
      <c r="XW104" s="13"/>
      <c r="XX104" s="13"/>
      <c r="XY104" s="13"/>
      <c r="XZ104" s="13"/>
      <c r="YA104" s="13"/>
      <c r="YB104" s="13"/>
      <c r="YC104" s="13"/>
      <c r="YD104" s="13"/>
      <c r="YE104" s="13"/>
      <c r="YF104" s="13"/>
      <c r="YG104" s="13"/>
      <c r="YH104" s="13"/>
      <c r="YI104" s="13"/>
      <c r="YJ104" s="13"/>
      <c r="YK104" s="13"/>
      <c r="YL104" s="13"/>
      <c r="YM104" s="13"/>
      <c r="YN104" s="13"/>
      <c r="YO104" s="13"/>
      <c r="YP104" s="13"/>
      <c r="YQ104" s="13"/>
      <c r="YR104" s="13"/>
      <c r="YS104" s="13"/>
      <c r="YT104" s="13"/>
      <c r="YU104" s="13"/>
      <c r="YV104" s="13"/>
      <c r="YW104" s="13"/>
      <c r="YX104" s="13"/>
      <c r="YY104" s="13"/>
      <c r="YZ104" s="13"/>
      <c r="ZA104" s="13"/>
      <c r="ZB104" s="13"/>
      <c r="ZC104" s="13"/>
      <c r="ZD104" s="13"/>
      <c r="ZE104" s="13"/>
      <c r="ZF104" s="13"/>
      <c r="ZG104" s="13"/>
      <c r="ZH104" s="13"/>
      <c r="ZI104" s="13"/>
      <c r="ZJ104" s="13"/>
      <c r="ZK104" s="13"/>
      <c r="ZL104" s="13"/>
      <c r="ZM104" s="13"/>
      <c r="ZN104" s="13"/>
      <c r="ZO104" s="13"/>
      <c r="ZP104" s="13"/>
      <c r="ZQ104" s="13"/>
      <c r="ZR104" s="13"/>
      <c r="ZS104" s="13"/>
      <c r="ZT104" s="13"/>
      <c r="ZU104" s="13"/>
      <c r="ZV104" s="13"/>
      <c r="ZW104" s="13"/>
      <c r="ZX104" s="13"/>
      <c r="ZY104" s="13"/>
      <c r="ZZ104" s="13"/>
      <c r="AAA104" s="13"/>
      <c r="AAB104" s="13"/>
      <c r="AAC104" s="13"/>
      <c r="AAD104" s="13"/>
      <c r="AAE104" s="13"/>
      <c r="AAF104" s="13"/>
      <c r="AAG104" s="13"/>
      <c r="AAH104" s="13"/>
      <c r="AAI104" s="13"/>
      <c r="AAJ104" s="13"/>
      <c r="AAK104" s="13"/>
      <c r="AAL104" s="13"/>
      <c r="AAM104" s="13"/>
      <c r="AAN104" s="13"/>
      <c r="AAO104" s="13"/>
      <c r="AAP104" s="13"/>
      <c r="AAQ104" s="13"/>
      <c r="AAR104" s="13"/>
      <c r="AAS104" s="13"/>
      <c r="AAT104" s="13"/>
      <c r="AAU104" s="13"/>
      <c r="AAV104" s="13"/>
      <c r="AAW104" s="13"/>
      <c r="AAX104" s="13"/>
      <c r="AAY104" s="13"/>
      <c r="AAZ104" s="13"/>
      <c r="ABA104" s="13"/>
      <c r="ABB104" s="13"/>
      <c r="ABC104" s="13"/>
      <c r="ABD104" s="13"/>
      <c r="ABE104" s="13"/>
      <c r="ABF104" s="13"/>
      <c r="ABG104" s="13"/>
      <c r="ABH104" s="13"/>
      <c r="ABI104" s="13"/>
      <c r="ABJ104" s="13"/>
      <c r="ABK104" s="13"/>
      <c r="ABL104" s="13"/>
      <c r="ABM104" s="13"/>
      <c r="ABN104" s="13"/>
      <c r="ABO104" s="13"/>
      <c r="ABP104" s="13"/>
      <c r="ABQ104" s="13"/>
      <c r="ABR104" s="13"/>
      <c r="ABS104" s="13"/>
      <c r="ABT104" s="13"/>
      <c r="ABU104" s="13"/>
      <c r="ABV104" s="13"/>
      <c r="ABW104" s="13"/>
      <c r="ABX104" s="13"/>
      <c r="ABY104" s="13"/>
      <c r="ABZ104" s="13"/>
      <c r="ACA104" s="13"/>
      <c r="ACB104" s="13"/>
      <c r="ACC104" s="13"/>
      <c r="ACD104" s="13"/>
      <c r="ACE104" s="13"/>
      <c r="ACF104" s="13"/>
      <c r="ACG104" s="13"/>
      <c r="ACH104" s="13"/>
      <c r="ACI104" s="13"/>
      <c r="ACJ104" s="13"/>
      <c r="ACK104" s="13"/>
      <c r="ACL104" s="13"/>
      <c r="ACM104" s="13"/>
      <c r="ACN104" s="13"/>
      <c r="ACO104" s="13"/>
      <c r="ACP104" s="13"/>
      <c r="ACQ104" s="13"/>
      <c r="ACR104" s="13"/>
      <c r="ACS104" s="13"/>
      <c r="ACT104" s="13"/>
      <c r="ACU104" s="13"/>
      <c r="ACV104" s="13"/>
      <c r="ACW104" s="13"/>
      <c r="ACX104" s="13"/>
      <c r="ACY104" s="13"/>
      <c r="ACZ104" s="13"/>
      <c r="ADA104" s="13"/>
      <c r="ADB104" s="13"/>
      <c r="ADC104" s="13"/>
      <c r="ADD104" s="13"/>
      <c r="ADE104" s="13"/>
      <c r="ADF104" s="13"/>
      <c r="ADG104" s="13"/>
      <c r="ADH104" s="13"/>
      <c r="ADI104" s="13"/>
      <c r="ADJ104" s="13"/>
      <c r="ADK104" s="13"/>
      <c r="ADL104" s="13"/>
      <c r="ADM104" s="13"/>
      <c r="ADN104" s="13"/>
      <c r="ADO104" s="13"/>
      <c r="ADP104" s="13"/>
      <c r="ADQ104" s="13"/>
      <c r="ADR104" s="13"/>
      <c r="ADS104" s="13"/>
      <c r="ADT104" s="13"/>
      <c r="ADU104" s="13"/>
      <c r="ADV104" s="13"/>
      <c r="ADW104" s="13"/>
      <c r="ADX104" s="13"/>
      <c r="ADY104" s="13"/>
      <c r="ADZ104" s="13"/>
      <c r="AEA104" s="13"/>
      <c r="AEB104" s="13"/>
      <c r="AEC104" s="13"/>
      <c r="AED104" s="13"/>
      <c r="AEE104" s="13"/>
      <c r="AEF104" s="13"/>
      <c r="AEG104" s="13"/>
      <c r="AEH104" s="13"/>
      <c r="AEI104" s="13"/>
      <c r="AEJ104" s="13"/>
      <c r="AEK104" s="13"/>
      <c r="AEL104" s="13"/>
      <c r="AEM104" s="13"/>
      <c r="AEN104" s="13"/>
      <c r="AEO104" s="13"/>
      <c r="AEP104" s="13"/>
      <c r="AEQ104" s="13"/>
      <c r="AER104" s="13"/>
      <c r="AES104" s="13"/>
      <c r="AET104" s="13"/>
      <c r="AEU104" s="13"/>
      <c r="AEV104" s="13"/>
      <c r="AEW104" s="13"/>
      <c r="AEX104" s="13"/>
      <c r="AEY104" s="13"/>
      <c r="AEZ104" s="13"/>
      <c r="AFA104" s="13"/>
      <c r="AFB104" s="13"/>
      <c r="AFC104" s="13"/>
      <c r="AFD104" s="13"/>
      <c r="AFE104" s="13"/>
      <c r="AFF104" s="13"/>
      <c r="AFG104" s="13"/>
      <c r="AFH104" s="13"/>
      <c r="AFI104" s="13"/>
      <c r="AFJ104" s="13"/>
      <c r="AFK104" s="13"/>
      <c r="AFL104" s="13"/>
      <c r="AFM104" s="13"/>
      <c r="AFN104" s="13"/>
      <c r="AFO104" s="13"/>
      <c r="AFP104" s="13"/>
      <c r="AFQ104" s="13"/>
      <c r="AFR104" s="13"/>
      <c r="AFS104" s="13"/>
      <c r="AFT104" s="13"/>
      <c r="AFU104" s="13"/>
      <c r="AFV104" s="13"/>
      <c r="AFW104" s="13"/>
      <c r="AFX104" s="13"/>
      <c r="AFY104" s="13"/>
      <c r="AFZ104" s="13"/>
      <c r="AGA104" s="13"/>
      <c r="AGB104" s="13"/>
      <c r="AGC104" s="13"/>
      <c r="AGD104" s="13"/>
      <c r="AGE104" s="13"/>
      <c r="AGF104" s="13"/>
      <c r="AGG104" s="13"/>
      <c r="AGH104" s="13"/>
      <c r="AGI104" s="13"/>
      <c r="AGJ104" s="13"/>
      <c r="AGK104" s="13"/>
      <c r="AGL104" s="13"/>
      <c r="AGM104" s="13"/>
      <c r="AGN104" s="13"/>
      <c r="AGO104" s="13"/>
      <c r="AGP104" s="13"/>
      <c r="AGQ104" s="13"/>
      <c r="AGR104" s="13"/>
      <c r="AGS104" s="13"/>
      <c r="AGT104" s="13"/>
      <c r="AGU104" s="13"/>
      <c r="AGV104" s="13"/>
      <c r="AGW104" s="13"/>
      <c r="AGX104" s="13"/>
      <c r="AGY104" s="13"/>
      <c r="AGZ104" s="13"/>
      <c r="AHA104" s="13"/>
      <c r="AHB104" s="13"/>
      <c r="AHC104" s="13"/>
      <c r="AHD104" s="13"/>
      <c r="AHE104" s="13"/>
      <c r="AHF104" s="13"/>
      <c r="AHG104" s="13"/>
      <c r="AHH104" s="13"/>
      <c r="AHI104" s="13"/>
      <c r="AHJ104" s="13"/>
      <c r="AHK104" s="13"/>
      <c r="AHL104" s="13"/>
      <c r="AHM104" s="13"/>
      <c r="AHN104" s="13"/>
      <c r="AHO104" s="13"/>
      <c r="AHP104" s="13"/>
      <c r="AHQ104" s="13"/>
      <c r="AHR104" s="13"/>
      <c r="AHS104" s="13"/>
      <c r="AHT104" s="13"/>
      <c r="AHU104" s="13"/>
      <c r="AHV104" s="13"/>
      <c r="AHW104" s="13"/>
      <c r="AHX104" s="13"/>
      <c r="AHY104" s="13"/>
      <c r="AHZ104" s="13"/>
      <c r="AIA104" s="13"/>
      <c r="AIB104" s="13"/>
      <c r="AIC104" s="13"/>
      <c r="AID104" s="13"/>
      <c r="AIE104" s="13"/>
      <c r="AIF104" s="13"/>
      <c r="AIG104" s="13"/>
      <c r="AIH104" s="13"/>
      <c r="AII104" s="13"/>
      <c r="AIJ104" s="13"/>
      <c r="AIK104" s="13"/>
      <c r="AIL104" s="13"/>
      <c r="AIM104" s="13"/>
      <c r="AIN104" s="13"/>
      <c r="AIO104" s="13"/>
      <c r="AIP104" s="13"/>
      <c r="AIQ104" s="13"/>
      <c r="AIR104" s="13"/>
      <c r="AIS104" s="13"/>
      <c r="AIT104" s="13"/>
      <c r="AIU104" s="13"/>
      <c r="AIV104" s="13"/>
      <c r="AIW104" s="13"/>
      <c r="AIX104" s="13"/>
      <c r="AIY104" s="13"/>
      <c r="AIZ104" s="13"/>
      <c r="AJA104" s="13"/>
      <c r="AJB104" s="13"/>
      <c r="AJC104" s="13"/>
      <c r="AJD104" s="13"/>
      <c r="AJE104" s="13"/>
      <c r="AJF104" s="13"/>
      <c r="AJG104" s="13"/>
      <c r="AJH104" s="13"/>
      <c r="AJI104" s="13"/>
      <c r="AJJ104" s="13"/>
      <c r="AJK104" s="13"/>
      <c r="AJL104" s="13"/>
      <c r="AJM104" s="13"/>
      <c r="AJN104" s="13"/>
      <c r="AJO104" s="13"/>
      <c r="AJP104" s="13"/>
      <c r="AJQ104" s="13"/>
      <c r="AJR104" s="13"/>
      <c r="AJS104" s="13"/>
      <c r="AJT104" s="13"/>
      <c r="AJU104" s="13"/>
      <c r="AJV104" s="13"/>
      <c r="AJW104" s="13"/>
      <c r="AJX104" s="13"/>
      <c r="AJY104" s="13"/>
      <c r="AJZ104" s="13"/>
      <c r="AKA104" s="13"/>
      <c r="AKB104" s="13"/>
      <c r="AKC104" s="13"/>
      <c r="AKD104" s="13"/>
      <c r="AKE104" s="13"/>
      <c r="AKF104" s="13"/>
      <c r="AKG104" s="13"/>
      <c r="AKH104" s="13"/>
      <c r="AKI104" s="13"/>
      <c r="AKJ104" s="13"/>
      <c r="AKK104" s="13"/>
      <c r="AKL104" s="13"/>
      <c r="AKM104" s="13"/>
      <c r="AKN104" s="13"/>
      <c r="AKO104" s="13"/>
      <c r="AKP104" s="13"/>
      <c r="AKQ104" s="13"/>
      <c r="AKR104" s="13"/>
      <c r="AKS104" s="13"/>
      <c r="AKT104" s="13"/>
      <c r="AKU104" s="13"/>
      <c r="AKV104" s="13"/>
      <c r="AKW104" s="13"/>
      <c r="AKX104" s="13"/>
      <c r="AKY104" s="13"/>
      <c r="AKZ104" s="13"/>
      <c r="ALA104" s="13"/>
      <c r="ALB104" s="13"/>
      <c r="ALC104" s="13"/>
      <c r="ALD104" s="13"/>
      <c r="ALE104" s="13"/>
      <c r="ALF104" s="13"/>
      <c r="ALG104" s="13"/>
      <c r="ALH104" s="13"/>
      <c r="ALI104" s="13"/>
      <c r="ALJ104" s="13"/>
      <c r="ALK104" s="13"/>
      <c r="ALL104" s="13"/>
      <c r="ALM104" s="13"/>
      <c r="ALN104" s="13"/>
      <c r="ALO104" s="13"/>
      <c r="ALP104" s="13"/>
      <c r="ALQ104" s="13"/>
      <c r="ALR104" s="13"/>
      <c r="ALS104" s="13"/>
      <c r="ALT104" s="13"/>
      <c r="ALU104" s="13"/>
      <c r="ALV104" s="13"/>
      <c r="ALW104" s="13"/>
      <c r="ALX104" s="13"/>
      <c r="ALY104" s="13"/>
      <c r="ALZ104" s="13"/>
      <c r="AMA104" s="13"/>
      <c r="AMB104" s="13"/>
      <c r="AMC104" s="13"/>
      <c r="AMD104" s="13"/>
      <c r="AME104" s="13"/>
      <c r="AMF104" s="13"/>
      <c r="AMG104" s="13"/>
      <c r="AMH104" s="13"/>
      <c r="AMI104" s="13"/>
      <c r="AMJ104" s="13"/>
      <c r="AMK104" s="13"/>
      <c r="AML104" s="13"/>
      <c r="AMM104" s="13"/>
      <c r="AMN104" s="13"/>
      <c r="AMO104" s="13"/>
      <c r="AMP104" s="13"/>
      <c r="AMQ104" s="13"/>
      <c r="AMR104" s="13"/>
      <c r="AMS104" s="13"/>
      <c r="AMT104" s="13"/>
      <c r="AMU104" s="13"/>
      <c r="AMV104" s="13"/>
      <c r="AMW104" s="13"/>
      <c r="AMX104" s="13"/>
      <c r="AMY104" s="13"/>
      <c r="AMZ104" s="13"/>
      <c r="ANA104" s="13"/>
      <c r="ANB104" s="13"/>
      <c r="ANC104" s="13"/>
      <c r="AND104" s="13"/>
      <c r="ANE104" s="13"/>
      <c r="ANF104" s="13"/>
      <c r="ANG104" s="13"/>
      <c r="ANH104" s="13"/>
      <c r="ANI104" s="13"/>
      <c r="ANJ104" s="13"/>
      <c r="ANK104" s="13"/>
      <c r="ANL104" s="13"/>
      <c r="ANM104" s="13"/>
      <c r="ANN104" s="13"/>
      <c r="ANO104" s="13"/>
      <c r="ANP104" s="13"/>
      <c r="ANQ104" s="13"/>
      <c r="ANR104" s="13"/>
      <c r="ANS104" s="13"/>
      <c r="ANT104" s="13"/>
      <c r="ANU104" s="13"/>
      <c r="ANV104" s="13"/>
      <c r="ANW104" s="13"/>
      <c r="ANX104" s="13"/>
      <c r="ANY104" s="13"/>
      <c r="ANZ104" s="13"/>
      <c r="AOA104" s="13"/>
      <c r="AOB104" s="13"/>
      <c r="AOC104" s="13"/>
      <c r="AOD104" s="13"/>
      <c r="AOE104" s="13"/>
      <c r="AOF104" s="13"/>
      <c r="AOG104" s="13"/>
      <c r="AOH104" s="13"/>
      <c r="AOI104" s="13"/>
      <c r="AOJ104" s="13"/>
      <c r="AOK104" s="13"/>
      <c r="AOL104" s="13"/>
      <c r="AOM104" s="13"/>
      <c r="AON104" s="13"/>
      <c r="AOO104" s="13"/>
      <c r="AOP104" s="13"/>
      <c r="AOQ104" s="13"/>
      <c r="AOR104" s="13"/>
      <c r="AOS104" s="13"/>
      <c r="AOT104" s="13"/>
      <c r="AOU104" s="13"/>
      <c r="AOV104" s="13"/>
      <c r="AOW104" s="13"/>
      <c r="AOX104" s="13"/>
      <c r="AOY104" s="13"/>
      <c r="AOZ104" s="13"/>
      <c r="APA104" s="13"/>
      <c r="APB104" s="13"/>
      <c r="APC104" s="13"/>
      <c r="APD104" s="13"/>
      <c r="APE104" s="13"/>
      <c r="APF104" s="13"/>
      <c r="APG104" s="13"/>
      <c r="APH104" s="13"/>
      <c r="API104" s="13"/>
      <c r="APJ104" s="13"/>
      <c r="APK104" s="13"/>
      <c r="APL104" s="13"/>
      <c r="APM104" s="13"/>
      <c r="APN104" s="13"/>
      <c r="APO104" s="13"/>
      <c r="APP104" s="13"/>
      <c r="APQ104" s="13"/>
      <c r="APR104" s="13"/>
      <c r="APS104" s="13"/>
      <c r="APT104" s="13"/>
      <c r="APU104" s="13"/>
      <c r="APV104" s="13"/>
      <c r="APW104" s="13"/>
      <c r="APX104" s="13"/>
      <c r="APY104" s="13"/>
      <c r="APZ104" s="13"/>
      <c r="AQA104" s="13"/>
      <c r="AQB104" s="13"/>
      <c r="AQC104" s="13"/>
      <c r="AQD104" s="13"/>
      <c r="AQE104" s="13"/>
      <c r="AQF104" s="13"/>
      <c r="AQG104" s="13"/>
      <c r="AQH104" s="13"/>
      <c r="AQI104" s="13"/>
      <c r="AQJ104" s="13"/>
      <c r="AQK104" s="13"/>
      <c r="AQL104" s="13"/>
      <c r="AQM104" s="13"/>
      <c r="AQN104" s="13"/>
      <c r="AQO104" s="13"/>
      <c r="AQP104" s="13"/>
      <c r="AQQ104" s="13"/>
      <c r="AQR104" s="13"/>
      <c r="AQS104" s="13"/>
      <c r="AQT104" s="13"/>
      <c r="AQU104" s="13"/>
      <c r="AQV104" s="13"/>
      <c r="AQW104" s="13"/>
      <c r="AQX104" s="13"/>
      <c r="AQY104" s="13"/>
      <c r="AQZ104" s="13"/>
      <c r="ARA104" s="13"/>
      <c r="ARB104" s="13"/>
      <c r="ARC104" s="13"/>
      <c r="ARD104" s="13"/>
      <c r="ARE104" s="13"/>
      <c r="ARF104" s="13"/>
      <c r="ARG104" s="13"/>
      <c r="ARH104" s="13"/>
      <c r="ARI104" s="13"/>
      <c r="ARJ104" s="13"/>
      <c r="ARK104" s="13"/>
      <c r="ARL104" s="13"/>
      <c r="ARM104" s="13"/>
      <c r="ARN104" s="13"/>
      <c r="ARO104" s="13"/>
      <c r="ARP104" s="13"/>
      <c r="ARQ104" s="13"/>
      <c r="ARR104" s="13"/>
      <c r="ARS104" s="13"/>
      <c r="ART104" s="13"/>
      <c r="ARU104" s="13"/>
      <c r="ARV104" s="13"/>
      <c r="ARW104" s="13"/>
      <c r="ARX104" s="13"/>
      <c r="ARY104" s="13"/>
      <c r="ARZ104" s="13"/>
      <c r="ASA104" s="13"/>
      <c r="ASB104" s="13"/>
      <c r="ASC104" s="13"/>
      <c r="ASD104" s="13"/>
      <c r="ASE104" s="13"/>
      <c r="ASF104" s="13"/>
      <c r="ASG104" s="13"/>
      <c r="ASH104" s="13"/>
      <c r="ASI104" s="13"/>
      <c r="ASJ104" s="13"/>
      <c r="ASK104" s="13"/>
      <c r="ASL104" s="13"/>
      <c r="ASM104" s="13"/>
      <c r="ASN104" s="13"/>
      <c r="ASO104" s="13"/>
      <c r="ASP104" s="13"/>
      <c r="ASQ104" s="13"/>
      <c r="ASR104" s="13"/>
      <c r="ASS104" s="13"/>
      <c r="AST104" s="13"/>
      <c r="ASU104" s="13"/>
      <c r="ASV104" s="13"/>
      <c r="ASW104" s="13"/>
      <c r="ASX104" s="13"/>
      <c r="ASY104" s="13"/>
      <c r="ASZ104" s="13"/>
      <c r="ATA104" s="13"/>
      <c r="ATB104" s="13"/>
      <c r="ATC104" s="13"/>
      <c r="ATD104" s="13"/>
      <c r="ATE104" s="13"/>
      <c r="ATF104" s="13"/>
      <c r="ATG104" s="13"/>
      <c r="ATH104" s="13"/>
      <c r="ATI104" s="13"/>
      <c r="ATJ104" s="13"/>
      <c r="ATK104" s="13"/>
      <c r="ATL104" s="13"/>
      <c r="ATM104" s="13"/>
      <c r="ATN104" s="13"/>
      <c r="ATO104" s="13"/>
      <c r="ATP104" s="13"/>
      <c r="ATQ104" s="13"/>
      <c r="ATR104" s="13"/>
      <c r="ATS104" s="13"/>
      <c r="ATT104" s="13"/>
      <c r="ATU104" s="13"/>
      <c r="ATV104" s="13"/>
      <c r="ATW104" s="13"/>
      <c r="ATX104" s="13"/>
      <c r="ATY104" s="13"/>
      <c r="ATZ104" s="13"/>
      <c r="AUA104" s="13"/>
      <c r="AUB104" s="13"/>
      <c r="AUC104" s="13"/>
      <c r="AUD104" s="13"/>
      <c r="AUE104" s="13"/>
      <c r="AUF104" s="13"/>
      <c r="AUG104" s="13"/>
      <c r="AUH104" s="13"/>
      <c r="AUI104" s="13"/>
      <c r="AUJ104" s="13"/>
      <c r="AUK104" s="13"/>
      <c r="AUL104" s="13"/>
      <c r="AUM104" s="13"/>
      <c r="AUN104" s="13"/>
      <c r="AUO104" s="13"/>
      <c r="AUP104" s="13"/>
      <c r="AUQ104" s="13"/>
      <c r="AUR104" s="13"/>
      <c r="AUS104" s="13"/>
      <c r="AUT104" s="13"/>
      <c r="AUU104" s="13"/>
      <c r="AUV104" s="13"/>
      <c r="AUW104" s="13"/>
      <c r="AUX104" s="13"/>
      <c r="AUY104" s="13"/>
      <c r="AUZ104" s="13"/>
      <c r="AVA104" s="13"/>
      <c r="AVB104" s="13"/>
      <c r="AVC104" s="13"/>
      <c r="AVD104" s="13"/>
      <c r="AVE104" s="13"/>
      <c r="AVF104" s="13"/>
      <c r="AVG104" s="13"/>
      <c r="AVH104" s="13"/>
      <c r="AVI104" s="13"/>
      <c r="AVJ104" s="13"/>
      <c r="AVK104" s="13"/>
      <c r="AVL104" s="13"/>
      <c r="AVM104" s="13"/>
      <c r="AVN104" s="13"/>
      <c r="AVO104" s="13"/>
      <c r="AVP104" s="13"/>
      <c r="AVQ104" s="13"/>
      <c r="AVR104" s="13"/>
      <c r="AVS104" s="13"/>
      <c r="AVT104" s="13"/>
      <c r="AVU104" s="13"/>
      <c r="AVV104" s="13"/>
      <c r="AVW104" s="13"/>
      <c r="AVX104" s="13"/>
      <c r="AVY104" s="13"/>
      <c r="AVZ104" s="13"/>
      <c r="AWA104" s="13"/>
      <c r="AWB104" s="13"/>
      <c r="AWC104" s="13"/>
      <c r="AWD104" s="13"/>
      <c r="AWE104" s="13"/>
      <c r="AWF104" s="13"/>
      <c r="AWG104" s="13"/>
      <c r="AWH104" s="13"/>
      <c r="AWI104" s="13"/>
      <c r="AWJ104" s="13"/>
      <c r="AWK104" s="13"/>
      <c r="AWL104" s="13"/>
      <c r="AWM104" s="13"/>
      <c r="AWN104" s="13"/>
      <c r="AWO104" s="13"/>
      <c r="AWP104" s="13"/>
      <c r="AWQ104" s="13"/>
      <c r="AWR104" s="13"/>
      <c r="AWS104" s="13"/>
      <c r="AWT104" s="13"/>
      <c r="AWU104" s="13"/>
      <c r="AWV104" s="13"/>
      <c r="AWW104" s="13"/>
      <c r="AWX104" s="13"/>
      <c r="AWY104" s="13"/>
      <c r="AWZ104" s="13"/>
      <c r="AXA104" s="13"/>
      <c r="AXB104" s="13"/>
      <c r="AXC104" s="13"/>
      <c r="AXD104" s="13"/>
      <c r="AXE104" s="13"/>
      <c r="AXF104" s="13"/>
      <c r="AXG104" s="13"/>
      <c r="AXH104" s="13"/>
      <c r="AXI104" s="13"/>
      <c r="AXJ104" s="13"/>
      <c r="AXK104" s="13"/>
      <c r="AXL104" s="13"/>
      <c r="AXM104" s="13"/>
      <c r="AXN104" s="13"/>
      <c r="AXO104" s="13"/>
      <c r="AXP104" s="13"/>
      <c r="AXQ104" s="13"/>
      <c r="AXR104" s="13"/>
      <c r="AXS104" s="13"/>
      <c r="AXT104" s="13"/>
      <c r="AXU104" s="13"/>
      <c r="AXV104" s="13"/>
      <c r="AXW104" s="13"/>
      <c r="AXX104" s="13"/>
      <c r="AXY104" s="13"/>
      <c r="AXZ104" s="13"/>
      <c r="AYA104" s="13"/>
      <c r="AYB104" s="13"/>
      <c r="AYC104" s="13"/>
      <c r="AYD104" s="13"/>
      <c r="AYE104" s="13"/>
      <c r="AYF104" s="13"/>
      <c r="AYG104" s="13"/>
      <c r="AYH104" s="13"/>
      <c r="AYI104" s="13"/>
      <c r="AYJ104" s="13"/>
      <c r="AYK104" s="13"/>
      <c r="AYL104" s="13"/>
      <c r="AYM104" s="13"/>
      <c r="AYN104" s="13"/>
      <c r="AYO104" s="13"/>
      <c r="AYP104" s="13"/>
      <c r="AYQ104" s="13"/>
      <c r="AYR104" s="13"/>
      <c r="AYS104" s="13"/>
      <c r="AYT104" s="13"/>
      <c r="AYU104" s="13"/>
      <c r="AYV104" s="13"/>
      <c r="AYW104" s="13"/>
      <c r="AYX104" s="13"/>
      <c r="AYY104" s="13"/>
      <c r="AYZ104" s="13"/>
      <c r="AZA104" s="13"/>
      <c r="AZB104" s="13"/>
      <c r="AZC104" s="13"/>
      <c r="AZD104" s="13"/>
      <c r="AZE104" s="13"/>
      <c r="AZF104" s="13"/>
      <c r="AZG104" s="13"/>
      <c r="AZH104" s="13"/>
      <c r="AZI104" s="13"/>
      <c r="AZJ104" s="13"/>
      <c r="AZK104" s="13"/>
      <c r="AZL104" s="13"/>
      <c r="AZM104" s="13"/>
      <c r="AZN104" s="13"/>
      <c r="AZO104" s="13"/>
      <c r="AZP104" s="13"/>
      <c r="AZQ104" s="13"/>
      <c r="AZR104" s="13"/>
      <c r="AZS104" s="13"/>
      <c r="AZT104" s="13"/>
      <c r="AZU104" s="13"/>
      <c r="AZV104" s="13"/>
      <c r="AZW104" s="13"/>
      <c r="AZX104" s="13"/>
      <c r="AZY104" s="13"/>
      <c r="AZZ104" s="13"/>
      <c r="BAA104" s="13"/>
      <c r="BAB104" s="13"/>
      <c r="BAC104" s="13"/>
      <c r="BAD104" s="13"/>
      <c r="BAE104" s="13"/>
      <c r="BAF104" s="13"/>
      <c r="BAG104" s="13"/>
      <c r="BAH104" s="13"/>
      <c r="BAI104" s="13"/>
      <c r="BAJ104" s="13"/>
      <c r="BAK104" s="13"/>
      <c r="BAL104" s="13"/>
      <c r="BAM104" s="13"/>
      <c r="BAN104" s="13"/>
      <c r="BAO104" s="13"/>
      <c r="BAP104" s="13"/>
      <c r="BAQ104" s="13"/>
      <c r="BAR104" s="13"/>
      <c r="BAS104" s="13"/>
      <c r="BAT104" s="13"/>
      <c r="BAU104" s="13"/>
      <c r="BAV104" s="13"/>
      <c r="BAW104" s="13"/>
      <c r="BAX104" s="13"/>
      <c r="BAY104" s="13"/>
      <c r="BAZ104" s="13"/>
      <c r="BBA104" s="13"/>
      <c r="BBB104" s="13"/>
      <c r="BBC104" s="13"/>
      <c r="BBD104" s="13"/>
      <c r="BBE104" s="13"/>
      <c r="BBF104" s="13"/>
      <c r="BBG104" s="13"/>
      <c r="BBH104" s="13"/>
      <c r="BBI104" s="13"/>
      <c r="BBJ104" s="13"/>
      <c r="BBK104" s="13"/>
      <c r="BBL104" s="13"/>
      <c r="BBM104" s="13"/>
      <c r="BBN104" s="13"/>
      <c r="BBO104" s="13"/>
      <c r="BBP104" s="13"/>
      <c r="BBQ104" s="13"/>
      <c r="BBR104" s="13"/>
      <c r="BBS104" s="13"/>
      <c r="BBT104" s="13"/>
      <c r="BBU104" s="13"/>
      <c r="BBV104" s="13"/>
      <c r="BBW104" s="13"/>
      <c r="BBX104" s="13"/>
      <c r="BBY104" s="13"/>
      <c r="BBZ104" s="13"/>
      <c r="BCA104" s="13"/>
      <c r="BCB104" s="13"/>
      <c r="BCC104" s="13"/>
      <c r="BCD104" s="13"/>
      <c r="BCE104" s="13"/>
      <c r="BCF104" s="13"/>
      <c r="BCG104" s="13"/>
      <c r="BCH104" s="13"/>
      <c r="BCI104" s="13"/>
      <c r="BCJ104" s="13"/>
      <c r="BCK104" s="13"/>
      <c r="BCL104" s="13"/>
      <c r="BCM104" s="13"/>
      <c r="BCN104" s="13"/>
      <c r="BCO104" s="13"/>
      <c r="BCP104" s="13"/>
      <c r="BCQ104" s="13"/>
      <c r="BCR104" s="13"/>
      <c r="BCS104" s="13"/>
      <c r="BCT104" s="13"/>
      <c r="BCU104" s="13"/>
      <c r="BCV104" s="13"/>
      <c r="BCW104" s="13"/>
      <c r="BCX104" s="13"/>
      <c r="BCY104" s="13"/>
      <c r="BCZ104" s="13"/>
      <c r="BDA104" s="13"/>
      <c r="BDB104" s="13"/>
      <c r="BDC104" s="13"/>
      <c r="BDD104" s="13"/>
      <c r="BDE104" s="13"/>
      <c r="BDF104" s="13"/>
      <c r="BDG104" s="13"/>
      <c r="BDH104" s="13"/>
      <c r="BDI104" s="13"/>
      <c r="BDJ104" s="13"/>
      <c r="BDK104" s="13"/>
      <c r="BDL104" s="13"/>
      <c r="BDM104" s="13"/>
      <c r="BDN104" s="13"/>
      <c r="BDO104" s="13"/>
      <c r="BDP104" s="13"/>
      <c r="BDQ104" s="13"/>
      <c r="BDR104" s="13"/>
      <c r="BDS104" s="13"/>
      <c r="BDT104" s="13"/>
      <c r="BDU104" s="13"/>
      <c r="BDV104" s="13"/>
      <c r="BDW104" s="13"/>
      <c r="BDX104" s="13"/>
      <c r="BDY104" s="13"/>
      <c r="BDZ104" s="13"/>
      <c r="BEA104" s="13"/>
      <c r="BEB104" s="13"/>
      <c r="BEC104" s="13"/>
      <c r="BED104" s="13"/>
      <c r="BEE104" s="13"/>
      <c r="BEF104" s="13"/>
      <c r="BEG104" s="13"/>
      <c r="BEH104" s="13"/>
      <c r="BEI104" s="13"/>
      <c r="BEJ104" s="13"/>
      <c r="BEK104" s="13"/>
      <c r="BEL104" s="13"/>
      <c r="BEM104" s="13"/>
      <c r="BEN104" s="13"/>
      <c r="BEO104" s="13"/>
      <c r="BEP104" s="13"/>
      <c r="BEQ104" s="13"/>
      <c r="BER104" s="13"/>
      <c r="BES104" s="13"/>
      <c r="BET104" s="13"/>
      <c r="BEU104" s="13"/>
      <c r="BEV104" s="13"/>
      <c r="BEW104" s="13"/>
      <c r="BEX104" s="13"/>
      <c r="BEY104" s="13"/>
      <c r="BEZ104" s="13"/>
      <c r="BFA104" s="13"/>
      <c r="BFB104" s="13"/>
      <c r="BFC104" s="13"/>
      <c r="BFD104" s="13"/>
      <c r="BFE104" s="13"/>
      <c r="BFF104" s="13"/>
      <c r="BFG104" s="13"/>
      <c r="BFH104" s="13"/>
      <c r="BFI104" s="13"/>
      <c r="BFJ104" s="13"/>
      <c r="BFK104" s="13"/>
      <c r="BFL104" s="13"/>
      <c r="BFM104" s="13"/>
      <c r="BFN104" s="13"/>
      <c r="BFO104" s="13"/>
      <c r="BFP104" s="13"/>
      <c r="BFQ104" s="13"/>
      <c r="BFR104" s="13"/>
      <c r="BFS104" s="13"/>
      <c r="BFT104" s="13"/>
      <c r="BFU104" s="13"/>
      <c r="BFV104" s="13"/>
      <c r="BFW104" s="13"/>
      <c r="BFX104" s="13"/>
      <c r="BFY104" s="13"/>
      <c r="BFZ104" s="13"/>
      <c r="BGA104" s="13"/>
      <c r="BGB104" s="13"/>
      <c r="BGC104" s="13"/>
      <c r="BGD104" s="13"/>
      <c r="BGE104" s="13"/>
      <c r="BGF104" s="13"/>
      <c r="BGG104" s="13"/>
      <c r="BGH104" s="13"/>
      <c r="BGI104" s="13"/>
      <c r="BGJ104" s="13"/>
      <c r="BGK104" s="13"/>
      <c r="BGL104" s="13"/>
      <c r="BGM104" s="13"/>
      <c r="BGN104" s="13"/>
      <c r="BGO104" s="13"/>
      <c r="BGP104" s="13"/>
      <c r="BGQ104" s="13"/>
      <c r="BGR104" s="13"/>
      <c r="BGS104" s="13"/>
      <c r="BGT104" s="13"/>
      <c r="BGU104" s="13"/>
      <c r="BGV104" s="13"/>
      <c r="BGW104" s="13"/>
      <c r="BGX104" s="13"/>
      <c r="BGY104" s="13"/>
      <c r="BGZ104" s="13"/>
      <c r="BHA104" s="13"/>
      <c r="BHB104" s="13"/>
      <c r="BHC104" s="13"/>
      <c r="BHD104" s="13"/>
      <c r="BHE104" s="13"/>
      <c r="BHF104" s="13"/>
      <c r="BHG104" s="13"/>
      <c r="BHH104" s="13"/>
      <c r="BHI104" s="13"/>
      <c r="BHJ104" s="13"/>
      <c r="BHK104" s="13"/>
      <c r="BHL104" s="13"/>
      <c r="BHM104" s="13"/>
      <c r="BHN104" s="13"/>
      <c r="BHO104" s="13"/>
      <c r="BHP104" s="13"/>
      <c r="BHQ104" s="13"/>
      <c r="BHR104" s="13"/>
      <c r="BHS104" s="13"/>
      <c r="BHT104" s="13"/>
      <c r="BHU104" s="13"/>
      <c r="BHV104" s="13"/>
      <c r="BHW104" s="13"/>
      <c r="BHX104" s="13"/>
      <c r="BHY104" s="13"/>
      <c r="BHZ104" s="13"/>
      <c r="BIA104" s="13"/>
      <c r="BIB104" s="13"/>
      <c r="BIC104" s="13"/>
      <c r="BID104" s="13"/>
      <c r="BIE104" s="13"/>
      <c r="BIF104" s="13"/>
      <c r="BIG104" s="13"/>
      <c r="BIH104" s="13"/>
      <c r="BII104" s="13"/>
      <c r="BIJ104" s="13"/>
      <c r="BIK104" s="13"/>
      <c r="BIL104" s="13"/>
      <c r="BIM104" s="13"/>
      <c r="BIN104" s="13"/>
      <c r="BIO104" s="13"/>
      <c r="BIP104" s="13"/>
      <c r="BIQ104" s="13"/>
      <c r="BIR104" s="13"/>
      <c r="BIS104" s="13"/>
      <c r="BIT104" s="13"/>
      <c r="BIU104" s="13"/>
      <c r="BIV104" s="13"/>
      <c r="BIW104" s="13"/>
      <c r="BIX104" s="13"/>
      <c r="BIY104" s="13"/>
      <c r="BIZ104" s="13"/>
      <c r="BJA104" s="13"/>
      <c r="BJB104" s="13"/>
      <c r="BJC104" s="13"/>
      <c r="BJD104" s="13"/>
      <c r="BJE104" s="13"/>
      <c r="BJF104" s="13"/>
      <c r="BJG104" s="13"/>
      <c r="BJH104" s="13"/>
      <c r="BJI104" s="13"/>
      <c r="BJJ104" s="13"/>
      <c r="BJK104" s="13"/>
      <c r="BJL104" s="13"/>
      <c r="BJM104" s="13"/>
      <c r="BJN104" s="13"/>
      <c r="BJO104" s="13"/>
      <c r="BJP104" s="13"/>
      <c r="BJQ104" s="13"/>
      <c r="BJR104" s="13"/>
      <c r="BJS104" s="13"/>
      <c r="BJT104" s="13"/>
      <c r="BJU104" s="13"/>
      <c r="BJV104" s="13"/>
      <c r="BJW104" s="13"/>
      <c r="BJX104" s="13"/>
      <c r="BJY104" s="13"/>
      <c r="BJZ104" s="13"/>
      <c r="BKA104" s="13"/>
      <c r="BKB104" s="13"/>
      <c r="BKC104" s="13"/>
      <c r="BKD104" s="13"/>
      <c r="BKE104" s="13"/>
      <c r="BKF104" s="13"/>
      <c r="BKG104" s="13"/>
      <c r="BKH104" s="13"/>
      <c r="BKI104" s="13"/>
      <c r="BKJ104" s="13"/>
      <c r="BKK104" s="13"/>
      <c r="BKL104" s="13"/>
      <c r="BKM104" s="13"/>
      <c r="BKN104" s="13"/>
      <c r="BKO104" s="13"/>
      <c r="BKP104" s="13"/>
      <c r="BKQ104" s="13"/>
      <c r="BKR104" s="13"/>
      <c r="BKS104" s="13"/>
      <c r="BKT104" s="13"/>
      <c r="BKU104" s="13"/>
      <c r="BKV104" s="13"/>
      <c r="BKW104" s="13"/>
      <c r="BKX104" s="13"/>
      <c r="BKY104" s="13"/>
      <c r="BKZ104" s="13"/>
      <c r="BLA104" s="13"/>
      <c r="BLB104" s="13"/>
      <c r="BLC104" s="13"/>
      <c r="BLD104" s="13"/>
      <c r="BLE104" s="13"/>
      <c r="BLF104" s="13"/>
      <c r="BLG104" s="13"/>
      <c r="BLH104" s="13"/>
      <c r="BLI104" s="13"/>
      <c r="BLJ104" s="13"/>
      <c r="BLK104" s="13"/>
      <c r="BLL104" s="13"/>
      <c r="BLM104" s="13"/>
      <c r="BLN104" s="13"/>
      <c r="BLO104" s="13"/>
      <c r="BLP104" s="13"/>
      <c r="BLQ104" s="13"/>
      <c r="BLR104" s="13"/>
      <c r="BLS104" s="13"/>
      <c r="BLT104" s="13"/>
      <c r="BLU104" s="13"/>
      <c r="BLV104" s="13"/>
      <c r="BLW104" s="13"/>
      <c r="BLX104" s="13"/>
      <c r="BLY104" s="13"/>
      <c r="BLZ104" s="13"/>
      <c r="BMA104" s="13"/>
      <c r="BMB104" s="13"/>
      <c r="BMC104" s="13"/>
      <c r="BMD104" s="13"/>
      <c r="BME104" s="13"/>
      <c r="BMF104" s="13"/>
      <c r="BMG104" s="13"/>
      <c r="BMH104" s="13"/>
      <c r="BMI104" s="13"/>
      <c r="BMJ104" s="13"/>
      <c r="BMK104" s="13"/>
      <c r="BML104" s="13"/>
      <c r="BMM104" s="13"/>
      <c r="BMN104" s="13"/>
      <c r="BMO104" s="13"/>
      <c r="BMP104" s="13"/>
      <c r="BMQ104" s="13"/>
      <c r="BMR104" s="13"/>
      <c r="BMS104" s="13"/>
      <c r="BMT104" s="13"/>
      <c r="BMU104" s="13"/>
      <c r="BMV104" s="13"/>
      <c r="BMW104" s="13"/>
      <c r="BMX104" s="13"/>
      <c r="BMY104" s="13"/>
      <c r="BMZ104" s="13"/>
      <c r="BNA104" s="13"/>
      <c r="BNB104" s="13"/>
      <c r="BNC104" s="13"/>
      <c r="BND104" s="13"/>
      <c r="BNE104" s="13"/>
      <c r="BNF104" s="13"/>
      <c r="BNG104" s="13"/>
      <c r="BNH104" s="13"/>
      <c r="BNI104" s="13"/>
      <c r="BNJ104" s="13"/>
      <c r="BNK104" s="13"/>
      <c r="BNL104" s="13"/>
      <c r="BNM104" s="13"/>
      <c r="BNN104" s="13"/>
      <c r="BNO104" s="13"/>
      <c r="BNP104" s="13"/>
      <c r="BNQ104" s="13"/>
      <c r="BNR104" s="13"/>
      <c r="BNS104" s="13"/>
      <c r="BNT104" s="13"/>
      <c r="BNU104" s="13"/>
      <c r="BNV104" s="13"/>
      <c r="BNW104" s="13"/>
      <c r="BNX104" s="13"/>
      <c r="BNY104" s="13"/>
      <c r="BNZ104" s="13"/>
      <c r="BOA104" s="13"/>
      <c r="BOB104" s="13"/>
      <c r="BOC104" s="13"/>
      <c r="BOD104" s="13"/>
      <c r="BOE104" s="13"/>
      <c r="BOF104" s="13"/>
      <c r="BOG104" s="13"/>
      <c r="BOH104" s="13"/>
      <c r="BOI104" s="13"/>
      <c r="BOJ104" s="13"/>
      <c r="BOK104" s="13"/>
      <c r="BOL104" s="13"/>
      <c r="BOM104" s="13"/>
      <c r="BON104" s="13"/>
      <c r="BOO104" s="13"/>
      <c r="BOP104" s="13"/>
      <c r="BOQ104" s="13"/>
      <c r="BOR104" s="13"/>
      <c r="BOS104" s="13"/>
      <c r="BOT104" s="13"/>
      <c r="BOU104" s="13"/>
      <c r="BOV104" s="13"/>
      <c r="BOW104" s="13"/>
      <c r="BOX104" s="13"/>
      <c r="BOY104" s="13"/>
      <c r="BOZ104" s="13"/>
      <c r="BPA104" s="13"/>
      <c r="BPB104" s="13"/>
      <c r="BPC104" s="13"/>
      <c r="BPD104" s="13"/>
      <c r="BPE104" s="13"/>
      <c r="BPF104" s="13"/>
      <c r="BPG104" s="13"/>
      <c r="BPH104" s="13"/>
      <c r="BPI104" s="13"/>
      <c r="BPJ104" s="13"/>
      <c r="BPK104" s="13"/>
      <c r="BPL104" s="13"/>
      <c r="BPM104" s="13"/>
      <c r="BPN104" s="13"/>
      <c r="BPO104" s="13"/>
      <c r="BPP104" s="13"/>
      <c r="BPQ104" s="13"/>
      <c r="BPR104" s="13"/>
      <c r="BPS104" s="13"/>
      <c r="BPT104" s="13"/>
      <c r="BPU104" s="13"/>
      <c r="BPV104" s="13"/>
      <c r="BPW104" s="13"/>
      <c r="BPX104" s="13"/>
      <c r="BPY104" s="13"/>
      <c r="BPZ104" s="13"/>
      <c r="BQA104" s="13"/>
      <c r="BQB104" s="13"/>
      <c r="BQC104" s="13"/>
      <c r="BQD104" s="13"/>
      <c r="BQE104" s="13"/>
      <c r="BQF104" s="13"/>
      <c r="BQG104" s="13"/>
      <c r="BQH104" s="13"/>
      <c r="BQI104" s="13"/>
      <c r="BQJ104" s="13"/>
      <c r="BQK104" s="13"/>
      <c r="BQL104" s="13"/>
      <c r="BQM104" s="13"/>
      <c r="BQN104" s="13"/>
      <c r="BQO104" s="13"/>
      <c r="BQP104" s="13"/>
      <c r="BQQ104" s="13"/>
      <c r="BQR104" s="13"/>
      <c r="BQS104" s="13"/>
      <c r="BQT104" s="13"/>
      <c r="BQU104" s="13"/>
      <c r="BQV104" s="13"/>
      <c r="BQW104" s="13"/>
      <c r="BQX104" s="13"/>
      <c r="BQY104" s="13"/>
      <c r="BQZ104" s="13"/>
      <c r="BRA104" s="13"/>
      <c r="BRB104" s="13"/>
      <c r="BRC104" s="13"/>
      <c r="BRD104" s="13"/>
      <c r="BRE104" s="13"/>
      <c r="BRF104" s="13"/>
      <c r="BRG104" s="13"/>
      <c r="BRH104" s="13"/>
      <c r="BRI104" s="13"/>
      <c r="BRJ104" s="13"/>
      <c r="BRK104" s="13"/>
      <c r="BRL104" s="13"/>
      <c r="BRM104" s="13"/>
      <c r="BRN104" s="13"/>
      <c r="BRO104" s="13"/>
      <c r="BRP104" s="13"/>
      <c r="BRQ104" s="13"/>
      <c r="BRR104" s="13"/>
      <c r="BRS104" s="13"/>
      <c r="BRT104" s="13"/>
      <c r="BRU104" s="13"/>
      <c r="BRV104" s="13"/>
      <c r="BRW104" s="13"/>
      <c r="BRX104" s="13"/>
      <c r="BRY104" s="13"/>
      <c r="BRZ104" s="13"/>
      <c r="BSA104" s="13"/>
      <c r="BSB104" s="13"/>
      <c r="BSC104" s="13"/>
      <c r="BSD104" s="13"/>
      <c r="BSE104" s="13"/>
      <c r="BSF104" s="13"/>
      <c r="BSG104" s="13"/>
      <c r="BSH104" s="13"/>
      <c r="BSI104" s="13"/>
      <c r="BSJ104" s="13"/>
      <c r="BSK104" s="13"/>
      <c r="BSL104" s="13"/>
      <c r="BSM104" s="13"/>
      <c r="BSN104" s="13"/>
      <c r="BSO104" s="13"/>
      <c r="BSP104" s="13"/>
      <c r="BSQ104" s="13"/>
      <c r="BSR104" s="13"/>
      <c r="BSS104" s="13"/>
      <c r="BST104" s="13"/>
      <c r="BSU104" s="13"/>
      <c r="BSV104" s="13"/>
      <c r="BSW104" s="13"/>
      <c r="BSX104" s="13"/>
      <c r="BSY104" s="13"/>
      <c r="BSZ104" s="13"/>
      <c r="BTA104" s="13"/>
      <c r="BTB104" s="13"/>
      <c r="BTC104" s="13"/>
      <c r="BTD104" s="13"/>
      <c r="BTE104" s="13"/>
      <c r="BTF104" s="13"/>
      <c r="BTG104" s="13"/>
      <c r="BTH104" s="13"/>
      <c r="BTI104" s="13"/>
      <c r="BTJ104" s="13"/>
      <c r="BTK104" s="13"/>
      <c r="BTL104" s="13"/>
      <c r="BTM104" s="13"/>
      <c r="BTN104" s="13"/>
      <c r="BTO104" s="13"/>
      <c r="BTP104" s="13"/>
      <c r="BTQ104" s="13"/>
      <c r="BTR104" s="13"/>
      <c r="BTS104" s="13"/>
      <c r="BTT104" s="13"/>
      <c r="BTU104" s="13"/>
      <c r="BTV104" s="13"/>
      <c r="BTW104" s="13"/>
      <c r="BTX104" s="13"/>
      <c r="BTY104" s="13"/>
      <c r="BTZ104" s="13"/>
      <c r="BUA104" s="13"/>
      <c r="BUB104" s="13"/>
      <c r="BUC104" s="13"/>
      <c r="BUD104" s="13"/>
      <c r="BUE104" s="13"/>
      <c r="BUF104" s="13"/>
      <c r="BUG104" s="13"/>
      <c r="BUH104" s="13"/>
      <c r="BUI104" s="13"/>
      <c r="BUJ104" s="13"/>
      <c r="BUK104" s="13"/>
      <c r="BUL104" s="13"/>
      <c r="BUM104" s="13"/>
      <c r="BUN104" s="13"/>
      <c r="BUO104" s="13"/>
      <c r="BUP104" s="13"/>
      <c r="BUQ104" s="13"/>
      <c r="BUR104" s="13"/>
      <c r="BUS104" s="13"/>
      <c r="BUT104" s="13"/>
      <c r="BUU104" s="13"/>
      <c r="BUV104" s="13"/>
      <c r="BUW104" s="13"/>
      <c r="BUX104" s="13"/>
      <c r="BUY104" s="13"/>
      <c r="BUZ104" s="13"/>
      <c r="BVA104" s="13"/>
      <c r="BVB104" s="13"/>
      <c r="BVC104" s="13"/>
      <c r="BVD104" s="13"/>
      <c r="BVE104" s="13"/>
      <c r="BVF104" s="13"/>
      <c r="BVG104" s="13"/>
      <c r="BVH104" s="13"/>
      <c r="BVI104" s="13"/>
      <c r="BVJ104" s="13"/>
      <c r="BVK104" s="13"/>
      <c r="BVL104" s="13"/>
      <c r="BVM104" s="13"/>
      <c r="BVN104" s="13"/>
      <c r="BVO104" s="13"/>
      <c r="BVP104" s="13"/>
      <c r="BVQ104" s="13"/>
      <c r="BVR104" s="13"/>
      <c r="BVS104" s="13"/>
      <c r="BVT104" s="13"/>
      <c r="BVU104" s="13"/>
      <c r="BVV104" s="13"/>
      <c r="BVW104" s="13"/>
      <c r="BVX104" s="13"/>
      <c r="BVY104" s="13"/>
      <c r="BVZ104" s="13"/>
      <c r="BWA104" s="13"/>
      <c r="BWB104" s="13"/>
      <c r="BWC104" s="13"/>
      <c r="BWD104" s="13"/>
      <c r="BWE104" s="13"/>
      <c r="BWF104" s="13"/>
      <c r="BWG104" s="13"/>
      <c r="BWH104" s="13"/>
      <c r="BWI104" s="13"/>
      <c r="BWJ104" s="13"/>
      <c r="BWK104" s="13"/>
      <c r="BWL104" s="13"/>
      <c r="BWM104" s="13"/>
      <c r="BWN104" s="13"/>
      <c r="BWO104" s="13"/>
      <c r="BWP104" s="13"/>
      <c r="BWQ104" s="13"/>
      <c r="BWR104" s="13"/>
      <c r="BWS104" s="13"/>
      <c r="BWT104" s="13"/>
      <c r="BWU104" s="13"/>
      <c r="BWV104" s="13"/>
      <c r="BWW104" s="13"/>
      <c r="BWX104" s="13"/>
      <c r="BWY104" s="13"/>
      <c r="BWZ104" s="13"/>
      <c r="BXA104" s="13"/>
      <c r="BXB104" s="13"/>
      <c r="BXC104" s="13"/>
      <c r="BXD104" s="13"/>
      <c r="BXE104" s="13"/>
      <c r="BXF104" s="13"/>
      <c r="BXG104" s="13"/>
      <c r="BXH104" s="13"/>
      <c r="BXI104" s="13"/>
      <c r="BXJ104" s="13"/>
      <c r="BXK104" s="13"/>
      <c r="BXL104" s="13"/>
      <c r="BXM104" s="13"/>
      <c r="BXN104" s="13"/>
      <c r="BXO104" s="13"/>
      <c r="BXP104" s="13"/>
      <c r="BXQ104" s="13"/>
      <c r="BXR104" s="13"/>
      <c r="BXS104" s="13"/>
      <c r="BXT104" s="13"/>
      <c r="BXU104" s="13"/>
      <c r="BXV104" s="13"/>
      <c r="BXW104" s="13"/>
      <c r="BXX104" s="13"/>
      <c r="BXY104" s="13"/>
      <c r="BXZ104" s="13"/>
      <c r="BYA104" s="13"/>
      <c r="BYB104" s="13"/>
      <c r="BYC104" s="13"/>
      <c r="BYD104" s="13"/>
      <c r="BYE104" s="13"/>
      <c r="BYF104" s="13"/>
      <c r="BYG104" s="13"/>
      <c r="BYH104" s="13"/>
      <c r="BYI104" s="13"/>
      <c r="BYJ104" s="13"/>
      <c r="BYK104" s="13"/>
      <c r="BYL104" s="13"/>
      <c r="BYM104" s="13"/>
      <c r="BYN104" s="13"/>
      <c r="BYO104" s="13"/>
      <c r="BYP104" s="13"/>
      <c r="BYQ104" s="13"/>
      <c r="BYR104" s="13"/>
      <c r="BYS104" s="13"/>
      <c r="BYT104" s="13"/>
      <c r="BYU104" s="13"/>
      <c r="BYV104" s="13"/>
      <c r="BYW104" s="13"/>
      <c r="BYX104" s="13"/>
      <c r="BYY104" s="13"/>
      <c r="BYZ104" s="13"/>
      <c r="BZA104" s="13"/>
      <c r="BZB104" s="13"/>
      <c r="BZC104" s="13"/>
      <c r="BZD104" s="13"/>
      <c r="BZE104" s="13"/>
      <c r="BZF104" s="13"/>
      <c r="BZG104" s="13"/>
      <c r="BZH104" s="13"/>
      <c r="BZI104" s="13"/>
      <c r="BZJ104" s="13"/>
      <c r="BZK104" s="13"/>
      <c r="BZL104" s="13"/>
      <c r="BZM104" s="13"/>
      <c r="BZN104" s="13"/>
      <c r="BZO104" s="13"/>
      <c r="BZP104" s="13"/>
      <c r="BZQ104" s="13"/>
      <c r="BZR104" s="13"/>
      <c r="BZS104" s="13"/>
      <c r="BZT104" s="13"/>
      <c r="BZU104" s="13"/>
      <c r="BZV104" s="13"/>
      <c r="BZW104" s="13"/>
      <c r="BZX104" s="13"/>
      <c r="BZY104" s="13"/>
      <c r="BZZ104" s="13"/>
      <c r="CAA104" s="13"/>
      <c r="CAB104" s="13"/>
      <c r="CAC104" s="13"/>
      <c r="CAD104" s="13"/>
      <c r="CAE104" s="13"/>
      <c r="CAF104" s="13"/>
      <c r="CAG104" s="13"/>
      <c r="CAH104" s="13"/>
      <c r="CAI104" s="13"/>
      <c r="CAJ104" s="13"/>
      <c r="CAK104" s="13"/>
      <c r="CAL104" s="13"/>
      <c r="CAM104" s="13"/>
      <c r="CAN104" s="13"/>
      <c r="CAO104" s="13"/>
      <c r="CAP104" s="13"/>
      <c r="CAQ104" s="13"/>
      <c r="CAR104" s="13"/>
      <c r="CAS104" s="13"/>
      <c r="CAT104" s="13"/>
      <c r="CAU104" s="13"/>
      <c r="CAV104" s="13"/>
      <c r="CAW104" s="13"/>
      <c r="CAX104" s="13"/>
      <c r="CAY104" s="13"/>
      <c r="CAZ104" s="13"/>
      <c r="CBA104" s="13"/>
      <c r="CBB104" s="13"/>
      <c r="CBC104" s="13"/>
      <c r="CBD104" s="13"/>
      <c r="CBE104" s="13"/>
      <c r="CBF104" s="13"/>
      <c r="CBG104" s="13"/>
      <c r="CBH104" s="13"/>
      <c r="CBI104" s="13"/>
      <c r="CBJ104" s="13"/>
      <c r="CBK104" s="13"/>
      <c r="CBL104" s="13"/>
      <c r="CBM104" s="13"/>
      <c r="CBN104" s="13"/>
      <c r="CBO104" s="13"/>
      <c r="CBP104" s="13"/>
      <c r="CBQ104" s="13"/>
      <c r="CBR104" s="13"/>
      <c r="CBS104" s="13"/>
      <c r="CBT104" s="13"/>
      <c r="CBU104" s="13"/>
      <c r="CBV104" s="13"/>
      <c r="CBW104" s="13"/>
      <c r="CBX104" s="13"/>
      <c r="CBY104" s="13"/>
      <c r="CBZ104" s="13"/>
      <c r="CCA104" s="13"/>
      <c r="CCB104" s="13"/>
      <c r="CCC104" s="13"/>
      <c r="CCD104" s="13"/>
      <c r="CCE104" s="13"/>
      <c r="CCF104" s="13"/>
      <c r="CCG104" s="13"/>
      <c r="CCH104" s="13"/>
      <c r="CCI104" s="13"/>
      <c r="CCJ104" s="13"/>
      <c r="CCK104" s="13"/>
      <c r="CCL104" s="13"/>
      <c r="CCM104" s="13"/>
      <c r="CCN104" s="13"/>
      <c r="CCO104" s="13"/>
      <c r="CCP104" s="13"/>
      <c r="CCQ104" s="13"/>
      <c r="CCR104" s="13"/>
      <c r="CCS104" s="13"/>
      <c r="CCT104" s="13"/>
      <c r="CCU104" s="13"/>
      <c r="CCV104" s="13"/>
      <c r="CCW104" s="13"/>
      <c r="CCX104" s="13"/>
      <c r="CCY104" s="13"/>
      <c r="CCZ104" s="13"/>
      <c r="CDA104" s="13"/>
      <c r="CDB104" s="13"/>
      <c r="CDC104" s="13"/>
      <c r="CDD104" s="13"/>
      <c r="CDE104" s="13"/>
      <c r="CDF104" s="13"/>
      <c r="CDG104" s="13"/>
      <c r="CDH104" s="13"/>
      <c r="CDI104" s="13"/>
      <c r="CDJ104" s="13"/>
      <c r="CDK104" s="13"/>
      <c r="CDL104" s="13"/>
      <c r="CDM104" s="13"/>
      <c r="CDN104" s="13"/>
      <c r="CDO104" s="13"/>
      <c r="CDP104" s="13"/>
      <c r="CDQ104" s="13"/>
      <c r="CDR104" s="13"/>
      <c r="CDS104" s="13"/>
      <c r="CDT104" s="13"/>
      <c r="CDU104" s="13"/>
      <c r="CDV104" s="13"/>
      <c r="CDW104" s="13"/>
      <c r="CDX104" s="13"/>
      <c r="CDY104" s="13"/>
      <c r="CDZ104" s="13"/>
      <c r="CEA104" s="13"/>
      <c r="CEB104" s="13"/>
      <c r="CEC104" s="13"/>
      <c r="CED104" s="13"/>
      <c r="CEE104" s="13"/>
      <c r="CEF104" s="13"/>
      <c r="CEG104" s="13"/>
      <c r="CEH104" s="13"/>
      <c r="CEI104" s="13"/>
      <c r="CEJ104" s="13"/>
      <c r="CEK104" s="13"/>
      <c r="CEL104" s="13"/>
      <c r="CEM104" s="13"/>
      <c r="CEN104" s="13"/>
      <c r="CEO104" s="13"/>
      <c r="CEP104" s="13"/>
      <c r="CEQ104" s="13"/>
      <c r="CER104" s="13"/>
      <c r="CES104" s="13"/>
      <c r="CET104" s="13"/>
      <c r="CEU104" s="13"/>
      <c r="CEV104" s="13"/>
      <c r="CEW104" s="13"/>
      <c r="CEX104" s="13"/>
      <c r="CEY104" s="13"/>
      <c r="CEZ104" s="13"/>
      <c r="CFA104" s="13"/>
      <c r="CFB104" s="13"/>
      <c r="CFC104" s="13"/>
      <c r="CFD104" s="13"/>
      <c r="CFE104" s="13"/>
      <c r="CFF104" s="13"/>
      <c r="CFG104" s="13"/>
      <c r="CFH104" s="13"/>
      <c r="CFI104" s="13"/>
      <c r="CFJ104" s="13"/>
      <c r="CFK104" s="13"/>
      <c r="CFL104" s="13"/>
      <c r="CFM104" s="13"/>
      <c r="CFN104" s="13"/>
      <c r="CFO104" s="13"/>
      <c r="CFP104" s="13"/>
      <c r="CFQ104" s="13"/>
      <c r="CFR104" s="13"/>
      <c r="CFS104" s="13"/>
      <c r="CFT104" s="13"/>
      <c r="CFU104" s="13"/>
      <c r="CFV104" s="13"/>
      <c r="CFW104" s="13"/>
      <c r="CFX104" s="13"/>
      <c r="CFY104" s="13"/>
      <c r="CFZ104" s="13"/>
      <c r="CGA104" s="13"/>
      <c r="CGB104" s="13"/>
      <c r="CGC104" s="13"/>
      <c r="CGD104" s="13"/>
      <c r="CGE104" s="13"/>
      <c r="CGF104" s="13"/>
      <c r="CGG104" s="13"/>
      <c r="CGH104" s="13"/>
      <c r="CGI104" s="13"/>
      <c r="CGJ104" s="13"/>
      <c r="CGK104" s="13"/>
      <c r="CGL104" s="13"/>
      <c r="CGM104" s="13"/>
      <c r="CGN104" s="13"/>
      <c r="CGO104" s="13"/>
      <c r="CGP104" s="13"/>
      <c r="CGQ104" s="13"/>
      <c r="CGR104" s="13"/>
      <c r="CGS104" s="13"/>
      <c r="CGT104" s="13"/>
      <c r="CGU104" s="13"/>
      <c r="CGV104" s="13"/>
      <c r="CGW104" s="13"/>
      <c r="CGX104" s="13"/>
      <c r="CGY104" s="13"/>
      <c r="CGZ104" s="13"/>
      <c r="CHA104" s="13"/>
      <c r="CHB104" s="13"/>
      <c r="CHC104" s="13"/>
      <c r="CHD104" s="13"/>
      <c r="CHE104" s="13"/>
      <c r="CHF104" s="13"/>
      <c r="CHG104" s="13"/>
      <c r="CHH104" s="13"/>
      <c r="CHI104" s="13"/>
      <c r="CHJ104" s="13"/>
      <c r="CHK104" s="13"/>
      <c r="CHL104" s="13"/>
      <c r="CHM104" s="13"/>
      <c r="CHN104" s="13"/>
      <c r="CHO104" s="13"/>
      <c r="CHP104" s="13"/>
      <c r="CHQ104" s="13"/>
      <c r="CHR104" s="13"/>
      <c r="CHS104" s="13"/>
      <c r="CHT104" s="13"/>
      <c r="CHU104" s="13"/>
      <c r="CHV104" s="13"/>
      <c r="CHW104" s="13"/>
      <c r="CHX104" s="13"/>
      <c r="CHY104" s="13"/>
      <c r="CHZ104" s="13"/>
      <c r="CIA104" s="13"/>
      <c r="CIB104" s="13"/>
      <c r="CIC104" s="13"/>
      <c r="CID104" s="13"/>
      <c r="CIE104" s="13"/>
      <c r="CIF104" s="13"/>
      <c r="CIG104" s="13"/>
      <c r="CIH104" s="13"/>
      <c r="CII104" s="13"/>
      <c r="CIJ104" s="13"/>
      <c r="CIK104" s="13"/>
      <c r="CIL104" s="13"/>
      <c r="CIM104" s="13"/>
      <c r="CIN104" s="13"/>
      <c r="CIO104" s="13"/>
      <c r="CIP104" s="13"/>
      <c r="CIQ104" s="13"/>
      <c r="CIR104" s="13"/>
      <c r="CIS104" s="13"/>
      <c r="CIT104" s="13"/>
      <c r="CIU104" s="13"/>
      <c r="CIV104" s="13"/>
      <c r="CIW104" s="13"/>
      <c r="CIX104" s="13"/>
      <c r="CIY104" s="13"/>
      <c r="CIZ104" s="13"/>
      <c r="CJA104" s="13"/>
      <c r="CJB104" s="13"/>
      <c r="CJC104" s="13"/>
      <c r="CJD104" s="13"/>
      <c r="CJE104" s="13"/>
      <c r="CJF104" s="13"/>
      <c r="CJG104" s="13"/>
      <c r="CJH104" s="13"/>
      <c r="CJI104" s="13"/>
      <c r="CJJ104" s="13"/>
      <c r="CJK104" s="13"/>
      <c r="CJL104" s="13"/>
      <c r="CJM104" s="13"/>
      <c r="CJN104" s="13"/>
      <c r="CJO104" s="13"/>
      <c r="CJP104" s="13"/>
      <c r="CJQ104" s="13"/>
      <c r="CJR104" s="13"/>
      <c r="CJS104" s="13"/>
      <c r="CJT104" s="13"/>
      <c r="CJU104" s="13"/>
      <c r="CJV104" s="13"/>
      <c r="CJW104" s="13"/>
      <c r="CJX104" s="13"/>
      <c r="CJY104" s="13"/>
      <c r="CJZ104" s="13"/>
      <c r="CKA104" s="13"/>
      <c r="CKB104" s="13"/>
      <c r="CKC104" s="13"/>
      <c r="CKD104" s="13"/>
      <c r="CKE104" s="13"/>
      <c r="CKF104" s="13"/>
      <c r="CKG104" s="13"/>
      <c r="CKH104" s="13"/>
      <c r="CKI104" s="13"/>
      <c r="CKJ104" s="13"/>
      <c r="CKK104" s="13"/>
      <c r="CKL104" s="13"/>
      <c r="CKM104" s="13"/>
      <c r="CKN104" s="13"/>
      <c r="CKO104" s="13"/>
      <c r="CKP104" s="13"/>
      <c r="CKQ104" s="13"/>
      <c r="CKR104" s="13"/>
      <c r="CKS104" s="13"/>
      <c r="CKT104" s="13"/>
      <c r="CKU104" s="13"/>
      <c r="CKV104" s="13"/>
      <c r="CKW104" s="13"/>
      <c r="CKX104" s="13"/>
      <c r="CKY104" s="13"/>
      <c r="CKZ104" s="13"/>
      <c r="CLA104" s="13"/>
      <c r="CLB104" s="13"/>
      <c r="CLC104" s="13"/>
      <c r="CLD104" s="13"/>
      <c r="CLE104" s="13"/>
      <c r="CLF104" s="13"/>
      <c r="CLG104" s="13"/>
      <c r="CLH104" s="13"/>
      <c r="CLI104" s="13"/>
      <c r="CLJ104" s="13"/>
      <c r="CLK104" s="13"/>
      <c r="CLL104" s="13"/>
      <c r="CLM104" s="13"/>
      <c r="CLN104" s="13"/>
      <c r="CLO104" s="13"/>
      <c r="CLP104" s="13"/>
      <c r="CLQ104" s="13"/>
      <c r="CLR104" s="13"/>
      <c r="CLS104" s="13"/>
      <c r="CLT104" s="13"/>
      <c r="CLU104" s="13"/>
      <c r="CLV104" s="13"/>
      <c r="CLW104" s="13"/>
      <c r="CLX104" s="13"/>
      <c r="CLY104" s="13"/>
      <c r="CLZ104" s="13"/>
      <c r="CMA104" s="13"/>
      <c r="CMB104" s="13"/>
      <c r="CMC104" s="13"/>
      <c r="CMD104" s="13"/>
      <c r="CME104" s="13"/>
      <c r="CMF104" s="13"/>
      <c r="CMG104" s="13"/>
      <c r="CMH104" s="13"/>
      <c r="CMI104" s="13"/>
      <c r="CMJ104" s="13"/>
      <c r="CMK104" s="13"/>
      <c r="CML104" s="13"/>
      <c r="CMM104" s="13"/>
      <c r="CMN104" s="13"/>
      <c r="CMO104" s="13"/>
      <c r="CMP104" s="13"/>
      <c r="CMQ104" s="13"/>
      <c r="CMR104" s="13"/>
      <c r="CMS104" s="13"/>
      <c r="CMT104" s="13"/>
      <c r="CMU104" s="13"/>
      <c r="CMV104" s="13"/>
      <c r="CMW104" s="13"/>
      <c r="CMX104" s="13"/>
      <c r="CMY104" s="13"/>
      <c r="CMZ104" s="13"/>
      <c r="CNA104" s="13"/>
      <c r="CNB104" s="13"/>
      <c r="CNC104" s="13"/>
      <c r="CND104" s="13"/>
      <c r="CNE104" s="13"/>
      <c r="CNF104" s="13"/>
      <c r="CNG104" s="13"/>
      <c r="CNH104" s="13"/>
      <c r="CNI104" s="13"/>
      <c r="CNJ104" s="13"/>
      <c r="CNK104" s="13"/>
      <c r="CNL104" s="13"/>
      <c r="CNM104" s="13"/>
      <c r="CNN104" s="13"/>
      <c r="CNO104" s="13"/>
      <c r="CNP104" s="13"/>
      <c r="CNQ104" s="13"/>
      <c r="CNR104" s="13"/>
      <c r="CNS104" s="13"/>
      <c r="CNT104" s="13"/>
      <c r="CNU104" s="13"/>
      <c r="CNV104" s="13"/>
      <c r="CNW104" s="13"/>
      <c r="CNX104" s="13"/>
      <c r="CNY104" s="13"/>
      <c r="CNZ104" s="13"/>
      <c r="COA104" s="13"/>
      <c r="COB104" s="13"/>
      <c r="COC104" s="13"/>
      <c r="COD104" s="13"/>
      <c r="COE104" s="13"/>
      <c r="COF104" s="13"/>
      <c r="COG104" s="13"/>
      <c r="COH104" s="13"/>
      <c r="COI104" s="13"/>
      <c r="COJ104" s="13"/>
      <c r="COK104" s="13"/>
      <c r="COL104" s="13"/>
      <c r="COM104" s="13"/>
      <c r="CON104" s="13"/>
      <c r="COO104" s="13"/>
      <c r="COP104" s="13"/>
      <c r="COQ104" s="13"/>
      <c r="COR104" s="13"/>
      <c r="COS104" s="13"/>
      <c r="COT104" s="13"/>
      <c r="COU104" s="13"/>
      <c r="COV104" s="13"/>
      <c r="COW104" s="13"/>
      <c r="COX104" s="13"/>
      <c r="COY104" s="13"/>
      <c r="COZ104" s="13"/>
      <c r="CPA104" s="13"/>
      <c r="CPB104" s="13"/>
      <c r="CPC104" s="13"/>
      <c r="CPD104" s="13"/>
      <c r="CPE104" s="13"/>
      <c r="CPF104" s="13"/>
      <c r="CPG104" s="13"/>
      <c r="CPH104" s="13"/>
      <c r="CPI104" s="13"/>
      <c r="CPJ104" s="13"/>
      <c r="CPK104" s="13"/>
      <c r="CPL104" s="13"/>
      <c r="CPM104" s="13"/>
      <c r="CPN104" s="13"/>
      <c r="CPO104" s="13"/>
      <c r="CPP104" s="13"/>
      <c r="CPQ104" s="13"/>
      <c r="CPR104" s="13"/>
      <c r="CPS104" s="13"/>
      <c r="CPT104" s="13"/>
      <c r="CPU104" s="13"/>
      <c r="CPV104" s="13"/>
      <c r="CPW104" s="13"/>
      <c r="CPX104" s="13"/>
      <c r="CPY104" s="13"/>
      <c r="CPZ104" s="13"/>
      <c r="CQA104" s="13"/>
      <c r="CQB104" s="13"/>
      <c r="CQC104" s="13"/>
      <c r="CQD104" s="13"/>
      <c r="CQE104" s="13"/>
      <c r="CQF104" s="13"/>
      <c r="CQG104" s="13"/>
      <c r="CQH104" s="13"/>
      <c r="CQI104" s="13"/>
      <c r="CQJ104" s="13"/>
      <c r="CQK104" s="13"/>
      <c r="CQL104" s="13"/>
      <c r="CQM104" s="13"/>
      <c r="CQN104" s="13"/>
      <c r="CQO104" s="13"/>
      <c r="CQP104" s="13"/>
      <c r="CQQ104" s="13"/>
      <c r="CQR104" s="13"/>
      <c r="CQS104" s="13"/>
      <c r="CQT104" s="13"/>
      <c r="CQU104" s="13"/>
      <c r="CQV104" s="13"/>
      <c r="CQW104" s="13"/>
      <c r="CQX104" s="13"/>
      <c r="CQY104" s="13"/>
      <c r="CQZ104" s="13"/>
      <c r="CRA104" s="13"/>
      <c r="CRB104" s="13"/>
      <c r="CRC104" s="13"/>
      <c r="CRD104" s="13"/>
      <c r="CRE104" s="13"/>
      <c r="CRF104" s="13"/>
      <c r="CRG104" s="13"/>
      <c r="CRH104" s="13"/>
      <c r="CRI104" s="13"/>
      <c r="CRJ104" s="13"/>
      <c r="CRK104" s="13"/>
      <c r="CRL104" s="13"/>
      <c r="CRM104" s="13"/>
      <c r="CRN104" s="13"/>
      <c r="CRO104" s="13"/>
      <c r="CRP104" s="13"/>
      <c r="CRQ104" s="13"/>
      <c r="CRR104" s="13"/>
      <c r="CRS104" s="13"/>
      <c r="CRT104" s="13"/>
      <c r="CRU104" s="13"/>
      <c r="CRV104" s="13"/>
      <c r="CRW104" s="13"/>
      <c r="CRX104" s="13"/>
      <c r="CRY104" s="13"/>
      <c r="CRZ104" s="13"/>
      <c r="CSA104" s="13"/>
      <c r="CSB104" s="13"/>
      <c r="CSC104" s="13"/>
      <c r="CSD104" s="13"/>
      <c r="CSE104" s="13"/>
      <c r="CSF104" s="13"/>
      <c r="CSG104" s="13"/>
      <c r="CSH104" s="13"/>
      <c r="CSI104" s="13"/>
      <c r="CSJ104" s="13"/>
      <c r="CSK104" s="13"/>
      <c r="CSL104" s="13"/>
      <c r="CSM104" s="13"/>
      <c r="CSN104" s="13"/>
      <c r="CSO104" s="13"/>
      <c r="CSP104" s="13"/>
      <c r="CSQ104" s="13"/>
      <c r="CSR104" s="13"/>
      <c r="CSS104" s="13"/>
      <c r="CST104" s="13"/>
      <c r="CSU104" s="13"/>
      <c r="CSV104" s="13"/>
      <c r="CSW104" s="13"/>
      <c r="CSX104" s="13"/>
      <c r="CSY104" s="13"/>
      <c r="CSZ104" s="13"/>
      <c r="CTA104" s="13"/>
      <c r="CTB104" s="13"/>
      <c r="CTC104" s="13"/>
      <c r="CTD104" s="13"/>
      <c r="CTE104" s="13"/>
      <c r="CTF104" s="13"/>
      <c r="CTG104" s="13"/>
      <c r="CTH104" s="13"/>
      <c r="CTI104" s="13"/>
      <c r="CTJ104" s="13"/>
      <c r="CTK104" s="13"/>
      <c r="CTL104" s="13"/>
      <c r="CTM104" s="13"/>
      <c r="CTN104" s="13"/>
      <c r="CTO104" s="13"/>
      <c r="CTP104" s="13"/>
      <c r="CTQ104" s="13"/>
      <c r="CTR104" s="13"/>
      <c r="CTS104" s="13"/>
      <c r="CTT104" s="13"/>
      <c r="CTU104" s="13"/>
      <c r="CTV104" s="13"/>
      <c r="CTW104" s="13"/>
      <c r="CTX104" s="13"/>
      <c r="CTY104" s="13"/>
      <c r="CTZ104" s="13"/>
      <c r="CUA104" s="13"/>
      <c r="CUB104" s="13"/>
      <c r="CUC104" s="13"/>
      <c r="CUD104" s="13"/>
      <c r="CUE104" s="13"/>
      <c r="CUF104" s="13"/>
      <c r="CUG104" s="13"/>
      <c r="CUH104" s="13"/>
      <c r="CUI104" s="13"/>
      <c r="CUJ104" s="13"/>
      <c r="CUK104" s="13"/>
      <c r="CUL104" s="13"/>
      <c r="CUM104" s="13"/>
      <c r="CUN104" s="13"/>
      <c r="CUO104" s="13"/>
      <c r="CUP104" s="13"/>
      <c r="CUQ104" s="13"/>
      <c r="CUR104" s="13"/>
      <c r="CUS104" s="13"/>
      <c r="CUT104" s="13"/>
      <c r="CUU104" s="13"/>
      <c r="CUV104" s="13"/>
      <c r="CUW104" s="13"/>
      <c r="CUX104" s="13"/>
      <c r="CUY104" s="13"/>
      <c r="CUZ104" s="13"/>
      <c r="CVA104" s="13"/>
      <c r="CVB104" s="13"/>
      <c r="CVC104" s="13"/>
      <c r="CVD104" s="13"/>
      <c r="CVE104" s="13"/>
      <c r="CVF104" s="13"/>
      <c r="CVG104" s="13"/>
      <c r="CVH104" s="13"/>
      <c r="CVI104" s="13"/>
      <c r="CVJ104" s="13"/>
      <c r="CVK104" s="13"/>
      <c r="CVL104" s="13"/>
      <c r="CVM104" s="13"/>
      <c r="CVN104" s="13"/>
      <c r="CVO104" s="13"/>
      <c r="CVP104" s="13"/>
      <c r="CVQ104" s="13"/>
      <c r="CVR104" s="13"/>
      <c r="CVS104" s="13"/>
      <c r="CVT104" s="13"/>
      <c r="CVU104" s="13"/>
      <c r="CVV104" s="13"/>
      <c r="CVW104" s="13"/>
      <c r="CVX104" s="13"/>
      <c r="CVY104" s="13"/>
      <c r="CVZ104" s="13"/>
      <c r="CWA104" s="13"/>
      <c r="CWB104" s="13"/>
      <c r="CWC104" s="13"/>
      <c r="CWD104" s="13"/>
      <c r="CWE104" s="13"/>
      <c r="CWF104" s="13"/>
      <c r="CWG104" s="13"/>
      <c r="CWH104" s="13"/>
      <c r="CWI104" s="13"/>
      <c r="CWJ104" s="13"/>
      <c r="CWK104" s="13"/>
      <c r="CWL104" s="13"/>
      <c r="CWM104" s="13"/>
      <c r="CWN104" s="13"/>
      <c r="CWO104" s="13"/>
      <c r="CWP104" s="13"/>
      <c r="CWQ104" s="13"/>
      <c r="CWR104" s="13"/>
      <c r="CWS104" s="13"/>
      <c r="CWT104" s="13"/>
      <c r="CWU104" s="13"/>
      <c r="CWV104" s="13"/>
      <c r="CWW104" s="13"/>
      <c r="CWX104" s="13"/>
      <c r="CWY104" s="13"/>
      <c r="CWZ104" s="13"/>
      <c r="CXA104" s="13"/>
      <c r="CXB104" s="13"/>
      <c r="CXC104" s="13"/>
      <c r="CXD104" s="13"/>
      <c r="CXE104" s="13"/>
      <c r="CXF104" s="13"/>
      <c r="CXG104" s="13"/>
      <c r="CXH104" s="13"/>
      <c r="CXI104" s="13"/>
      <c r="CXJ104" s="13"/>
      <c r="CXK104" s="13"/>
      <c r="CXL104" s="13"/>
      <c r="CXM104" s="13"/>
      <c r="CXN104" s="13"/>
      <c r="CXO104" s="13"/>
      <c r="CXP104" s="13"/>
      <c r="CXQ104" s="13"/>
      <c r="CXR104" s="13"/>
      <c r="CXS104" s="13"/>
      <c r="CXT104" s="13"/>
      <c r="CXU104" s="13"/>
      <c r="CXV104" s="13"/>
      <c r="CXW104" s="13"/>
      <c r="CXX104" s="13"/>
      <c r="CXY104" s="13"/>
      <c r="CXZ104" s="13"/>
      <c r="CYA104" s="13"/>
      <c r="CYB104" s="13"/>
      <c r="CYC104" s="13"/>
      <c r="CYD104" s="13"/>
      <c r="CYE104" s="13"/>
      <c r="CYF104" s="13"/>
      <c r="CYG104" s="13"/>
      <c r="CYH104" s="13"/>
      <c r="CYI104" s="13"/>
      <c r="CYJ104" s="13"/>
      <c r="CYK104" s="13"/>
      <c r="CYL104" s="13"/>
      <c r="CYM104" s="13"/>
      <c r="CYN104" s="13"/>
      <c r="CYO104" s="13"/>
      <c r="CYP104" s="13"/>
      <c r="CYQ104" s="13"/>
      <c r="CYR104" s="13"/>
      <c r="CYS104" s="13"/>
      <c r="CYT104" s="13"/>
      <c r="CYU104" s="13"/>
      <c r="CYV104" s="13"/>
      <c r="CYW104" s="13"/>
      <c r="CYX104" s="13"/>
      <c r="CYY104" s="13"/>
      <c r="CYZ104" s="13"/>
      <c r="CZA104" s="13"/>
      <c r="CZB104" s="13"/>
      <c r="CZC104" s="13"/>
      <c r="CZD104" s="13"/>
      <c r="CZE104" s="13"/>
      <c r="CZF104" s="13"/>
      <c r="CZG104" s="13"/>
      <c r="CZH104" s="13"/>
      <c r="CZI104" s="13"/>
      <c r="CZJ104" s="13"/>
      <c r="CZK104" s="13"/>
      <c r="CZL104" s="13"/>
      <c r="CZM104" s="13"/>
      <c r="CZN104" s="13"/>
      <c r="CZO104" s="13"/>
      <c r="CZP104" s="13"/>
      <c r="CZQ104" s="13"/>
      <c r="CZR104" s="13"/>
      <c r="CZS104" s="13"/>
      <c r="CZT104" s="13"/>
      <c r="CZU104" s="13"/>
      <c r="CZV104" s="13"/>
      <c r="CZW104" s="13"/>
      <c r="CZX104" s="13"/>
      <c r="CZY104" s="13"/>
      <c r="CZZ104" s="13"/>
      <c r="DAA104" s="13"/>
      <c r="DAB104" s="13"/>
      <c r="DAC104" s="13"/>
      <c r="DAD104" s="13"/>
      <c r="DAE104" s="13"/>
      <c r="DAF104" s="13"/>
      <c r="DAG104" s="13"/>
      <c r="DAH104" s="13"/>
      <c r="DAI104" s="13"/>
      <c r="DAJ104" s="13"/>
      <c r="DAK104" s="13"/>
      <c r="DAL104" s="13"/>
      <c r="DAM104" s="13"/>
      <c r="DAN104" s="13"/>
      <c r="DAO104" s="13"/>
      <c r="DAP104" s="13"/>
      <c r="DAQ104" s="13"/>
      <c r="DAR104" s="13"/>
      <c r="DAS104" s="13"/>
      <c r="DAT104" s="13"/>
      <c r="DAU104" s="13"/>
      <c r="DAV104" s="13"/>
      <c r="DAW104" s="13"/>
      <c r="DAX104" s="13"/>
      <c r="DAY104" s="13"/>
      <c r="DAZ104" s="13"/>
      <c r="DBA104" s="13"/>
      <c r="DBB104" s="13"/>
      <c r="DBC104" s="13"/>
      <c r="DBD104" s="13"/>
      <c r="DBE104" s="13"/>
      <c r="DBF104" s="13"/>
      <c r="DBG104" s="13"/>
      <c r="DBH104" s="13"/>
      <c r="DBI104" s="13"/>
      <c r="DBJ104" s="13"/>
      <c r="DBK104" s="13"/>
      <c r="DBL104" s="13"/>
      <c r="DBM104" s="13"/>
      <c r="DBN104" s="13"/>
      <c r="DBO104" s="13"/>
      <c r="DBP104" s="13"/>
      <c r="DBQ104" s="13"/>
      <c r="DBR104" s="13"/>
      <c r="DBS104" s="13"/>
      <c r="DBT104" s="13"/>
      <c r="DBU104" s="13"/>
      <c r="DBV104" s="13"/>
      <c r="DBW104" s="13"/>
      <c r="DBX104" s="13"/>
      <c r="DBY104" s="13"/>
      <c r="DBZ104" s="13"/>
      <c r="DCA104" s="13"/>
      <c r="DCB104" s="13"/>
      <c r="DCC104" s="13"/>
      <c r="DCD104" s="13"/>
      <c r="DCE104" s="13"/>
      <c r="DCF104" s="13"/>
      <c r="DCG104" s="13"/>
      <c r="DCH104" s="13"/>
      <c r="DCI104" s="13"/>
      <c r="DCJ104" s="13"/>
      <c r="DCK104" s="13"/>
      <c r="DCL104" s="13"/>
      <c r="DCM104" s="13"/>
      <c r="DCN104" s="13"/>
      <c r="DCO104" s="13"/>
      <c r="DCP104" s="13"/>
      <c r="DCQ104" s="13"/>
      <c r="DCR104" s="13"/>
      <c r="DCS104" s="13"/>
      <c r="DCT104" s="13"/>
      <c r="DCU104" s="13"/>
      <c r="DCV104" s="13"/>
      <c r="DCW104" s="13"/>
      <c r="DCX104" s="13"/>
      <c r="DCY104" s="13"/>
      <c r="DCZ104" s="13"/>
      <c r="DDA104" s="13"/>
      <c r="DDB104" s="13"/>
      <c r="DDC104" s="13"/>
      <c r="DDD104" s="13"/>
      <c r="DDE104" s="13"/>
      <c r="DDF104" s="13"/>
      <c r="DDG104" s="13"/>
      <c r="DDH104" s="13"/>
      <c r="DDI104" s="13"/>
      <c r="DDJ104" s="13"/>
      <c r="DDK104" s="13"/>
      <c r="DDL104" s="13"/>
      <c r="DDM104" s="13"/>
      <c r="DDN104" s="13"/>
      <c r="DDO104" s="13"/>
      <c r="DDP104" s="13"/>
      <c r="DDQ104" s="13"/>
      <c r="DDR104" s="13"/>
      <c r="DDS104" s="13"/>
      <c r="DDT104" s="13"/>
      <c r="DDU104" s="13"/>
      <c r="DDV104" s="13"/>
      <c r="DDW104" s="13"/>
      <c r="DDX104" s="13"/>
      <c r="DDY104" s="13"/>
      <c r="DDZ104" s="13"/>
      <c r="DEA104" s="13"/>
      <c r="DEB104" s="13"/>
      <c r="DEC104" s="13"/>
      <c r="DED104" s="13"/>
      <c r="DEE104" s="13"/>
      <c r="DEF104" s="13"/>
      <c r="DEG104" s="13"/>
      <c r="DEH104" s="13"/>
      <c r="DEI104" s="13"/>
      <c r="DEJ104" s="13"/>
      <c r="DEK104" s="13"/>
      <c r="DEL104" s="13"/>
      <c r="DEM104" s="13"/>
      <c r="DEN104" s="13"/>
      <c r="DEO104" s="13"/>
      <c r="DEP104" s="13"/>
      <c r="DEQ104" s="13"/>
      <c r="DER104" s="13"/>
      <c r="DES104" s="13"/>
      <c r="DET104" s="13"/>
      <c r="DEU104" s="13"/>
      <c r="DEV104" s="13"/>
      <c r="DEW104" s="13"/>
      <c r="DEX104" s="13"/>
      <c r="DEY104" s="13"/>
      <c r="DEZ104" s="13"/>
      <c r="DFA104" s="13"/>
      <c r="DFB104" s="13"/>
      <c r="DFC104" s="13"/>
      <c r="DFD104" s="13"/>
      <c r="DFE104" s="13"/>
      <c r="DFF104" s="13"/>
      <c r="DFG104" s="13"/>
      <c r="DFH104" s="13"/>
      <c r="DFI104" s="13"/>
      <c r="DFJ104" s="13"/>
      <c r="DFK104" s="13"/>
      <c r="DFL104" s="13"/>
      <c r="DFM104" s="13"/>
      <c r="DFN104" s="13"/>
      <c r="DFO104" s="13"/>
      <c r="DFP104" s="13"/>
      <c r="DFQ104" s="13"/>
      <c r="DFR104" s="13"/>
      <c r="DFS104" s="13"/>
      <c r="DFT104" s="13"/>
      <c r="DFU104" s="13"/>
      <c r="DFV104" s="13"/>
      <c r="DFW104" s="13"/>
      <c r="DFX104" s="13"/>
      <c r="DFY104" s="13"/>
      <c r="DFZ104" s="13"/>
      <c r="DGA104" s="13"/>
      <c r="DGB104" s="13"/>
      <c r="DGC104" s="13"/>
      <c r="DGD104" s="13"/>
      <c r="DGE104" s="13"/>
      <c r="DGF104" s="13"/>
      <c r="DGG104" s="13"/>
      <c r="DGH104" s="13"/>
      <c r="DGI104" s="13"/>
      <c r="DGJ104" s="13"/>
      <c r="DGK104" s="13"/>
      <c r="DGL104" s="13"/>
      <c r="DGM104" s="13"/>
      <c r="DGN104" s="13"/>
      <c r="DGO104" s="13"/>
      <c r="DGP104" s="13"/>
      <c r="DGQ104" s="13"/>
      <c r="DGR104" s="13"/>
      <c r="DGS104" s="13"/>
      <c r="DGT104" s="13"/>
      <c r="DGU104" s="13"/>
      <c r="DGV104" s="13"/>
      <c r="DGW104" s="13"/>
      <c r="DGX104" s="13"/>
      <c r="DGY104" s="13"/>
      <c r="DGZ104" s="13"/>
      <c r="DHA104" s="13"/>
      <c r="DHB104" s="13"/>
      <c r="DHC104" s="13"/>
      <c r="DHD104" s="13"/>
      <c r="DHE104" s="13"/>
      <c r="DHF104" s="13"/>
      <c r="DHG104" s="13"/>
      <c r="DHH104" s="13"/>
      <c r="DHI104" s="13"/>
      <c r="DHJ104" s="13"/>
      <c r="DHK104" s="13"/>
      <c r="DHL104" s="13"/>
      <c r="DHM104" s="13"/>
      <c r="DHN104" s="13"/>
      <c r="DHO104" s="13"/>
      <c r="DHP104" s="13"/>
      <c r="DHQ104" s="13"/>
      <c r="DHR104" s="13"/>
      <c r="DHS104" s="13"/>
      <c r="DHT104" s="13"/>
      <c r="DHU104" s="13"/>
      <c r="DHV104" s="13"/>
      <c r="DHW104" s="13"/>
      <c r="DHX104" s="13"/>
      <c r="DHY104" s="13"/>
      <c r="DHZ104" s="13"/>
      <c r="DIA104" s="13"/>
      <c r="DIB104" s="13"/>
      <c r="DIC104" s="13"/>
      <c r="DID104" s="13"/>
      <c r="DIE104" s="13"/>
      <c r="DIF104" s="13"/>
      <c r="DIG104" s="13"/>
      <c r="DIH104" s="13"/>
      <c r="DII104" s="13"/>
      <c r="DIJ104" s="13"/>
      <c r="DIK104" s="13"/>
      <c r="DIL104" s="13"/>
      <c r="DIM104" s="13"/>
      <c r="DIN104" s="13"/>
      <c r="DIO104" s="13"/>
      <c r="DIP104" s="13"/>
      <c r="DIQ104" s="13"/>
      <c r="DIR104" s="13"/>
      <c r="DIS104" s="13"/>
      <c r="DIT104" s="13"/>
      <c r="DIU104" s="13"/>
      <c r="DIV104" s="13"/>
      <c r="DIW104" s="13"/>
      <c r="DIX104" s="13"/>
      <c r="DIY104" s="13"/>
      <c r="DIZ104" s="13"/>
      <c r="DJA104" s="13"/>
      <c r="DJB104" s="13"/>
      <c r="DJC104" s="13"/>
      <c r="DJD104" s="13"/>
      <c r="DJE104" s="13"/>
      <c r="DJF104" s="13"/>
      <c r="DJG104" s="13"/>
      <c r="DJH104" s="13"/>
      <c r="DJI104" s="13"/>
      <c r="DJJ104" s="13"/>
      <c r="DJK104" s="13"/>
      <c r="DJL104" s="13"/>
      <c r="DJM104" s="13"/>
      <c r="DJN104" s="13"/>
      <c r="DJO104" s="13"/>
      <c r="DJP104" s="13"/>
      <c r="DJQ104" s="13"/>
      <c r="DJR104" s="13"/>
      <c r="DJS104" s="13"/>
      <c r="DJT104" s="13"/>
      <c r="DJU104" s="13"/>
      <c r="DJV104" s="13"/>
      <c r="DJW104" s="13"/>
      <c r="DJX104" s="13"/>
      <c r="DJY104" s="13"/>
      <c r="DJZ104" s="13"/>
      <c r="DKA104" s="13"/>
      <c r="DKB104" s="13"/>
      <c r="DKC104" s="13"/>
      <c r="DKD104" s="13"/>
      <c r="DKE104" s="13"/>
      <c r="DKF104" s="13"/>
      <c r="DKG104" s="13"/>
      <c r="DKH104" s="13"/>
      <c r="DKI104" s="13"/>
      <c r="DKJ104" s="13"/>
      <c r="DKK104" s="13"/>
      <c r="DKL104" s="13"/>
      <c r="DKM104" s="13"/>
      <c r="DKN104" s="13"/>
      <c r="DKO104" s="13"/>
      <c r="DKP104" s="13"/>
      <c r="DKQ104" s="13"/>
      <c r="DKR104" s="13"/>
      <c r="DKS104" s="13"/>
      <c r="DKT104" s="13"/>
      <c r="DKU104" s="13"/>
      <c r="DKV104" s="13"/>
      <c r="DKW104" s="13"/>
      <c r="DKX104" s="13"/>
      <c r="DKY104" s="13"/>
      <c r="DKZ104" s="13"/>
      <c r="DLA104" s="13"/>
      <c r="DLB104" s="13"/>
      <c r="DLC104" s="13"/>
      <c r="DLD104" s="13"/>
      <c r="DLE104" s="13"/>
      <c r="DLF104" s="13"/>
      <c r="DLG104" s="13"/>
      <c r="DLH104" s="13"/>
      <c r="DLI104" s="13"/>
      <c r="DLJ104" s="13"/>
      <c r="DLK104" s="13"/>
      <c r="DLL104" s="13"/>
      <c r="DLM104" s="13"/>
      <c r="DLN104" s="13"/>
      <c r="DLO104" s="13"/>
      <c r="DLP104" s="13"/>
      <c r="DLQ104" s="13"/>
      <c r="DLR104" s="13"/>
      <c r="DLS104" s="13"/>
      <c r="DLT104" s="13"/>
      <c r="DLU104" s="13"/>
      <c r="DLV104" s="13"/>
      <c r="DLW104" s="13"/>
      <c r="DLX104" s="13"/>
      <c r="DLY104" s="13"/>
      <c r="DLZ104" s="13"/>
      <c r="DMA104" s="13"/>
      <c r="DMB104" s="13"/>
      <c r="DMC104" s="13"/>
      <c r="DMD104" s="13"/>
      <c r="DME104" s="13"/>
      <c r="DMF104" s="13"/>
      <c r="DMG104" s="13"/>
      <c r="DMH104" s="13"/>
      <c r="DMI104" s="13"/>
      <c r="DMJ104" s="13"/>
      <c r="DMK104" s="13"/>
      <c r="DML104" s="13"/>
      <c r="DMM104" s="13"/>
      <c r="DMN104" s="13"/>
      <c r="DMO104" s="13"/>
      <c r="DMP104" s="13"/>
      <c r="DMQ104" s="13"/>
      <c r="DMR104" s="13"/>
      <c r="DMS104" s="13"/>
      <c r="DMT104" s="13"/>
      <c r="DMU104" s="13"/>
      <c r="DMV104" s="13"/>
      <c r="DMW104" s="13"/>
      <c r="DMX104" s="13"/>
      <c r="DMY104" s="13"/>
      <c r="DMZ104" s="13"/>
      <c r="DNA104" s="13"/>
      <c r="DNB104" s="13"/>
      <c r="DNC104" s="13"/>
      <c r="DND104" s="13"/>
      <c r="DNE104" s="13"/>
      <c r="DNF104" s="13"/>
      <c r="DNG104" s="13"/>
      <c r="DNH104" s="13"/>
      <c r="DNI104" s="13"/>
      <c r="DNJ104" s="13"/>
      <c r="DNK104" s="13"/>
      <c r="DNL104" s="13"/>
      <c r="DNM104" s="13"/>
      <c r="DNN104" s="13"/>
      <c r="DNO104" s="13"/>
      <c r="DNP104" s="13"/>
      <c r="DNQ104" s="13"/>
      <c r="DNR104" s="13"/>
      <c r="DNS104" s="13"/>
      <c r="DNT104" s="13"/>
      <c r="DNU104" s="13"/>
      <c r="DNV104" s="13"/>
      <c r="DNW104" s="13"/>
      <c r="DNX104" s="13"/>
      <c r="DNY104" s="13"/>
      <c r="DNZ104" s="13"/>
      <c r="DOA104" s="13"/>
      <c r="DOB104" s="13"/>
      <c r="DOC104" s="13"/>
      <c r="DOD104" s="13"/>
      <c r="DOE104" s="13"/>
      <c r="DOF104" s="13"/>
      <c r="DOG104" s="13"/>
      <c r="DOH104" s="13"/>
      <c r="DOI104" s="13"/>
      <c r="DOJ104" s="13"/>
      <c r="DOK104" s="13"/>
      <c r="DOL104" s="13"/>
      <c r="DOM104" s="13"/>
      <c r="DON104" s="13"/>
      <c r="DOO104" s="13"/>
      <c r="DOP104" s="13"/>
      <c r="DOQ104" s="13"/>
      <c r="DOR104" s="13"/>
      <c r="DOS104" s="13"/>
      <c r="DOT104" s="13"/>
      <c r="DOU104" s="13"/>
      <c r="DOV104" s="13"/>
      <c r="DOW104" s="13"/>
      <c r="DOX104" s="13"/>
      <c r="DOY104" s="13"/>
      <c r="DOZ104" s="13"/>
      <c r="DPA104" s="13"/>
      <c r="DPB104" s="13"/>
      <c r="DPC104" s="13"/>
      <c r="DPD104" s="13"/>
      <c r="DPE104" s="13"/>
      <c r="DPF104" s="13"/>
      <c r="DPG104" s="13"/>
      <c r="DPH104" s="13"/>
      <c r="DPI104" s="13"/>
      <c r="DPJ104" s="13"/>
      <c r="DPK104" s="13"/>
      <c r="DPL104" s="13"/>
      <c r="DPM104" s="13"/>
      <c r="DPN104" s="13"/>
      <c r="DPO104" s="13"/>
      <c r="DPP104" s="13"/>
      <c r="DPQ104" s="13"/>
      <c r="DPR104" s="13"/>
      <c r="DPS104" s="13"/>
      <c r="DPT104" s="13"/>
      <c r="DPU104" s="13"/>
      <c r="DPV104" s="13"/>
      <c r="DPW104" s="13"/>
      <c r="DPX104" s="13"/>
      <c r="DPY104" s="13"/>
      <c r="DPZ104" s="13"/>
      <c r="DQA104" s="13"/>
      <c r="DQB104" s="13"/>
      <c r="DQC104" s="13"/>
      <c r="DQD104" s="13"/>
      <c r="DQE104" s="13"/>
      <c r="DQF104" s="13"/>
      <c r="DQG104" s="13"/>
      <c r="DQH104" s="13"/>
      <c r="DQI104" s="13"/>
      <c r="DQJ104" s="13"/>
      <c r="DQK104" s="13"/>
      <c r="DQL104" s="13"/>
      <c r="DQM104" s="13"/>
      <c r="DQN104" s="13"/>
      <c r="DQO104" s="13"/>
      <c r="DQP104" s="13"/>
      <c r="DQQ104" s="13"/>
      <c r="DQR104" s="13"/>
      <c r="DQS104" s="13"/>
      <c r="DQT104" s="13"/>
      <c r="DQU104" s="13"/>
      <c r="DQV104" s="13"/>
      <c r="DQW104" s="13"/>
      <c r="DQX104" s="13"/>
      <c r="DQY104" s="13"/>
      <c r="DQZ104" s="13"/>
      <c r="DRA104" s="13"/>
      <c r="DRB104" s="13"/>
      <c r="DRC104" s="13"/>
      <c r="DRD104" s="13"/>
      <c r="DRE104" s="13"/>
      <c r="DRF104" s="13"/>
      <c r="DRG104" s="13"/>
      <c r="DRH104" s="13"/>
      <c r="DRI104" s="13"/>
      <c r="DRJ104" s="13"/>
      <c r="DRK104" s="13"/>
      <c r="DRL104" s="13"/>
      <c r="DRM104" s="13"/>
      <c r="DRN104" s="13"/>
      <c r="DRO104" s="13"/>
      <c r="DRP104" s="13"/>
      <c r="DRQ104" s="13"/>
      <c r="DRR104" s="13"/>
      <c r="DRS104" s="13"/>
      <c r="DRT104" s="13"/>
      <c r="DRU104" s="13"/>
      <c r="DRV104" s="13"/>
      <c r="DRW104" s="13"/>
      <c r="DRX104" s="13"/>
      <c r="DRY104" s="13"/>
      <c r="DRZ104" s="13"/>
      <c r="DSA104" s="13"/>
      <c r="DSB104" s="13"/>
      <c r="DSC104" s="13"/>
      <c r="DSD104" s="13"/>
      <c r="DSE104" s="13"/>
      <c r="DSF104" s="13"/>
      <c r="DSG104" s="13"/>
      <c r="DSH104" s="13"/>
      <c r="DSI104" s="13"/>
      <c r="DSJ104" s="13"/>
      <c r="DSK104" s="13"/>
      <c r="DSL104" s="13"/>
      <c r="DSM104" s="13"/>
      <c r="DSN104" s="13"/>
      <c r="DSO104" s="13"/>
      <c r="DSP104" s="13"/>
      <c r="DSQ104" s="13"/>
      <c r="DSR104" s="13"/>
      <c r="DSS104" s="13"/>
      <c r="DST104" s="13"/>
      <c r="DSU104" s="13"/>
      <c r="DSV104" s="13"/>
      <c r="DSW104" s="13"/>
      <c r="DSX104" s="13"/>
      <c r="DSY104" s="13"/>
      <c r="DSZ104" s="13"/>
      <c r="DTA104" s="13"/>
      <c r="DTB104" s="13"/>
      <c r="DTC104" s="13"/>
      <c r="DTD104" s="13"/>
      <c r="DTE104" s="13"/>
      <c r="DTF104" s="13"/>
      <c r="DTG104" s="13"/>
      <c r="DTH104" s="13"/>
      <c r="DTI104" s="13"/>
      <c r="DTJ104" s="13"/>
      <c r="DTK104" s="13"/>
      <c r="DTL104" s="13"/>
      <c r="DTM104" s="13"/>
      <c r="DTN104" s="13"/>
      <c r="DTO104" s="13"/>
      <c r="DTP104" s="13"/>
      <c r="DTQ104" s="13"/>
      <c r="DTR104" s="13"/>
      <c r="DTS104" s="13"/>
      <c r="DTT104" s="13"/>
      <c r="DTU104" s="13"/>
      <c r="DTV104" s="13"/>
      <c r="DTW104" s="13"/>
      <c r="DTX104" s="13"/>
      <c r="DTY104" s="13"/>
      <c r="DTZ104" s="13"/>
      <c r="DUA104" s="13"/>
      <c r="DUB104" s="13"/>
      <c r="DUC104" s="13"/>
      <c r="DUD104" s="13"/>
      <c r="DUE104" s="13"/>
      <c r="DUF104" s="13"/>
      <c r="DUG104" s="13"/>
      <c r="DUH104" s="13"/>
      <c r="DUI104" s="13"/>
      <c r="DUJ104" s="13"/>
      <c r="DUK104" s="13"/>
      <c r="DUL104" s="13"/>
      <c r="DUM104" s="13"/>
      <c r="DUN104" s="13"/>
      <c r="DUO104" s="13"/>
      <c r="DUP104" s="13"/>
      <c r="DUQ104" s="13"/>
      <c r="DUR104" s="13"/>
      <c r="DUS104" s="13"/>
      <c r="DUT104" s="13"/>
      <c r="DUU104" s="13"/>
      <c r="DUV104" s="13"/>
      <c r="DUW104" s="13"/>
      <c r="DUX104" s="13"/>
      <c r="DUY104" s="13"/>
      <c r="DUZ104" s="13"/>
      <c r="DVA104" s="13"/>
      <c r="DVB104" s="13"/>
      <c r="DVC104" s="13"/>
      <c r="DVD104" s="13"/>
      <c r="DVE104" s="13"/>
      <c r="DVF104" s="13"/>
      <c r="DVG104" s="13"/>
      <c r="DVH104" s="13"/>
      <c r="DVI104" s="13"/>
      <c r="DVJ104" s="13"/>
      <c r="DVK104" s="13"/>
      <c r="DVL104" s="13"/>
      <c r="DVM104" s="13"/>
      <c r="DVN104" s="13"/>
      <c r="DVO104" s="13"/>
      <c r="DVP104" s="13"/>
      <c r="DVQ104" s="13"/>
      <c r="DVR104" s="13"/>
      <c r="DVS104" s="13"/>
      <c r="DVT104" s="13"/>
      <c r="DVU104" s="13"/>
      <c r="DVV104" s="13"/>
      <c r="DVW104" s="13"/>
      <c r="DVX104" s="13"/>
      <c r="DVY104" s="13"/>
      <c r="DVZ104" s="13"/>
      <c r="DWA104" s="13"/>
      <c r="DWB104" s="13"/>
      <c r="DWC104" s="13"/>
      <c r="DWD104" s="13"/>
      <c r="DWE104" s="13"/>
      <c r="DWF104" s="13"/>
      <c r="DWG104" s="13"/>
      <c r="DWH104" s="13"/>
      <c r="DWI104" s="13"/>
      <c r="DWJ104" s="13"/>
      <c r="DWK104" s="13"/>
      <c r="DWL104" s="13"/>
      <c r="DWM104" s="13"/>
      <c r="DWN104" s="13"/>
      <c r="DWO104" s="13"/>
      <c r="DWP104" s="13"/>
      <c r="DWQ104" s="13"/>
      <c r="DWR104" s="13"/>
      <c r="DWS104" s="13"/>
      <c r="DWT104" s="13"/>
      <c r="DWU104" s="13"/>
      <c r="DWV104" s="13"/>
      <c r="DWW104" s="13"/>
      <c r="DWX104" s="13"/>
      <c r="DWY104" s="13"/>
      <c r="DWZ104" s="13"/>
      <c r="DXA104" s="13"/>
      <c r="DXB104" s="13"/>
      <c r="DXC104" s="13"/>
      <c r="DXD104" s="13"/>
      <c r="DXE104" s="13"/>
      <c r="DXF104" s="13"/>
      <c r="DXG104" s="13"/>
      <c r="DXH104" s="13"/>
      <c r="DXI104" s="13"/>
      <c r="DXJ104" s="13"/>
      <c r="DXK104" s="13"/>
      <c r="DXL104" s="13"/>
      <c r="DXM104" s="13"/>
      <c r="DXN104" s="13"/>
      <c r="DXO104" s="13"/>
      <c r="DXP104" s="13"/>
      <c r="DXQ104" s="13"/>
      <c r="DXR104" s="13"/>
      <c r="DXS104" s="13"/>
      <c r="DXT104" s="13"/>
      <c r="DXU104" s="13"/>
      <c r="DXV104" s="13"/>
      <c r="DXW104" s="13"/>
      <c r="DXX104" s="13"/>
      <c r="DXY104" s="13"/>
      <c r="DXZ104" s="13"/>
      <c r="DYA104" s="13"/>
      <c r="DYB104" s="13"/>
      <c r="DYC104" s="13"/>
      <c r="DYD104" s="13"/>
      <c r="DYE104" s="13"/>
      <c r="DYF104" s="13"/>
      <c r="DYG104" s="13"/>
      <c r="DYH104" s="13"/>
      <c r="DYI104" s="13"/>
      <c r="DYJ104" s="13"/>
      <c r="DYK104" s="13"/>
      <c r="DYL104" s="13"/>
      <c r="DYM104" s="13"/>
      <c r="DYN104" s="13"/>
      <c r="DYO104" s="13"/>
      <c r="DYP104" s="13"/>
      <c r="DYQ104" s="13"/>
      <c r="DYR104" s="13"/>
      <c r="DYS104" s="13"/>
      <c r="DYT104" s="13"/>
      <c r="DYU104" s="13"/>
      <c r="DYV104" s="13"/>
      <c r="DYW104" s="13"/>
      <c r="DYX104" s="13"/>
      <c r="DYY104" s="13"/>
      <c r="DYZ104" s="13"/>
      <c r="DZA104" s="13"/>
      <c r="DZB104" s="13"/>
      <c r="DZC104" s="13"/>
      <c r="DZD104" s="13"/>
      <c r="DZE104" s="13"/>
      <c r="DZF104" s="13"/>
      <c r="DZG104" s="13"/>
      <c r="DZH104" s="13"/>
      <c r="DZI104" s="13"/>
      <c r="DZJ104" s="13"/>
      <c r="DZK104" s="13"/>
      <c r="DZL104" s="13"/>
      <c r="DZM104" s="13"/>
      <c r="DZN104" s="13"/>
      <c r="DZO104" s="13"/>
      <c r="DZP104" s="13"/>
      <c r="DZQ104" s="13"/>
      <c r="DZR104" s="13"/>
      <c r="DZS104" s="13"/>
      <c r="DZT104" s="13"/>
      <c r="DZU104" s="13"/>
      <c r="DZV104" s="13"/>
      <c r="DZW104" s="13"/>
      <c r="DZX104" s="13"/>
      <c r="DZY104" s="13"/>
      <c r="DZZ104" s="13"/>
      <c r="EAA104" s="13"/>
      <c r="EAB104" s="13"/>
      <c r="EAC104" s="13"/>
      <c r="EAD104" s="13"/>
      <c r="EAE104" s="13"/>
      <c r="EAF104" s="13"/>
      <c r="EAG104" s="13"/>
      <c r="EAH104" s="13"/>
      <c r="EAI104" s="13"/>
      <c r="EAJ104" s="13"/>
      <c r="EAK104" s="13"/>
      <c r="EAL104" s="13"/>
      <c r="EAM104" s="13"/>
      <c r="EAN104" s="13"/>
      <c r="EAO104" s="13"/>
      <c r="EAP104" s="13"/>
      <c r="EAQ104" s="13"/>
      <c r="EAR104" s="13"/>
      <c r="EAS104" s="13"/>
      <c r="EAT104" s="13"/>
      <c r="EAU104" s="13"/>
      <c r="EAV104" s="13"/>
      <c r="EAW104" s="13"/>
      <c r="EAX104" s="13"/>
      <c r="EAY104" s="13"/>
      <c r="EAZ104" s="13"/>
      <c r="EBA104" s="13"/>
      <c r="EBB104" s="13"/>
      <c r="EBC104" s="13"/>
      <c r="EBD104" s="13"/>
      <c r="EBE104" s="13"/>
      <c r="EBF104" s="13"/>
      <c r="EBG104" s="13"/>
      <c r="EBH104" s="13"/>
      <c r="EBI104" s="13"/>
      <c r="EBJ104" s="13"/>
      <c r="EBK104" s="13"/>
      <c r="EBL104" s="13"/>
      <c r="EBM104" s="13"/>
      <c r="EBN104" s="13"/>
      <c r="EBO104" s="13"/>
      <c r="EBP104" s="13"/>
      <c r="EBQ104" s="13"/>
      <c r="EBR104" s="13"/>
      <c r="EBS104" s="13"/>
      <c r="EBT104" s="13"/>
      <c r="EBU104" s="13"/>
      <c r="EBV104" s="13"/>
      <c r="EBW104" s="13"/>
      <c r="EBX104" s="13"/>
      <c r="EBY104" s="13"/>
      <c r="EBZ104" s="13"/>
      <c r="ECA104" s="13"/>
      <c r="ECB104" s="13"/>
      <c r="ECC104" s="13"/>
      <c r="ECD104" s="13"/>
      <c r="ECE104" s="13"/>
      <c r="ECF104" s="13"/>
      <c r="ECG104" s="13"/>
      <c r="ECH104" s="13"/>
      <c r="ECI104" s="13"/>
      <c r="ECJ104" s="13"/>
      <c r="ECK104" s="13"/>
      <c r="ECL104" s="13"/>
      <c r="ECM104" s="13"/>
      <c r="ECN104" s="13"/>
      <c r="ECO104" s="13"/>
      <c r="ECP104" s="13"/>
      <c r="ECQ104" s="13"/>
      <c r="ECR104" s="13"/>
      <c r="ECS104" s="13"/>
      <c r="ECT104" s="13"/>
      <c r="ECU104" s="13"/>
      <c r="ECV104" s="13"/>
      <c r="ECW104" s="13"/>
      <c r="ECX104" s="13"/>
      <c r="ECY104" s="13"/>
      <c r="ECZ104" s="13"/>
      <c r="EDA104" s="13"/>
      <c r="EDB104" s="13"/>
      <c r="EDC104" s="13"/>
      <c r="EDD104" s="13"/>
      <c r="EDE104" s="13"/>
      <c r="EDF104" s="13"/>
      <c r="EDG104" s="13"/>
      <c r="EDH104" s="13"/>
      <c r="EDI104" s="13"/>
      <c r="EDJ104" s="13"/>
      <c r="EDK104" s="13"/>
      <c r="EDL104" s="13"/>
      <c r="EDM104" s="13"/>
      <c r="EDN104" s="13"/>
      <c r="EDO104" s="13"/>
      <c r="EDP104" s="13"/>
      <c r="EDQ104" s="13"/>
      <c r="EDR104" s="13"/>
      <c r="EDS104" s="13"/>
      <c r="EDT104" s="13"/>
      <c r="EDU104" s="13"/>
      <c r="EDV104" s="13"/>
      <c r="EDW104" s="13"/>
      <c r="EDX104" s="13"/>
      <c r="EDY104" s="13"/>
      <c r="EDZ104" s="13"/>
      <c r="EEA104" s="13"/>
      <c r="EEB104" s="13"/>
      <c r="EEC104" s="13"/>
      <c r="EED104" s="13"/>
      <c r="EEE104" s="13"/>
      <c r="EEF104" s="13"/>
      <c r="EEG104" s="13"/>
      <c r="EEH104" s="13"/>
      <c r="EEI104" s="13"/>
      <c r="EEJ104" s="13"/>
      <c r="EEK104" s="13"/>
      <c r="EEL104" s="13"/>
      <c r="EEM104" s="13"/>
      <c r="EEN104" s="13"/>
      <c r="EEO104" s="13"/>
      <c r="EEP104" s="13"/>
      <c r="EEQ104" s="13"/>
      <c r="EER104" s="13"/>
      <c r="EES104" s="13"/>
      <c r="EET104" s="13"/>
      <c r="EEU104" s="13"/>
      <c r="EEV104" s="13"/>
      <c r="EEW104" s="13"/>
      <c r="EEX104" s="13"/>
      <c r="EEY104" s="13"/>
      <c r="EEZ104" s="13"/>
      <c r="EFA104" s="13"/>
      <c r="EFB104" s="13"/>
      <c r="EFC104" s="13"/>
      <c r="EFD104" s="13"/>
      <c r="EFE104" s="13"/>
      <c r="EFF104" s="13"/>
      <c r="EFG104" s="13"/>
      <c r="EFH104" s="13"/>
      <c r="EFI104" s="13"/>
      <c r="EFJ104" s="13"/>
      <c r="EFK104" s="13"/>
      <c r="EFL104" s="13"/>
      <c r="EFM104" s="13"/>
      <c r="EFN104" s="13"/>
      <c r="EFO104" s="13"/>
      <c r="EFP104" s="13"/>
      <c r="EFQ104" s="13"/>
      <c r="EFR104" s="13"/>
      <c r="EFS104" s="13"/>
      <c r="EFT104" s="13"/>
      <c r="EFU104" s="13"/>
      <c r="EFV104" s="13"/>
      <c r="EFW104" s="13"/>
      <c r="EFX104" s="13"/>
      <c r="EFY104" s="13"/>
      <c r="EFZ104" s="13"/>
      <c r="EGA104" s="13"/>
      <c r="EGB104" s="13"/>
      <c r="EGC104" s="13"/>
      <c r="EGD104" s="13"/>
      <c r="EGE104" s="13"/>
      <c r="EGF104" s="13"/>
      <c r="EGG104" s="13"/>
      <c r="EGH104" s="13"/>
      <c r="EGI104" s="13"/>
      <c r="EGJ104" s="13"/>
      <c r="EGK104" s="13"/>
      <c r="EGL104" s="13"/>
      <c r="EGM104" s="13"/>
      <c r="EGN104" s="13"/>
      <c r="EGO104" s="13"/>
      <c r="EGP104" s="13"/>
      <c r="EGQ104" s="13"/>
      <c r="EGR104" s="13"/>
      <c r="EGS104" s="13"/>
      <c r="EGT104" s="13"/>
      <c r="EGU104" s="13"/>
      <c r="EGV104" s="13"/>
      <c r="EGW104" s="13"/>
      <c r="EGX104" s="13"/>
      <c r="EGY104" s="13"/>
      <c r="EGZ104" s="13"/>
      <c r="EHA104" s="13"/>
      <c r="EHB104" s="13"/>
      <c r="EHC104" s="13"/>
      <c r="EHD104" s="13"/>
      <c r="EHE104" s="13"/>
      <c r="EHF104" s="13"/>
      <c r="EHG104" s="13"/>
      <c r="EHH104" s="13"/>
      <c r="EHI104" s="13"/>
      <c r="EHJ104" s="13"/>
      <c r="EHK104" s="13"/>
      <c r="EHL104" s="13"/>
      <c r="EHM104" s="13"/>
      <c r="EHN104" s="13"/>
      <c r="EHO104" s="13"/>
      <c r="EHP104" s="13"/>
      <c r="EHQ104" s="13"/>
      <c r="EHR104" s="13"/>
      <c r="EHS104" s="13"/>
      <c r="EHT104" s="13"/>
      <c r="EHU104" s="13"/>
      <c r="EHV104" s="13"/>
      <c r="EHW104" s="13"/>
      <c r="EHX104" s="13"/>
      <c r="EHY104" s="13"/>
      <c r="EHZ104" s="13"/>
      <c r="EIA104" s="13"/>
      <c r="EIB104" s="13"/>
      <c r="EIC104" s="13"/>
      <c r="EID104" s="13"/>
      <c r="EIE104" s="13"/>
      <c r="EIF104" s="13"/>
      <c r="EIG104" s="13"/>
      <c r="EIH104" s="13"/>
      <c r="EII104" s="13"/>
      <c r="EIJ104" s="13"/>
      <c r="EIK104" s="13"/>
      <c r="EIL104" s="13"/>
      <c r="EIM104" s="13"/>
      <c r="EIN104" s="13"/>
      <c r="EIO104" s="13"/>
      <c r="EIP104" s="13"/>
      <c r="EIQ104" s="13"/>
      <c r="EIR104" s="13"/>
      <c r="EIS104" s="13"/>
      <c r="EIT104" s="13"/>
      <c r="EIU104" s="13"/>
      <c r="EIV104" s="13"/>
      <c r="EIW104" s="13"/>
      <c r="EIX104" s="13"/>
      <c r="EIY104" s="13"/>
      <c r="EIZ104" s="13"/>
      <c r="EJA104" s="13"/>
      <c r="EJB104" s="13"/>
      <c r="EJC104" s="13"/>
      <c r="EJD104" s="13"/>
      <c r="EJE104" s="13"/>
      <c r="EJF104" s="13"/>
      <c r="EJG104" s="13"/>
      <c r="EJH104" s="13"/>
      <c r="EJI104" s="13"/>
      <c r="EJJ104" s="13"/>
      <c r="EJK104" s="13"/>
      <c r="EJL104" s="13"/>
      <c r="EJM104" s="13"/>
      <c r="EJN104" s="13"/>
      <c r="EJO104" s="13"/>
      <c r="EJP104" s="13"/>
      <c r="EJQ104" s="13"/>
      <c r="EJR104" s="13"/>
      <c r="EJS104" s="13"/>
      <c r="EJT104" s="13"/>
      <c r="EJU104" s="13"/>
      <c r="EJV104" s="13"/>
      <c r="EJW104" s="13"/>
      <c r="EJX104" s="13"/>
      <c r="EJY104" s="13"/>
      <c r="EJZ104" s="13"/>
      <c r="EKA104" s="13"/>
      <c r="EKB104" s="13"/>
      <c r="EKC104" s="13"/>
      <c r="EKD104" s="13"/>
      <c r="EKE104" s="13"/>
      <c r="EKF104" s="13"/>
      <c r="EKG104" s="13"/>
      <c r="EKH104" s="13"/>
      <c r="EKI104" s="13"/>
      <c r="EKJ104" s="13"/>
      <c r="EKK104" s="13"/>
      <c r="EKL104" s="13"/>
      <c r="EKM104" s="13"/>
      <c r="EKN104" s="13"/>
      <c r="EKO104" s="13"/>
      <c r="EKP104" s="13"/>
      <c r="EKQ104" s="13"/>
      <c r="EKR104" s="13"/>
      <c r="EKS104" s="13"/>
      <c r="EKT104" s="13"/>
      <c r="EKU104" s="13"/>
      <c r="EKV104" s="13"/>
      <c r="EKW104" s="13"/>
      <c r="EKX104" s="13"/>
      <c r="EKY104" s="13"/>
      <c r="EKZ104" s="13"/>
      <c r="ELA104" s="13"/>
      <c r="ELB104" s="13"/>
      <c r="ELC104" s="13"/>
      <c r="ELD104" s="13"/>
      <c r="ELE104" s="13"/>
      <c r="ELF104" s="13"/>
      <c r="ELG104" s="13"/>
      <c r="ELH104" s="13"/>
      <c r="ELI104" s="13"/>
      <c r="ELJ104" s="13"/>
      <c r="ELK104" s="13"/>
      <c r="ELL104" s="13"/>
      <c r="ELM104" s="13"/>
      <c r="ELN104" s="13"/>
      <c r="ELO104" s="13"/>
      <c r="ELP104" s="13"/>
      <c r="ELQ104" s="13"/>
      <c r="ELR104" s="13"/>
      <c r="ELS104" s="13"/>
      <c r="ELT104" s="13"/>
      <c r="ELU104" s="13"/>
      <c r="ELV104" s="13"/>
      <c r="ELW104" s="13"/>
      <c r="ELX104" s="13"/>
      <c r="ELY104" s="13"/>
      <c r="ELZ104" s="13"/>
      <c r="EMA104" s="13"/>
      <c r="EMB104" s="13"/>
      <c r="EMC104" s="13"/>
      <c r="EMD104" s="13"/>
      <c r="EME104" s="13"/>
      <c r="EMF104" s="13"/>
      <c r="EMG104" s="13"/>
      <c r="EMH104" s="13"/>
      <c r="EMI104" s="13"/>
      <c r="EMJ104" s="13"/>
      <c r="EMK104" s="13"/>
      <c r="EML104" s="13"/>
      <c r="EMM104" s="13"/>
      <c r="EMN104" s="13"/>
      <c r="EMO104" s="13"/>
      <c r="EMP104" s="13"/>
      <c r="EMQ104" s="13"/>
      <c r="EMR104" s="13"/>
      <c r="EMS104" s="13"/>
      <c r="EMT104" s="13"/>
      <c r="EMU104" s="13"/>
      <c r="EMV104" s="13"/>
      <c r="EMW104" s="13"/>
      <c r="EMX104" s="13"/>
      <c r="EMY104" s="13"/>
      <c r="EMZ104" s="13"/>
      <c r="ENA104" s="13"/>
      <c r="ENB104" s="13"/>
      <c r="ENC104" s="13"/>
      <c r="END104" s="13"/>
      <c r="ENE104" s="13"/>
      <c r="ENF104" s="13"/>
      <c r="ENG104" s="13"/>
      <c r="ENH104" s="13"/>
      <c r="ENI104" s="13"/>
      <c r="ENJ104" s="13"/>
      <c r="ENK104" s="13"/>
      <c r="ENL104" s="13"/>
      <c r="ENM104" s="13"/>
      <c r="ENN104" s="13"/>
      <c r="ENO104" s="13"/>
      <c r="ENP104" s="13"/>
      <c r="ENQ104" s="13"/>
      <c r="ENR104" s="13"/>
      <c r="ENS104" s="13"/>
      <c r="ENT104" s="13"/>
      <c r="ENU104" s="13"/>
      <c r="ENV104" s="13"/>
      <c r="ENW104" s="13"/>
      <c r="ENX104" s="13"/>
      <c r="ENY104" s="13"/>
      <c r="ENZ104" s="13"/>
      <c r="EOA104" s="13"/>
      <c r="EOB104" s="13"/>
      <c r="EOC104" s="13"/>
      <c r="EOD104" s="13"/>
      <c r="EOE104" s="13"/>
      <c r="EOF104" s="13"/>
      <c r="EOG104" s="13"/>
      <c r="EOH104" s="13"/>
      <c r="EOI104" s="13"/>
      <c r="EOJ104" s="13"/>
      <c r="EOK104" s="13"/>
      <c r="EOL104" s="13"/>
      <c r="EOM104" s="13"/>
      <c r="EON104" s="13"/>
      <c r="EOO104" s="13"/>
      <c r="EOP104" s="13"/>
      <c r="EOQ104" s="13"/>
      <c r="EOR104" s="13"/>
      <c r="EOS104" s="13"/>
      <c r="EOT104" s="13"/>
      <c r="EOU104" s="13"/>
      <c r="EOV104" s="13"/>
      <c r="EOW104" s="13"/>
      <c r="EOX104" s="13"/>
      <c r="EOY104" s="13"/>
      <c r="EOZ104" s="13"/>
      <c r="EPA104" s="13"/>
      <c r="EPB104" s="13"/>
      <c r="EPC104" s="13"/>
      <c r="EPD104" s="13"/>
      <c r="EPE104" s="13"/>
      <c r="EPF104" s="13"/>
      <c r="EPG104" s="13"/>
      <c r="EPH104" s="13"/>
      <c r="EPI104" s="13"/>
      <c r="EPJ104" s="13"/>
      <c r="EPK104" s="13"/>
      <c r="EPL104" s="13"/>
      <c r="EPM104" s="13"/>
      <c r="EPN104" s="13"/>
      <c r="EPO104" s="13"/>
      <c r="EPP104" s="13"/>
      <c r="EPQ104" s="13"/>
      <c r="EPR104" s="13"/>
      <c r="EPS104" s="13"/>
      <c r="EPT104" s="13"/>
      <c r="EPU104" s="13"/>
      <c r="EPV104" s="13"/>
      <c r="EPW104" s="13"/>
      <c r="EPX104" s="13"/>
      <c r="EPY104" s="13"/>
      <c r="EPZ104" s="13"/>
      <c r="EQA104" s="13"/>
      <c r="EQB104" s="13"/>
      <c r="EQC104" s="13"/>
      <c r="EQD104" s="13"/>
      <c r="EQE104" s="13"/>
      <c r="EQF104" s="13"/>
      <c r="EQG104" s="13"/>
      <c r="EQH104" s="13"/>
      <c r="EQI104" s="13"/>
      <c r="EQJ104" s="13"/>
      <c r="EQK104" s="13"/>
      <c r="EQL104" s="13"/>
      <c r="EQM104" s="13"/>
      <c r="EQN104" s="13"/>
      <c r="EQO104" s="13"/>
      <c r="EQP104" s="13"/>
      <c r="EQQ104" s="13"/>
      <c r="EQR104" s="13"/>
      <c r="EQS104" s="13"/>
      <c r="EQT104" s="13"/>
      <c r="EQU104" s="13"/>
      <c r="EQV104" s="13"/>
      <c r="EQW104" s="13"/>
      <c r="EQX104" s="13"/>
      <c r="EQY104" s="13"/>
      <c r="EQZ104" s="13"/>
      <c r="ERA104" s="13"/>
      <c r="ERB104" s="13"/>
      <c r="ERC104" s="13"/>
      <c r="ERD104" s="13"/>
      <c r="ERE104" s="13"/>
      <c r="ERF104" s="13"/>
      <c r="ERG104" s="13"/>
      <c r="ERH104" s="13"/>
      <c r="ERI104" s="13"/>
      <c r="ERJ104" s="13"/>
      <c r="ERK104" s="13"/>
      <c r="ERL104" s="13"/>
      <c r="ERM104" s="13"/>
      <c r="ERN104" s="13"/>
      <c r="ERO104" s="13"/>
      <c r="ERP104" s="13"/>
      <c r="ERQ104" s="13"/>
      <c r="ERR104" s="13"/>
      <c r="ERS104" s="13"/>
      <c r="ERT104" s="13"/>
      <c r="ERU104" s="13"/>
      <c r="ERV104" s="13"/>
      <c r="ERW104" s="13"/>
      <c r="ERX104" s="13"/>
      <c r="ERY104" s="13"/>
      <c r="ERZ104" s="13"/>
      <c r="ESA104" s="13"/>
      <c r="ESB104" s="13"/>
      <c r="ESC104" s="13"/>
      <c r="ESD104" s="13"/>
      <c r="ESE104" s="13"/>
      <c r="ESF104" s="13"/>
      <c r="ESG104" s="13"/>
      <c r="ESH104" s="13"/>
      <c r="ESI104" s="13"/>
      <c r="ESJ104" s="13"/>
      <c r="ESK104" s="13"/>
      <c r="ESL104" s="13"/>
      <c r="ESM104" s="13"/>
      <c r="ESN104" s="13"/>
      <c r="ESO104" s="13"/>
      <c r="ESP104" s="13"/>
      <c r="ESQ104" s="13"/>
      <c r="ESR104" s="13"/>
      <c r="ESS104" s="13"/>
      <c r="EST104" s="13"/>
      <c r="ESU104" s="13"/>
      <c r="ESV104" s="13"/>
      <c r="ESW104" s="13"/>
      <c r="ESX104" s="13"/>
      <c r="ESY104" s="13"/>
      <c r="ESZ104" s="13"/>
      <c r="ETA104" s="13"/>
      <c r="ETB104" s="13"/>
      <c r="ETC104" s="13"/>
      <c r="ETD104" s="13"/>
      <c r="ETE104" s="13"/>
      <c r="ETF104" s="13"/>
      <c r="ETG104" s="13"/>
      <c r="ETH104" s="13"/>
      <c r="ETI104" s="13"/>
      <c r="ETJ104" s="13"/>
      <c r="ETK104" s="13"/>
      <c r="ETL104" s="13"/>
      <c r="ETM104" s="13"/>
      <c r="ETN104" s="13"/>
      <c r="ETO104" s="13"/>
      <c r="ETP104" s="13"/>
      <c r="ETQ104" s="13"/>
      <c r="ETR104" s="13"/>
      <c r="ETS104" s="13"/>
      <c r="ETT104" s="13"/>
      <c r="ETU104" s="13"/>
      <c r="ETV104" s="13"/>
      <c r="ETW104" s="13"/>
      <c r="ETX104" s="13"/>
      <c r="ETY104" s="13"/>
      <c r="ETZ104" s="13"/>
      <c r="EUA104" s="13"/>
      <c r="EUB104" s="13"/>
      <c r="EUC104" s="13"/>
      <c r="EUD104" s="13"/>
      <c r="EUE104" s="13"/>
      <c r="EUF104" s="13"/>
      <c r="EUG104" s="13"/>
      <c r="EUH104" s="13"/>
      <c r="EUI104" s="13"/>
      <c r="EUJ104" s="13"/>
      <c r="EUK104" s="13"/>
      <c r="EUL104" s="13"/>
      <c r="EUM104" s="13"/>
      <c r="EUN104" s="13"/>
      <c r="EUO104" s="13"/>
      <c r="EUP104" s="13"/>
      <c r="EUQ104" s="13"/>
      <c r="EUR104" s="13"/>
      <c r="EUS104" s="13"/>
      <c r="EUT104" s="13"/>
      <c r="EUU104" s="13"/>
      <c r="EUV104" s="13"/>
      <c r="EUW104" s="13"/>
      <c r="EUX104" s="13"/>
      <c r="EUY104" s="13"/>
      <c r="EUZ104" s="13"/>
      <c r="EVA104" s="13"/>
      <c r="EVB104" s="13"/>
      <c r="EVC104" s="13"/>
      <c r="EVD104" s="13"/>
      <c r="EVE104" s="13"/>
      <c r="EVF104" s="13"/>
      <c r="EVG104" s="13"/>
      <c r="EVH104" s="13"/>
      <c r="EVI104" s="13"/>
      <c r="EVJ104" s="13"/>
      <c r="EVK104" s="13"/>
      <c r="EVL104" s="13"/>
      <c r="EVM104" s="13"/>
      <c r="EVN104" s="13"/>
      <c r="EVO104" s="13"/>
      <c r="EVP104" s="13"/>
      <c r="EVQ104" s="13"/>
      <c r="EVR104" s="13"/>
      <c r="EVS104" s="13"/>
      <c r="EVT104" s="13"/>
      <c r="EVU104" s="13"/>
      <c r="EVV104" s="13"/>
      <c r="EVW104" s="13"/>
      <c r="EVX104" s="13"/>
      <c r="EVY104" s="13"/>
      <c r="EVZ104" s="13"/>
      <c r="EWA104" s="13"/>
      <c r="EWB104" s="13"/>
      <c r="EWC104" s="13"/>
      <c r="EWD104" s="13"/>
      <c r="EWE104" s="13"/>
      <c r="EWF104" s="13"/>
      <c r="EWG104" s="13"/>
      <c r="EWH104" s="13"/>
      <c r="EWI104" s="13"/>
      <c r="EWJ104" s="13"/>
      <c r="EWK104" s="13"/>
      <c r="EWL104" s="13"/>
      <c r="EWM104" s="13"/>
      <c r="EWN104" s="13"/>
      <c r="EWO104" s="13"/>
      <c r="EWP104" s="13"/>
      <c r="EWQ104" s="13"/>
      <c r="EWR104" s="13"/>
      <c r="EWS104" s="13"/>
      <c r="EWT104" s="13"/>
      <c r="EWU104" s="13"/>
      <c r="EWV104" s="13"/>
      <c r="EWW104" s="13"/>
      <c r="EWX104" s="13"/>
      <c r="EWY104" s="13"/>
      <c r="EWZ104" s="13"/>
      <c r="EXA104" s="13"/>
      <c r="EXB104" s="13"/>
      <c r="EXC104" s="13"/>
      <c r="EXD104" s="13"/>
      <c r="EXE104" s="13"/>
      <c r="EXF104" s="13"/>
      <c r="EXG104" s="13"/>
      <c r="EXH104" s="13"/>
      <c r="EXI104" s="13"/>
      <c r="EXJ104" s="13"/>
      <c r="EXK104" s="13"/>
      <c r="EXL104" s="13"/>
      <c r="EXM104" s="13"/>
      <c r="EXN104" s="13"/>
      <c r="EXO104" s="13"/>
      <c r="EXP104" s="13"/>
      <c r="EXQ104" s="13"/>
      <c r="EXR104" s="13"/>
      <c r="EXS104" s="13"/>
      <c r="EXT104" s="13"/>
      <c r="EXU104" s="13"/>
      <c r="EXV104" s="13"/>
      <c r="EXW104" s="13"/>
      <c r="EXX104" s="13"/>
      <c r="EXY104" s="13"/>
      <c r="EXZ104" s="13"/>
      <c r="EYA104" s="13"/>
      <c r="EYB104" s="13"/>
      <c r="EYC104" s="13"/>
      <c r="EYD104" s="13"/>
      <c r="EYE104" s="13"/>
      <c r="EYF104" s="13"/>
      <c r="EYG104" s="13"/>
      <c r="EYH104" s="13"/>
      <c r="EYI104" s="13"/>
      <c r="EYJ104" s="13"/>
      <c r="EYK104" s="13"/>
      <c r="EYL104" s="13"/>
      <c r="EYM104" s="13"/>
      <c r="EYN104" s="13"/>
      <c r="EYO104" s="13"/>
      <c r="EYP104" s="13"/>
      <c r="EYQ104" s="13"/>
      <c r="EYR104" s="13"/>
      <c r="EYS104" s="13"/>
      <c r="EYT104" s="13"/>
      <c r="EYU104" s="13"/>
      <c r="EYV104" s="13"/>
      <c r="EYW104" s="13"/>
      <c r="EYX104" s="13"/>
      <c r="EYY104" s="13"/>
      <c r="EYZ104" s="13"/>
      <c r="EZA104" s="13"/>
      <c r="EZB104" s="13"/>
      <c r="EZC104" s="13"/>
      <c r="EZD104" s="13"/>
      <c r="EZE104" s="13"/>
      <c r="EZF104" s="13"/>
      <c r="EZG104" s="13"/>
      <c r="EZH104" s="13"/>
      <c r="EZI104" s="13"/>
      <c r="EZJ104" s="13"/>
      <c r="EZK104" s="13"/>
      <c r="EZL104" s="13"/>
      <c r="EZM104" s="13"/>
      <c r="EZN104" s="13"/>
      <c r="EZO104" s="13"/>
      <c r="EZP104" s="13"/>
      <c r="EZQ104" s="13"/>
      <c r="EZR104" s="13"/>
      <c r="EZS104" s="13"/>
      <c r="EZT104" s="13"/>
      <c r="EZU104" s="13"/>
      <c r="EZV104" s="13"/>
      <c r="EZW104" s="13"/>
      <c r="EZX104" s="13"/>
      <c r="EZY104" s="13"/>
      <c r="EZZ104" s="13"/>
      <c r="FAA104" s="13"/>
      <c r="FAB104" s="13"/>
      <c r="FAC104" s="13"/>
      <c r="FAD104" s="13"/>
      <c r="FAE104" s="13"/>
      <c r="FAF104" s="13"/>
      <c r="FAG104" s="13"/>
      <c r="FAH104" s="13"/>
      <c r="FAI104" s="13"/>
      <c r="FAJ104" s="13"/>
      <c r="FAK104" s="13"/>
      <c r="FAL104" s="13"/>
      <c r="FAM104" s="13"/>
      <c r="FAN104" s="13"/>
      <c r="FAO104" s="13"/>
      <c r="FAP104" s="13"/>
      <c r="FAQ104" s="13"/>
      <c r="FAR104" s="13"/>
      <c r="FAS104" s="13"/>
      <c r="FAT104" s="13"/>
      <c r="FAU104" s="13"/>
      <c r="FAV104" s="13"/>
      <c r="FAW104" s="13"/>
      <c r="FAX104" s="13"/>
      <c r="FAY104" s="13"/>
      <c r="FAZ104" s="13"/>
      <c r="FBA104" s="13"/>
      <c r="FBB104" s="13"/>
      <c r="FBC104" s="13"/>
      <c r="FBD104" s="13"/>
      <c r="FBE104" s="13"/>
      <c r="FBF104" s="13"/>
      <c r="FBG104" s="13"/>
      <c r="FBH104" s="13"/>
      <c r="FBI104" s="13"/>
      <c r="FBJ104" s="13"/>
      <c r="FBK104" s="13"/>
      <c r="FBL104" s="13"/>
      <c r="FBM104" s="13"/>
      <c r="FBN104" s="13"/>
      <c r="FBO104" s="13"/>
      <c r="FBP104" s="13"/>
      <c r="FBQ104" s="13"/>
      <c r="FBR104" s="13"/>
      <c r="FBS104" s="13"/>
      <c r="FBT104" s="13"/>
      <c r="FBU104" s="13"/>
      <c r="FBV104" s="13"/>
      <c r="FBW104" s="13"/>
      <c r="FBX104" s="13"/>
      <c r="FBY104" s="13"/>
      <c r="FBZ104" s="13"/>
      <c r="FCA104" s="13"/>
      <c r="FCB104" s="13"/>
      <c r="FCC104" s="13"/>
      <c r="FCD104" s="13"/>
      <c r="FCE104" s="13"/>
      <c r="FCF104" s="13"/>
      <c r="FCG104" s="13"/>
      <c r="FCH104" s="13"/>
      <c r="FCI104" s="13"/>
      <c r="FCJ104" s="13"/>
      <c r="FCK104" s="13"/>
      <c r="FCL104" s="13"/>
      <c r="FCM104" s="13"/>
      <c r="FCN104" s="13"/>
      <c r="FCO104" s="13"/>
      <c r="FCP104" s="13"/>
      <c r="FCQ104" s="13"/>
      <c r="FCR104" s="13"/>
      <c r="FCS104" s="13"/>
      <c r="FCT104" s="13"/>
      <c r="FCU104" s="13"/>
      <c r="FCV104" s="13"/>
      <c r="FCW104" s="13"/>
      <c r="FCX104" s="13"/>
      <c r="FCY104" s="13"/>
      <c r="FCZ104" s="13"/>
      <c r="FDA104" s="13"/>
      <c r="FDB104" s="13"/>
      <c r="FDC104" s="13"/>
      <c r="FDD104" s="13"/>
      <c r="FDE104" s="13"/>
      <c r="FDF104" s="13"/>
      <c r="FDG104" s="13"/>
      <c r="FDH104" s="13"/>
      <c r="FDI104" s="13"/>
      <c r="FDJ104" s="13"/>
      <c r="FDK104" s="13"/>
      <c r="FDL104" s="13"/>
      <c r="FDM104" s="13"/>
      <c r="FDN104" s="13"/>
      <c r="FDO104" s="13"/>
      <c r="FDP104" s="13"/>
      <c r="FDQ104" s="13"/>
      <c r="FDR104" s="13"/>
      <c r="FDS104" s="13"/>
      <c r="FDT104" s="13"/>
      <c r="FDU104" s="13"/>
      <c r="FDV104" s="13"/>
      <c r="FDW104" s="13"/>
      <c r="FDX104" s="13"/>
      <c r="FDY104" s="13"/>
      <c r="FDZ104" s="13"/>
      <c r="FEA104" s="13"/>
      <c r="FEB104" s="13"/>
      <c r="FEC104" s="13"/>
      <c r="FED104" s="13"/>
      <c r="FEE104" s="13"/>
      <c r="FEF104" s="13"/>
      <c r="FEG104" s="13"/>
      <c r="FEH104" s="13"/>
      <c r="FEI104" s="13"/>
      <c r="FEJ104" s="13"/>
      <c r="FEK104" s="13"/>
      <c r="FEL104" s="13"/>
      <c r="FEM104" s="13"/>
      <c r="FEN104" s="13"/>
      <c r="FEO104" s="13"/>
      <c r="FEP104" s="13"/>
      <c r="FEQ104" s="13"/>
      <c r="FER104" s="13"/>
      <c r="FES104" s="13"/>
      <c r="FET104" s="13"/>
      <c r="FEU104" s="13"/>
      <c r="FEV104" s="13"/>
      <c r="FEW104" s="13"/>
      <c r="FEX104" s="13"/>
      <c r="FEY104" s="13"/>
      <c r="FEZ104" s="13"/>
      <c r="FFA104" s="13"/>
      <c r="FFB104" s="13"/>
      <c r="FFC104" s="13"/>
      <c r="FFD104" s="13"/>
      <c r="FFE104" s="13"/>
      <c r="FFF104" s="13"/>
      <c r="FFG104" s="13"/>
      <c r="FFH104" s="13"/>
      <c r="FFI104" s="13"/>
      <c r="FFJ104" s="13"/>
      <c r="FFK104" s="13"/>
      <c r="FFL104" s="13"/>
      <c r="FFM104" s="13"/>
      <c r="FFN104" s="13"/>
      <c r="FFO104" s="13"/>
      <c r="FFP104" s="13"/>
      <c r="FFQ104" s="13"/>
      <c r="FFR104" s="13"/>
      <c r="FFS104" s="13"/>
      <c r="FFT104" s="13"/>
      <c r="FFU104" s="13"/>
      <c r="FFV104" s="13"/>
      <c r="FFW104" s="13"/>
      <c r="FFX104" s="13"/>
      <c r="FFY104" s="13"/>
      <c r="FFZ104" s="13"/>
      <c r="FGA104" s="13"/>
      <c r="FGB104" s="13"/>
      <c r="FGC104" s="13"/>
      <c r="FGD104" s="13"/>
      <c r="FGE104" s="13"/>
      <c r="FGF104" s="13"/>
      <c r="FGG104" s="13"/>
      <c r="FGH104" s="13"/>
      <c r="FGI104" s="13"/>
      <c r="FGJ104" s="13"/>
      <c r="FGK104" s="13"/>
      <c r="FGL104" s="13"/>
      <c r="FGM104" s="13"/>
      <c r="FGN104" s="13"/>
      <c r="FGO104" s="13"/>
      <c r="FGP104" s="13"/>
      <c r="FGQ104" s="13"/>
      <c r="FGR104" s="13"/>
      <c r="FGS104" s="13"/>
      <c r="FGT104" s="13"/>
      <c r="FGU104" s="13"/>
      <c r="FGV104" s="13"/>
      <c r="FGW104" s="13"/>
      <c r="FGX104" s="13"/>
      <c r="FGY104" s="13"/>
      <c r="FGZ104" s="13"/>
      <c r="FHA104" s="13"/>
      <c r="FHB104" s="13"/>
      <c r="FHC104" s="13"/>
      <c r="FHD104" s="13"/>
      <c r="FHE104" s="13"/>
      <c r="FHF104" s="13"/>
      <c r="FHG104" s="13"/>
      <c r="FHH104" s="13"/>
      <c r="FHI104" s="13"/>
      <c r="FHJ104" s="13"/>
      <c r="FHK104" s="13"/>
      <c r="FHL104" s="13"/>
      <c r="FHM104" s="13"/>
      <c r="FHN104" s="13"/>
      <c r="FHO104" s="13"/>
      <c r="FHP104" s="13"/>
      <c r="FHQ104" s="13"/>
      <c r="FHR104" s="13"/>
      <c r="FHS104" s="13"/>
      <c r="FHT104" s="13"/>
      <c r="FHU104" s="13"/>
      <c r="FHV104" s="13"/>
      <c r="FHW104" s="13"/>
      <c r="FHX104" s="13"/>
      <c r="FHY104" s="13"/>
      <c r="FHZ104" s="13"/>
      <c r="FIA104" s="13"/>
      <c r="FIB104" s="13"/>
      <c r="FIC104" s="13"/>
      <c r="FID104" s="13"/>
      <c r="FIE104" s="13"/>
      <c r="FIF104" s="13"/>
      <c r="FIG104" s="13"/>
      <c r="FIH104" s="13"/>
      <c r="FII104" s="13"/>
      <c r="FIJ104" s="13"/>
      <c r="FIK104" s="13"/>
      <c r="FIL104" s="13"/>
      <c r="FIM104" s="13"/>
      <c r="FIN104" s="13"/>
      <c r="FIO104" s="13"/>
      <c r="FIP104" s="13"/>
      <c r="FIQ104" s="13"/>
      <c r="FIR104" s="13"/>
      <c r="FIS104" s="13"/>
      <c r="FIT104" s="13"/>
      <c r="FIU104" s="13"/>
      <c r="FIV104" s="13"/>
      <c r="FIW104" s="13"/>
      <c r="FIX104" s="13"/>
      <c r="FIY104" s="13"/>
      <c r="FIZ104" s="13"/>
      <c r="FJA104" s="13"/>
      <c r="FJB104" s="13"/>
      <c r="FJC104" s="13"/>
      <c r="FJD104" s="13"/>
      <c r="FJE104" s="13"/>
      <c r="FJF104" s="13"/>
      <c r="FJG104" s="13"/>
      <c r="FJH104" s="13"/>
      <c r="FJI104" s="13"/>
      <c r="FJJ104" s="13"/>
      <c r="FJK104" s="13"/>
      <c r="FJL104" s="13"/>
      <c r="FJM104" s="13"/>
      <c r="FJN104" s="13"/>
      <c r="FJO104" s="13"/>
      <c r="FJP104" s="13"/>
      <c r="FJQ104" s="13"/>
      <c r="FJR104" s="13"/>
      <c r="FJS104" s="13"/>
      <c r="FJT104" s="13"/>
      <c r="FJU104" s="13"/>
      <c r="FJV104" s="13"/>
      <c r="FJW104" s="13"/>
      <c r="FJX104" s="13"/>
      <c r="FJY104" s="13"/>
      <c r="FJZ104" s="13"/>
      <c r="FKA104" s="13"/>
      <c r="FKB104" s="13"/>
      <c r="FKC104" s="13"/>
      <c r="FKD104" s="13"/>
      <c r="FKE104" s="13"/>
      <c r="FKF104" s="13"/>
      <c r="FKG104" s="13"/>
      <c r="FKH104" s="13"/>
      <c r="FKI104" s="13"/>
      <c r="FKJ104" s="13"/>
      <c r="FKK104" s="13"/>
      <c r="FKL104" s="13"/>
      <c r="FKM104" s="13"/>
      <c r="FKN104" s="13"/>
      <c r="FKO104" s="13"/>
      <c r="FKP104" s="13"/>
      <c r="FKQ104" s="13"/>
      <c r="FKR104" s="13"/>
      <c r="FKS104" s="13"/>
      <c r="FKT104" s="13"/>
      <c r="FKU104" s="13"/>
      <c r="FKV104" s="13"/>
      <c r="FKW104" s="13"/>
      <c r="FKX104" s="13"/>
      <c r="FKY104" s="13"/>
      <c r="FKZ104" s="13"/>
      <c r="FLA104" s="13"/>
      <c r="FLB104" s="13"/>
      <c r="FLC104" s="13"/>
      <c r="FLD104" s="13"/>
      <c r="FLE104" s="13"/>
      <c r="FLF104" s="13"/>
      <c r="FLG104" s="13"/>
      <c r="FLH104" s="13"/>
      <c r="FLI104" s="13"/>
      <c r="FLJ104" s="13"/>
      <c r="FLK104" s="13"/>
      <c r="FLL104" s="13"/>
      <c r="FLM104" s="13"/>
      <c r="FLN104" s="13"/>
      <c r="FLO104" s="13"/>
      <c r="FLP104" s="13"/>
      <c r="FLQ104" s="13"/>
      <c r="FLR104" s="13"/>
      <c r="FLS104" s="13"/>
      <c r="FLT104" s="13"/>
      <c r="FLU104" s="13"/>
      <c r="FLV104" s="13"/>
      <c r="FLW104" s="13"/>
      <c r="FLX104" s="13"/>
      <c r="FLY104" s="13"/>
      <c r="FLZ104" s="13"/>
      <c r="FMA104" s="13"/>
      <c r="FMB104" s="13"/>
      <c r="FMC104" s="13"/>
      <c r="FMD104" s="13"/>
      <c r="FME104" s="13"/>
      <c r="FMF104" s="13"/>
      <c r="FMG104" s="13"/>
      <c r="FMH104" s="13"/>
      <c r="FMI104" s="13"/>
      <c r="FMJ104" s="13"/>
      <c r="FMK104" s="13"/>
      <c r="FML104" s="13"/>
      <c r="FMM104" s="13"/>
      <c r="FMN104" s="13"/>
      <c r="FMO104" s="13"/>
      <c r="FMP104" s="13"/>
      <c r="FMQ104" s="13"/>
      <c r="FMR104" s="13"/>
      <c r="FMS104" s="13"/>
      <c r="FMT104" s="13"/>
      <c r="FMU104" s="13"/>
      <c r="FMV104" s="13"/>
      <c r="FMW104" s="13"/>
      <c r="FMX104" s="13"/>
      <c r="FMY104" s="13"/>
      <c r="FMZ104" s="13"/>
      <c r="FNA104" s="13"/>
      <c r="FNB104" s="13"/>
      <c r="FNC104" s="13"/>
      <c r="FND104" s="13"/>
      <c r="FNE104" s="13"/>
      <c r="FNF104" s="13"/>
      <c r="FNG104" s="13"/>
      <c r="FNH104" s="13"/>
      <c r="FNI104" s="13"/>
      <c r="FNJ104" s="13"/>
      <c r="FNK104" s="13"/>
      <c r="FNL104" s="13"/>
      <c r="FNM104" s="13"/>
      <c r="FNN104" s="13"/>
      <c r="FNO104" s="13"/>
      <c r="FNP104" s="13"/>
      <c r="FNQ104" s="13"/>
      <c r="FNR104" s="13"/>
      <c r="FNS104" s="13"/>
      <c r="FNT104" s="13"/>
      <c r="FNU104" s="13"/>
      <c r="FNV104" s="13"/>
      <c r="FNW104" s="13"/>
      <c r="FNX104" s="13"/>
      <c r="FNY104" s="13"/>
      <c r="FNZ104" s="13"/>
      <c r="FOA104" s="13"/>
      <c r="FOB104" s="13"/>
      <c r="FOC104" s="13"/>
      <c r="FOD104" s="13"/>
      <c r="FOE104" s="13"/>
      <c r="FOF104" s="13"/>
      <c r="FOG104" s="13"/>
      <c r="FOH104" s="13"/>
      <c r="FOI104" s="13"/>
      <c r="FOJ104" s="13"/>
      <c r="FOK104" s="13"/>
      <c r="FOL104" s="13"/>
      <c r="FOM104" s="13"/>
      <c r="FON104" s="13"/>
      <c r="FOO104" s="13"/>
      <c r="FOP104" s="13"/>
      <c r="FOQ104" s="13"/>
      <c r="FOR104" s="13"/>
      <c r="FOS104" s="13"/>
      <c r="FOT104" s="13"/>
      <c r="FOU104" s="13"/>
      <c r="FOV104" s="13"/>
      <c r="FOW104" s="13"/>
      <c r="FOX104" s="13"/>
      <c r="FOY104" s="13"/>
      <c r="FOZ104" s="13"/>
      <c r="FPA104" s="13"/>
      <c r="FPB104" s="13"/>
      <c r="FPC104" s="13"/>
      <c r="FPD104" s="13"/>
      <c r="FPE104" s="13"/>
      <c r="FPF104" s="13"/>
      <c r="FPG104" s="13"/>
      <c r="FPH104" s="13"/>
      <c r="FPI104" s="13"/>
      <c r="FPJ104" s="13"/>
      <c r="FPK104" s="13"/>
      <c r="FPL104" s="13"/>
      <c r="FPM104" s="13"/>
      <c r="FPN104" s="13"/>
      <c r="FPO104" s="13"/>
      <c r="FPP104" s="13"/>
      <c r="FPQ104" s="13"/>
      <c r="FPR104" s="13"/>
      <c r="FPS104" s="13"/>
      <c r="FPT104" s="13"/>
      <c r="FPU104" s="13"/>
      <c r="FPV104" s="13"/>
      <c r="FPW104" s="13"/>
      <c r="FPX104" s="13"/>
      <c r="FPY104" s="13"/>
      <c r="FPZ104" s="13"/>
      <c r="FQA104" s="13"/>
      <c r="FQB104" s="13"/>
      <c r="FQC104" s="13"/>
      <c r="FQD104" s="13"/>
      <c r="FQE104" s="13"/>
      <c r="FQF104" s="13"/>
      <c r="FQG104" s="13"/>
      <c r="FQH104" s="13"/>
      <c r="FQI104" s="13"/>
      <c r="FQJ104" s="13"/>
      <c r="FQK104" s="13"/>
      <c r="FQL104" s="13"/>
      <c r="FQM104" s="13"/>
      <c r="FQN104" s="13"/>
      <c r="FQO104" s="13"/>
      <c r="FQP104" s="13"/>
      <c r="FQQ104" s="13"/>
      <c r="FQR104" s="13"/>
      <c r="FQS104" s="13"/>
      <c r="FQT104" s="13"/>
      <c r="FQU104" s="13"/>
      <c r="FQV104" s="13"/>
      <c r="FQW104" s="13"/>
      <c r="FQX104" s="13"/>
      <c r="FQY104" s="13"/>
      <c r="FQZ104" s="13"/>
      <c r="FRA104" s="13"/>
      <c r="FRB104" s="13"/>
      <c r="FRC104" s="13"/>
      <c r="FRD104" s="13"/>
      <c r="FRE104" s="13"/>
      <c r="FRF104" s="13"/>
      <c r="FRG104" s="13"/>
      <c r="FRH104" s="13"/>
      <c r="FRI104" s="13"/>
      <c r="FRJ104" s="13"/>
      <c r="FRK104" s="13"/>
      <c r="FRL104" s="13"/>
      <c r="FRM104" s="13"/>
      <c r="FRN104" s="13"/>
      <c r="FRO104" s="13"/>
      <c r="FRP104" s="13"/>
      <c r="FRQ104" s="13"/>
      <c r="FRR104" s="13"/>
      <c r="FRS104" s="13"/>
      <c r="FRT104" s="13"/>
      <c r="FRU104" s="13"/>
      <c r="FRV104" s="13"/>
      <c r="FRW104" s="13"/>
      <c r="FRX104" s="13"/>
      <c r="FRY104" s="13"/>
      <c r="FRZ104" s="13"/>
      <c r="FSA104" s="13"/>
      <c r="FSB104" s="13"/>
      <c r="FSC104" s="13"/>
      <c r="FSD104" s="13"/>
      <c r="FSE104" s="13"/>
      <c r="FSF104" s="13"/>
      <c r="FSG104" s="13"/>
      <c r="FSH104" s="13"/>
      <c r="FSI104" s="13"/>
      <c r="FSJ104" s="13"/>
      <c r="FSK104" s="13"/>
      <c r="FSL104" s="13"/>
      <c r="FSM104" s="13"/>
      <c r="FSN104" s="13"/>
      <c r="FSO104" s="13"/>
      <c r="FSP104" s="13"/>
      <c r="FSQ104" s="13"/>
      <c r="FSR104" s="13"/>
      <c r="FSS104" s="13"/>
      <c r="FST104" s="13"/>
      <c r="FSU104" s="13"/>
      <c r="FSV104" s="13"/>
      <c r="FSW104" s="13"/>
      <c r="FSX104" s="13"/>
      <c r="FSY104" s="13"/>
      <c r="FSZ104" s="13"/>
      <c r="FTA104" s="13"/>
      <c r="FTB104" s="13"/>
      <c r="FTC104" s="13"/>
      <c r="FTD104" s="13"/>
      <c r="FTE104" s="13"/>
      <c r="FTF104" s="13"/>
      <c r="FTG104" s="13"/>
      <c r="FTH104" s="13"/>
      <c r="FTI104" s="13"/>
      <c r="FTJ104" s="13"/>
      <c r="FTK104" s="13"/>
      <c r="FTL104" s="13"/>
      <c r="FTM104" s="13"/>
      <c r="FTN104" s="13"/>
      <c r="FTO104" s="13"/>
      <c r="FTP104" s="13"/>
      <c r="FTQ104" s="13"/>
      <c r="FTR104" s="13"/>
      <c r="FTS104" s="13"/>
      <c r="FTT104" s="13"/>
      <c r="FTU104" s="13"/>
      <c r="FTV104" s="13"/>
      <c r="FTW104" s="13"/>
      <c r="FTX104" s="13"/>
      <c r="FTY104" s="13"/>
      <c r="FTZ104" s="13"/>
      <c r="FUA104" s="13"/>
      <c r="FUB104" s="13"/>
      <c r="FUC104" s="13"/>
      <c r="FUD104" s="13"/>
      <c r="FUE104" s="13"/>
      <c r="FUF104" s="13"/>
      <c r="FUG104" s="13"/>
      <c r="FUH104" s="13"/>
      <c r="FUI104" s="13"/>
      <c r="FUJ104" s="13"/>
      <c r="FUK104" s="13"/>
      <c r="FUL104" s="13"/>
      <c r="FUM104" s="13"/>
      <c r="FUN104" s="13"/>
      <c r="FUO104" s="13"/>
      <c r="FUP104" s="13"/>
      <c r="FUQ104" s="13"/>
      <c r="FUR104" s="13"/>
      <c r="FUS104" s="13"/>
      <c r="FUT104" s="13"/>
      <c r="FUU104" s="13"/>
      <c r="FUV104" s="13"/>
      <c r="FUW104" s="13"/>
      <c r="FUX104" s="13"/>
      <c r="FUY104" s="13"/>
      <c r="FUZ104" s="13"/>
      <c r="FVA104" s="13"/>
      <c r="FVB104" s="13"/>
      <c r="FVC104" s="13"/>
      <c r="FVD104" s="13"/>
      <c r="FVE104" s="13"/>
      <c r="FVF104" s="13"/>
      <c r="FVG104" s="13"/>
      <c r="FVH104" s="13"/>
      <c r="FVI104" s="13"/>
      <c r="FVJ104" s="13"/>
      <c r="FVK104" s="13"/>
      <c r="FVL104" s="13"/>
      <c r="FVM104" s="13"/>
      <c r="FVN104" s="13"/>
      <c r="FVO104" s="13"/>
      <c r="FVP104" s="13"/>
      <c r="FVQ104" s="13"/>
      <c r="FVR104" s="13"/>
      <c r="FVS104" s="13"/>
      <c r="FVT104" s="13"/>
      <c r="FVU104" s="13"/>
      <c r="FVV104" s="13"/>
      <c r="FVW104" s="13"/>
      <c r="FVX104" s="13"/>
      <c r="FVY104" s="13"/>
      <c r="FVZ104" s="13"/>
      <c r="FWA104" s="13"/>
      <c r="FWB104" s="13"/>
      <c r="FWC104" s="13"/>
      <c r="FWD104" s="13"/>
      <c r="FWE104" s="13"/>
      <c r="FWF104" s="13"/>
      <c r="FWG104" s="13"/>
      <c r="FWH104" s="13"/>
      <c r="FWI104" s="13"/>
      <c r="FWJ104" s="13"/>
      <c r="FWK104" s="13"/>
      <c r="FWL104" s="13"/>
      <c r="FWM104" s="13"/>
      <c r="FWN104" s="13"/>
      <c r="FWO104" s="13"/>
      <c r="FWP104" s="13"/>
      <c r="FWQ104" s="13"/>
      <c r="FWR104" s="13"/>
      <c r="FWS104" s="13"/>
      <c r="FWT104" s="13"/>
      <c r="FWU104" s="13"/>
      <c r="FWV104" s="13"/>
      <c r="FWW104" s="13"/>
      <c r="FWX104" s="13"/>
      <c r="FWY104" s="13"/>
      <c r="FWZ104" s="13"/>
      <c r="FXA104" s="13"/>
      <c r="FXB104" s="13"/>
      <c r="FXC104" s="13"/>
      <c r="FXD104" s="13"/>
      <c r="FXE104" s="13"/>
      <c r="FXF104" s="13"/>
      <c r="FXG104" s="13"/>
      <c r="FXH104" s="13"/>
      <c r="FXI104" s="13"/>
      <c r="FXJ104" s="13"/>
      <c r="FXK104" s="13"/>
      <c r="FXL104" s="13"/>
      <c r="FXM104" s="13"/>
      <c r="FXN104" s="13"/>
      <c r="FXO104" s="13"/>
      <c r="FXP104" s="13"/>
      <c r="FXQ104" s="13"/>
      <c r="FXR104" s="13"/>
      <c r="FXS104" s="13"/>
      <c r="FXT104" s="13"/>
      <c r="FXU104" s="13"/>
      <c r="FXV104" s="13"/>
      <c r="FXW104" s="13"/>
      <c r="FXX104" s="13"/>
      <c r="FXY104" s="13"/>
      <c r="FXZ104" s="13"/>
      <c r="FYA104" s="13"/>
      <c r="FYB104" s="13"/>
      <c r="FYC104" s="13"/>
      <c r="FYD104" s="13"/>
      <c r="FYE104" s="13"/>
      <c r="FYF104" s="13"/>
      <c r="FYG104" s="13"/>
      <c r="FYH104" s="13"/>
      <c r="FYI104" s="13"/>
      <c r="FYJ104" s="13"/>
      <c r="FYK104" s="13"/>
      <c r="FYL104" s="13"/>
      <c r="FYM104" s="13"/>
      <c r="FYN104" s="13"/>
      <c r="FYO104" s="13"/>
      <c r="FYP104" s="13"/>
      <c r="FYQ104" s="13"/>
      <c r="FYR104" s="13"/>
      <c r="FYS104" s="13"/>
      <c r="FYT104" s="13"/>
      <c r="FYU104" s="13"/>
      <c r="FYV104" s="13"/>
      <c r="FYW104" s="13"/>
      <c r="FYX104" s="13"/>
      <c r="FYY104" s="13"/>
      <c r="FYZ104" s="13"/>
      <c r="FZA104" s="13"/>
      <c r="FZB104" s="13"/>
      <c r="FZC104" s="13"/>
      <c r="FZD104" s="13"/>
      <c r="FZE104" s="13"/>
      <c r="FZF104" s="13"/>
      <c r="FZG104" s="13"/>
      <c r="FZH104" s="13"/>
      <c r="FZI104" s="13"/>
      <c r="FZJ104" s="13"/>
      <c r="FZK104" s="13"/>
      <c r="FZL104" s="13"/>
      <c r="FZM104" s="13"/>
      <c r="FZN104" s="13"/>
      <c r="FZO104" s="13"/>
      <c r="FZP104" s="13"/>
      <c r="FZQ104" s="13"/>
      <c r="FZR104" s="13"/>
      <c r="FZS104" s="13"/>
      <c r="FZT104" s="13"/>
      <c r="FZU104" s="13"/>
      <c r="FZV104" s="13"/>
      <c r="FZW104" s="13"/>
      <c r="FZX104" s="13"/>
      <c r="FZY104" s="13"/>
      <c r="FZZ104" s="13"/>
      <c r="GAA104" s="13"/>
      <c r="GAB104" s="13"/>
      <c r="GAC104" s="13"/>
      <c r="GAD104" s="13"/>
      <c r="GAE104" s="13"/>
      <c r="GAF104" s="13"/>
      <c r="GAG104" s="13"/>
      <c r="GAH104" s="13"/>
      <c r="GAI104" s="13"/>
      <c r="GAJ104" s="13"/>
      <c r="GAK104" s="13"/>
      <c r="GAL104" s="13"/>
      <c r="GAM104" s="13"/>
      <c r="GAN104" s="13"/>
      <c r="GAO104" s="13"/>
      <c r="GAP104" s="13"/>
      <c r="GAQ104" s="13"/>
      <c r="GAR104" s="13"/>
      <c r="GAS104" s="13"/>
      <c r="GAT104" s="13"/>
      <c r="GAU104" s="13"/>
      <c r="GAV104" s="13"/>
      <c r="GAW104" s="13"/>
      <c r="GAX104" s="13"/>
      <c r="GAY104" s="13"/>
      <c r="GAZ104" s="13"/>
      <c r="GBA104" s="13"/>
      <c r="GBB104" s="13"/>
      <c r="GBC104" s="13"/>
      <c r="GBD104" s="13"/>
      <c r="GBE104" s="13"/>
      <c r="GBF104" s="13"/>
      <c r="GBG104" s="13"/>
      <c r="GBH104" s="13"/>
      <c r="GBI104" s="13"/>
      <c r="GBJ104" s="13"/>
      <c r="GBK104" s="13"/>
      <c r="GBL104" s="13"/>
      <c r="GBM104" s="13"/>
      <c r="GBN104" s="13"/>
      <c r="GBO104" s="13"/>
      <c r="GBP104" s="13"/>
      <c r="GBQ104" s="13"/>
      <c r="GBR104" s="13"/>
      <c r="GBS104" s="13"/>
      <c r="GBT104" s="13"/>
      <c r="GBU104" s="13"/>
      <c r="GBV104" s="13"/>
      <c r="GBW104" s="13"/>
      <c r="GBX104" s="13"/>
      <c r="GBY104" s="13"/>
      <c r="GBZ104" s="13"/>
      <c r="GCA104" s="13"/>
      <c r="GCB104" s="13"/>
      <c r="GCC104" s="13"/>
      <c r="GCD104" s="13"/>
      <c r="GCE104" s="13"/>
      <c r="GCF104" s="13"/>
      <c r="GCG104" s="13"/>
      <c r="GCH104" s="13"/>
      <c r="GCI104" s="13"/>
      <c r="GCJ104" s="13"/>
      <c r="GCK104" s="13"/>
      <c r="GCL104" s="13"/>
      <c r="GCM104" s="13"/>
      <c r="GCN104" s="13"/>
      <c r="GCO104" s="13"/>
      <c r="GCP104" s="13"/>
      <c r="GCQ104" s="13"/>
      <c r="GCR104" s="13"/>
      <c r="GCS104" s="13"/>
      <c r="GCT104" s="13"/>
      <c r="GCU104" s="13"/>
      <c r="GCV104" s="13"/>
      <c r="GCW104" s="13"/>
      <c r="GCX104" s="13"/>
      <c r="GCY104" s="13"/>
      <c r="GCZ104" s="13"/>
      <c r="GDA104" s="13"/>
      <c r="GDB104" s="13"/>
      <c r="GDC104" s="13"/>
      <c r="GDD104" s="13"/>
      <c r="GDE104" s="13"/>
      <c r="GDF104" s="13"/>
      <c r="GDG104" s="13"/>
      <c r="GDH104" s="13"/>
      <c r="GDI104" s="13"/>
      <c r="GDJ104" s="13"/>
      <c r="GDK104" s="13"/>
      <c r="GDL104" s="13"/>
      <c r="GDM104" s="13"/>
      <c r="GDN104" s="13"/>
      <c r="GDO104" s="13"/>
      <c r="GDP104" s="13"/>
      <c r="GDQ104" s="13"/>
      <c r="GDR104" s="13"/>
      <c r="GDS104" s="13"/>
      <c r="GDT104" s="13"/>
      <c r="GDU104" s="13"/>
      <c r="GDV104" s="13"/>
      <c r="GDW104" s="13"/>
      <c r="GDX104" s="13"/>
      <c r="GDY104" s="13"/>
      <c r="GDZ104" s="13"/>
      <c r="GEA104" s="13"/>
      <c r="GEB104" s="13"/>
      <c r="GEC104" s="13"/>
      <c r="GED104" s="13"/>
      <c r="GEE104" s="13"/>
      <c r="GEF104" s="13"/>
      <c r="GEG104" s="13"/>
      <c r="GEH104" s="13"/>
      <c r="GEI104" s="13"/>
      <c r="GEJ104" s="13"/>
      <c r="GEK104" s="13"/>
      <c r="GEL104" s="13"/>
      <c r="GEM104" s="13"/>
      <c r="GEN104" s="13"/>
      <c r="GEO104" s="13"/>
      <c r="GEP104" s="13"/>
      <c r="GEQ104" s="13"/>
      <c r="GER104" s="13"/>
      <c r="GES104" s="13"/>
      <c r="GET104" s="13"/>
      <c r="GEU104" s="13"/>
      <c r="GEV104" s="13"/>
      <c r="GEW104" s="13"/>
      <c r="GEX104" s="13"/>
      <c r="GEY104" s="13"/>
      <c r="GEZ104" s="13"/>
      <c r="GFA104" s="13"/>
      <c r="GFB104" s="13"/>
      <c r="GFC104" s="13"/>
      <c r="GFD104" s="13"/>
      <c r="GFE104" s="13"/>
      <c r="GFF104" s="13"/>
      <c r="GFG104" s="13"/>
      <c r="GFH104" s="13"/>
      <c r="GFI104" s="13"/>
      <c r="GFJ104" s="13"/>
      <c r="GFK104" s="13"/>
      <c r="GFL104" s="13"/>
      <c r="GFM104" s="13"/>
      <c r="GFN104" s="13"/>
      <c r="GFO104" s="13"/>
      <c r="GFP104" s="13"/>
      <c r="GFQ104" s="13"/>
      <c r="GFR104" s="13"/>
      <c r="GFS104" s="13"/>
      <c r="GFT104" s="13"/>
      <c r="GFU104" s="13"/>
      <c r="GFV104" s="13"/>
      <c r="GFW104" s="13"/>
      <c r="GFX104" s="13"/>
      <c r="GFY104" s="13"/>
      <c r="GFZ104" s="13"/>
      <c r="GGA104" s="13"/>
      <c r="GGB104" s="13"/>
      <c r="GGC104" s="13"/>
      <c r="GGD104" s="13"/>
      <c r="GGE104" s="13"/>
      <c r="GGF104" s="13"/>
      <c r="GGG104" s="13"/>
      <c r="GGH104" s="13"/>
      <c r="GGI104" s="13"/>
      <c r="GGJ104" s="13"/>
      <c r="GGK104" s="13"/>
      <c r="GGL104" s="13"/>
      <c r="GGM104" s="13"/>
      <c r="GGN104" s="13"/>
      <c r="GGO104" s="13"/>
      <c r="GGP104" s="13"/>
      <c r="GGQ104" s="13"/>
      <c r="GGR104" s="13"/>
      <c r="GGS104" s="13"/>
      <c r="GGT104" s="13"/>
      <c r="GGU104" s="13"/>
      <c r="GGV104" s="13"/>
      <c r="GGW104" s="13"/>
      <c r="GGX104" s="13"/>
      <c r="GGY104" s="13"/>
      <c r="GGZ104" s="13"/>
      <c r="GHA104" s="13"/>
      <c r="GHB104" s="13"/>
      <c r="GHC104" s="13"/>
      <c r="GHD104" s="13"/>
      <c r="GHE104" s="13"/>
      <c r="GHF104" s="13"/>
      <c r="GHG104" s="13"/>
      <c r="GHH104" s="13"/>
      <c r="GHI104" s="13"/>
      <c r="GHJ104" s="13"/>
      <c r="GHK104" s="13"/>
      <c r="GHL104" s="13"/>
      <c r="GHM104" s="13"/>
      <c r="GHN104" s="13"/>
      <c r="GHO104" s="13"/>
      <c r="GHP104" s="13"/>
      <c r="GHQ104" s="13"/>
      <c r="GHR104" s="13"/>
      <c r="GHS104" s="13"/>
      <c r="GHT104" s="13"/>
      <c r="GHU104" s="13"/>
      <c r="GHV104" s="13"/>
      <c r="GHW104" s="13"/>
      <c r="GHX104" s="13"/>
      <c r="GHY104" s="13"/>
      <c r="GHZ104" s="13"/>
      <c r="GIA104" s="13"/>
      <c r="GIB104" s="13"/>
      <c r="GIC104" s="13"/>
      <c r="GID104" s="13"/>
      <c r="GIE104" s="13"/>
      <c r="GIF104" s="13"/>
      <c r="GIG104" s="13"/>
      <c r="GIH104" s="13"/>
      <c r="GII104" s="13"/>
      <c r="GIJ104" s="13"/>
      <c r="GIK104" s="13"/>
      <c r="GIL104" s="13"/>
      <c r="GIM104" s="13"/>
      <c r="GIN104" s="13"/>
      <c r="GIO104" s="13"/>
      <c r="GIP104" s="13"/>
      <c r="GIQ104" s="13"/>
      <c r="GIR104" s="13"/>
      <c r="GIS104" s="13"/>
      <c r="GIT104" s="13"/>
      <c r="GIU104" s="13"/>
      <c r="GIV104" s="13"/>
      <c r="GIW104" s="13"/>
      <c r="GIX104" s="13"/>
      <c r="GIY104" s="13"/>
      <c r="GIZ104" s="13"/>
      <c r="GJA104" s="13"/>
      <c r="GJB104" s="13"/>
      <c r="GJC104" s="13"/>
      <c r="GJD104" s="13"/>
      <c r="GJE104" s="13"/>
      <c r="GJF104" s="13"/>
      <c r="GJG104" s="13"/>
      <c r="GJH104" s="13"/>
      <c r="GJI104" s="13"/>
      <c r="GJJ104" s="13"/>
      <c r="GJK104" s="13"/>
      <c r="GJL104" s="13"/>
      <c r="GJM104" s="13"/>
      <c r="GJN104" s="13"/>
      <c r="GJO104" s="13"/>
      <c r="GJP104" s="13"/>
      <c r="GJQ104" s="13"/>
      <c r="GJR104" s="13"/>
      <c r="GJS104" s="13"/>
      <c r="GJT104" s="13"/>
      <c r="GJU104" s="13"/>
      <c r="GJV104" s="13"/>
      <c r="GJW104" s="13"/>
      <c r="GJX104" s="13"/>
      <c r="GJY104" s="13"/>
      <c r="GJZ104" s="13"/>
      <c r="GKA104" s="13"/>
      <c r="GKB104" s="13"/>
      <c r="GKC104" s="13"/>
      <c r="GKD104" s="13"/>
      <c r="GKE104" s="13"/>
      <c r="GKF104" s="13"/>
      <c r="GKG104" s="13"/>
      <c r="GKH104" s="13"/>
      <c r="GKI104" s="13"/>
      <c r="GKJ104" s="13"/>
      <c r="GKK104" s="13"/>
      <c r="GKL104" s="13"/>
      <c r="GKM104" s="13"/>
      <c r="GKN104" s="13"/>
      <c r="GKO104" s="13"/>
      <c r="GKP104" s="13"/>
      <c r="GKQ104" s="13"/>
      <c r="GKR104" s="13"/>
      <c r="GKS104" s="13"/>
      <c r="GKT104" s="13"/>
      <c r="GKU104" s="13"/>
      <c r="GKV104" s="13"/>
      <c r="GKW104" s="13"/>
      <c r="GKX104" s="13"/>
      <c r="GKY104" s="13"/>
      <c r="GKZ104" s="13"/>
      <c r="GLA104" s="13"/>
      <c r="GLB104" s="13"/>
      <c r="GLC104" s="13"/>
      <c r="GLD104" s="13"/>
      <c r="GLE104" s="13"/>
      <c r="GLF104" s="13"/>
      <c r="GLG104" s="13"/>
      <c r="GLH104" s="13"/>
      <c r="GLI104" s="13"/>
      <c r="GLJ104" s="13"/>
      <c r="GLK104" s="13"/>
      <c r="GLL104" s="13"/>
      <c r="GLM104" s="13"/>
      <c r="GLN104" s="13"/>
      <c r="GLO104" s="13"/>
      <c r="GLP104" s="13"/>
      <c r="GLQ104" s="13"/>
      <c r="GLR104" s="13"/>
      <c r="GLS104" s="13"/>
      <c r="GLT104" s="13"/>
      <c r="GLU104" s="13"/>
      <c r="GLV104" s="13"/>
      <c r="GLW104" s="13"/>
      <c r="GLX104" s="13"/>
      <c r="GLY104" s="13"/>
      <c r="GLZ104" s="13"/>
      <c r="GMA104" s="13"/>
      <c r="GMB104" s="13"/>
      <c r="GMC104" s="13"/>
      <c r="GMD104" s="13"/>
      <c r="GME104" s="13"/>
      <c r="GMF104" s="13"/>
      <c r="GMG104" s="13"/>
      <c r="GMH104" s="13"/>
      <c r="GMI104" s="13"/>
      <c r="GMJ104" s="13"/>
      <c r="GMK104" s="13"/>
      <c r="GML104" s="13"/>
      <c r="GMM104" s="13"/>
      <c r="GMN104" s="13"/>
      <c r="GMO104" s="13"/>
      <c r="GMP104" s="13"/>
      <c r="GMQ104" s="13"/>
      <c r="GMR104" s="13"/>
      <c r="GMS104" s="13"/>
      <c r="GMT104" s="13"/>
      <c r="GMU104" s="13"/>
      <c r="GMV104" s="13"/>
      <c r="GMW104" s="13"/>
      <c r="GMX104" s="13"/>
      <c r="GMY104" s="13"/>
      <c r="GMZ104" s="13"/>
      <c r="GNA104" s="13"/>
      <c r="GNB104" s="13"/>
      <c r="GNC104" s="13"/>
      <c r="GND104" s="13"/>
      <c r="GNE104" s="13"/>
      <c r="GNF104" s="13"/>
      <c r="GNG104" s="13"/>
      <c r="GNH104" s="13"/>
      <c r="GNI104" s="13"/>
      <c r="GNJ104" s="13"/>
      <c r="GNK104" s="13"/>
      <c r="GNL104" s="13"/>
      <c r="GNM104" s="13"/>
      <c r="GNN104" s="13"/>
      <c r="GNO104" s="13"/>
      <c r="GNP104" s="13"/>
      <c r="GNQ104" s="13"/>
      <c r="GNR104" s="13"/>
      <c r="GNS104" s="13"/>
      <c r="GNT104" s="13"/>
      <c r="GNU104" s="13"/>
      <c r="GNV104" s="13"/>
      <c r="GNW104" s="13"/>
      <c r="GNX104" s="13"/>
      <c r="GNY104" s="13"/>
      <c r="GNZ104" s="13"/>
      <c r="GOA104" s="13"/>
      <c r="GOB104" s="13"/>
      <c r="GOC104" s="13"/>
      <c r="GOD104" s="13"/>
      <c r="GOE104" s="13"/>
      <c r="GOF104" s="13"/>
      <c r="GOG104" s="13"/>
      <c r="GOH104" s="13"/>
      <c r="GOI104" s="13"/>
      <c r="GOJ104" s="13"/>
      <c r="GOK104" s="13"/>
      <c r="GOL104" s="13"/>
      <c r="GOM104" s="13"/>
      <c r="GON104" s="13"/>
      <c r="GOO104" s="13"/>
      <c r="GOP104" s="13"/>
      <c r="GOQ104" s="13"/>
      <c r="GOR104" s="13"/>
      <c r="GOS104" s="13"/>
      <c r="GOT104" s="13"/>
      <c r="GOU104" s="13"/>
      <c r="GOV104" s="13"/>
      <c r="GOW104" s="13"/>
      <c r="GOX104" s="13"/>
      <c r="GOY104" s="13"/>
      <c r="GOZ104" s="13"/>
      <c r="GPA104" s="13"/>
      <c r="GPB104" s="13"/>
      <c r="GPC104" s="13"/>
      <c r="GPD104" s="13"/>
      <c r="GPE104" s="13"/>
      <c r="GPF104" s="13"/>
      <c r="GPG104" s="13"/>
      <c r="GPH104" s="13"/>
      <c r="GPI104" s="13"/>
      <c r="GPJ104" s="13"/>
      <c r="GPK104" s="13"/>
      <c r="GPL104" s="13"/>
      <c r="GPM104" s="13"/>
      <c r="GPN104" s="13"/>
      <c r="GPO104" s="13"/>
      <c r="GPP104" s="13"/>
      <c r="GPQ104" s="13"/>
      <c r="GPR104" s="13"/>
      <c r="GPS104" s="13"/>
      <c r="GPT104" s="13"/>
      <c r="GPU104" s="13"/>
      <c r="GPV104" s="13"/>
      <c r="GPW104" s="13"/>
      <c r="GPX104" s="13"/>
      <c r="GPY104" s="13"/>
      <c r="GPZ104" s="13"/>
      <c r="GQA104" s="13"/>
      <c r="GQB104" s="13"/>
      <c r="GQC104" s="13"/>
      <c r="GQD104" s="13"/>
      <c r="GQE104" s="13"/>
      <c r="GQF104" s="13"/>
      <c r="GQG104" s="13"/>
      <c r="GQH104" s="13"/>
      <c r="GQI104" s="13"/>
      <c r="GQJ104" s="13"/>
      <c r="GQK104" s="13"/>
      <c r="GQL104" s="13"/>
      <c r="GQM104" s="13"/>
      <c r="GQN104" s="13"/>
      <c r="GQO104" s="13"/>
      <c r="GQP104" s="13"/>
      <c r="GQQ104" s="13"/>
      <c r="GQR104" s="13"/>
      <c r="GQS104" s="13"/>
      <c r="GQT104" s="13"/>
      <c r="GQU104" s="13"/>
      <c r="GQV104" s="13"/>
      <c r="GQW104" s="13"/>
      <c r="GQX104" s="13"/>
      <c r="GQY104" s="13"/>
      <c r="GQZ104" s="13"/>
      <c r="GRA104" s="13"/>
      <c r="GRB104" s="13"/>
      <c r="GRC104" s="13"/>
      <c r="GRD104" s="13"/>
      <c r="GRE104" s="13"/>
      <c r="GRF104" s="13"/>
      <c r="GRG104" s="13"/>
      <c r="GRH104" s="13"/>
      <c r="GRI104" s="13"/>
      <c r="GRJ104" s="13"/>
      <c r="GRK104" s="13"/>
      <c r="GRL104" s="13"/>
      <c r="GRM104" s="13"/>
      <c r="GRN104" s="13"/>
      <c r="GRO104" s="13"/>
      <c r="GRP104" s="13"/>
      <c r="GRQ104" s="13"/>
      <c r="GRR104" s="13"/>
      <c r="GRS104" s="13"/>
      <c r="GRT104" s="13"/>
      <c r="GRU104" s="13"/>
      <c r="GRV104" s="13"/>
      <c r="GRW104" s="13"/>
      <c r="GRX104" s="13"/>
      <c r="GRY104" s="13"/>
      <c r="GRZ104" s="13"/>
      <c r="GSA104" s="13"/>
      <c r="GSB104" s="13"/>
      <c r="GSC104" s="13"/>
      <c r="GSD104" s="13"/>
      <c r="GSE104" s="13"/>
      <c r="GSF104" s="13"/>
      <c r="GSG104" s="13"/>
      <c r="GSH104" s="13"/>
      <c r="GSI104" s="13"/>
      <c r="GSJ104" s="13"/>
      <c r="GSK104" s="13"/>
      <c r="GSL104" s="13"/>
      <c r="GSM104" s="13"/>
      <c r="GSN104" s="13"/>
      <c r="GSO104" s="13"/>
      <c r="GSP104" s="13"/>
      <c r="GSQ104" s="13"/>
      <c r="GSR104" s="13"/>
      <c r="GSS104" s="13"/>
      <c r="GST104" s="13"/>
      <c r="GSU104" s="13"/>
      <c r="GSV104" s="13"/>
      <c r="GSW104" s="13"/>
      <c r="GSX104" s="13"/>
      <c r="GSY104" s="13"/>
      <c r="GSZ104" s="13"/>
      <c r="GTA104" s="13"/>
      <c r="GTB104" s="13"/>
      <c r="GTC104" s="13"/>
      <c r="GTD104" s="13"/>
      <c r="GTE104" s="13"/>
      <c r="GTF104" s="13"/>
      <c r="GTG104" s="13"/>
      <c r="GTH104" s="13"/>
      <c r="GTI104" s="13"/>
      <c r="GTJ104" s="13"/>
      <c r="GTK104" s="13"/>
      <c r="GTL104" s="13"/>
      <c r="GTM104" s="13"/>
      <c r="GTN104" s="13"/>
      <c r="GTO104" s="13"/>
      <c r="GTP104" s="13"/>
      <c r="GTQ104" s="13"/>
      <c r="GTR104" s="13"/>
      <c r="GTS104" s="13"/>
      <c r="GTT104" s="13"/>
      <c r="GTU104" s="13"/>
      <c r="GTV104" s="13"/>
      <c r="GTW104" s="13"/>
      <c r="GTX104" s="13"/>
      <c r="GTY104" s="13"/>
      <c r="GTZ104" s="13"/>
      <c r="GUA104" s="13"/>
      <c r="GUB104" s="13"/>
      <c r="GUC104" s="13"/>
      <c r="GUD104" s="13"/>
      <c r="GUE104" s="13"/>
      <c r="GUF104" s="13"/>
      <c r="GUG104" s="13"/>
      <c r="GUH104" s="13"/>
      <c r="GUI104" s="13"/>
      <c r="GUJ104" s="13"/>
      <c r="GUK104" s="13"/>
      <c r="GUL104" s="13"/>
      <c r="GUM104" s="13"/>
      <c r="GUN104" s="13"/>
      <c r="GUO104" s="13"/>
      <c r="GUP104" s="13"/>
      <c r="GUQ104" s="13"/>
      <c r="GUR104" s="13"/>
      <c r="GUS104" s="13"/>
      <c r="GUT104" s="13"/>
      <c r="GUU104" s="13"/>
      <c r="GUV104" s="13"/>
      <c r="GUW104" s="13"/>
      <c r="GUX104" s="13"/>
      <c r="GUY104" s="13"/>
      <c r="GUZ104" s="13"/>
      <c r="GVA104" s="13"/>
      <c r="GVB104" s="13"/>
      <c r="GVC104" s="13"/>
      <c r="GVD104" s="13"/>
      <c r="GVE104" s="13"/>
      <c r="GVF104" s="13"/>
      <c r="GVG104" s="13"/>
      <c r="GVH104" s="13"/>
      <c r="GVI104" s="13"/>
      <c r="GVJ104" s="13"/>
      <c r="GVK104" s="13"/>
      <c r="GVL104" s="13"/>
      <c r="GVM104" s="13"/>
      <c r="GVN104" s="13"/>
      <c r="GVO104" s="13"/>
      <c r="GVP104" s="13"/>
      <c r="GVQ104" s="13"/>
      <c r="GVR104" s="13"/>
      <c r="GVS104" s="13"/>
      <c r="GVT104" s="13"/>
      <c r="GVU104" s="13"/>
      <c r="GVV104" s="13"/>
      <c r="GVW104" s="13"/>
      <c r="GVX104" s="13"/>
      <c r="GVY104" s="13"/>
      <c r="GVZ104" s="13"/>
      <c r="GWA104" s="13"/>
      <c r="GWB104" s="13"/>
      <c r="GWC104" s="13"/>
      <c r="GWD104" s="13"/>
      <c r="GWE104" s="13"/>
      <c r="GWF104" s="13"/>
      <c r="GWG104" s="13"/>
      <c r="GWH104" s="13"/>
      <c r="GWI104" s="13"/>
      <c r="GWJ104" s="13"/>
      <c r="GWK104" s="13"/>
      <c r="GWL104" s="13"/>
      <c r="GWM104" s="13"/>
      <c r="GWN104" s="13"/>
      <c r="GWO104" s="13"/>
      <c r="GWP104" s="13"/>
      <c r="GWQ104" s="13"/>
      <c r="GWR104" s="13"/>
      <c r="GWS104" s="13"/>
      <c r="GWT104" s="13"/>
      <c r="GWU104" s="13"/>
      <c r="GWV104" s="13"/>
      <c r="GWW104" s="13"/>
      <c r="GWX104" s="13"/>
      <c r="GWY104" s="13"/>
      <c r="GWZ104" s="13"/>
      <c r="GXA104" s="13"/>
      <c r="GXB104" s="13"/>
      <c r="GXC104" s="13"/>
      <c r="GXD104" s="13"/>
      <c r="GXE104" s="13"/>
      <c r="GXF104" s="13"/>
      <c r="GXG104" s="13"/>
      <c r="GXH104" s="13"/>
      <c r="GXI104" s="13"/>
      <c r="GXJ104" s="13"/>
      <c r="GXK104" s="13"/>
      <c r="GXL104" s="13"/>
      <c r="GXM104" s="13"/>
      <c r="GXN104" s="13"/>
      <c r="GXO104" s="13"/>
      <c r="GXP104" s="13"/>
      <c r="GXQ104" s="13"/>
      <c r="GXR104" s="13"/>
      <c r="GXS104" s="13"/>
      <c r="GXT104" s="13"/>
      <c r="GXU104" s="13"/>
      <c r="GXV104" s="13"/>
      <c r="GXW104" s="13"/>
      <c r="GXX104" s="13"/>
      <c r="GXY104" s="13"/>
      <c r="GXZ104" s="13"/>
      <c r="GYA104" s="13"/>
      <c r="GYB104" s="13"/>
      <c r="GYC104" s="13"/>
      <c r="GYD104" s="13"/>
      <c r="GYE104" s="13"/>
      <c r="GYF104" s="13"/>
      <c r="GYG104" s="13"/>
      <c r="GYH104" s="13"/>
      <c r="GYI104" s="13"/>
      <c r="GYJ104" s="13"/>
      <c r="GYK104" s="13"/>
      <c r="GYL104" s="13"/>
      <c r="GYM104" s="13"/>
      <c r="GYN104" s="13"/>
      <c r="GYO104" s="13"/>
      <c r="GYP104" s="13"/>
      <c r="GYQ104" s="13"/>
      <c r="GYR104" s="13"/>
      <c r="GYS104" s="13"/>
      <c r="GYT104" s="13"/>
      <c r="GYU104" s="13"/>
      <c r="GYV104" s="13"/>
      <c r="GYW104" s="13"/>
      <c r="GYX104" s="13"/>
      <c r="GYY104" s="13"/>
      <c r="GYZ104" s="13"/>
      <c r="GZA104" s="13"/>
      <c r="GZB104" s="13"/>
      <c r="GZC104" s="13"/>
      <c r="GZD104" s="13"/>
      <c r="GZE104" s="13"/>
      <c r="GZF104" s="13"/>
      <c r="GZG104" s="13"/>
      <c r="GZH104" s="13"/>
      <c r="GZI104" s="13"/>
      <c r="GZJ104" s="13"/>
      <c r="GZK104" s="13"/>
      <c r="GZL104" s="13"/>
      <c r="GZM104" s="13"/>
      <c r="GZN104" s="13"/>
      <c r="GZO104" s="13"/>
      <c r="GZP104" s="13"/>
      <c r="GZQ104" s="13"/>
      <c r="GZR104" s="13"/>
      <c r="GZS104" s="13"/>
      <c r="GZT104" s="13"/>
      <c r="GZU104" s="13"/>
      <c r="GZV104" s="13"/>
      <c r="GZW104" s="13"/>
      <c r="GZX104" s="13"/>
      <c r="GZY104" s="13"/>
      <c r="GZZ104" s="13"/>
      <c r="HAA104" s="13"/>
      <c r="HAB104" s="13"/>
      <c r="HAC104" s="13"/>
      <c r="HAD104" s="13"/>
      <c r="HAE104" s="13"/>
      <c r="HAF104" s="13"/>
      <c r="HAG104" s="13"/>
      <c r="HAH104" s="13"/>
      <c r="HAI104" s="13"/>
      <c r="HAJ104" s="13"/>
      <c r="HAK104" s="13"/>
      <c r="HAL104" s="13"/>
      <c r="HAM104" s="13"/>
      <c r="HAN104" s="13"/>
      <c r="HAO104" s="13"/>
      <c r="HAP104" s="13"/>
      <c r="HAQ104" s="13"/>
      <c r="HAR104" s="13"/>
      <c r="HAS104" s="13"/>
      <c r="HAT104" s="13"/>
      <c r="HAU104" s="13"/>
      <c r="HAV104" s="13"/>
      <c r="HAW104" s="13"/>
      <c r="HAX104" s="13"/>
      <c r="HAY104" s="13"/>
      <c r="HAZ104" s="13"/>
      <c r="HBA104" s="13"/>
      <c r="HBB104" s="13"/>
      <c r="HBC104" s="13"/>
      <c r="HBD104" s="13"/>
      <c r="HBE104" s="13"/>
      <c r="HBF104" s="13"/>
      <c r="HBG104" s="13"/>
      <c r="HBH104" s="13"/>
      <c r="HBI104" s="13"/>
      <c r="HBJ104" s="13"/>
      <c r="HBK104" s="13"/>
      <c r="HBL104" s="13"/>
      <c r="HBM104" s="13"/>
      <c r="HBN104" s="13"/>
      <c r="HBO104" s="13"/>
      <c r="HBP104" s="13"/>
      <c r="HBQ104" s="13"/>
      <c r="HBR104" s="13"/>
      <c r="HBS104" s="13"/>
      <c r="HBT104" s="13"/>
      <c r="HBU104" s="13"/>
      <c r="HBV104" s="13"/>
      <c r="HBW104" s="13"/>
      <c r="HBX104" s="13"/>
      <c r="HBY104" s="13"/>
      <c r="HBZ104" s="13"/>
      <c r="HCA104" s="13"/>
      <c r="HCB104" s="13"/>
      <c r="HCC104" s="13"/>
      <c r="HCD104" s="13"/>
      <c r="HCE104" s="13"/>
      <c r="HCF104" s="13"/>
      <c r="HCG104" s="13"/>
      <c r="HCH104" s="13"/>
      <c r="HCI104" s="13"/>
      <c r="HCJ104" s="13"/>
      <c r="HCK104" s="13"/>
      <c r="HCL104" s="13"/>
      <c r="HCM104" s="13"/>
      <c r="HCN104" s="13"/>
      <c r="HCO104" s="13"/>
      <c r="HCP104" s="13"/>
      <c r="HCQ104" s="13"/>
      <c r="HCR104" s="13"/>
      <c r="HCS104" s="13"/>
      <c r="HCT104" s="13"/>
      <c r="HCU104" s="13"/>
      <c r="HCV104" s="13"/>
      <c r="HCW104" s="13"/>
      <c r="HCX104" s="13"/>
      <c r="HCY104" s="13"/>
      <c r="HCZ104" s="13"/>
      <c r="HDA104" s="13"/>
      <c r="HDB104" s="13"/>
      <c r="HDC104" s="13"/>
      <c r="HDD104" s="13"/>
      <c r="HDE104" s="13"/>
      <c r="HDF104" s="13"/>
      <c r="HDG104" s="13"/>
      <c r="HDH104" s="13"/>
      <c r="HDI104" s="13"/>
      <c r="HDJ104" s="13"/>
      <c r="HDK104" s="13"/>
      <c r="HDL104" s="13"/>
      <c r="HDM104" s="13"/>
      <c r="HDN104" s="13"/>
      <c r="HDO104" s="13"/>
      <c r="HDP104" s="13"/>
      <c r="HDQ104" s="13"/>
      <c r="HDR104" s="13"/>
      <c r="HDS104" s="13"/>
      <c r="HDT104" s="13"/>
      <c r="HDU104" s="13"/>
      <c r="HDV104" s="13"/>
      <c r="HDW104" s="13"/>
      <c r="HDX104" s="13"/>
      <c r="HDY104" s="13"/>
      <c r="HDZ104" s="13"/>
      <c r="HEA104" s="13"/>
      <c r="HEB104" s="13"/>
      <c r="HEC104" s="13"/>
      <c r="HED104" s="13"/>
      <c r="HEE104" s="13"/>
      <c r="HEF104" s="13"/>
      <c r="HEG104" s="13"/>
      <c r="HEH104" s="13"/>
      <c r="HEI104" s="13"/>
      <c r="HEJ104" s="13"/>
      <c r="HEK104" s="13"/>
      <c r="HEL104" s="13"/>
      <c r="HEM104" s="13"/>
      <c r="HEN104" s="13"/>
      <c r="HEO104" s="13"/>
      <c r="HEP104" s="13"/>
      <c r="HEQ104" s="13"/>
      <c r="HER104" s="13"/>
      <c r="HES104" s="13"/>
      <c r="HET104" s="13"/>
      <c r="HEU104" s="13"/>
      <c r="HEV104" s="13"/>
      <c r="HEW104" s="13"/>
      <c r="HEX104" s="13"/>
      <c r="HEY104" s="13"/>
      <c r="HEZ104" s="13"/>
      <c r="HFA104" s="13"/>
      <c r="HFB104" s="13"/>
      <c r="HFC104" s="13"/>
      <c r="HFD104" s="13"/>
      <c r="HFE104" s="13"/>
      <c r="HFF104" s="13"/>
      <c r="HFG104" s="13"/>
      <c r="HFH104" s="13"/>
      <c r="HFI104" s="13"/>
      <c r="HFJ104" s="13"/>
      <c r="HFK104" s="13"/>
      <c r="HFL104" s="13"/>
      <c r="HFM104" s="13"/>
      <c r="HFN104" s="13"/>
      <c r="HFO104" s="13"/>
      <c r="HFP104" s="13"/>
      <c r="HFQ104" s="13"/>
      <c r="HFR104" s="13"/>
      <c r="HFS104" s="13"/>
      <c r="HFT104" s="13"/>
      <c r="HFU104" s="13"/>
      <c r="HFV104" s="13"/>
      <c r="HFW104" s="13"/>
      <c r="HFX104" s="13"/>
      <c r="HFY104" s="13"/>
      <c r="HFZ104" s="13"/>
      <c r="HGA104" s="13"/>
      <c r="HGB104" s="13"/>
      <c r="HGC104" s="13"/>
      <c r="HGD104" s="13"/>
      <c r="HGE104" s="13"/>
      <c r="HGF104" s="13"/>
      <c r="HGG104" s="13"/>
      <c r="HGH104" s="13"/>
      <c r="HGI104" s="13"/>
      <c r="HGJ104" s="13"/>
      <c r="HGK104" s="13"/>
      <c r="HGL104" s="13"/>
      <c r="HGM104" s="13"/>
      <c r="HGN104" s="13"/>
      <c r="HGO104" s="13"/>
      <c r="HGP104" s="13"/>
      <c r="HGQ104" s="13"/>
      <c r="HGR104" s="13"/>
      <c r="HGS104" s="13"/>
      <c r="HGT104" s="13"/>
      <c r="HGU104" s="13"/>
      <c r="HGV104" s="13"/>
      <c r="HGW104" s="13"/>
      <c r="HGX104" s="13"/>
      <c r="HGY104" s="13"/>
      <c r="HGZ104" s="13"/>
      <c r="HHA104" s="13"/>
      <c r="HHB104" s="13"/>
      <c r="HHC104" s="13"/>
      <c r="HHD104" s="13"/>
      <c r="HHE104" s="13"/>
      <c r="HHF104" s="13"/>
      <c r="HHG104" s="13"/>
      <c r="HHH104" s="13"/>
      <c r="HHI104" s="13"/>
      <c r="HHJ104" s="13"/>
      <c r="HHK104" s="13"/>
      <c r="HHL104" s="13"/>
      <c r="HHM104" s="13"/>
      <c r="HHN104" s="13"/>
      <c r="HHO104" s="13"/>
      <c r="HHP104" s="13"/>
      <c r="HHQ104" s="13"/>
      <c r="HHR104" s="13"/>
      <c r="HHS104" s="13"/>
      <c r="HHT104" s="13"/>
      <c r="HHU104" s="13"/>
      <c r="HHV104" s="13"/>
      <c r="HHW104" s="13"/>
      <c r="HHX104" s="13"/>
      <c r="HHY104" s="13"/>
      <c r="HHZ104" s="13"/>
      <c r="HIA104" s="13"/>
      <c r="HIB104" s="13"/>
      <c r="HIC104" s="13"/>
      <c r="HID104" s="13"/>
      <c r="HIE104" s="13"/>
      <c r="HIF104" s="13"/>
      <c r="HIG104" s="13"/>
      <c r="HIH104" s="13"/>
      <c r="HII104" s="13"/>
      <c r="HIJ104" s="13"/>
      <c r="HIK104" s="13"/>
      <c r="HIL104" s="13"/>
      <c r="HIM104" s="13"/>
      <c r="HIN104" s="13"/>
      <c r="HIO104" s="13"/>
      <c r="HIP104" s="13"/>
      <c r="HIQ104" s="13"/>
      <c r="HIR104" s="13"/>
      <c r="HIS104" s="13"/>
      <c r="HIT104" s="13"/>
      <c r="HIU104" s="13"/>
      <c r="HIV104" s="13"/>
      <c r="HIW104" s="13"/>
      <c r="HIX104" s="13"/>
      <c r="HIY104" s="13"/>
      <c r="HIZ104" s="13"/>
      <c r="HJA104" s="13"/>
      <c r="HJB104" s="13"/>
      <c r="HJC104" s="13"/>
      <c r="HJD104" s="13"/>
      <c r="HJE104" s="13"/>
      <c r="HJF104" s="13"/>
      <c r="HJG104" s="13"/>
      <c r="HJH104" s="13"/>
      <c r="HJI104" s="13"/>
      <c r="HJJ104" s="13"/>
      <c r="HJK104" s="13"/>
      <c r="HJL104" s="13"/>
      <c r="HJM104" s="13"/>
      <c r="HJN104" s="13"/>
      <c r="HJO104" s="13"/>
      <c r="HJP104" s="13"/>
      <c r="HJQ104" s="13"/>
      <c r="HJR104" s="13"/>
      <c r="HJS104" s="13"/>
      <c r="HJT104" s="13"/>
      <c r="HJU104" s="13"/>
      <c r="HJV104" s="13"/>
      <c r="HJW104" s="13"/>
      <c r="HJX104" s="13"/>
      <c r="HJY104" s="13"/>
      <c r="HJZ104" s="13"/>
      <c r="HKA104" s="13"/>
      <c r="HKB104" s="13"/>
      <c r="HKC104" s="13"/>
      <c r="HKD104" s="13"/>
      <c r="HKE104" s="13"/>
      <c r="HKF104" s="13"/>
      <c r="HKG104" s="13"/>
      <c r="HKH104" s="13"/>
      <c r="HKI104" s="13"/>
      <c r="HKJ104" s="13"/>
      <c r="HKK104" s="13"/>
      <c r="HKL104" s="13"/>
      <c r="HKM104" s="13"/>
      <c r="HKN104" s="13"/>
      <c r="HKO104" s="13"/>
      <c r="HKP104" s="13"/>
      <c r="HKQ104" s="13"/>
      <c r="HKR104" s="13"/>
      <c r="HKS104" s="13"/>
      <c r="HKT104" s="13"/>
      <c r="HKU104" s="13"/>
      <c r="HKV104" s="13"/>
      <c r="HKW104" s="13"/>
      <c r="HKX104" s="13"/>
      <c r="HKY104" s="13"/>
      <c r="HKZ104" s="13"/>
      <c r="HLA104" s="13"/>
      <c r="HLB104" s="13"/>
      <c r="HLC104" s="13"/>
      <c r="HLD104" s="13"/>
      <c r="HLE104" s="13"/>
      <c r="HLF104" s="13"/>
      <c r="HLG104" s="13"/>
      <c r="HLH104" s="13"/>
      <c r="HLI104" s="13"/>
      <c r="HLJ104" s="13"/>
      <c r="HLK104" s="13"/>
      <c r="HLL104" s="13"/>
      <c r="HLM104" s="13"/>
      <c r="HLN104" s="13"/>
      <c r="HLO104" s="13"/>
      <c r="HLP104" s="13"/>
      <c r="HLQ104" s="13"/>
      <c r="HLR104" s="13"/>
      <c r="HLS104" s="13"/>
      <c r="HLT104" s="13"/>
      <c r="HLU104" s="13"/>
      <c r="HLV104" s="13"/>
      <c r="HLW104" s="13"/>
      <c r="HLX104" s="13"/>
      <c r="HLY104" s="13"/>
      <c r="HLZ104" s="13"/>
      <c r="HMA104" s="13"/>
      <c r="HMB104" s="13"/>
      <c r="HMC104" s="13"/>
      <c r="HMD104" s="13"/>
      <c r="HME104" s="13"/>
      <c r="HMF104" s="13"/>
      <c r="HMG104" s="13"/>
      <c r="HMH104" s="13"/>
      <c r="HMI104" s="13"/>
      <c r="HMJ104" s="13"/>
      <c r="HMK104" s="13"/>
      <c r="HML104" s="13"/>
      <c r="HMM104" s="13"/>
      <c r="HMN104" s="13"/>
      <c r="HMO104" s="13"/>
      <c r="HMP104" s="13"/>
      <c r="HMQ104" s="13"/>
      <c r="HMR104" s="13"/>
      <c r="HMS104" s="13"/>
      <c r="HMT104" s="13"/>
      <c r="HMU104" s="13"/>
      <c r="HMV104" s="13"/>
      <c r="HMW104" s="13"/>
      <c r="HMX104" s="13"/>
      <c r="HMY104" s="13"/>
      <c r="HMZ104" s="13"/>
      <c r="HNA104" s="13"/>
      <c r="HNB104" s="13"/>
      <c r="HNC104" s="13"/>
      <c r="HND104" s="13"/>
      <c r="HNE104" s="13"/>
      <c r="HNF104" s="13"/>
      <c r="HNG104" s="13"/>
      <c r="HNH104" s="13"/>
      <c r="HNI104" s="13"/>
      <c r="HNJ104" s="13"/>
      <c r="HNK104" s="13"/>
      <c r="HNL104" s="13"/>
      <c r="HNM104" s="13"/>
      <c r="HNN104" s="13"/>
      <c r="HNO104" s="13"/>
      <c r="HNP104" s="13"/>
      <c r="HNQ104" s="13"/>
      <c r="HNR104" s="13"/>
      <c r="HNS104" s="13"/>
      <c r="HNT104" s="13"/>
      <c r="HNU104" s="13"/>
      <c r="HNV104" s="13"/>
      <c r="HNW104" s="13"/>
      <c r="HNX104" s="13"/>
      <c r="HNY104" s="13"/>
      <c r="HNZ104" s="13"/>
      <c r="HOA104" s="13"/>
      <c r="HOB104" s="13"/>
      <c r="HOC104" s="13"/>
      <c r="HOD104" s="13"/>
      <c r="HOE104" s="13"/>
      <c r="HOF104" s="13"/>
      <c r="HOG104" s="13"/>
      <c r="HOH104" s="13"/>
      <c r="HOI104" s="13"/>
      <c r="HOJ104" s="13"/>
      <c r="HOK104" s="13"/>
      <c r="HOL104" s="13"/>
      <c r="HOM104" s="13"/>
      <c r="HON104" s="13"/>
      <c r="HOO104" s="13"/>
      <c r="HOP104" s="13"/>
      <c r="HOQ104" s="13"/>
      <c r="HOR104" s="13"/>
      <c r="HOS104" s="13"/>
      <c r="HOT104" s="13"/>
      <c r="HOU104" s="13"/>
      <c r="HOV104" s="13"/>
      <c r="HOW104" s="13"/>
      <c r="HOX104" s="13"/>
      <c r="HOY104" s="13"/>
      <c r="HOZ104" s="13"/>
      <c r="HPA104" s="13"/>
      <c r="HPB104" s="13"/>
      <c r="HPC104" s="13"/>
      <c r="HPD104" s="13"/>
      <c r="HPE104" s="13"/>
      <c r="HPF104" s="13"/>
      <c r="HPG104" s="13"/>
      <c r="HPH104" s="13"/>
      <c r="HPI104" s="13"/>
      <c r="HPJ104" s="13"/>
      <c r="HPK104" s="13"/>
      <c r="HPL104" s="13"/>
      <c r="HPM104" s="13"/>
      <c r="HPN104" s="13"/>
      <c r="HPO104" s="13"/>
      <c r="HPP104" s="13"/>
      <c r="HPQ104" s="13"/>
      <c r="HPR104" s="13"/>
      <c r="HPS104" s="13"/>
      <c r="HPT104" s="13"/>
      <c r="HPU104" s="13"/>
      <c r="HPV104" s="13"/>
      <c r="HPW104" s="13"/>
      <c r="HPX104" s="13"/>
      <c r="HPY104" s="13"/>
      <c r="HPZ104" s="13"/>
      <c r="HQA104" s="13"/>
      <c r="HQB104" s="13"/>
      <c r="HQC104" s="13"/>
      <c r="HQD104" s="13"/>
      <c r="HQE104" s="13"/>
      <c r="HQF104" s="13"/>
      <c r="HQG104" s="13"/>
      <c r="HQH104" s="13"/>
      <c r="HQI104" s="13"/>
      <c r="HQJ104" s="13"/>
      <c r="HQK104" s="13"/>
      <c r="HQL104" s="13"/>
      <c r="HQM104" s="13"/>
      <c r="HQN104" s="13"/>
      <c r="HQO104" s="13"/>
      <c r="HQP104" s="13"/>
      <c r="HQQ104" s="13"/>
      <c r="HQR104" s="13"/>
      <c r="HQS104" s="13"/>
      <c r="HQT104" s="13"/>
      <c r="HQU104" s="13"/>
      <c r="HQV104" s="13"/>
      <c r="HQW104" s="13"/>
      <c r="HQX104" s="13"/>
      <c r="HQY104" s="13"/>
      <c r="HQZ104" s="13"/>
      <c r="HRA104" s="13"/>
      <c r="HRB104" s="13"/>
      <c r="HRC104" s="13"/>
      <c r="HRD104" s="13"/>
      <c r="HRE104" s="13"/>
      <c r="HRF104" s="13"/>
      <c r="HRG104" s="13"/>
      <c r="HRH104" s="13"/>
      <c r="HRI104" s="13"/>
      <c r="HRJ104" s="13"/>
      <c r="HRK104" s="13"/>
      <c r="HRL104" s="13"/>
      <c r="HRM104" s="13"/>
      <c r="HRN104" s="13"/>
      <c r="HRO104" s="13"/>
      <c r="HRP104" s="13"/>
      <c r="HRQ104" s="13"/>
      <c r="HRR104" s="13"/>
      <c r="HRS104" s="13"/>
      <c r="HRT104" s="13"/>
      <c r="HRU104" s="13"/>
      <c r="HRV104" s="13"/>
      <c r="HRW104" s="13"/>
      <c r="HRX104" s="13"/>
      <c r="HRY104" s="13"/>
      <c r="HRZ104" s="13"/>
      <c r="HSA104" s="13"/>
      <c r="HSB104" s="13"/>
      <c r="HSC104" s="13"/>
      <c r="HSD104" s="13"/>
      <c r="HSE104" s="13"/>
      <c r="HSF104" s="13"/>
      <c r="HSG104" s="13"/>
      <c r="HSH104" s="13"/>
      <c r="HSI104" s="13"/>
      <c r="HSJ104" s="13"/>
      <c r="HSK104" s="13"/>
      <c r="HSL104" s="13"/>
      <c r="HSM104" s="13"/>
      <c r="HSN104" s="13"/>
      <c r="HSO104" s="13"/>
      <c r="HSP104" s="13"/>
      <c r="HSQ104" s="13"/>
      <c r="HSR104" s="13"/>
      <c r="HSS104" s="13"/>
      <c r="HST104" s="13"/>
      <c r="HSU104" s="13"/>
      <c r="HSV104" s="13"/>
      <c r="HSW104" s="13"/>
      <c r="HSX104" s="13"/>
      <c r="HSY104" s="13"/>
      <c r="HSZ104" s="13"/>
      <c r="HTA104" s="13"/>
      <c r="HTB104" s="13"/>
      <c r="HTC104" s="13"/>
      <c r="HTD104" s="13"/>
      <c r="HTE104" s="13"/>
      <c r="HTF104" s="13"/>
      <c r="HTG104" s="13"/>
      <c r="HTH104" s="13"/>
      <c r="HTI104" s="13"/>
      <c r="HTJ104" s="13"/>
      <c r="HTK104" s="13"/>
      <c r="HTL104" s="13"/>
      <c r="HTM104" s="13"/>
      <c r="HTN104" s="13"/>
      <c r="HTO104" s="13"/>
      <c r="HTP104" s="13"/>
      <c r="HTQ104" s="13"/>
      <c r="HTR104" s="13"/>
      <c r="HTS104" s="13"/>
      <c r="HTT104" s="13"/>
      <c r="HTU104" s="13"/>
      <c r="HTV104" s="13"/>
      <c r="HTW104" s="13"/>
      <c r="HTX104" s="13"/>
      <c r="HTY104" s="13"/>
      <c r="HTZ104" s="13"/>
      <c r="HUA104" s="13"/>
      <c r="HUB104" s="13"/>
      <c r="HUC104" s="13"/>
      <c r="HUD104" s="13"/>
      <c r="HUE104" s="13"/>
      <c r="HUF104" s="13"/>
      <c r="HUG104" s="13"/>
      <c r="HUH104" s="13"/>
      <c r="HUI104" s="13"/>
      <c r="HUJ104" s="13"/>
      <c r="HUK104" s="13"/>
      <c r="HUL104" s="13"/>
      <c r="HUM104" s="13"/>
      <c r="HUN104" s="13"/>
      <c r="HUO104" s="13"/>
      <c r="HUP104" s="13"/>
      <c r="HUQ104" s="13"/>
      <c r="HUR104" s="13"/>
      <c r="HUS104" s="13"/>
      <c r="HUT104" s="13"/>
      <c r="HUU104" s="13"/>
      <c r="HUV104" s="13"/>
      <c r="HUW104" s="13"/>
      <c r="HUX104" s="13"/>
      <c r="HUY104" s="13"/>
      <c r="HUZ104" s="13"/>
      <c r="HVA104" s="13"/>
      <c r="HVB104" s="13"/>
      <c r="HVC104" s="13"/>
      <c r="HVD104" s="13"/>
      <c r="HVE104" s="13"/>
      <c r="HVF104" s="13"/>
      <c r="HVG104" s="13"/>
      <c r="HVH104" s="13"/>
      <c r="HVI104" s="13"/>
      <c r="HVJ104" s="13"/>
      <c r="HVK104" s="13"/>
      <c r="HVL104" s="13"/>
      <c r="HVM104" s="13"/>
      <c r="HVN104" s="13"/>
      <c r="HVO104" s="13"/>
      <c r="HVP104" s="13"/>
      <c r="HVQ104" s="13"/>
      <c r="HVR104" s="13"/>
      <c r="HVS104" s="13"/>
      <c r="HVT104" s="13"/>
      <c r="HVU104" s="13"/>
      <c r="HVV104" s="13"/>
      <c r="HVW104" s="13"/>
      <c r="HVX104" s="13"/>
      <c r="HVY104" s="13"/>
      <c r="HVZ104" s="13"/>
      <c r="HWA104" s="13"/>
      <c r="HWB104" s="13"/>
      <c r="HWC104" s="13"/>
      <c r="HWD104" s="13"/>
      <c r="HWE104" s="13"/>
      <c r="HWF104" s="13"/>
      <c r="HWG104" s="13"/>
      <c r="HWH104" s="13"/>
      <c r="HWI104" s="13"/>
      <c r="HWJ104" s="13"/>
      <c r="HWK104" s="13"/>
      <c r="HWL104" s="13"/>
      <c r="HWM104" s="13"/>
      <c r="HWN104" s="13"/>
      <c r="HWO104" s="13"/>
      <c r="HWP104" s="13"/>
      <c r="HWQ104" s="13"/>
      <c r="HWR104" s="13"/>
      <c r="HWS104" s="13"/>
      <c r="HWT104" s="13"/>
      <c r="HWU104" s="13"/>
      <c r="HWV104" s="13"/>
      <c r="HWW104" s="13"/>
      <c r="HWX104" s="13"/>
      <c r="HWY104" s="13"/>
      <c r="HWZ104" s="13"/>
      <c r="HXA104" s="13"/>
      <c r="HXB104" s="13"/>
      <c r="HXC104" s="13"/>
      <c r="HXD104" s="13"/>
      <c r="HXE104" s="13"/>
      <c r="HXF104" s="13"/>
      <c r="HXG104" s="13"/>
      <c r="HXH104" s="13"/>
      <c r="HXI104" s="13"/>
      <c r="HXJ104" s="13"/>
      <c r="HXK104" s="13"/>
      <c r="HXL104" s="13"/>
      <c r="HXM104" s="13"/>
      <c r="HXN104" s="13"/>
      <c r="HXO104" s="13"/>
      <c r="HXP104" s="13"/>
      <c r="HXQ104" s="13"/>
      <c r="HXR104" s="13"/>
      <c r="HXS104" s="13"/>
      <c r="HXT104" s="13"/>
      <c r="HXU104" s="13"/>
      <c r="HXV104" s="13"/>
      <c r="HXW104" s="13"/>
      <c r="HXX104" s="13"/>
      <c r="HXY104" s="13"/>
      <c r="HXZ104" s="13"/>
      <c r="HYA104" s="13"/>
      <c r="HYB104" s="13"/>
      <c r="HYC104" s="13"/>
      <c r="HYD104" s="13"/>
      <c r="HYE104" s="13"/>
      <c r="HYF104" s="13"/>
      <c r="HYG104" s="13"/>
      <c r="HYH104" s="13"/>
      <c r="HYI104" s="13"/>
      <c r="HYJ104" s="13"/>
      <c r="HYK104" s="13"/>
      <c r="HYL104" s="13"/>
      <c r="HYM104" s="13"/>
      <c r="HYN104" s="13"/>
      <c r="HYO104" s="13"/>
      <c r="HYP104" s="13"/>
      <c r="HYQ104" s="13"/>
      <c r="HYR104" s="13"/>
      <c r="HYS104" s="13"/>
      <c r="HYT104" s="13"/>
      <c r="HYU104" s="13"/>
      <c r="HYV104" s="13"/>
      <c r="HYW104" s="13"/>
      <c r="HYX104" s="13"/>
      <c r="HYY104" s="13"/>
      <c r="HYZ104" s="13"/>
      <c r="HZA104" s="13"/>
      <c r="HZB104" s="13"/>
      <c r="HZC104" s="13"/>
      <c r="HZD104" s="13"/>
      <c r="HZE104" s="13"/>
      <c r="HZF104" s="13"/>
      <c r="HZG104" s="13"/>
      <c r="HZH104" s="13"/>
      <c r="HZI104" s="13"/>
      <c r="HZJ104" s="13"/>
      <c r="HZK104" s="13"/>
      <c r="HZL104" s="13"/>
      <c r="HZM104" s="13"/>
      <c r="HZN104" s="13"/>
      <c r="HZO104" s="13"/>
      <c r="HZP104" s="13"/>
      <c r="HZQ104" s="13"/>
      <c r="HZR104" s="13"/>
      <c r="HZS104" s="13"/>
      <c r="HZT104" s="13"/>
      <c r="HZU104" s="13"/>
      <c r="HZV104" s="13"/>
      <c r="HZW104" s="13"/>
      <c r="HZX104" s="13"/>
      <c r="HZY104" s="13"/>
      <c r="HZZ104" s="13"/>
      <c r="IAA104" s="13"/>
      <c r="IAB104" s="13"/>
      <c r="IAC104" s="13"/>
      <c r="IAD104" s="13"/>
      <c r="IAE104" s="13"/>
      <c r="IAF104" s="13"/>
      <c r="IAG104" s="13"/>
      <c r="IAH104" s="13"/>
      <c r="IAI104" s="13"/>
      <c r="IAJ104" s="13"/>
      <c r="IAK104" s="13"/>
      <c r="IAL104" s="13"/>
      <c r="IAM104" s="13"/>
      <c r="IAN104" s="13"/>
      <c r="IAO104" s="13"/>
      <c r="IAP104" s="13"/>
      <c r="IAQ104" s="13"/>
      <c r="IAR104" s="13"/>
      <c r="IAS104" s="13"/>
      <c r="IAT104" s="13"/>
      <c r="IAU104" s="13"/>
      <c r="IAV104" s="13"/>
      <c r="IAW104" s="13"/>
      <c r="IAX104" s="13"/>
      <c r="IAY104" s="13"/>
      <c r="IAZ104" s="13"/>
      <c r="IBA104" s="13"/>
      <c r="IBB104" s="13"/>
      <c r="IBC104" s="13"/>
      <c r="IBD104" s="13"/>
      <c r="IBE104" s="13"/>
      <c r="IBF104" s="13"/>
      <c r="IBG104" s="13"/>
      <c r="IBH104" s="13"/>
      <c r="IBI104" s="13"/>
      <c r="IBJ104" s="13"/>
      <c r="IBK104" s="13"/>
      <c r="IBL104" s="13"/>
      <c r="IBM104" s="13"/>
      <c r="IBN104" s="13"/>
      <c r="IBO104" s="13"/>
      <c r="IBP104" s="13"/>
      <c r="IBQ104" s="13"/>
      <c r="IBR104" s="13"/>
      <c r="IBS104" s="13"/>
      <c r="IBT104" s="13"/>
      <c r="IBU104" s="13"/>
      <c r="IBV104" s="13"/>
      <c r="IBW104" s="13"/>
      <c r="IBX104" s="13"/>
      <c r="IBY104" s="13"/>
      <c r="IBZ104" s="13"/>
      <c r="ICA104" s="13"/>
      <c r="ICB104" s="13"/>
      <c r="ICC104" s="13"/>
      <c r="ICD104" s="13"/>
      <c r="ICE104" s="13"/>
      <c r="ICF104" s="13"/>
      <c r="ICG104" s="13"/>
      <c r="ICH104" s="13"/>
      <c r="ICI104" s="13"/>
      <c r="ICJ104" s="13"/>
      <c r="ICK104" s="13"/>
      <c r="ICL104" s="13"/>
      <c r="ICM104" s="13"/>
      <c r="ICN104" s="13"/>
      <c r="ICO104" s="13"/>
      <c r="ICP104" s="13"/>
      <c r="ICQ104" s="13"/>
      <c r="ICR104" s="13"/>
      <c r="ICS104" s="13"/>
      <c r="ICT104" s="13"/>
      <c r="ICU104" s="13"/>
      <c r="ICV104" s="13"/>
      <c r="ICW104" s="13"/>
      <c r="ICX104" s="13"/>
      <c r="ICY104" s="13"/>
      <c r="ICZ104" s="13"/>
      <c r="IDA104" s="13"/>
      <c r="IDB104" s="13"/>
      <c r="IDC104" s="13"/>
      <c r="IDD104" s="13"/>
      <c r="IDE104" s="13"/>
      <c r="IDF104" s="13"/>
      <c r="IDG104" s="13"/>
      <c r="IDH104" s="13"/>
      <c r="IDI104" s="13"/>
      <c r="IDJ104" s="13"/>
      <c r="IDK104" s="13"/>
      <c r="IDL104" s="13"/>
      <c r="IDM104" s="13"/>
      <c r="IDN104" s="13"/>
      <c r="IDO104" s="13"/>
      <c r="IDP104" s="13"/>
      <c r="IDQ104" s="13"/>
      <c r="IDR104" s="13"/>
      <c r="IDS104" s="13"/>
      <c r="IDT104" s="13"/>
      <c r="IDU104" s="13"/>
      <c r="IDV104" s="13"/>
      <c r="IDW104" s="13"/>
      <c r="IDX104" s="13"/>
      <c r="IDY104" s="13"/>
      <c r="IDZ104" s="13"/>
      <c r="IEA104" s="13"/>
      <c r="IEB104" s="13"/>
      <c r="IEC104" s="13"/>
      <c r="IED104" s="13"/>
      <c r="IEE104" s="13"/>
      <c r="IEF104" s="13"/>
      <c r="IEG104" s="13"/>
      <c r="IEH104" s="13"/>
      <c r="IEI104" s="13"/>
      <c r="IEJ104" s="13"/>
      <c r="IEK104" s="13"/>
      <c r="IEL104" s="13"/>
      <c r="IEM104" s="13"/>
      <c r="IEN104" s="13"/>
      <c r="IEO104" s="13"/>
      <c r="IEP104" s="13"/>
      <c r="IEQ104" s="13"/>
      <c r="IER104" s="13"/>
      <c r="IES104" s="13"/>
      <c r="IET104" s="13"/>
      <c r="IEU104" s="13"/>
      <c r="IEV104" s="13"/>
      <c r="IEW104" s="13"/>
      <c r="IEX104" s="13"/>
      <c r="IEY104" s="13"/>
      <c r="IEZ104" s="13"/>
      <c r="IFA104" s="13"/>
      <c r="IFB104" s="13"/>
      <c r="IFC104" s="13"/>
      <c r="IFD104" s="13"/>
      <c r="IFE104" s="13"/>
      <c r="IFF104" s="13"/>
      <c r="IFG104" s="13"/>
      <c r="IFH104" s="13"/>
      <c r="IFI104" s="13"/>
      <c r="IFJ104" s="13"/>
      <c r="IFK104" s="13"/>
      <c r="IFL104" s="13"/>
      <c r="IFM104" s="13"/>
      <c r="IFN104" s="13"/>
      <c r="IFO104" s="13"/>
      <c r="IFP104" s="13"/>
      <c r="IFQ104" s="13"/>
      <c r="IFR104" s="13"/>
      <c r="IFS104" s="13"/>
      <c r="IFT104" s="13"/>
      <c r="IFU104" s="13"/>
      <c r="IFV104" s="13"/>
      <c r="IFW104" s="13"/>
      <c r="IFX104" s="13"/>
      <c r="IFY104" s="13"/>
      <c r="IFZ104" s="13"/>
      <c r="IGA104" s="13"/>
      <c r="IGB104" s="13"/>
      <c r="IGC104" s="13"/>
      <c r="IGD104" s="13"/>
      <c r="IGE104" s="13"/>
      <c r="IGF104" s="13"/>
      <c r="IGG104" s="13"/>
      <c r="IGH104" s="13"/>
      <c r="IGI104" s="13"/>
      <c r="IGJ104" s="13"/>
      <c r="IGK104" s="13"/>
      <c r="IGL104" s="13"/>
      <c r="IGM104" s="13"/>
      <c r="IGN104" s="13"/>
      <c r="IGO104" s="13"/>
      <c r="IGP104" s="13"/>
      <c r="IGQ104" s="13"/>
      <c r="IGR104" s="13"/>
      <c r="IGS104" s="13"/>
      <c r="IGT104" s="13"/>
      <c r="IGU104" s="13"/>
      <c r="IGV104" s="13"/>
      <c r="IGW104" s="13"/>
      <c r="IGX104" s="13"/>
      <c r="IGY104" s="13"/>
      <c r="IGZ104" s="13"/>
      <c r="IHA104" s="13"/>
      <c r="IHB104" s="13"/>
      <c r="IHC104" s="13"/>
      <c r="IHD104" s="13"/>
      <c r="IHE104" s="13"/>
      <c r="IHF104" s="13"/>
      <c r="IHG104" s="13"/>
      <c r="IHH104" s="13"/>
      <c r="IHI104" s="13"/>
      <c r="IHJ104" s="13"/>
      <c r="IHK104" s="13"/>
      <c r="IHL104" s="13"/>
      <c r="IHM104" s="13"/>
      <c r="IHN104" s="13"/>
      <c r="IHO104" s="13"/>
      <c r="IHP104" s="13"/>
      <c r="IHQ104" s="13"/>
      <c r="IHR104" s="13"/>
      <c r="IHS104" s="13"/>
      <c r="IHT104" s="13"/>
      <c r="IHU104" s="13"/>
      <c r="IHV104" s="13"/>
      <c r="IHW104" s="13"/>
      <c r="IHX104" s="13"/>
      <c r="IHY104" s="13"/>
      <c r="IHZ104" s="13"/>
      <c r="IIA104" s="13"/>
      <c r="IIB104" s="13"/>
      <c r="IIC104" s="13"/>
      <c r="IID104" s="13"/>
      <c r="IIE104" s="13"/>
      <c r="IIF104" s="13"/>
      <c r="IIG104" s="13"/>
      <c r="IIH104" s="13"/>
      <c r="III104" s="13"/>
      <c r="IIJ104" s="13"/>
      <c r="IIK104" s="13"/>
      <c r="IIL104" s="13"/>
      <c r="IIM104" s="13"/>
      <c r="IIN104" s="13"/>
      <c r="IIO104" s="13"/>
      <c r="IIP104" s="13"/>
      <c r="IIQ104" s="13"/>
      <c r="IIR104" s="13"/>
      <c r="IIS104" s="13"/>
      <c r="IIT104" s="13"/>
      <c r="IIU104" s="13"/>
      <c r="IIV104" s="13"/>
      <c r="IIW104" s="13"/>
      <c r="IIX104" s="13"/>
      <c r="IIY104" s="13"/>
      <c r="IIZ104" s="13"/>
      <c r="IJA104" s="13"/>
      <c r="IJB104" s="13"/>
      <c r="IJC104" s="13"/>
      <c r="IJD104" s="13"/>
      <c r="IJE104" s="13"/>
      <c r="IJF104" s="13"/>
      <c r="IJG104" s="13"/>
      <c r="IJH104" s="13"/>
      <c r="IJI104" s="13"/>
      <c r="IJJ104" s="13"/>
      <c r="IJK104" s="13"/>
      <c r="IJL104" s="13"/>
      <c r="IJM104" s="13"/>
      <c r="IJN104" s="13"/>
      <c r="IJO104" s="13"/>
      <c r="IJP104" s="13"/>
      <c r="IJQ104" s="13"/>
      <c r="IJR104" s="13"/>
      <c r="IJS104" s="13"/>
      <c r="IJT104" s="13"/>
      <c r="IJU104" s="13"/>
      <c r="IJV104" s="13"/>
      <c r="IJW104" s="13"/>
      <c r="IJX104" s="13"/>
      <c r="IJY104" s="13"/>
      <c r="IJZ104" s="13"/>
      <c r="IKA104" s="13"/>
      <c r="IKB104" s="13"/>
      <c r="IKC104" s="13"/>
      <c r="IKD104" s="13"/>
      <c r="IKE104" s="13"/>
      <c r="IKF104" s="13"/>
      <c r="IKG104" s="13"/>
      <c r="IKH104" s="13"/>
      <c r="IKI104" s="13"/>
      <c r="IKJ104" s="13"/>
      <c r="IKK104" s="13"/>
      <c r="IKL104" s="13"/>
      <c r="IKM104" s="13"/>
      <c r="IKN104" s="13"/>
      <c r="IKO104" s="13"/>
      <c r="IKP104" s="13"/>
      <c r="IKQ104" s="13"/>
      <c r="IKR104" s="13"/>
      <c r="IKS104" s="13"/>
      <c r="IKT104" s="13"/>
      <c r="IKU104" s="13"/>
      <c r="IKV104" s="13"/>
      <c r="IKW104" s="13"/>
      <c r="IKX104" s="13"/>
      <c r="IKY104" s="13"/>
      <c r="IKZ104" s="13"/>
      <c r="ILA104" s="13"/>
      <c r="ILB104" s="13"/>
      <c r="ILC104" s="13"/>
      <c r="ILD104" s="13"/>
      <c r="ILE104" s="13"/>
      <c r="ILF104" s="13"/>
      <c r="ILG104" s="13"/>
      <c r="ILH104" s="13"/>
      <c r="ILI104" s="13"/>
      <c r="ILJ104" s="13"/>
      <c r="ILK104" s="13"/>
      <c r="ILL104" s="13"/>
      <c r="ILM104" s="13"/>
      <c r="ILN104" s="13"/>
      <c r="ILO104" s="13"/>
      <c r="ILP104" s="13"/>
      <c r="ILQ104" s="13"/>
      <c r="ILR104" s="13"/>
      <c r="ILS104" s="13"/>
      <c r="ILT104" s="13"/>
      <c r="ILU104" s="13"/>
      <c r="ILV104" s="13"/>
      <c r="ILW104" s="13"/>
      <c r="ILX104" s="13"/>
      <c r="ILY104" s="13"/>
      <c r="ILZ104" s="13"/>
      <c r="IMA104" s="13"/>
      <c r="IMB104" s="13"/>
      <c r="IMC104" s="13"/>
      <c r="IMD104" s="13"/>
      <c r="IME104" s="13"/>
      <c r="IMF104" s="13"/>
      <c r="IMG104" s="13"/>
      <c r="IMH104" s="13"/>
      <c r="IMI104" s="13"/>
      <c r="IMJ104" s="13"/>
      <c r="IMK104" s="13"/>
      <c r="IML104" s="13"/>
      <c r="IMM104" s="13"/>
      <c r="IMN104" s="13"/>
      <c r="IMO104" s="13"/>
      <c r="IMP104" s="13"/>
      <c r="IMQ104" s="13"/>
      <c r="IMR104" s="13"/>
      <c r="IMS104" s="13"/>
      <c r="IMT104" s="13"/>
      <c r="IMU104" s="13"/>
      <c r="IMV104" s="13"/>
      <c r="IMW104" s="13"/>
      <c r="IMX104" s="13"/>
      <c r="IMY104" s="13"/>
      <c r="IMZ104" s="13"/>
      <c r="INA104" s="13"/>
      <c r="INB104" s="13"/>
      <c r="INC104" s="13"/>
      <c r="IND104" s="13"/>
      <c r="INE104" s="13"/>
      <c r="INF104" s="13"/>
      <c r="ING104" s="13"/>
      <c r="INH104" s="13"/>
      <c r="INI104" s="13"/>
      <c r="INJ104" s="13"/>
      <c r="INK104" s="13"/>
      <c r="INL104" s="13"/>
      <c r="INM104" s="13"/>
      <c r="INN104" s="13"/>
      <c r="INO104" s="13"/>
      <c r="INP104" s="13"/>
      <c r="INQ104" s="13"/>
      <c r="INR104" s="13"/>
      <c r="INS104" s="13"/>
      <c r="INT104" s="13"/>
      <c r="INU104" s="13"/>
      <c r="INV104" s="13"/>
      <c r="INW104" s="13"/>
      <c r="INX104" s="13"/>
      <c r="INY104" s="13"/>
      <c r="INZ104" s="13"/>
      <c r="IOA104" s="13"/>
      <c r="IOB104" s="13"/>
      <c r="IOC104" s="13"/>
      <c r="IOD104" s="13"/>
      <c r="IOE104" s="13"/>
      <c r="IOF104" s="13"/>
      <c r="IOG104" s="13"/>
      <c r="IOH104" s="13"/>
      <c r="IOI104" s="13"/>
      <c r="IOJ104" s="13"/>
      <c r="IOK104" s="13"/>
      <c r="IOL104" s="13"/>
      <c r="IOM104" s="13"/>
      <c r="ION104" s="13"/>
      <c r="IOO104" s="13"/>
      <c r="IOP104" s="13"/>
      <c r="IOQ104" s="13"/>
      <c r="IOR104" s="13"/>
      <c r="IOS104" s="13"/>
      <c r="IOT104" s="13"/>
      <c r="IOU104" s="13"/>
      <c r="IOV104" s="13"/>
      <c r="IOW104" s="13"/>
      <c r="IOX104" s="13"/>
      <c r="IOY104" s="13"/>
      <c r="IOZ104" s="13"/>
      <c r="IPA104" s="13"/>
      <c r="IPB104" s="13"/>
      <c r="IPC104" s="13"/>
      <c r="IPD104" s="13"/>
      <c r="IPE104" s="13"/>
      <c r="IPF104" s="13"/>
      <c r="IPG104" s="13"/>
      <c r="IPH104" s="13"/>
      <c r="IPI104" s="13"/>
      <c r="IPJ104" s="13"/>
      <c r="IPK104" s="13"/>
      <c r="IPL104" s="13"/>
      <c r="IPM104" s="13"/>
      <c r="IPN104" s="13"/>
      <c r="IPO104" s="13"/>
      <c r="IPP104" s="13"/>
      <c r="IPQ104" s="13"/>
      <c r="IPR104" s="13"/>
      <c r="IPS104" s="13"/>
      <c r="IPT104" s="13"/>
      <c r="IPU104" s="13"/>
      <c r="IPV104" s="13"/>
      <c r="IPW104" s="13"/>
      <c r="IPX104" s="13"/>
      <c r="IPY104" s="13"/>
      <c r="IPZ104" s="13"/>
      <c r="IQA104" s="13"/>
      <c r="IQB104" s="13"/>
      <c r="IQC104" s="13"/>
      <c r="IQD104" s="13"/>
      <c r="IQE104" s="13"/>
      <c r="IQF104" s="13"/>
      <c r="IQG104" s="13"/>
      <c r="IQH104" s="13"/>
      <c r="IQI104" s="13"/>
      <c r="IQJ104" s="13"/>
      <c r="IQK104" s="13"/>
      <c r="IQL104" s="13"/>
      <c r="IQM104" s="13"/>
      <c r="IQN104" s="13"/>
      <c r="IQO104" s="13"/>
      <c r="IQP104" s="13"/>
      <c r="IQQ104" s="13"/>
      <c r="IQR104" s="13"/>
      <c r="IQS104" s="13"/>
      <c r="IQT104" s="13"/>
      <c r="IQU104" s="13"/>
      <c r="IQV104" s="13"/>
      <c r="IQW104" s="13"/>
      <c r="IQX104" s="13"/>
      <c r="IQY104" s="13"/>
      <c r="IQZ104" s="13"/>
      <c r="IRA104" s="13"/>
      <c r="IRB104" s="13"/>
      <c r="IRC104" s="13"/>
      <c r="IRD104" s="13"/>
      <c r="IRE104" s="13"/>
      <c r="IRF104" s="13"/>
      <c r="IRG104" s="13"/>
      <c r="IRH104" s="13"/>
      <c r="IRI104" s="13"/>
      <c r="IRJ104" s="13"/>
      <c r="IRK104" s="13"/>
      <c r="IRL104" s="13"/>
      <c r="IRM104" s="13"/>
      <c r="IRN104" s="13"/>
      <c r="IRO104" s="13"/>
      <c r="IRP104" s="13"/>
      <c r="IRQ104" s="13"/>
      <c r="IRR104" s="13"/>
      <c r="IRS104" s="13"/>
      <c r="IRT104" s="13"/>
      <c r="IRU104" s="13"/>
      <c r="IRV104" s="13"/>
      <c r="IRW104" s="13"/>
      <c r="IRX104" s="13"/>
      <c r="IRY104" s="13"/>
      <c r="IRZ104" s="13"/>
      <c r="ISA104" s="13"/>
      <c r="ISB104" s="13"/>
      <c r="ISC104" s="13"/>
      <c r="ISD104" s="13"/>
      <c r="ISE104" s="13"/>
      <c r="ISF104" s="13"/>
      <c r="ISG104" s="13"/>
      <c r="ISH104" s="13"/>
      <c r="ISI104" s="13"/>
      <c r="ISJ104" s="13"/>
      <c r="ISK104" s="13"/>
      <c r="ISL104" s="13"/>
      <c r="ISM104" s="13"/>
      <c r="ISN104" s="13"/>
      <c r="ISO104" s="13"/>
      <c r="ISP104" s="13"/>
      <c r="ISQ104" s="13"/>
      <c r="ISR104" s="13"/>
      <c r="ISS104" s="13"/>
      <c r="IST104" s="13"/>
      <c r="ISU104" s="13"/>
      <c r="ISV104" s="13"/>
      <c r="ISW104" s="13"/>
      <c r="ISX104" s="13"/>
      <c r="ISY104" s="13"/>
      <c r="ISZ104" s="13"/>
      <c r="ITA104" s="13"/>
      <c r="ITB104" s="13"/>
      <c r="ITC104" s="13"/>
      <c r="ITD104" s="13"/>
      <c r="ITE104" s="13"/>
      <c r="ITF104" s="13"/>
      <c r="ITG104" s="13"/>
      <c r="ITH104" s="13"/>
      <c r="ITI104" s="13"/>
      <c r="ITJ104" s="13"/>
      <c r="ITK104" s="13"/>
      <c r="ITL104" s="13"/>
      <c r="ITM104" s="13"/>
      <c r="ITN104" s="13"/>
      <c r="ITO104" s="13"/>
      <c r="ITP104" s="13"/>
      <c r="ITQ104" s="13"/>
      <c r="ITR104" s="13"/>
      <c r="ITS104" s="13"/>
      <c r="ITT104" s="13"/>
      <c r="ITU104" s="13"/>
      <c r="ITV104" s="13"/>
      <c r="ITW104" s="13"/>
      <c r="ITX104" s="13"/>
      <c r="ITY104" s="13"/>
      <c r="ITZ104" s="13"/>
      <c r="IUA104" s="13"/>
      <c r="IUB104" s="13"/>
      <c r="IUC104" s="13"/>
      <c r="IUD104" s="13"/>
      <c r="IUE104" s="13"/>
      <c r="IUF104" s="13"/>
      <c r="IUG104" s="13"/>
      <c r="IUH104" s="13"/>
      <c r="IUI104" s="13"/>
      <c r="IUJ104" s="13"/>
      <c r="IUK104" s="13"/>
      <c r="IUL104" s="13"/>
      <c r="IUM104" s="13"/>
      <c r="IUN104" s="13"/>
      <c r="IUO104" s="13"/>
      <c r="IUP104" s="13"/>
      <c r="IUQ104" s="13"/>
      <c r="IUR104" s="13"/>
      <c r="IUS104" s="13"/>
      <c r="IUT104" s="13"/>
      <c r="IUU104" s="13"/>
      <c r="IUV104" s="13"/>
      <c r="IUW104" s="13"/>
      <c r="IUX104" s="13"/>
      <c r="IUY104" s="13"/>
      <c r="IUZ104" s="13"/>
      <c r="IVA104" s="13"/>
      <c r="IVB104" s="13"/>
      <c r="IVC104" s="13"/>
      <c r="IVD104" s="13"/>
      <c r="IVE104" s="13"/>
      <c r="IVF104" s="13"/>
      <c r="IVG104" s="13"/>
      <c r="IVH104" s="13"/>
      <c r="IVI104" s="13"/>
      <c r="IVJ104" s="13"/>
      <c r="IVK104" s="13"/>
      <c r="IVL104" s="13"/>
      <c r="IVM104" s="13"/>
      <c r="IVN104" s="13"/>
      <c r="IVO104" s="13"/>
      <c r="IVP104" s="13"/>
      <c r="IVQ104" s="13"/>
      <c r="IVR104" s="13"/>
      <c r="IVS104" s="13"/>
      <c r="IVT104" s="13"/>
      <c r="IVU104" s="13"/>
      <c r="IVV104" s="13"/>
      <c r="IVW104" s="13"/>
      <c r="IVX104" s="13"/>
      <c r="IVY104" s="13"/>
      <c r="IVZ104" s="13"/>
      <c r="IWA104" s="13"/>
      <c r="IWB104" s="13"/>
      <c r="IWC104" s="13"/>
      <c r="IWD104" s="13"/>
      <c r="IWE104" s="13"/>
      <c r="IWF104" s="13"/>
      <c r="IWG104" s="13"/>
      <c r="IWH104" s="13"/>
      <c r="IWI104" s="13"/>
      <c r="IWJ104" s="13"/>
      <c r="IWK104" s="13"/>
      <c r="IWL104" s="13"/>
      <c r="IWM104" s="13"/>
      <c r="IWN104" s="13"/>
      <c r="IWO104" s="13"/>
      <c r="IWP104" s="13"/>
      <c r="IWQ104" s="13"/>
      <c r="IWR104" s="13"/>
      <c r="IWS104" s="13"/>
      <c r="IWT104" s="13"/>
      <c r="IWU104" s="13"/>
      <c r="IWV104" s="13"/>
      <c r="IWW104" s="13"/>
      <c r="IWX104" s="13"/>
      <c r="IWY104" s="13"/>
      <c r="IWZ104" s="13"/>
      <c r="IXA104" s="13"/>
      <c r="IXB104" s="13"/>
      <c r="IXC104" s="13"/>
      <c r="IXD104" s="13"/>
      <c r="IXE104" s="13"/>
      <c r="IXF104" s="13"/>
      <c r="IXG104" s="13"/>
      <c r="IXH104" s="13"/>
      <c r="IXI104" s="13"/>
      <c r="IXJ104" s="13"/>
      <c r="IXK104" s="13"/>
      <c r="IXL104" s="13"/>
      <c r="IXM104" s="13"/>
      <c r="IXN104" s="13"/>
      <c r="IXO104" s="13"/>
      <c r="IXP104" s="13"/>
      <c r="IXQ104" s="13"/>
      <c r="IXR104" s="13"/>
      <c r="IXS104" s="13"/>
      <c r="IXT104" s="13"/>
      <c r="IXU104" s="13"/>
      <c r="IXV104" s="13"/>
      <c r="IXW104" s="13"/>
      <c r="IXX104" s="13"/>
      <c r="IXY104" s="13"/>
      <c r="IXZ104" s="13"/>
      <c r="IYA104" s="13"/>
      <c r="IYB104" s="13"/>
      <c r="IYC104" s="13"/>
      <c r="IYD104" s="13"/>
      <c r="IYE104" s="13"/>
      <c r="IYF104" s="13"/>
      <c r="IYG104" s="13"/>
      <c r="IYH104" s="13"/>
      <c r="IYI104" s="13"/>
      <c r="IYJ104" s="13"/>
      <c r="IYK104" s="13"/>
      <c r="IYL104" s="13"/>
      <c r="IYM104" s="13"/>
      <c r="IYN104" s="13"/>
      <c r="IYO104" s="13"/>
      <c r="IYP104" s="13"/>
      <c r="IYQ104" s="13"/>
      <c r="IYR104" s="13"/>
      <c r="IYS104" s="13"/>
      <c r="IYT104" s="13"/>
      <c r="IYU104" s="13"/>
      <c r="IYV104" s="13"/>
      <c r="IYW104" s="13"/>
      <c r="IYX104" s="13"/>
      <c r="IYY104" s="13"/>
      <c r="IYZ104" s="13"/>
      <c r="IZA104" s="13"/>
      <c r="IZB104" s="13"/>
      <c r="IZC104" s="13"/>
      <c r="IZD104" s="13"/>
      <c r="IZE104" s="13"/>
      <c r="IZF104" s="13"/>
      <c r="IZG104" s="13"/>
      <c r="IZH104" s="13"/>
      <c r="IZI104" s="13"/>
      <c r="IZJ104" s="13"/>
      <c r="IZK104" s="13"/>
      <c r="IZL104" s="13"/>
      <c r="IZM104" s="13"/>
      <c r="IZN104" s="13"/>
      <c r="IZO104" s="13"/>
      <c r="IZP104" s="13"/>
      <c r="IZQ104" s="13"/>
      <c r="IZR104" s="13"/>
      <c r="IZS104" s="13"/>
      <c r="IZT104" s="13"/>
      <c r="IZU104" s="13"/>
      <c r="IZV104" s="13"/>
      <c r="IZW104" s="13"/>
      <c r="IZX104" s="13"/>
      <c r="IZY104" s="13"/>
      <c r="IZZ104" s="13"/>
      <c r="JAA104" s="13"/>
      <c r="JAB104" s="13"/>
      <c r="JAC104" s="13"/>
      <c r="JAD104" s="13"/>
      <c r="JAE104" s="13"/>
      <c r="JAF104" s="13"/>
      <c r="JAG104" s="13"/>
      <c r="JAH104" s="13"/>
      <c r="JAI104" s="13"/>
      <c r="JAJ104" s="13"/>
      <c r="JAK104" s="13"/>
      <c r="JAL104" s="13"/>
      <c r="JAM104" s="13"/>
      <c r="JAN104" s="13"/>
      <c r="JAO104" s="13"/>
      <c r="JAP104" s="13"/>
      <c r="JAQ104" s="13"/>
      <c r="JAR104" s="13"/>
      <c r="JAS104" s="13"/>
      <c r="JAT104" s="13"/>
      <c r="JAU104" s="13"/>
      <c r="JAV104" s="13"/>
      <c r="JAW104" s="13"/>
      <c r="JAX104" s="13"/>
      <c r="JAY104" s="13"/>
      <c r="JAZ104" s="13"/>
      <c r="JBA104" s="13"/>
      <c r="JBB104" s="13"/>
      <c r="JBC104" s="13"/>
      <c r="JBD104" s="13"/>
      <c r="JBE104" s="13"/>
      <c r="JBF104" s="13"/>
      <c r="JBG104" s="13"/>
      <c r="JBH104" s="13"/>
      <c r="JBI104" s="13"/>
      <c r="JBJ104" s="13"/>
      <c r="JBK104" s="13"/>
      <c r="JBL104" s="13"/>
      <c r="JBM104" s="13"/>
      <c r="JBN104" s="13"/>
      <c r="JBO104" s="13"/>
      <c r="JBP104" s="13"/>
      <c r="JBQ104" s="13"/>
      <c r="JBR104" s="13"/>
      <c r="JBS104" s="13"/>
      <c r="JBT104" s="13"/>
      <c r="JBU104" s="13"/>
      <c r="JBV104" s="13"/>
      <c r="JBW104" s="13"/>
      <c r="JBX104" s="13"/>
      <c r="JBY104" s="13"/>
      <c r="JBZ104" s="13"/>
      <c r="JCA104" s="13"/>
      <c r="JCB104" s="13"/>
      <c r="JCC104" s="13"/>
      <c r="JCD104" s="13"/>
      <c r="JCE104" s="13"/>
      <c r="JCF104" s="13"/>
      <c r="JCG104" s="13"/>
      <c r="JCH104" s="13"/>
      <c r="JCI104" s="13"/>
      <c r="JCJ104" s="13"/>
      <c r="JCK104" s="13"/>
      <c r="JCL104" s="13"/>
      <c r="JCM104" s="13"/>
      <c r="JCN104" s="13"/>
      <c r="JCO104" s="13"/>
      <c r="JCP104" s="13"/>
      <c r="JCQ104" s="13"/>
      <c r="JCR104" s="13"/>
      <c r="JCS104" s="13"/>
      <c r="JCT104" s="13"/>
      <c r="JCU104" s="13"/>
      <c r="JCV104" s="13"/>
      <c r="JCW104" s="13"/>
      <c r="JCX104" s="13"/>
      <c r="JCY104" s="13"/>
      <c r="JCZ104" s="13"/>
      <c r="JDA104" s="13"/>
      <c r="JDB104" s="13"/>
      <c r="JDC104" s="13"/>
      <c r="JDD104" s="13"/>
      <c r="JDE104" s="13"/>
      <c r="JDF104" s="13"/>
      <c r="JDG104" s="13"/>
      <c r="JDH104" s="13"/>
      <c r="JDI104" s="13"/>
      <c r="JDJ104" s="13"/>
      <c r="JDK104" s="13"/>
      <c r="JDL104" s="13"/>
      <c r="JDM104" s="13"/>
      <c r="JDN104" s="13"/>
      <c r="JDO104" s="13"/>
      <c r="JDP104" s="13"/>
      <c r="JDQ104" s="13"/>
      <c r="JDR104" s="13"/>
      <c r="JDS104" s="13"/>
      <c r="JDT104" s="13"/>
      <c r="JDU104" s="13"/>
      <c r="JDV104" s="13"/>
      <c r="JDW104" s="13"/>
      <c r="JDX104" s="13"/>
      <c r="JDY104" s="13"/>
      <c r="JDZ104" s="13"/>
      <c r="JEA104" s="13"/>
      <c r="JEB104" s="13"/>
      <c r="JEC104" s="13"/>
      <c r="JED104" s="13"/>
      <c r="JEE104" s="13"/>
      <c r="JEF104" s="13"/>
      <c r="JEG104" s="13"/>
      <c r="JEH104" s="13"/>
      <c r="JEI104" s="13"/>
      <c r="JEJ104" s="13"/>
      <c r="JEK104" s="13"/>
      <c r="JEL104" s="13"/>
      <c r="JEM104" s="13"/>
      <c r="JEN104" s="13"/>
      <c r="JEO104" s="13"/>
      <c r="JEP104" s="13"/>
      <c r="JEQ104" s="13"/>
      <c r="JER104" s="13"/>
      <c r="JES104" s="13"/>
      <c r="JET104" s="13"/>
      <c r="JEU104" s="13"/>
      <c r="JEV104" s="13"/>
      <c r="JEW104" s="13"/>
      <c r="JEX104" s="13"/>
      <c r="JEY104" s="13"/>
      <c r="JEZ104" s="13"/>
      <c r="JFA104" s="13"/>
      <c r="JFB104" s="13"/>
      <c r="JFC104" s="13"/>
      <c r="JFD104" s="13"/>
      <c r="JFE104" s="13"/>
      <c r="JFF104" s="13"/>
      <c r="JFG104" s="13"/>
      <c r="JFH104" s="13"/>
      <c r="JFI104" s="13"/>
      <c r="JFJ104" s="13"/>
      <c r="JFK104" s="13"/>
      <c r="JFL104" s="13"/>
      <c r="JFM104" s="13"/>
      <c r="JFN104" s="13"/>
      <c r="JFO104" s="13"/>
      <c r="JFP104" s="13"/>
      <c r="JFQ104" s="13"/>
      <c r="JFR104" s="13"/>
      <c r="JFS104" s="13"/>
      <c r="JFT104" s="13"/>
      <c r="JFU104" s="13"/>
      <c r="JFV104" s="13"/>
      <c r="JFW104" s="13"/>
      <c r="JFX104" s="13"/>
      <c r="JFY104" s="13"/>
      <c r="JFZ104" s="13"/>
      <c r="JGA104" s="13"/>
      <c r="JGB104" s="13"/>
      <c r="JGC104" s="13"/>
      <c r="JGD104" s="13"/>
      <c r="JGE104" s="13"/>
      <c r="JGF104" s="13"/>
      <c r="JGG104" s="13"/>
      <c r="JGH104" s="13"/>
      <c r="JGI104" s="13"/>
      <c r="JGJ104" s="13"/>
      <c r="JGK104" s="13"/>
      <c r="JGL104" s="13"/>
      <c r="JGM104" s="13"/>
      <c r="JGN104" s="13"/>
      <c r="JGO104" s="13"/>
      <c r="JGP104" s="13"/>
      <c r="JGQ104" s="13"/>
      <c r="JGR104" s="13"/>
      <c r="JGS104" s="13"/>
      <c r="JGT104" s="13"/>
      <c r="JGU104" s="13"/>
      <c r="JGV104" s="13"/>
      <c r="JGW104" s="13"/>
      <c r="JGX104" s="13"/>
      <c r="JGY104" s="13"/>
      <c r="JGZ104" s="13"/>
      <c r="JHA104" s="13"/>
      <c r="JHB104" s="13"/>
      <c r="JHC104" s="13"/>
      <c r="JHD104" s="13"/>
      <c r="JHE104" s="13"/>
      <c r="JHF104" s="13"/>
      <c r="JHG104" s="13"/>
      <c r="JHH104" s="13"/>
      <c r="JHI104" s="13"/>
      <c r="JHJ104" s="13"/>
      <c r="JHK104" s="13"/>
      <c r="JHL104" s="13"/>
      <c r="JHM104" s="13"/>
      <c r="JHN104" s="13"/>
      <c r="JHO104" s="13"/>
      <c r="JHP104" s="13"/>
      <c r="JHQ104" s="13"/>
      <c r="JHR104" s="13"/>
      <c r="JHS104" s="13"/>
      <c r="JHT104" s="13"/>
      <c r="JHU104" s="13"/>
      <c r="JHV104" s="13"/>
      <c r="JHW104" s="13"/>
      <c r="JHX104" s="13"/>
      <c r="JHY104" s="13"/>
      <c r="JHZ104" s="13"/>
      <c r="JIA104" s="13"/>
      <c r="JIB104" s="13"/>
      <c r="JIC104" s="13"/>
      <c r="JID104" s="13"/>
      <c r="JIE104" s="13"/>
      <c r="JIF104" s="13"/>
      <c r="JIG104" s="13"/>
      <c r="JIH104" s="13"/>
      <c r="JII104" s="13"/>
      <c r="JIJ104" s="13"/>
      <c r="JIK104" s="13"/>
      <c r="JIL104" s="13"/>
      <c r="JIM104" s="13"/>
      <c r="JIN104" s="13"/>
      <c r="JIO104" s="13"/>
      <c r="JIP104" s="13"/>
      <c r="JIQ104" s="13"/>
      <c r="JIR104" s="13"/>
      <c r="JIS104" s="13"/>
      <c r="JIT104" s="13"/>
      <c r="JIU104" s="13"/>
      <c r="JIV104" s="13"/>
      <c r="JIW104" s="13"/>
      <c r="JIX104" s="13"/>
      <c r="JIY104" s="13"/>
      <c r="JIZ104" s="13"/>
      <c r="JJA104" s="13"/>
      <c r="JJB104" s="13"/>
      <c r="JJC104" s="13"/>
      <c r="JJD104" s="13"/>
      <c r="JJE104" s="13"/>
      <c r="JJF104" s="13"/>
      <c r="JJG104" s="13"/>
      <c r="JJH104" s="13"/>
      <c r="JJI104" s="13"/>
      <c r="JJJ104" s="13"/>
      <c r="JJK104" s="13"/>
      <c r="JJL104" s="13"/>
      <c r="JJM104" s="13"/>
      <c r="JJN104" s="13"/>
      <c r="JJO104" s="13"/>
      <c r="JJP104" s="13"/>
      <c r="JJQ104" s="13"/>
      <c r="JJR104" s="13"/>
      <c r="JJS104" s="13"/>
      <c r="JJT104" s="13"/>
      <c r="JJU104" s="13"/>
      <c r="JJV104" s="13"/>
      <c r="JJW104" s="13"/>
      <c r="JJX104" s="13"/>
      <c r="JJY104" s="13"/>
      <c r="JJZ104" s="13"/>
      <c r="JKA104" s="13"/>
      <c r="JKB104" s="13"/>
      <c r="JKC104" s="13"/>
      <c r="JKD104" s="13"/>
      <c r="JKE104" s="13"/>
      <c r="JKF104" s="13"/>
      <c r="JKG104" s="13"/>
      <c r="JKH104" s="13"/>
      <c r="JKI104" s="13"/>
      <c r="JKJ104" s="13"/>
      <c r="JKK104" s="13"/>
      <c r="JKL104" s="13"/>
      <c r="JKM104" s="13"/>
      <c r="JKN104" s="13"/>
      <c r="JKO104" s="13"/>
      <c r="JKP104" s="13"/>
      <c r="JKQ104" s="13"/>
      <c r="JKR104" s="13"/>
      <c r="JKS104" s="13"/>
      <c r="JKT104" s="13"/>
      <c r="JKU104" s="13"/>
      <c r="JKV104" s="13"/>
      <c r="JKW104" s="13"/>
      <c r="JKX104" s="13"/>
      <c r="JKY104" s="13"/>
      <c r="JKZ104" s="13"/>
      <c r="JLA104" s="13"/>
      <c r="JLB104" s="13"/>
      <c r="JLC104" s="13"/>
      <c r="JLD104" s="13"/>
      <c r="JLE104" s="13"/>
      <c r="JLF104" s="13"/>
      <c r="JLG104" s="13"/>
      <c r="JLH104" s="13"/>
      <c r="JLI104" s="13"/>
      <c r="JLJ104" s="13"/>
      <c r="JLK104" s="13"/>
      <c r="JLL104" s="13"/>
      <c r="JLM104" s="13"/>
      <c r="JLN104" s="13"/>
      <c r="JLO104" s="13"/>
      <c r="JLP104" s="13"/>
      <c r="JLQ104" s="13"/>
      <c r="JLR104" s="13"/>
      <c r="JLS104" s="13"/>
      <c r="JLT104" s="13"/>
      <c r="JLU104" s="13"/>
      <c r="JLV104" s="13"/>
      <c r="JLW104" s="13"/>
      <c r="JLX104" s="13"/>
      <c r="JLY104" s="13"/>
      <c r="JLZ104" s="13"/>
      <c r="JMA104" s="13"/>
      <c r="JMB104" s="13"/>
      <c r="JMC104" s="13"/>
      <c r="JMD104" s="13"/>
      <c r="JME104" s="13"/>
      <c r="JMF104" s="13"/>
      <c r="JMG104" s="13"/>
      <c r="JMH104" s="13"/>
      <c r="JMI104" s="13"/>
      <c r="JMJ104" s="13"/>
      <c r="JMK104" s="13"/>
      <c r="JML104" s="13"/>
      <c r="JMM104" s="13"/>
      <c r="JMN104" s="13"/>
      <c r="JMO104" s="13"/>
      <c r="JMP104" s="13"/>
      <c r="JMQ104" s="13"/>
      <c r="JMR104" s="13"/>
      <c r="JMS104" s="13"/>
      <c r="JMT104" s="13"/>
      <c r="JMU104" s="13"/>
      <c r="JMV104" s="13"/>
      <c r="JMW104" s="13"/>
      <c r="JMX104" s="13"/>
      <c r="JMY104" s="13"/>
      <c r="JMZ104" s="13"/>
      <c r="JNA104" s="13"/>
      <c r="JNB104" s="13"/>
      <c r="JNC104" s="13"/>
      <c r="JND104" s="13"/>
      <c r="JNE104" s="13"/>
      <c r="JNF104" s="13"/>
      <c r="JNG104" s="13"/>
      <c r="JNH104" s="13"/>
      <c r="JNI104" s="13"/>
      <c r="JNJ104" s="13"/>
      <c r="JNK104" s="13"/>
      <c r="JNL104" s="13"/>
      <c r="JNM104" s="13"/>
      <c r="JNN104" s="13"/>
      <c r="JNO104" s="13"/>
      <c r="JNP104" s="13"/>
      <c r="JNQ104" s="13"/>
      <c r="JNR104" s="13"/>
      <c r="JNS104" s="13"/>
      <c r="JNT104" s="13"/>
      <c r="JNU104" s="13"/>
      <c r="JNV104" s="13"/>
      <c r="JNW104" s="13"/>
      <c r="JNX104" s="13"/>
      <c r="JNY104" s="13"/>
      <c r="JNZ104" s="13"/>
      <c r="JOA104" s="13"/>
      <c r="JOB104" s="13"/>
      <c r="JOC104" s="13"/>
      <c r="JOD104" s="13"/>
      <c r="JOE104" s="13"/>
      <c r="JOF104" s="13"/>
      <c r="JOG104" s="13"/>
      <c r="JOH104" s="13"/>
      <c r="JOI104" s="13"/>
      <c r="JOJ104" s="13"/>
      <c r="JOK104" s="13"/>
      <c r="JOL104" s="13"/>
      <c r="JOM104" s="13"/>
      <c r="JON104" s="13"/>
      <c r="JOO104" s="13"/>
      <c r="JOP104" s="13"/>
      <c r="JOQ104" s="13"/>
      <c r="JOR104" s="13"/>
      <c r="JOS104" s="13"/>
      <c r="JOT104" s="13"/>
      <c r="JOU104" s="13"/>
      <c r="JOV104" s="13"/>
      <c r="JOW104" s="13"/>
      <c r="JOX104" s="13"/>
      <c r="JOY104" s="13"/>
      <c r="JOZ104" s="13"/>
      <c r="JPA104" s="13"/>
      <c r="JPB104" s="13"/>
      <c r="JPC104" s="13"/>
      <c r="JPD104" s="13"/>
      <c r="JPE104" s="13"/>
      <c r="JPF104" s="13"/>
      <c r="JPG104" s="13"/>
      <c r="JPH104" s="13"/>
      <c r="JPI104" s="13"/>
      <c r="JPJ104" s="13"/>
      <c r="JPK104" s="13"/>
      <c r="JPL104" s="13"/>
      <c r="JPM104" s="13"/>
      <c r="JPN104" s="13"/>
      <c r="JPO104" s="13"/>
      <c r="JPP104" s="13"/>
      <c r="JPQ104" s="13"/>
      <c r="JPR104" s="13"/>
      <c r="JPS104" s="13"/>
      <c r="JPT104" s="13"/>
      <c r="JPU104" s="13"/>
      <c r="JPV104" s="13"/>
      <c r="JPW104" s="13"/>
      <c r="JPX104" s="13"/>
      <c r="JPY104" s="13"/>
      <c r="JPZ104" s="13"/>
      <c r="JQA104" s="13"/>
      <c r="JQB104" s="13"/>
      <c r="JQC104" s="13"/>
      <c r="JQD104" s="13"/>
      <c r="JQE104" s="13"/>
      <c r="JQF104" s="13"/>
      <c r="JQG104" s="13"/>
      <c r="JQH104" s="13"/>
      <c r="JQI104" s="13"/>
      <c r="JQJ104" s="13"/>
      <c r="JQK104" s="13"/>
      <c r="JQL104" s="13"/>
      <c r="JQM104" s="13"/>
      <c r="JQN104" s="13"/>
      <c r="JQO104" s="13"/>
      <c r="JQP104" s="13"/>
      <c r="JQQ104" s="13"/>
      <c r="JQR104" s="13"/>
      <c r="JQS104" s="13"/>
      <c r="JQT104" s="13"/>
      <c r="JQU104" s="13"/>
      <c r="JQV104" s="13"/>
      <c r="JQW104" s="13"/>
      <c r="JQX104" s="13"/>
      <c r="JQY104" s="13"/>
      <c r="JQZ104" s="13"/>
      <c r="JRA104" s="13"/>
      <c r="JRB104" s="13"/>
      <c r="JRC104" s="13"/>
      <c r="JRD104" s="13"/>
      <c r="JRE104" s="13"/>
      <c r="JRF104" s="13"/>
      <c r="JRG104" s="13"/>
      <c r="JRH104" s="13"/>
      <c r="JRI104" s="13"/>
      <c r="JRJ104" s="13"/>
      <c r="JRK104" s="13"/>
      <c r="JRL104" s="13"/>
      <c r="JRM104" s="13"/>
      <c r="JRN104" s="13"/>
      <c r="JRO104" s="13"/>
      <c r="JRP104" s="13"/>
      <c r="JRQ104" s="13"/>
      <c r="JRR104" s="13"/>
      <c r="JRS104" s="13"/>
      <c r="JRT104" s="13"/>
      <c r="JRU104" s="13"/>
      <c r="JRV104" s="13"/>
      <c r="JRW104" s="13"/>
      <c r="JRX104" s="13"/>
      <c r="JRY104" s="13"/>
      <c r="JRZ104" s="13"/>
      <c r="JSA104" s="13"/>
      <c r="JSB104" s="13"/>
      <c r="JSC104" s="13"/>
      <c r="JSD104" s="13"/>
      <c r="JSE104" s="13"/>
      <c r="JSF104" s="13"/>
      <c r="JSG104" s="13"/>
      <c r="JSH104" s="13"/>
      <c r="JSI104" s="13"/>
      <c r="JSJ104" s="13"/>
      <c r="JSK104" s="13"/>
      <c r="JSL104" s="13"/>
      <c r="JSM104" s="13"/>
      <c r="JSN104" s="13"/>
      <c r="JSO104" s="13"/>
      <c r="JSP104" s="13"/>
      <c r="JSQ104" s="13"/>
      <c r="JSR104" s="13"/>
      <c r="JSS104" s="13"/>
      <c r="JST104" s="13"/>
      <c r="JSU104" s="13"/>
      <c r="JSV104" s="13"/>
      <c r="JSW104" s="13"/>
      <c r="JSX104" s="13"/>
      <c r="JSY104" s="13"/>
      <c r="JSZ104" s="13"/>
      <c r="JTA104" s="13"/>
      <c r="JTB104" s="13"/>
      <c r="JTC104" s="13"/>
      <c r="JTD104" s="13"/>
      <c r="JTE104" s="13"/>
      <c r="JTF104" s="13"/>
      <c r="JTG104" s="13"/>
      <c r="JTH104" s="13"/>
      <c r="JTI104" s="13"/>
      <c r="JTJ104" s="13"/>
      <c r="JTK104" s="13"/>
      <c r="JTL104" s="13"/>
      <c r="JTM104" s="13"/>
      <c r="JTN104" s="13"/>
      <c r="JTO104" s="13"/>
      <c r="JTP104" s="13"/>
      <c r="JTQ104" s="13"/>
      <c r="JTR104" s="13"/>
      <c r="JTS104" s="13"/>
      <c r="JTT104" s="13"/>
      <c r="JTU104" s="13"/>
      <c r="JTV104" s="13"/>
      <c r="JTW104" s="13"/>
      <c r="JTX104" s="13"/>
      <c r="JTY104" s="13"/>
      <c r="JTZ104" s="13"/>
      <c r="JUA104" s="13"/>
      <c r="JUB104" s="13"/>
      <c r="JUC104" s="13"/>
      <c r="JUD104" s="13"/>
      <c r="JUE104" s="13"/>
      <c r="JUF104" s="13"/>
      <c r="JUG104" s="13"/>
      <c r="JUH104" s="13"/>
      <c r="JUI104" s="13"/>
      <c r="JUJ104" s="13"/>
      <c r="JUK104" s="13"/>
      <c r="JUL104" s="13"/>
      <c r="JUM104" s="13"/>
      <c r="JUN104" s="13"/>
      <c r="JUO104" s="13"/>
      <c r="JUP104" s="13"/>
      <c r="JUQ104" s="13"/>
      <c r="JUR104" s="13"/>
      <c r="JUS104" s="13"/>
      <c r="JUT104" s="13"/>
      <c r="JUU104" s="13"/>
      <c r="JUV104" s="13"/>
      <c r="JUW104" s="13"/>
      <c r="JUX104" s="13"/>
      <c r="JUY104" s="13"/>
      <c r="JUZ104" s="13"/>
      <c r="JVA104" s="13"/>
      <c r="JVB104" s="13"/>
      <c r="JVC104" s="13"/>
      <c r="JVD104" s="13"/>
      <c r="JVE104" s="13"/>
      <c r="JVF104" s="13"/>
      <c r="JVG104" s="13"/>
      <c r="JVH104" s="13"/>
      <c r="JVI104" s="13"/>
      <c r="JVJ104" s="13"/>
      <c r="JVK104" s="13"/>
      <c r="JVL104" s="13"/>
      <c r="JVM104" s="13"/>
      <c r="JVN104" s="13"/>
      <c r="JVO104" s="13"/>
      <c r="JVP104" s="13"/>
      <c r="JVQ104" s="13"/>
      <c r="JVR104" s="13"/>
      <c r="JVS104" s="13"/>
      <c r="JVT104" s="13"/>
      <c r="JVU104" s="13"/>
      <c r="JVV104" s="13"/>
      <c r="JVW104" s="13"/>
      <c r="JVX104" s="13"/>
      <c r="JVY104" s="13"/>
      <c r="JVZ104" s="13"/>
      <c r="JWA104" s="13"/>
      <c r="JWB104" s="13"/>
      <c r="JWC104" s="13"/>
      <c r="JWD104" s="13"/>
      <c r="JWE104" s="13"/>
      <c r="JWF104" s="13"/>
      <c r="JWG104" s="13"/>
      <c r="JWH104" s="13"/>
      <c r="JWI104" s="13"/>
      <c r="JWJ104" s="13"/>
      <c r="JWK104" s="13"/>
      <c r="JWL104" s="13"/>
      <c r="JWM104" s="13"/>
      <c r="JWN104" s="13"/>
      <c r="JWO104" s="13"/>
      <c r="JWP104" s="13"/>
      <c r="JWQ104" s="13"/>
      <c r="JWR104" s="13"/>
      <c r="JWS104" s="13"/>
      <c r="JWT104" s="13"/>
      <c r="JWU104" s="13"/>
      <c r="JWV104" s="13"/>
      <c r="JWW104" s="13"/>
      <c r="JWX104" s="13"/>
      <c r="JWY104" s="13"/>
      <c r="JWZ104" s="13"/>
      <c r="JXA104" s="13"/>
      <c r="JXB104" s="13"/>
      <c r="JXC104" s="13"/>
      <c r="JXD104" s="13"/>
      <c r="JXE104" s="13"/>
      <c r="JXF104" s="13"/>
      <c r="JXG104" s="13"/>
      <c r="JXH104" s="13"/>
      <c r="JXI104" s="13"/>
      <c r="JXJ104" s="13"/>
      <c r="JXK104" s="13"/>
      <c r="JXL104" s="13"/>
      <c r="JXM104" s="13"/>
      <c r="JXN104" s="13"/>
      <c r="JXO104" s="13"/>
      <c r="JXP104" s="13"/>
      <c r="JXQ104" s="13"/>
      <c r="JXR104" s="13"/>
      <c r="JXS104" s="13"/>
      <c r="JXT104" s="13"/>
      <c r="JXU104" s="13"/>
      <c r="JXV104" s="13"/>
      <c r="JXW104" s="13"/>
      <c r="JXX104" s="13"/>
      <c r="JXY104" s="13"/>
      <c r="JXZ104" s="13"/>
      <c r="JYA104" s="13"/>
      <c r="JYB104" s="13"/>
      <c r="JYC104" s="13"/>
      <c r="JYD104" s="13"/>
      <c r="JYE104" s="13"/>
      <c r="JYF104" s="13"/>
      <c r="JYG104" s="13"/>
      <c r="JYH104" s="13"/>
      <c r="JYI104" s="13"/>
      <c r="JYJ104" s="13"/>
      <c r="JYK104" s="13"/>
      <c r="JYL104" s="13"/>
      <c r="JYM104" s="13"/>
      <c r="JYN104" s="13"/>
      <c r="JYO104" s="13"/>
      <c r="JYP104" s="13"/>
      <c r="JYQ104" s="13"/>
      <c r="JYR104" s="13"/>
      <c r="JYS104" s="13"/>
      <c r="JYT104" s="13"/>
      <c r="JYU104" s="13"/>
      <c r="JYV104" s="13"/>
      <c r="JYW104" s="13"/>
      <c r="JYX104" s="13"/>
      <c r="JYY104" s="13"/>
      <c r="JYZ104" s="13"/>
      <c r="JZA104" s="13"/>
      <c r="JZB104" s="13"/>
      <c r="JZC104" s="13"/>
      <c r="JZD104" s="13"/>
      <c r="JZE104" s="13"/>
      <c r="JZF104" s="13"/>
      <c r="JZG104" s="13"/>
      <c r="JZH104" s="13"/>
      <c r="JZI104" s="13"/>
      <c r="JZJ104" s="13"/>
      <c r="JZK104" s="13"/>
      <c r="JZL104" s="13"/>
      <c r="JZM104" s="13"/>
      <c r="JZN104" s="13"/>
      <c r="JZO104" s="13"/>
      <c r="JZP104" s="13"/>
      <c r="JZQ104" s="13"/>
      <c r="JZR104" s="13"/>
      <c r="JZS104" s="13"/>
      <c r="JZT104" s="13"/>
      <c r="JZU104" s="13"/>
      <c r="JZV104" s="13"/>
      <c r="JZW104" s="13"/>
      <c r="JZX104" s="13"/>
      <c r="JZY104" s="13"/>
      <c r="JZZ104" s="13"/>
      <c r="KAA104" s="13"/>
      <c r="KAB104" s="13"/>
      <c r="KAC104" s="13"/>
      <c r="KAD104" s="13"/>
      <c r="KAE104" s="13"/>
      <c r="KAF104" s="13"/>
      <c r="KAG104" s="13"/>
      <c r="KAH104" s="13"/>
      <c r="KAI104" s="13"/>
      <c r="KAJ104" s="13"/>
      <c r="KAK104" s="13"/>
      <c r="KAL104" s="13"/>
      <c r="KAM104" s="13"/>
      <c r="KAN104" s="13"/>
      <c r="KAO104" s="13"/>
      <c r="KAP104" s="13"/>
      <c r="KAQ104" s="13"/>
      <c r="KAR104" s="13"/>
      <c r="KAS104" s="13"/>
      <c r="KAT104" s="13"/>
      <c r="KAU104" s="13"/>
      <c r="KAV104" s="13"/>
      <c r="KAW104" s="13"/>
      <c r="KAX104" s="13"/>
      <c r="KAY104" s="13"/>
      <c r="KAZ104" s="13"/>
      <c r="KBA104" s="13"/>
      <c r="KBB104" s="13"/>
      <c r="KBC104" s="13"/>
      <c r="KBD104" s="13"/>
      <c r="KBE104" s="13"/>
      <c r="KBF104" s="13"/>
      <c r="KBG104" s="13"/>
      <c r="KBH104" s="13"/>
      <c r="KBI104" s="13"/>
      <c r="KBJ104" s="13"/>
      <c r="KBK104" s="13"/>
      <c r="KBL104" s="13"/>
      <c r="KBM104" s="13"/>
      <c r="KBN104" s="13"/>
      <c r="KBO104" s="13"/>
      <c r="KBP104" s="13"/>
      <c r="KBQ104" s="13"/>
      <c r="KBR104" s="13"/>
      <c r="KBS104" s="13"/>
      <c r="KBT104" s="13"/>
      <c r="KBU104" s="13"/>
      <c r="KBV104" s="13"/>
      <c r="KBW104" s="13"/>
      <c r="KBX104" s="13"/>
      <c r="KBY104" s="13"/>
      <c r="KBZ104" s="13"/>
      <c r="KCA104" s="13"/>
      <c r="KCB104" s="13"/>
      <c r="KCC104" s="13"/>
      <c r="KCD104" s="13"/>
      <c r="KCE104" s="13"/>
      <c r="KCF104" s="13"/>
      <c r="KCG104" s="13"/>
      <c r="KCH104" s="13"/>
      <c r="KCI104" s="13"/>
      <c r="KCJ104" s="13"/>
      <c r="KCK104" s="13"/>
      <c r="KCL104" s="13"/>
      <c r="KCM104" s="13"/>
      <c r="KCN104" s="13"/>
      <c r="KCO104" s="13"/>
      <c r="KCP104" s="13"/>
      <c r="KCQ104" s="13"/>
      <c r="KCR104" s="13"/>
      <c r="KCS104" s="13"/>
      <c r="KCT104" s="13"/>
      <c r="KCU104" s="13"/>
      <c r="KCV104" s="13"/>
      <c r="KCW104" s="13"/>
      <c r="KCX104" s="13"/>
      <c r="KCY104" s="13"/>
      <c r="KCZ104" s="13"/>
      <c r="KDA104" s="13"/>
      <c r="KDB104" s="13"/>
      <c r="KDC104" s="13"/>
      <c r="KDD104" s="13"/>
      <c r="KDE104" s="13"/>
      <c r="KDF104" s="13"/>
      <c r="KDG104" s="13"/>
      <c r="KDH104" s="13"/>
      <c r="KDI104" s="13"/>
      <c r="KDJ104" s="13"/>
      <c r="KDK104" s="13"/>
      <c r="KDL104" s="13"/>
      <c r="KDM104" s="13"/>
      <c r="KDN104" s="13"/>
      <c r="KDO104" s="13"/>
      <c r="KDP104" s="13"/>
      <c r="KDQ104" s="13"/>
      <c r="KDR104" s="13"/>
      <c r="KDS104" s="13"/>
      <c r="KDT104" s="13"/>
      <c r="KDU104" s="13"/>
      <c r="KDV104" s="13"/>
      <c r="KDW104" s="13"/>
      <c r="KDX104" s="13"/>
      <c r="KDY104" s="13"/>
      <c r="KDZ104" s="13"/>
      <c r="KEA104" s="13"/>
      <c r="KEB104" s="13"/>
      <c r="KEC104" s="13"/>
      <c r="KED104" s="13"/>
      <c r="KEE104" s="13"/>
      <c r="KEF104" s="13"/>
      <c r="KEG104" s="13"/>
      <c r="KEH104" s="13"/>
      <c r="KEI104" s="13"/>
      <c r="KEJ104" s="13"/>
      <c r="KEK104" s="13"/>
      <c r="KEL104" s="13"/>
      <c r="KEM104" s="13"/>
      <c r="KEN104" s="13"/>
      <c r="KEO104" s="13"/>
      <c r="KEP104" s="13"/>
      <c r="KEQ104" s="13"/>
      <c r="KER104" s="13"/>
      <c r="KES104" s="13"/>
      <c r="KET104" s="13"/>
      <c r="KEU104" s="13"/>
      <c r="KEV104" s="13"/>
      <c r="KEW104" s="13"/>
      <c r="KEX104" s="13"/>
      <c r="KEY104" s="13"/>
      <c r="KEZ104" s="13"/>
      <c r="KFA104" s="13"/>
      <c r="KFB104" s="13"/>
      <c r="KFC104" s="13"/>
      <c r="KFD104" s="13"/>
      <c r="KFE104" s="13"/>
      <c r="KFF104" s="13"/>
      <c r="KFG104" s="13"/>
      <c r="KFH104" s="13"/>
      <c r="KFI104" s="13"/>
      <c r="KFJ104" s="13"/>
      <c r="KFK104" s="13"/>
      <c r="KFL104" s="13"/>
      <c r="KFM104" s="13"/>
      <c r="KFN104" s="13"/>
      <c r="KFO104" s="13"/>
      <c r="KFP104" s="13"/>
      <c r="KFQ104" s="13"/>
      <c r="KFR104" s="13"/>
      <c r="KFS104" s="13"/>
      <c r="KFT104" s="13"/>
      <c r="KFU104" s="13"/>
      <c r="KFV104" s="13"/>
      <c r="KFW104" s="13"/>
      <c r="KFX104" s="13"/>
      <c r="KFY104" s="13"/>
      <c r="KFZ104" s="13"/>
      <c r="KGA104" s="13"/>
      <c r="KGB104" s="13"/>
      <c r="KGC104" s="13"/>
      <c r="KGD104" s="13"/>
      <c r="KGE104" s="13"/>
      <c r="KGF104" s="13"/>
      <c r="KGG104" s="13"/>
      <c r="KGH104" s="13"/>
      <c r="KGI104" s="13"/>
      <c r="KGJ104" s="13"/>
      <c r="KGK104" s="13"/>
      <c r="KGL104" s="13"/>
      <c r="KGM104" s="13"/>
      <c r="KGN104" s="13"/>
      <c r="KGO104" s="13"/>
      <c r="KGP104" s="13"/>
      <c r="KGQ104" s="13"/>
      <c r="KGR104" s="13"/>
      <c r="KGS104" s="13"/>
      <c r="KGT104" s="13"/>
      <c r="KGU104" s="13"/>
      <c r="KGV104" s="13"/>
      <c r="KGW104" s="13"/>
      <c r="KGX104" s="13"/>
      <c r="KGY104" s="13"/>
      <c r="KGZ104" s="13"/>
      <c r="KHA104" s="13"/>
      <c r="KHB104" s="13"/>
      <c r="KHC104" s="13"/>
      <c r="KHD104" s="13"/>
      <c r="KHE104" s="13"/>
      <c r="KHF104" s="13"/>
      <c r="KHG104" s="13"/>
      <c r="KHH104" s="13"/>
      <c r="KHI104" s="13"/>
      <c r="KHJ104" s="13"/>
      <c r="KHK104" s="13"/>
      <c r="KHL104" s="13"/>
      <c r="KHM104" s="13"/>
      <c r="KHN104" s="13"/>
      <c r="KHO104" s="13"/>
      <c r="KHP104" s="13"/>
      <c r="KHQ104" s="13"/>
      <c r="KHR104" s="13"/>
      <c r="KHS104" s="13"/>
      <c r="KHT104" s="13"/>
      <c r="KHU104" s="13"/>
      <c r="KHV104" s="13"/>
      <c r="KHW104" s="13"/>
      <c r="KHX104" s="13"/>
      <c r="KHY104" s="13"/>
      <c r="KHZ104" s="13"/>
      <c r="KIA104" s="13"/>
      <c r="KIB104" s="13"/>
      <c r="KIC104" s="13"/>
      <c r="KID104" s="13"/>
      <c r="KIE104" s="13"/>
      <c r="KIF104" s="13"/>
      <c r="KIG104" s="13"/>
      <c r="KIH104" s="13"/>
      <c r="KII104" s="13"/>
      <c r="KIJ104" s="13"/>
      <c r="KIK104" s="13"/>
      <c r="KIL104" s="13"/>
      <c r="KIM104" s="13"/>
      <c r="KIN104" s="13"/>
      <c r="KIO104" s="13"/>
      <c r="KIP104" s="13"/>
      <c r="KIQ104" s="13"/>
      <c r="KIR104" s="13"/>
      <c r="KIS104" s="13"/>
      <c r="KIT104" s="13"/>
      <c r="KIU104" s="13"/>
      <c r="KIV104" s="13"/>
      <c r="KIW104" s="13"/>
      <c r="KIX104" s="13"/>
      <c r="KIY104" s="13"/>
      <c r="KIZ104" s="13"/>
      <c r="KJA104" s="13"/>
      <c r="KJB104" s="13"/>
      <c r="KJC104" s="13"/>
      <c r="KJD104" s="13"/>
      <c r="KJE104" s="13"/>
      <c r="KJF104" s="13"/>
      <c r="KJG104" s="13"/>
      <c r="KJH104" s="13"/>
      <c r="KJI104" s="13"/>
      <c r="KJJ104" s="13"/>
      <c r="KJK104" s="13"/>
      <c r="KJL104" s="13"/>
      <c r="KJM104" s="13"/>
      <c r="KJN104" s="13"/>
      <c r="KJO104" s="13"/>
      <c r="KJP104" s="13"/>
      <c r="KJQ104" s="13"/>
      <c r="KJR104" s="13"/>
      <c r="KJS104" s="13"/>
      <c r="KJT104" s="13"/>
      <c r="KJU104" s="13"/>
      <c r="KJV104" s="13"/>
      <c r="KJW104" s="13"/>
      <c r="KJX104" s="13"/>
      <c r="KJY104" s="13"/>
      <c r="KJZ104" s="13"/>
      <c r="KKA104" s="13"/>
      <c r="KKB104" s="13"/>
      <c r="KKC104" s="13"/>
      <c r="KKD104" s="13"/>
      <c r="KKE104" s="13"/>
      <c r="KKF104" s="13"/>
      <c r="KKG104" s="13"/>
      <c r="KKH104" s="13"/>
      <c r="KKI104" s="13"/>
      <c r="KKJ104" s="13"/>
      <c r="KKK104" s="13"/>
      <c r="KKL104" s="13"/>
      <c r="KKM104" s="13"/>
      <c r="KKN104" s="13"/>
      <c r="KKO104" s="13"/>
      <c r="KKP104" s="13"/>
      <c r="KKQ104" s="13"/>
      <c r="KKR104" s="13"/>
      <c r="KKS104" s="13"/>
      <c r="KKT104" s="13"/>
      <c r="KKU104" s="13"/>
      <c r="KKV104" s="13"/>
      <c r="KKW104" s="13"/>
      <c r="KKX104" s="13"/>
      <c r="KKY104" s="13"/>
      <c r="KKZ104" s="13"/>
      <c r="KLA104" s="13"/>
      <c r="KLB104" s="13"/>
      <c r="KLC104" s="13"/>
      <c r="KLD104" s="13"/>
      <c r="KLE104" s="13"/>
      <c r="KLF104" s="13"/>
      <c r="KLG104" s="13"/>
      <c r="KLH104" s="13"/>
      <c r="KLI104" s="13"/>
      <c r="KLJ104" s="13"/>
      <c r="KLK104" s="13"/>
      <c r="KLL104" s="13"/>
      <c r="KLM104" s="13"/>
      <c r="KLN104" s="13"/>
      <c r="KLO104" s="13"/>
      <c r="KLP104" s="13"/>
      <c r="KLQ104" s="13"/>
      <c r="KLR104" s="13"/>
      <c r="KLS104" s="13"/>
      <c r="KLT104" s="13"/>
      <c r="KLU104" s="13"/>
      <c r="KLV104" s="13"/>
      <c r="KLW104" s="13"/>
      <c r="KLX104" s="13"/>
      <c r="KLY104" s="13"/>
      <c r="KLZ104" s="13"/>
      <c r="KMA104" s="13"/>
      <c r="KMB104" s="13"/>
      <c r="KMC104" s="13"/>
      <c r="KMD104" s="13"/>
      <c r="KME104" s="13"/>
      <c r="KMF104" s="13"/>
      <c r="KMG104" s="13"/>
      <c r="KMH104" s="13"/>
      <c r="KMI104" s="13"/>
      <c r="KMJ104" s="13"/>
      <c r="KMK104" s="13"/>
      <c r="KML104" s="13"/>
      <c r="KMM104" s="13"/>
      <c r="KMN104" s="13"/>
      <c r="KMO104" s="13"/>
      <c r="KMP104" s="13"/>
      <c r="KMQ104" s="13"/>
      <c r="KMR104" s="13"/>
      <c r="KMS104" s="13"/>
      <c r="KMT104" s="13"/>
      <c r="KMU104" s="13"/>
      <c r="KMV104" s="13"/>
      <c r="KMW104" s="13"/>
      <c r="KMX104" s="13"/>
      <c r="KMY104" s="13"/>
      <c r="KMZ104" s="13"/>
      <c r="KNA104" s="13"/>
      <c r="KNB104" s="13"/>
      <c r="KNC104" s="13"/>
      <c r="KND104" s="13"/>
      <c r="KNE104" s="13"/>
      <c r="KNF104" s="13"/>
      <c r="KNG104" s="13"/>
      <c r="KNH104" s="13"/>
      <c r="KNI104" s="13"/>
      <c r="KNJ104" s="13"/>
      <c r="KNK104" s="13"/>
      <c r="KNL104" s="13"/>
      <c r="KNM104" s="13"/>
      <c r="KNN104" s="13"/>
      <c r="KNO104" s="13"/>
      <c r="KNP104" s="13"/>
      <c r="KNQ104" s="13"/>
      <c r="KNR104" s="13"/>
      <c r="KNS104" s="13"/>
      <c r="KNT104" s="13"/>
      <c r="KNU104" s="13"/>
      <c r="KNV104" s="13"/>
      <c r="KNW104" s="13"/>
      <c r="KNX104" s="13"/>
      <c r="KNY104" s="13"/>
      <c r="KNZ104" s="13"/>
      <c r="KOA104" s="13"/>
      <c r="KOB104" s="13"/>
      <c r="KOC104" s="13"/>
      <c r="KOD104" s="13"/>
      <c r="KOE104" s="13"/>
      <c r="KOF104" s="13"/>
      <c r="KOG104" s="13"/>
      <c r="KOH104" s="13"/>
      <c r="KOI104" s="13"/>
      <c r="KOJ104" s="13"/>
      <c r="KOK104" s="13"/>
      <c r="KOL104" s="13"/>
      <c r="KOM104" s="13"/>
      <c r="KON104" s="13"/>
      <c r="KOO104" s="13"/>
      <c r="KOP104" s="13"/>
      <c r="KOQ104" s="13"/>
      <c r="KOR104" s="13"/>
      <c r="KOS104" s="13"/>
      <c r="KOT104" s="13"/>
      <c r="KOU104" s="13"/>
      <c r="KOV104" s="13"/>
      <c r="KOW104" s="13"/>
      <c r="KOX104" s="13"/>
      <c r="KOY104" s="13"/>
      <c r="KOZ104" s="13"/>
      <c r="KPA104" s="13"/>
      <c r="KPB104" s="13"/>
      <c r="KPC104" s="13"/>
      <c r="KPD104" s="13"/>
      <c r="KPE104" s="13"/>
      <c r="KPF104" s="13"/>
      <c r="KPG104" s="13"/>
      <c r="KPH104" s="13"/>
      <c r="KPI104" s="13"/>
      <c r="KPJ104" s="13"/>
      <c r="KPK104" s="13"/>
      <c r="KPL104" s="13"/>
      <c r="KPM104" s="13"/>
      <c r="KPN104" s="13"/>
      <c r="KPO104" s="13"/>
      <c r="KPP104" s="13"/>
      <c r="KPQ104" s="13"/>
      <c r="KPR104" s="13"/>
      <c r="KPS104" s="13"/>
      <c r="KPT104" s="13"/>
      <c r="KPU104" s="13"/>
      <c r="KPV104" s="13"/>
      <c r="KPW104" s="13"/>
      <c r="KPX104" s="13"/>
      <c r="KPY104" s="13"/>
      <c r="KPZ104" s="13"/>
      <c r="KQA104" s="13"/>
      <c r="KQB104" s="13"/>
      <c r="KQC104" s="13"/>
      <c r="KQD104" s="13"/>
      <c r="KQE104" s="13"/>
      <c r="KQF104" s="13"/>
      <c r="KQG104" s="13"/>
      <c r="KQH104" s="13"/>
      <c r="KQI104" s="13"/>
      <c r="KQJ104" s="13"/>
      <c r="KQK104" s="13"/>
      <c r="KQL104" s="13"/>
      <c r="KQM104" s="13"/>
      <c r="KQN104" s="13"/>
      <c r="KQO104" s="13"/>
      <c r="KQP104" s="13"/>
      <c r="KQQ104" s="13"/>
      <c r="KQR104" s="13"/>
      <c r="KQS104" s="13"/>
      <c r="KQT104" s="13"/>
      <c r="KQU104" s="13"/>
      <c r="KQV104" s="13"/>
      <c r="KQW104" s="13"/>
      <c r="KQX104" s="13"/>
      <c r="KQY104" s="13"/>
      <c r="KQZ104" s="13"/>
      <c r="KRA104" s="13"/>
      <c r="KRB104" s="13"/>
      <c r="KRC104" s="13"/>
      <c r="KRD104" s="13"/>
      <c r="KRE104" s="13"/>
      <c r="KRF104" s="13"/>
      <c r="KRG104" s="13"/>
      <c r="KRH104" s="13"/>
      <c r="KRI104" s="13"/>
      <c r="KRJ104" s="13"/>
      <c r="KRK104" s="13"/>
      <c r="KRL104" s="13"/>
      <c r="KRM104" s="13"/>
      <c r="KRN104" s="13"/>
      <c r="KRO104" s="13"/>
      <c r="KRP104" s="13"/>
      <c r="KRQ104" s="13"/>
      <c r="KRR104" s="13"/>
      <c r="KRS104" s="13"/>
      <c r="KRT104" s="13"/>
      <c r="KRU104" s="13"/>
      <c r="KRV104" s="13"/>
      <c r="KRW104" s="13"/>
      <c r="KRX104" s="13"/>
      <c r="KRY104" s="13"/>
      <c r="KRZ104" s="13"/>
      <c r="KSA104" s="13"/>
      <c r="KSB104" s="13"/>
      <c r="KSC104" s="13"/>
      <c r="KSD104" s="13"/>
      <c r="KSE104" s="13"/>
      <c r="KSF104" s="13"/>
      <c r="KSG104" s="13"/>
      <c r="KSH104" s="13"/>
      <c r="KSI104" s="13"/>
      <c r="KSJ104" s="13"/>
      <c r="KSK104" s="13"/>
      <c r="KSL104" s="13"/>
      <c r="KSM104" s="13"/>
      <c r="KSN104" s="13"/>
      <c r="KSO104" s="13"/>
      <c r="KSP104" s="13"/>
      <c r="KSQ104" s="13"/>
      <c r="KSR104" s="13"/>
      <c r="KSS104" s="13"/>
      <c r="KST104" s="13"/>
      <c r="KSU104" s="13"/>
      <c r="KSV104" s="13"/>
      <c r="KSW104" s="13"/>
      <c r="KSX104" s="13"/>
      <c r="KSY104" s="13"/>
      <c r="KSZ104" s="13"/>
      <c r="KTA104" s="13"/>
      <c r="KTB104" s="13"/>
      <c r="KTC104" s="13"/>
      <c r="KTD104" s="13"/>
      <c r="KTE104" s="13"/>
      <c r="KTF104" s="13"/>
      <c r="KTG104" s="13"/>
      <c r="KTH104" s="13"/>
      <c r="KTI104" s="13"/>
      <c r="KTJ104" s="13"/>
      <c r="KTK104" s="13"/>
      <c r="KTL104" s="13"/>
      <c r="KTM104" s="13"/>
      <c r="KTN104" s="13"/>
      <c r="KTO104" s="13"/>
      <c r="KTP104" s="13"/>
      <c r="KTQ104" s="13"/>
      <c r="KTR104" s="13"/>
      <c r="KTS104" s="13"/>
      <c r="KTT104" s="13"/>
      <c r="KTU104" s="13"/>
      <c r="KTV104" s="13"/>
      <c r="KTW104" s="13"/>
      <c r="KTX104" s="13"/>
      <c r="KTY104" s="13"/>
      <c r="KTZ104" s="13"/>
      <c r="KUA104" s="13"/>
      <c r="KUB104" s="13"/>
      <c r="KUC104" s="13"/>
      <c r="KUD104" s="13"/>
      <c r="KUE104" s="13"/>
      <c r="KUF104" s="13"/>
      <c r="KUG104" s="13"/>
      <c r="KUH104" s="13"/>
      <c r="KUI104" s="13"/>
      <c r="KUJ104" s="13"/>
      <c r="KUK104" s="13"/>
      <c r="KUL104" s="13"/>
      <c r="KUM104" s="13"/>
      <c r="KUN104" s="13"/>
      <c r="KUO104" s="13"/>
      <c r="KUP104" s="13"/>
      <c r="KUQ104" s="13"/>
      <c r="KUR104" s="13"/>
      <c r="KUS104" s="13"/>
      <c r="KUT104" s="13"/>
      <c r="KUU104" s="13"/>
      <c r="KUV104" s="13"/>
      <c r="KUW104" s="13"/>
      <c r="KUX104" s="13"/>
      <c r="KUY104" s="13"/>
      <c r="KUZ104" s="13"/>
      <c r="KVA104" s="13"/>
      <c r="KVB104" s="13"/>
      <c r="KVC104" s="13"/>
      <c r="KVD104" s="13"/>
      <c r="KVE104" s="13"/>
      <c r="KVF104" s="13"/>
      <c r="KVG104" s="13"/>
      <c r="KVH104" s="13"/>
      <c r="KVI104" s="13"/>
      <c r="KVJ104" s="13"/>
      <c r="KVK104" s="13"/>
      <c r="KVL104" s="13"/>
      <c r="KVM104" s="13"/>
      <c r="KVN104" s="13"/>
      <c r="KVO104" s="13"/>
      <c r="KVP104" s="13"/>
      <c r="KVQ104" s="13"/>
      <c r="KVR104" s="13"/>
      <c r="KVS104" s="13"/>
      <c r="KVT104" s="13"/>
      <c r="KVU104" s="13"/>
      <c r="KVV104" s="13"/>
      <c r="KVW104" s="13"/>
      <c r="KVX104" s="13"/>
      <c r="KVY104" s="13"/>
      <c r="KVZ104" s="13"/>
      <c r="KWA104" s="13"/>
      <c r="KWB104" s="13"/>
      <c r="KWC104" s="13"/>
      <c r="KWD104" s="13"/>
      <c r="KWE104" s="13"/>
      <c r="KWF104" s="13"/>
      <c r="KWG104" s="13"/>
      <c r="KWH104" s="13"/>
      <c r="KWI104" s="13"/>
      <c r="KWJ104" s="13"/>
      <c r="KWK104" s="13"/>
      <c r="KWL104" s="13"/>
      <c r="KWM104" s="13"/>
      <c r="KWN104" s="13"/>
      <c r="KWO104" s="13"/>
      <c r="KWP104" s="13"/>
      <c r="KWQ104" s="13"/>
      <c r="KWR104" s="13"/>
      <c r="KWS104" s="13"/>
      <c r="KWT104" s="13"/>
      <c r="KWU104" s="13"/>
      <c r="KWV104" s="13"/>
      <c r="KWW104" s="13"/>
      <c r="KWX104" s="13"/>
      <c r="KWY104" s="13"/>
      <c r="KWZ104" s="13"/>
      <c r="KXA104" s="13"/>
      <c r="KXB104" s="13"/>
      <c r="KXC104" s="13"/>
      <c r="KXD104" s="13"/>
      <c r="KXE104" s="13"/>
      <c r="KXF104" s="13"/>
      <c r="KXG104" s="13"/>
      <c r="KXH104" s="13"/>
      <c r="KXI104" s="13"/>
      <c r="KXJ104" s="13"/>
      <c r="KXK104" s="13"/>
      <c r="KXL104" s="13"/>
      <c r="KXM104" s="13"/>
      <c r="KXN104" s="13"/>
      <c r="KXO104" s="13"/>
      <c r="KXP104" s="13"/>
      <c r="KXQ104" s="13"/>
      <c r="KXR104" s="13"/>
      <c r="KXS104" s="13"/>
      <c r="KXT104" s="13"/>
      <c r="KXU104" s="13"/>
      <c r="KXV104" s="13"/>
      <c r="KXW104" s="13"/>
      <c r="KXX104" s="13"/>
      <c r="KXY104" s="13"/>
      <c r="KXZ104" s="13"/>
      <c r="KYA104" s="13"/>
      <c r="KYB104" s="13"/>
      <c r="KYC104" s="13"/>
      <c r="KYD104" s="13"/>
      <c r="KYE104" s="13"/>
      <c r="KYF104" s="13"/>
      <c r="KYG104" s="13"/>
      <c r="KYH104" s="13"/>
      <c r="KYI104" s="13"/>
      <c r="KYJ104" s="13"/>
      <c r="KYK104" s="13"/>
      <c r="KYL104" s="13"/>
      <c r="KYM104" s="13"/>
      <c r="KYN104" s="13"/>
      <c r="KYO104" s="13"/>
      <c r="KYP104" s="13"/>
      <c r="KYQ104" s="13"/>
      <c r="KYR104" s="13"/>
      <c r="KYS104" s="13"/>
      <c r="KYT104" s="13"/>
      <c r="KYU104" s="13"/>
      <c r="KYV104" s="13"/>
      <c r="KYW104" s="13"/>
      <c r="KYX104" s="13"/>
      <c r="KYY104" s="13"/>
      <c r="KYZ104" s="13"/>
      <c r="KZA104" s="13"/>
      <c r="KZB104" s="13"/>
      <c r="KZC104" s="13"/>
      <c r="KZD104" s="13"/>
      <c r="KZE104" s="13"/>
      <c r="KZF104" s="13"/>
      <c r="KZG104" s="13"/>
      <c r="KZH104" s="13"/>
      <c r="KZI104" s="13"/>
      <c r="KZJ104" s="13"/>
      <c r="KZK104" s="13"/>
      <c r="KZL104" s="13"/>
      <c r="KZM104" s="13"/>
      <c r="KZN104" s="13"/>
      <c r="KZO104" s="13"/>
      <c r="KZP104" s="13"/>
      <c r="KZQ104" s="13"/>
      <c r="KZR104" s="13"/>
      <c r="KZS104" s="13"/>
      <c r="KZT104" s="13"/>
      <c r="KZU104" s="13"/>
      <c r="KZV104" s="13"/>
      <c r="KZW104" s="13"/>
      <c r="KZX104" s="13"/>
      <c r="KZY104" s="13"/>
      <c r="KZZ104" s="13"/>
      <c r="LAA104" s="13"/>
      <c r="LAB104" s="13"/>
      <c r="LAC104" s="13"/>
      <c r="LAD104" s="13"/>
      <c r="LAE104" s="13"/>
      <c r="LAF104" s="13"/>
      <c r="LAG104" s="13"/>
      <c r="LAH104" s="13"/>
      <c r="LAI104" s="13"/>
      <c r="LAJ104" s="13"/>
      <c r="LAK104" s="13"/>
      <c r="LAL104" s="13"/>
      <c r="LAM104" s="13"/>
      <c r="LAN104" s="13"/>
      <c r="LAO104" s="13"/>
      <c r="LAP104" s="13"/>
      <c r="LAQ104" s="13"/>
      <c r="LAR104" s="13"/>
      <c r="LAS104" s="13"/>
      <c r="LAT104" s="13"/>
      <c r="LAU104" s="13"/>
      <c r="LAV104" s="13"/>
      <c r="LAW104" s="13"/>
      <c r="LAX104" s="13"/>
      <c r="LAY104" s="13"/>
      <c r="LAZ104" s="13"/>
      <c r="LBA104" s="13"/>
      <c r="LBB104" s="13"/>
      <c r="LBC104" s="13"/>
      <c r="LBD104" s="13"/>
      <c r="LBE104" s="13"/>
      <c r="LBF104" s="13"/>
      <c r="LBG104" s="13"/>
      <c r="LBH104" s="13"/>
      <c r="LBI104" s="13"/>
      <c r="LBJ104" s="13"/>
      <c r="LBK104" s="13"/>
      <c r="LBL104" s="13"/>
      <c r="LBM104" s="13"/>
      <c r="LBN104" s="13"/>
      <c r="LBO104" s="13"/>
      <c r="LBP104" s="13"/>
      <c r="LBQ104" s="13"/>
      <c r="LBR104" s="13"/>
      <c r="LBS104" s="13"/>
      <c r="LBT104" s="13"/>
      <c r="LBU104" s="13"/>
      <c r="LBV104" s="13"/>
      <c r="LBW104" s="13"/>
      <c r="LBX104" s="13"/>
      <c r="LBY104" s="13"/>
      <c r="LBZ104" s="13"/>
      <c r="LCA104" s="13"/>
      <c r="LCB104" s="13"/>
      <c r="LCC104" s="13"/>
      <c r="LCD104" s="13"/>
      <c r="LCE104" s="13"/>
      <c r="LCF104" s="13"/>
      <c r="LCG104" s="13"/>
      <c r="LCH104" s="13"/>
      <c r="LCI104" s="13"/>
      <c r="LCJ104" s="13"/>
      <c r="LCK104" s="13"/>
      <c r="LCL104" s="13"/>
      <c r="LCM104" s="13"/>
      <c r="LCN104" s="13"/>
      <c r="LCO104" s="13"/>
      <c r="LCP104" s="13"/>
      <c r="LCQ104" s="13"/>
      <c r="LCR104" s="13"/>
      <c r="LCS104" s="13"/>
      <c r="LCT104" s="13"/>
      <c r="LCU104" s="13"/>
      <c r="LCV104" s="13"/>
      <c r="LCW104" s="13"/>
      <c r="LCX104" s="13"/>
      <c r="LCY104" s="13"/>
      <c r="LCZ104" s="13"/>
      <c r="LDA104" s="13"/>
      <c r="LDB104" s="13"/>
      <c r="LDC104" s="13"/>
      <c r="LDD104" s="13"/>
      <c r="LDE104" s="13"/>
      <c r="LDF104" s="13"/>
      <c r="LDG104" s="13"/>
      <c r="LDH104" s="13"/>
      <c r="LDI104" s="13"/>
      <c r="LDJ104" s="13"/>
      <c r="LDK104" s="13"/>
      <c r="LDL104" s="13"/>
      <c r="LDM104" s="13"/>
      <c r="LDN104" s="13"/>
      <c r="LDO104" s="13"/>
      <c r="LDP104" s="13"/>
      <c r="LDQ104" s="13"/>
      <c r="LDR104" s="13"/>
      <c r="LDS104" s="13"/>
      <c r="LDT104" s="13"/>
      <c r="LDU104" s="13"/>
      <c r="LDV104" s="13"/>
      <c r="LDW104" s="13"/>
      <c r="LDX104" s="13"/>
      <c r="LDY104" s="13"/>
      <c r="LDZ104" s="13"/>
      <c r="LEA104" s="13"/>
      <c r="LEB104" s="13"/>
      <c r="LEC104" s="13"/>
      <c r="LED104" s="13"/>
      <c r="LEE104" s="13"/>
      <c r="LEF104" s="13"/>
      <c r="LEG104" s="13"/>
      <c r="LEH104" s="13"/>
      <c r="LEI104" s="13"/>
      <c r="LEJ104" s="13"/>
      <c r="LEK104" s="13"/>
      <c r="LEL104" s="13"/>
      <c r="LEM104" s="13"/>
      <c r="LEN104" s="13"/>
      <c r="LEO104" s="13"/>
      <c r="LEP104" s="13"/>
      <c r="LEQ104" s="13"/>
      <c r="LER104" s="13"/>
      <c r="LES104" s="13"/>
      <c r="LET104" s="13"/>
      <c r="LEU104" s="13"/>
      <c r="LEV104" s="13"/>
      <c r="LEW104" s="13"/>
      <c r="LEX104" s="13"/>
      <c r="LEY104" s="13"/>
      <c r="LEZ104" s="13"/>
      <c r="LFA104" s="13"/>
      <c r="LFB104" s="13"/>
      <c r="LFC104" s="13"/>
      <c r="LFD104" s="13"/>
      <c r="LFE104" s="13"/>
      <c r="LFF104" s="13"/>
      <c r="LFG104" s="13"/>
      <c r="LFH104" s="13"/>
      <c r="LFI104" s="13"/>
      <c r="LFJ104" s="13"/>
      <c r="LFK104" s="13"/>
      <c r="LFL104" s="13"/>
      <c r="LFM104" s="13"/>
      <c r="LFN104" s="13"/>
      <c r="LFO104" s="13"/>
      <c r="LFP104" s="13"/>
      <c r="LFQ104" s="13"/>
      <c r="LFR104" s="13"/>
      <c r="LFS104" s="13"/>
      <c r="LFT104" s="13"/>
      <c r="LFU104" s="13"/>
      <c r="LFV104" s="13"/>
      <c r="LFW104" s="13"/>
      <c r="LFX104" s="13"/>
      <c r="LFY104" s="13"/>
      <c r="LFZ104" s="13"/>
      <c r="LGA104" s="13"/>
      <c r="LGB104" s="13"/>
      <c r="LGC104" s="13"/>
      <c r="LGD104" s="13"/>
      <c r="LGE104" s="13"/>
      <c r="LGF104" s="13"/>
      <c r="LGG104" s="13"/>
      <c r="LGH104" s="13"/>
      <c r="LGI104" s="13"/>
      <c r="LGJ104" s="13"/>
      <c r="LGK104" s="13"/>
      <c r="LGL104" s="13"/>
      <c r="LGM104" s="13"/>
      <c r="LGN104" s="13"/>
      <c r="LGO104" s="13"/>
      <c r="LGP104" s="13"/>
      <c r="LGQ104" s="13"/>
      <c r="LGR104" s="13"/>
      <c r="LGS104" s="13"/>
      <c r="LGT104" s="13"/>
      <c r="LGU104" s="13"/>
      <c r="LGV104" s="13"/>
      <c r="LGW104" s="13"/>
      <c r="LGX104" s="13"/>
      <c r="LGY104" s="13"/>
      <c r="LGZ104" s="13"/>
      <c r="LHA104" s="13"/>
      <c r="LHB104" s="13"/>
      <c r="LHC104" s="13"/>
      <c r="LHD104" s="13"/>
      <c r="LHE104" s="13"/>
      <c r="LHF104" s="13"/>
      <c r="LHG104" s="13"/>
      <c r="LHH104" s="13"/>
      <c r="LHI104" s="13"/>
      <c r="LHJ104" s="13"/>
      <c r="LHK104" s="13"/>
      <c r="LHL104" s="13"/>
      <c r="LHM104" s="13"/>
      <c r="LHN104" s="13"/>
      <c r="LHO104" s="13"/>
      <c r="LHP104" s="13"/>
      <c r="LHQ104" s="13"/>
      <c r="LHR104" s="13"/>
      <c r="LHS104" s="13"/>
      <c r="LHT104" s="13"/>
      <c r="LHU104" s="13"/>
      <c r="LHV104" s="13"/>
      <c r="LHW104" s="13"/>
      <c r="LHX104" s="13"/>
      <c r="LHY104" s="13"/>
      <c r="LHZ104" s="13"/>
      <c r="LIA104" s="13"/>
      <c r="LIB104" s="13"/>
      <c r="LIC104" s="13"/>
      <c r="LID104" s="13"/>
      <c r="LIE104" s="13"/>
      <c r="LIF104" s="13"/>
      <c r="LIG104" s="13"/>
      <c r="LIH104" s="13"/>
      <c r="LII104" s="13"/>
      <c r="LIJ104" s="13"/>
      <c r="LIK104" s="13"/>
      <c r="LIL104" s="13"/>
      <c r="LIM104" s="13"/>
      <c r="LIN104" s="13"/>
      <c r="LIO104" s="13"/>
      <c r="LIP104" s="13"/>
      <c r="LIQ104" s="13"/>
      <c r="LIR104" s="13"/>
      <c r="LIS104" s="13"/>
      <c r="LIT104" s="13"/>
      <c r="LIU104" s="13"/>
      <c r="LIV104" s="13"/>
      <c r="LIW104" s="13"/>
      <c r="LIX104" s="13"/>
      <c r="LIY104" s="13"/>
      <c r="LIZ104" s="13"/>
      <c r="LJA104" s="13"/>
      <c r="LJB104" s="13"/>
      <c r="LJC104" s="13"/>
      <c r="LJD104" s="13"/>
      <c r="LJE104" s="13"/>
      <c r="LJF104" s="13"/>
      <c r="LJG104" s="13"/>
      <c r="LJH104" s="13"/>
      <c r="LJI104" s="13"/>
      <c r="LJJ104" s="13"/>
      <c r="LJK104" s="13"/>
      <c r="LJL104" s="13"/>
      <c r="LJM104" s="13"/>
      <c r="LJN104" s="13"/>
      <c r="LJO104" s="13"/>
      <c r="LJP104" s="13"/>
      <c r="LJQ104" s="13"/>
      <c r="LJR104" s="13"/>
      <c r="LJS104" s="13"/>
      <c r="LJT104" s="13"/>
      <c r="LJU104" s="13"/>
      <c r="LJV104" s="13"/>
      <c r="LJW104" s="13"/>
      <c r="LJX104" s="13"/>
      <c r="LJY104" s="13"/>
      <c r="LJZ104" s="13"/>
      <c r="LKA104" s="13"/>
      <c r="LKB104" s="13"/>
      <c r="LKC104" s="13"/>
      <c r="LKD104" s="13"/>
      <c r="LKE104" s="13"/>
      <c r="LKF104" s="13"/>
      <c r="LKG104" s="13"/>
      <c r="LKH104" s="13"/>
      <c r="LKI104" s="13"/>
      <c r="LKJ104" s="13"/>
      <c r="LKK104" s="13"/>
      <c r="LKL104" s="13"/>
      <c r="LKM104" s="13"/>
      <c r="LKN104" s="13"/>
      <c r="LKO104" s="13"/>
      <c r="LKP104" s="13"/>
      <c r="LKQ104" s="13"/>
      <c r="LKR104" s="13"/>
      <c r="LKS104" s="13"/>
      <c r="LKT104" s="13"/>
      <c r="LKU104" s="13"/>
      <c r="LKV104" s="13"/>
      <c r="LKW104" s="13"/>
      <c r="LKX104" s="13"/>
      <c r="LKY104" s="13"/>
      <c r="LKZ104" s="13"/>
      <c r="LLA104" s="13"/>
      <c r="LLB104" s="13"/>
      <c r="LLC104" s="13"/>
      <c r="LLD104" s="13"/>
      <c r="LLE104" s="13"/>
      <c r="LLF104" s="13"/>
      <c r="LLG104" s="13"/>
      <c r="LLH104" s="13"/>
      <c r="LLI104" s="13"/>
      <c r="LLJ104" s="13"/>
      <c r="LLK104" s="13"/>
      <c r="LLL104" s="13"/>
      <c r="LLM104" s="13"/>
      <c r="LLN104" s="13"/>
      <c r="LLO104" s="13"/>
      <c r="LLP104" s="13"/>
      <c r="LLQ104" s="13"/>
      <c r="LLR104" s="13"/>
      <c r="LLS104" s="13"/>
      <c r="LLT104" s="13"/>
      <c r="LLU104" s="13"/>
      <c r="LLV104" s="13"/>
      <c r="LLW104" s="13"/>
      <c r="LLX104" s="13"/>
      <c r="LLY104" s="13"/>
      <c r="LLZ104" s="13"/>
      <c r="LMA104" s="13"/>
      <c r="LMB104" s="13"/>
      <c r="LMC104" s="13"/>
      <c r="LMD104" s="13"/>
      <c r="LME104" s="13"/>
      <c r="LMF104" s="13"/>
      <c r="LMG104" s="13"/>
      <c r="LMH104" s="13"/>
      <c r="LMI104" s="13"/>
      <c r="LMJ104" s="13"/>
      <c r="LMK104" s="13"/>
      <c r="LML104" s="13"/>
      <c r="LMM104" s="13"/>
      <c r="LMN104" s="13"/>
      <c r="LMO104" s="13"/>
      <c r="LMP104" s="13"/>
      <c r="LMQ104" s="13"/>
      <c r="LMR104" s="13"/>
      <c r="LMS104" s="13"/>
      <c r="LMT104" s="13"/>
      <c r="LMU104" s="13"/>
      <c r="LMV104" s="13"/>
      <c r="LMW104" s="13"/>
      <c r="LMX104" s="13"/>
      <c r="LMY104" s="13"/>
      <c r="LMZ104" s="13"/>
      <c r="LNA104" s="13"/>
      <c r="LNB104" s="13"/>
      <c r="LNC104" s="13"/>
      <c r="LND104" s="13"/>
      <c r="LNE104" s="13"/>
      <c r="LNF104" s="13"/>
      <c r="LNG104" s="13"/>
      <c r="LNH104" s="13"/>
      <c r="LNI104" s="13"/>
      <c r="LNJ104" s="13"/>
      <c r="LNK104" s="13"/>
      <c r="LNL104" s="13"/>
      <c r="LNM104" s="13"/>
      <c r="LNN104" s="13"/>
      <c r="LNO104" s="13"/>
      <c r="LNP104" s="13"/>
      <c r="LNQ104" s="13"/>
      <c r="LNR104" s="13"/>
      <c r="LNS104" s="13"/>
      <c r="LNT104" s="13"/>
      <c r="LNU104" s="13"/>
      <c r="LNV104" s="13"/>
      <c r="LNW104" s="13"/>
      <c r="LNX104" s="13"/>
      <c r="LNY104" s="13"/>
      <c r="LNZ104" s="13"/>
      <c r="LOA104" s="13"/>
      <c r="LOB104" s="13"/>
      <c r="LOC104" s="13"/>
      <c r="LOD104" s="13"/>
      <c r="LOE104" s="13"/>
      <c r="LOF104" s="13"/>
      <c r="LOG104" s="13"/>
      <c r="LOH104" s="13"/>
      <c r="LOI104" s="13"/>
      <c r="LOJ104" s="13"/>
      <c r="LOK104" s="13"/>
      <c r="LOL104" s="13"/>
      <c r="LOM104" s="13"/>
      <c r="LON104" s="13"/>
      <c r="LOO104" s="13"/>
      <c r="LOP104" s="13"/>
      <c r="LOQ104" s="13"/>
      <c r="LOR104" s="13"/>
      <c r="LOS104" s="13"/>
      <c r="LOT104" s="13"/>
      <c r="LOU104" s="13"/>
      <c r="LOV104" s="13"/>
      <c r="LOW104" s="13"/>
      <c r="LOX104" s="13"/>
      <c r="LOY104" s="13"/>
      <c r="LOZ104" s="13"/>
      <c r="LPA104" s="13"/>
      <c r="LPB104" s="13"/>
      <c r="LPC104" s="13"/>
      <c r="LPD104" s="13"/>
      <c r="LPE104" s="13"/>
      <c r="LPF104" s="13"/>
      <c r="LPG104" s="13"/>
      <c r="LPH104" s="13"/>
      <c r="LPI104" s="13"/>
      <c r="LPJ104" s="13"/>
      <c r="LPK104" s="13"/>
      <c r="LPL104" s="13"/>
      <c r="LPM104" s="13"/>
      <c r="LPN104" s="13"/>
      <c r="LPO104" s="13"/>
      <c r="LPP104" s="13"/>
      <c r="LPQ104" s="13"/>
      <c r="LPR104" s="13"/>
      <c r="LPS104" s="13"/>
      <c r="LPT104" s="13"/>
      <c r="LPU104" s="13"/>
      <c r="LPV104" s="13"/>
      <c r="LPW104" s="13"/>
      <c r="LPX104" s="13"/>
      <c r="LPY104" s="13"/>
      <c r="LPZ104" s="13"/>
      <c r="LQA104" s="13"/>
      <c r="LQB104" s="13"/>
      <c r="LQC104" s="13"/>
      <c r="LQD104" s="13"/>
      <c r="LQE104" s="13"/>
      <c r="LQF104" s="13"/>
      <c r="LQG104" s="13"/>
      <c r="LQH104" s="13"/>
      <c r="LQI104" s="13"/>
      <c r="LQJ104" s="13"/>
      <c r="LQK104" s="13"/>
      <c r="LQL104" s="13"/>
      <c r="LQM104" s="13"/>
      <c r="LQN104" s="13"/>
      <c r="LQO104" s="13"/>
      <c r="LQP104" s="13"/>
      <c r="LQQ104" s="13"/>
      <c r="LQR104" s="13"/>
      <c r="LQS104" s="13"/>
      <c r="LQT104" s="13"/>
      <c r="LQU104" s="13"/>
      <c r="LQV104" s="13"/>
      <c r="LQW104" s="13"/>
      <c r="LQX104" s="13"/>
      <c r="LQY104" s="13"/>
      <c r="LQZ104" s="13"/>
      <c r="LRA104" s="13"/>
      <c r="LRB104" s="13"/>
      <c r="LRC104" s="13"/>
      <c r="LRD104" s="13"/>
      <c r="LRE104" s="13"/>
      <c r="LRF104" s="13"/>
      <c r="LRG104" s="13"/>
      <c r="LRH104" s="13"/>
      <c r="LRI104" s="13"/>
      <c r="LRJ104" s="13"/>
      <c r="LRK104" s="13"/>
      <c r="LRL104" s="13"/>
      <c r="LRM104" s="13"/>
      <c r="LRN104" s="13"/>
      <c r="LRO104" s="13"/>
      <c r="LRP104" s="13"/>
      <c r="LRQ104" s="13"/>
      <c r="LRR104" s="13"/>
      <c r="LRS104" s="13"/>
      <c r="LRT104" s="13"/>
      <c r="LRU104" s="13"/>
      <c r="LRV104" s="13"/>
      <c r="LRW104" s="13"/>
      <c r="LRX104" s="13"/>
      <c r="LRY104" s="13"/>
      <c r="LRZ104" s="13"/>
      <c r="LSA104" s="13"/>
      <c r="LSB104" s="13"/>
      <c r="LSC104" s="13"/>
      <c r="LSD104" s="13"/>
      <c r="LSE104" s="13"/>
      <c r="LSF104" s="13"/>
      <c r="LSG104" s="13"/>
      <c r="LSH104" s="13"/>
      <c r="LSI104" s="13"/>
      <c r="LSJ104" s="13"/>
      <c r="LSK104" s="13"/>
      <c r="LSL104" s="13"/>
      <c r="LSM104" s="13"/>
      <c r="LSN104" s="13"/>
      <c r="LSO104" s="13"/>
      <c r="LSP104" s="13"/>
      <c r="LSQ104" s="13"/>
      <c r="LSR104" s="13"/>
      <c r="LSS104" s="13"/>
      <c r="LST104" s="13"/>
      <c r="LSU104" s="13"/>
      <c r="LSV104" s="13"/>
      <c r="LSW104" s="13"/>
      <c r="LSX104" s="13"/>
      <c r="LSY104" s="13"/>
      <c r="LSZ104" s="13"/>
      <c r="LTA104" s="13"/>
      <c r="LTB104" s="13"/>
      <c r="LTC104" s="13"/>
      <c r="LTD104" s="13"/>
      <c r="LTE104" s="13"/>
      <c r="LTF104" s="13"/>
      <c r="LTG104" s="13"/>
      <c r="LTH104" s="13"/>
      <c r="LTI104" s="13"/>
      <c r="LTJ104" s="13"/>
      <c r="LTK104" s="13"/>
      <c r="LTL104" s="13"/>
      <c r="LTM104" s="13"/>
      <c r="LTN104" s="13"/>
      <c r="LTO104" s="13"/>
      <c r="LTP104" s="13"/>
      <c r="LTQ104" s="13"/>
      <c r="LTR104" s="13"/>
      <c r="LTS104" s="13"/>
      <c r="LTT104" s="13"/>
      <c r="LTU104" s="13"/>
      <c r="LTV104" s="13"/>
      <c r="LTW104" s="13"/>
      <c r="LTX104" s="13"/>
      <c r="LTY104" s="13"/>
      <c r="LTZ104" s="13"/>
      <c r="LUA104" s="13"/>
      <c r="LUB104" s="13"/>
      <c r="LUC104" s="13"/>
      <c r="LUD104" s="13"/>
      <c r="LUE104" s="13"/>
      <c r="LUF104" s="13"/>
      <c r="LUG104" s="13"/>
      <c r="LUH104" s="13"/>
      <c r="LUI104" s="13"/>
      <c r="LUJ104" s="13"/>
      <c r="LUK104" s="13"/>
      <c r="LUL104" s="13"/>
      <c r="LUM104" s="13"/>
      <c r="LUN104" s="13"/>
      <c r="LUO104" s="13"/>
      <c r="LUP104" s="13"/>
      <c r="LUQ104" s="13"/>
      <c r="LUR104" s="13"/>
      <c r="LUS104" s="13"/>
      <c r="LUT104" s="13"/>
      <c r="LUU104" s="13"/>
      <c r="LUV104" s="13"/>
      <c r="LUW104" s="13"/>
      <c r="LUX104" s="13"/>
      <c r="LUY104" s="13"/>
      <c r="LUZ104" s="13"/>
      <c r="LVA104" s="13"/>
      <c r="LVB104" s="13"/>
      <c r="LVC104" s="13"/>
      <c r="LVD104" s="13"/>
      <c r="LVE104" s="13"/>
      <c r="LVF104" s="13"/>
      <c r="LVG104" s="13"/>
      <c r="LVH104" s="13"/>
      <c r="LVI104" s="13"/>
      <c r="LVJ104" s="13"/>
      <c r="LVK104" s="13"/>
      <c r="LVL104" s="13"/>
      <c r="LVM104" s="13"/>
      <c r="LVN104" s="13"/>
      <c r="LVO104" s="13"/>
      <c r="LVP104" s="13"/>
      <c r="LVQ104" s="13"/>
      <c r="LVR104" s="13"/>
      <c r="LVS104" s="13"/>
      <c r="LVT104" s="13"/>
      <c r="LVU104" s="13"/>
      <c r="LVV104" s="13"/>
      <c r="LVW104" s="13"/>
      <c r="LVX104" s="13"/>
      <c r="LVY104" s="13"/>
      <c r="LVZ104" s="13"/>
      <c r="LWA104" s="13"/>
      <c r="LWB104" s="13"/>
      <c r="LWC104" s="13"/>
      <c r="LWD104" s="13"/>
      <c r="LWE104" s="13"/>
      <c r="LWF104" s="13"/>
      <c r="LWG104" s="13"/>
      <c r="LWH104" s="13"/>
      <c r="LWI104" s="13"/>
      <c r="LWJ104" s="13"/>
      <c r="LWK104" s="13"/>
      <c r="LWL104" s="13"/>
      <c r="LWM104" s="13"/>
      <c r="LWN104" s="13"/>
      <c r="LWO104" s="13"/>
      <c r="LWP104" s="13"/>
      <c r="LWQ104" s="13"/>
      <c r="LWR104" s="13"/>
      <c r="LWS104" s="13"/>
      <c r="LWT104" s="13"/>
      <c r="LWU104" s="13"/>
      <c r="LWV104" s="13"/>
      <c r="LWW104" s="13"/>
      <c r="LWX104" s="13"/>
      <c r="LWY104" s="13"/>
      <c r="LWZ104" s="13"/>
      <c r="LXA104" s="13"/>
      <c r="LXB104" s="13"/>
      <c r="LXC104" s="13"/>
      <c r="LXD104" s="13"/>
      <c r="LXE104" s="13"/>
      <c r="LXF104" s="13"/>
      <c r="LXG104" s="13"/>
      <c r="LXH104" s="13"/>
      <c r="LXI104" s="13"/>
      <c r="LXJ104" s="13"/>
      <c r="LXK104" s="13"/>
      <c r="LXL104" s="13"/>
      <c r="LXM104" s="13"/>
      <c r="LXN104" s="13"/>
      <c r="LXO104" s="13"/>
      <c r="LXP104" s="13"/>
      <c r="LXQ104" s="13"/>
      <c r="LXR104" s="13"/>
      <c r="LXS104" s="13"/>
      <c r="LXT104" s="13"/>
      <c r="LXU104" s="13"/>
      <c r="LXV104" s="13"/>
      <c r="LXW104" s="13"/>
      <c r="LXX104" s="13"/>
      <c r="LXY104" s="13"/>
      <c r="LXZ104" s="13"/>
      <c r="LYA104" s="13"/>
      <c r="LYB104" s="13"/>
      <c r="LYC104" s="13"/>
      <c r="LYD104" s="13"/>
      <c r="LYE104" s="13"/>
      <c r="LYF104" s="13"/>
      <c r="LYG104" s="13"/>
      <c r="LYH104" s="13"/>
      <c r="LYI104" s="13"/>
      <c r="LYJ104" s="13"/>
      <c r="LYK104" s="13"/>
      <c r="LYL104" s="13"/>
      <c r="LYM104" s="13"/>
      <c r="LYN104" s="13"/>
      <c r="LYO104" s="13"/>
      <c r="LYP104" s="13"/>
      <c r="LYQ104" s="13"/>
      <c r="LYR104" s="13"/>
      <c r="LYS104" s="13"/>
      <c r="LYT104" s="13"/>
      <c r="LYU104" s="13"/>
      <c r="LYV104" s="13"/>
      <c r="LYW104" s="13"/>
      <c r="LYX104" s="13"/>
      <c r="LYY104" s="13"/>
      <c r="LYZ104" s="13"/>
      <c r="LZA104" s="13"/>
      <c r="LZB104" s="13"/>
      <c r="LZC104" s="13"/>
      <c r="LZD104" s="13"/>
      <c r="LZE104" s="13"/>
      <c r="LZF104" s="13"/>
      <c r="LZG104" s="13"/>
      <c r="LZH104" s="13"/>
      <c r="LZI104" s="13"/>
      <c r="LZJ104" s="13"/>
      <c r="LZK104" s="13"/>
      <c r="LZL104" s="13"/>
      <c r="LZM104" s="13"/>
      <c r="LZN104" s="13"/>
      <c r="LZO104" s="13"/>
      <c r="LZP104" s="13"/>
      <c r="LZQ104" s="13"/>
      <c r="LZR104" s="13"/>
      <c r="LZS104" s="13"/>
      <c r="LZT104" s="13"/>
      <c r="LZU104" s="13"/>
      <c r="LZV104" s="13"/>
      <c r="LZW104" s="13"/>
      <c r="LZX104" s="13"/>
      <c r="LZY104" s="13"/>
      <c r="LZZ104" s="13"/>
      <c r="MAA104" s="13"/>
      <c r="MAB104" s="13"/>
      <c r="MAC104" s="13"/>
      <c r="MAD104" s="13"/>
      <c r="MAE104" s="13"/>
      <c r="MAF104" s="13"/>
      <c r="MAG104" s="13"/>
      <c r="MAH104" s="13"/>
      <c r="MAI104" s="13"/>
      <c r="MAJ104" s="13"/>
      <c r="MAK104" s="13"/>
      <c r="MAL104" s="13"/>
      <c r="MAM104" s="13"/>
      <c r="MAN104" s="13"/>
      <c r="MAO104" s="13"/>
      <c r="MAP104" s="13"/>
      <c r="MAQ104" s="13"/>
      <c r="MAR104" s="13"/>
      <c r="MAS104" s="13"/>
      <c r="MAT104" s="13"/>
      <c r="MAU104" s="13"/>
      <c r="MAV104" s="13"/>
      <c r="MAW104" s="13"/>
      <c r="MAX104" s="13"/>
      <c r="MAY104" s="13"/>
      <c r="MAZ104" s="13"/>
      <c r="MBA104" s="13"/>
      <c r="MBB104" s="13"/>
      <c r="MBC104" s="13"/>
      <c r="MBD104" s="13"/>
      <c r="MBE104" s="13"/>
      <c r="MBF104" s="13"/>
      <c r="MBG104" s="13"/>
      <c r="MBH104" s="13"/>
      <c r="MBI104" s="13"/>
      <c r="MBJ104" s="13"/>
      <c r="MBK104" s="13"/>
      <c r="MBL104" s="13"/>
      <c r="MBM104" s="13"/>
      <c r="MBN104" s="13"/>
      <c r="MBO104" s="13"/>
      <c r="MBP104" s="13"/>
      <c r="MBQ104" s="13"/>
      <c r="MBR104" s="13"/>
      <c r="MBS104" s="13"/>
      <c r="MBT104" s="13"/>
      <c r="MBU104" s="13"/>
      <c r="MBV104" s="13"/>
      <c r="MBW104" s="13"/>
      <c r="MBX104" s="13"/>
      <c r="MBY104" s="13"/>
      <c r="MBZ104" s="13"/>
      <c r="MCA104" s="13"/>
      <c r="MCB104" s="13"/>
      <c r="MCC104" s="13"/>
      <c r="MCD104" s="13"/>
      <c r="MCE104" s="13"/>
      <c r="MCF104" s="13"/>
      <c r="MCG104" s="13"/>
      <c r="MCH104" s="13"/>
      <c r="MCI104" s="13"/>
      <c r="MCJ104" s="13"/>
      <c r="MCK104" s="13"/>
      <c r="MCL104" s="13"/>
      <c r="MCM104" s="13"/>
      <c r="MCN104" s="13"/>
      <c r="MCO104" s="13"/>
      <c r="MCP104" s="13"/>
      <c r="MCQ104" s="13"/>
      <c r="MCR104" s="13"/>
      <c r="MCS104" s="13"/>
      <c r="MCT104" s="13"/>
      <c r="MCU104" s="13"/>
      <c r="MCV104" s="13"/>
      <c r="MCW104" s="13"/>
      <c r="MCX104" s="13"/>
      <c r="MCY104" s="13"/>
      <c r="MCZ104" s="13"/>
      <c r="MDA104" s="13"/>
      <c r="MDB104" s="13"/>
      <c r="MDC104" s="13"/>
      <c r="MDD104" s="13"/>
      <c r="MDE104" s="13"/>
      <c r="MDF104" s="13"/>
      <c r="MDG104" s="13"/>
      <c r="MDH104" s="13"/>
      <c r="MDI104" s="13"/>
      <c r="MDJ104" s="13"/>
      <c r="MDK104" s="13"/>
      <c r="MDL104" s="13"/>
      <c r="MDM104" s="13"/>
      <c r="MDN104" s="13"/>
      <c r="MDO104" s="13"/>
      <c r="MDP104" s="13"/>
      <c r="MDQ104" s="13"/>
      <c r="MDR104" s="13"/>
      <c r="MDS104" s="13"/>
      <c r="MDT104" s="13"/>
      <c r="MDU104" s="13"/>
      <c r="MDV104" s="13"/>
      <c r="MDW104" s="13"/>
      <c r="MDX104" s="13"/>
      <c r="MDY104" s="13"/>
      <c r="MDZ104" s="13"/>
      <c r="MEA104" s="13"/>
      <c r="MEB104" s="13"/>
      <c r="MEC104" s="13"/>
      <c r="MED104" s="13"/>
      <c r="MEE104" s="13"/>
      <c r="MEF104" s="13"/>
      <c r="MEG104" s="13"/>
      <c r="MEH104" s="13"/>
      <c r="MEI104" s="13"/>
      <c r="MEJ104" s="13"/>
      <c r="MEK104" s="13"/>
      <c r="MEL104" s="13"/>
      <c r="MEM104" s="13"/>
      <c r="MEN104" s="13"/>
      <c r="MEO104" s="13"/>
      <c r="MEP104" s="13"/>
      <c r="MEQ104" s="13"/>
      <c r="MER104" s="13"/>
      <c r="MES104" s="13"/>
      <c r="MET104" s="13"/>
      <c r="MEU104" s="13"/>
      <c r="MEV104" s="13"/>
      <c r="MEW104" s="13"/>
      <c r="MEX104" s="13"/>
      <c r="MEY104" s="13"/>
      <c r="MEZ104" s="13"/>
      <c r="MFA104" s="13"/>
      <c r="MFB104" s="13"/>
      <c r="MFC104" s="13"/>
      <c r="MFD104" s="13"/>
      <c r="MFE104" s="13"/>
      <c r="MFF104" s="13"/>
      <c r="MFG104" s="13"/>
      <c r="MFH104" s="13"/>
      <c r="MFI104" s="13"/>
      <c r="MFJ104" s="13"/>
      <c r="MFK104" s="13"/>
      <c r="MFL104" s="13"/>
      <c r="MFM104" s="13"/>
      <c r="MFN104" s="13"/>
      <c r="MFO104" s="13"/>
      <c r="MFP104" s="13"/>
      <c r="MFQ104" s="13"/>
      <c r="MFR104" s="13"/>
      <c r="MFS104" s="13"/>
      <c r="MFT104" s="13"/>
      <c r="MFU104" s="13"/>
      <c r="MFV104" s="13"/>
      <c r="MFW104" s="13"/>
      <c r="MFX104" s="13"/>
      <c r="MFY104" s="13"/>
      <c r="MFZ104" s="13"/>
      <c r="MGA104" s="13"/>
      <c r="MGB104" s="13"/>
      <c r="MGC104" s="13"/>
      <c r="MGD104" s="13"/>
      <c r="MGE104" s="13"/>
      <c r="MGF104" s="13"/>
      <c r="MGG104" s="13"/>
      <c r="MGH104" s="13"/>
      <c r="MGI104" s="13"/>
      <c r="MGJ104" s="13"/>
      <c r="MGK104" s="13"/>
      <c r="MGL104" s="13"/>
      <c r="MGM104" s="13"/>
      <c r="MGN104" s="13"/>
      <c r="MGO104" s="13"/>
      <c r="MGP104" s="13"/>
      <c r="MGQ104" s="13"/>
      <c r="MGR104" s="13"/>
      <c r="MGS104" s="13"/>
      <c r="MGT104" s="13"/>
      <c r="MGU104" s="13"/>
      <c r="MGV104" s="13"/>
      <c r="MGW104" s="13"/>
      <c r="MGX104" s="13"/>
      <c r="MGY104" s="13"/>
      <c r="MGZ104" s="13"/>
      <c r="MHA104" s="13"/>
      <c r="MHB104" s="13"/>
      <c r="MHC104" s="13"/>
      <c r="MHD104" s="13"/>
      <c r="MHE104" s="13"/>
      <c r="MHF104" s="13"/>
      <c r="MHG104" s="13"/>
      <c r="MHH104" s="13"/>
      <c r="MHI104" s="13"/>
      <c r="MHJ104" s="13"/>
      <c r="MHK104" s="13"/>
      <c r="MHL104" s="13"/>
      <c r="MHM104" s="13"/>
      <c r="MHN104" s="13"/>
      <c r="MHO104" s="13"/>
      <c r="MHP104" s="13"/>
      <c r="MHQ104" s="13"/>
      <c r="MHR104" s="13"/>
      <c r="MHS104" s="13"/>
      <c r="MHT104" s="13"/>
      <c r="MHU104" s="13"/>
      <c r="MHV104" s="13"/>
      <c r="MHW104" s="13"/>
      <c r="MHX104" s="13"/>
      <c r="MHY104" s="13"/>
      <c r="MHZ104" s="13"/>
      <c r="MIA104" s="13"/>
      <c r="MIB104" s="13"/>
      <c r="MIC104" s="13"/>
      <c r="MID104" s="13"/>
      <c r="MIE104" s="13"/>
      <c r="MIF104" s="13"/>
      <c r="MIG104" s="13"/>
      <c r="MIH104" s="13"/>
      <c r="MII104" s="13"/>
      <c r="MIJ104" s="13"/>
      <c r="MIK104" s="13"/>
      <c r="MIL104" s="13"/>
      <c r="MIM104" s="13"/>
      <c r="MIN104" s="13"/>
      <c r="MIO104" s="13"/>
      <c r="MIP104" s="13"/>
      <c r="MIQ104" s="13"/>
      <c r="MIR104" s="13"/>
      <c r="MIS104" s="13"/>
      <c r="MIT104" s="13"/>
      <c r="MIU104" s="13"/>
      <c r="MIV104" s="13"/>
      <c r="MIW104" s="13"/>
      <c r="MIX104" s="13"/>
      <c r="MIY104" s="13"/>
      <c r="MIZ104" s="13"/>
      <c r="MJA104" s="13"/>
      <c r="MJB104" s="13"/>
      <c r="MJC104" s="13"/>
      <c r="MJD104" s="13"/>
      <c r="MJE104" s="13"/>
      <c r="MJF104" s="13"/>
      <c r="MJG104" s="13"/>
      <c r="MJH104" s="13"/>
      <c r="MJI104" s="13"/>
      <c r="MJJ104" s="13"/>
      <c r="MJK104" s="13"/>
      <c r="MJL104" s="13"/>
      <c r="MJM104" s="13"/>
      <c r="MJN104" s="13"/>
      <c r="MJO104" s="13"/>
      <c r="MJP104" s="13"/>
      <c r="MJQ104" s="13"/>
      <c r="MJR104" s="13"/>
      <c r="MJS104" s="13"/>
      <c r="MJT104" s="13"/>
      <c r="MJU104" s="13"/>
      <c r="MJV104" s="13"/>
      <c r="MJW104" s="13"/>
      <c r="MJX104" s="13"/>
      <c r="MJY104" s="13"/>
      <c r="MJZ104" s="13"/>
      <c r="MKA104" s="13"/>
      <c r="MKB104" s="13"/>
      <c r="MKC104" s="13"/>
      <c r="MKD104" s="13"/>
      <c r="MKE104" s="13"/>
      <c r="MKF104" s="13"/>
      <c r="MKG104" s="13"/>
      <c r="MKH104" s="13"/>
      <c r="MKI104" s="13"/>
      <c r="MKJ104" s="13"/>
      <c r="MKK104" s="13"/>
      <c r="MKL104" s="13"/>
      <c r="MKM104" s="13"/>
      <c r="MKN104" s="13"/>
      <c r="MKO104" s="13"/>
      <c r="MKP104" s="13"/>
      <c r="MKQ104" s="13"/>
      <c r="MKR104" s="13"/>
      <c r="MKS104" s="13"/>
      <c r="MKT104" s="13"/>
      <c r="MKU104" s="13"/>
      <c r="MKV104" s="13"/>
      <c r="MKW104" s="13"/>
      <c r="MKX104" s="13"/>
      <c r="MKY104" s="13"/>
      <c r="MKZ104" s="13"/>
      <c r="MLA104" s="13"/>
      <c r="MLB104" s="13"/>
      <c r="MLC104" s="13"/>
      <c r="MLD104" s="13"/>
      <c r="MLE104" s="13"/>
      <c r="MLF104" s="13"/>
      <c r="MLG104" s="13"/>
      <c r="MLH104" s="13"/>
      <c r="MLI104" s="13"/>
      <c r="MLJ104" s="13"/>
      <c r="MLK104" s="13"/>
      <c r="MLL104" s="13"/>
      <c r="MLM104" s="13"/>
      <c r="MLN104" s="13"/>
      <c r="MLO104" s="13"/>
      <c r="MLP104" s="13"/>
      <c r="MLQ104" s="13"/>
      <c r="MLR104" s="13"/>
      <c r="MLS104" s="13"/>
      <c r="MLT104" s="13"/>
      <c r="MLU104" s="13"/>
      <c r="MLV104" s="13"/>
      <c r="MLW104" s="13"/>
      <c r="MLX104" s="13"/>
      <c r="MLY104" s="13"/>
      <c r="MLZ104" s="13"/>
      <c r="MMA104" s="13"/>
      <c r="MMB104" s="13"/>
      <c r="MMC104" s="13"/>
      <c r="MMD104" s="13"/>
      <c r="MME104" s="13"/>
      <c r="MMF104" s="13"/>
      <c r="MMG104" s="13"/>
      <c r="MMH104" s="13"/>
      <c r="MMI104" s="13"/>
      <c r="MMJ104" s="13"/>
      <c r="MMK104" s="13"/>
      <c r="MML104" s="13"/>
      <c r="MMM104" s="13"/>
      <c r="MMN104" s="13"/>
      <c r="MMO104" s="13"/>
      <c r="MMP104" s="13"/>
      <c r="MMQ104" s="13"/>
      <c r="MMR104" s="13"/>
      <c r="MMS104" s="13"/>
      <c r="MMT104" s="13"/>
      <c r="MMU104" s="13"/>
      <c r="MMV104" s="13"/>
      <c r="MMW104" s="13"/>
      <c r="MMX104" s="13"/>
      <c r="MMY104" s="13"/>
      <c r="MMZ104" s="13"/>
      <c r="MNA104" s="13"/>
      <c r="MNB104" s="13"/>
      <c r="MNC104" s="13"/>
      <c r="MND104" s="13"/>
      <c r="MNE104" s="13"/>
      <c r="MNF104" s="13"/>
      <c r="MNG104" s="13"/>
      <c r="MNH104" s="13"/>
      <c r="MNI104" s="13"/>
      <c r="MNJ104" s="13"/>
      <c r="MNK104" s="13"/>
      <c r="MNL104" s="13"/>
      <c r="MNM104" s="13"/>
      <c r="MNN104" s="13"/>
      <c r="MNO104" s="13"/>
      <c r="MNP104" s="13"/>
      <c r="MNQ104" s="13"/>
      <c r="MNR104" s="13"/>
      <c r="MNS104" s="13"/>
      <c r="MNT104" s="13"/>
      <c r="MNU104" s="13"/>
      <c r="MNV104" s="13"/>
      <c r="MNW104" s="13"/>
      <c r="MNX104" s="13"/>
      <c r="MNY104" s="13"/>
      <c r="MNZ104" s="13"/>
      <c r="MOA104" s="13"/>
      <c r="MOB104" s="13"/>
      <c r="MOC104" s="13"/>
      <c r="MOD104" s="13"/>
      <c r="MOE104" s="13"/>
      <c r="MOF104" s="13"/>
      <c r="MOG104" s="13"/>
      <c r="MOH104" s="13"/>
      <c r="MOI104" s="13"/>
      <c r="MOJ104" s="13"/>
      <c r="MOK104" s="13"/>
      <c r="MOL104" s="13"/>
      <c r="MOM104" s="13"/>
      <c r="MON104" s="13"/>
      <c r="MOO104" s="13"/>
      <c r="MOP104" s="13"/>
      <c r="MOQ104" s="13"/>
      <c r="MOR104" s="13"/>
      <c r="MOS104" s="13"/>
      <c r="MOT104" s="13"/>
      <c r="MOU104" s="13"/>
      <c r="MOV104" s="13"/>
      <c r="MOW104" s="13"/>
      <c r="MOX104" s="13"/>
      <c r="MOY104" s="13"/>
      <c r="MOZ104" s="13"/>
      <c r="MPA104" s="13"/>
      <c r="MPB104" s="13"/>
      <c r="MPC104" s="13"/>
      <c r="MPD104" s="13"/>
      <c r="MPE104" s="13"/>
      <c r="MPF104" s="13"/>
      <c r="MPG104" s="13"/>
      <c r="MPH104" s="13"/>
      <c r="MPI104" s="13"/>
      <c r="MPJ104" s="13"/>
      <c r="MPK104" s="13"/>
      <c r="MPL104" s="13"/>
      <c r="MPM104" s="13"/>
      <c r="MPN104" s="13"/>
      <c r="MPO104" s="13"/>
      <c r="MPP104" s="13"/>
      <c r="MPQ104" s="13"/>
      <c r="MPR104" s="13"/>
      <c r="MPS104" s="13"/>
      <c r="MPT104" s="13"/>
      <c r="MPU104" s="13"/>
      <c r="MPV104" s="13"/>
      <c r="MPW104" s="13"/>
      <c r="MPX104" s="13"/>
      <c r="MPY104" s="13"/>
      <c r="MPZ104" s="13"/>
      <c r="MQA104" s="13"/>
      <c r="MQB104" s="13"/>
      <c r="MQC104" s="13"/>
      <c r="MQD104" s="13"/>
      <c r="MQE104" s="13"/>
      <c r="MQF104" s="13"/>
      <c r="MQG104" s="13"/>
      <c r="MQH104" s="13"/>
      <c r="MQI104" s="13"/>
      <c r="MQJ104" s="13"/>
      <c r="MQK104" s="13"/>
      <c r="MQL104" s="13"/>
      <c r="MQM104" s="13"/>
      <c r="MQN104" s="13"/>
      <c r="MQO104" s="13"/>
      <c r="MQP104" s="13"/>
      <c r="MQQ104" s="13"/>
      <c r="MQR104" s="13"/>
      <c r="MQS104" s="13"/>
      <c r="MQT104" s="13"/>
      <c r="MQU104" s="13"/>
      <c r="MQV104" s="13"/>
      <c r="MQW104" s="13"/>
      <c r="MQX104" s="13"/>
      <c r="MQY104" s="13"/>
      <c r="MQZ104" s="13"/>
      <c r="MRA104" s="13"/>
      <c r="MRB104" s="13"/>
      <c r="MRC104" s="13"/>
      <c r="MRD104" s="13"/>
      <c r="MRE104" s="13"/>
      <c r="MRF104" s="13"/>
      <c r="MRG104" s="13"/>
      <c r="MRH104" s="13"/>
      <c r="MRI104" s="13"/>
      <c r="MRJ104" s="13"/>
      <c r="MRK104" s="13"/>
      <c r="MRL104" s="13"/>
      <c r="MRM104" s="13"/>
      <c r="MRN104" s="13"/>
      <c r="MRO104" s="13"/>
      <c r="MRP104" s="13"/>
      <c r="MRQ104" s="13"/>
      <c r="MRR104" s="13"/>
      <c r="MRS104" s="13"/>
      <c r="MRT104" s="13"/>
      <c r="MRU104" s="13"/>
      <c r="MRV104" s="13"/>
      <c r="MRW104" s="13"/>
      <c r="MRX104" s="13"/>
      <c r="MRY104" s="13"/>
      <c r="MRZ104" s="13"/>
      <c r="MSA104" s="13"/>
      <c r="MSB104" s="13"/>
      <c r="MSC104" s="13"/>
      <c r="MSD104" s="13"/>
      <c r="MSE104" s="13"/>
      <c r="MSF104" s="13"/>
      <c r="MSG104" s="13"/>
      <c r="MSH104" s="13"/>
      <c r="MSI104" s="13"/>
      <c r="MSJ104" s="13"/>
      <c r="MSK104" s="13"/>
      <c r="MSL104" s="13"/>
      <c r="MSM104" s="13"/>
      <c r="MSN104" s="13"/>
      <c r="MSO104" s="13"/>
      <c r="MSP104" s="13"/>
      <c r="MSQ104" s="13"/>
      <c r="MSR104" s="13"/>
      <c r="MSS104" s="13"/>
      <c r="MST104" s="13"/>
      <c r="MSU104" s="13"/>
      <c r="MSV104" s="13"/>
      <c r="MSW104" s="13"/>
      <c r="MSX104" s="13"/>
      <c r="MSY104" s="13"/>
      <c r="MSZ104" s="13"/>
      <c r="MTA104" s="13"/>
      <c r="MTB104" s="13"/>
      <c r="MTC104" s="13"/>
      <c r="MTD104" s="13"/>
      <c r="MTE104" s="13"/>
      <c r="MTF104" s="13"/>
      <c r="MTG104" s="13"/>
      <c r="MTH104" s="13"/>
      <c r="MTI104" s="13"/>
      <c r="MTJ104" s="13"/>
      <c r="MTK104" s="13"/>
      <c r="MTL104" s="13"/>
      <c r="MTM104" s="13"/>
      <c r="MTN104" s="13"/>
      <c r="MTO104" s="13"/>
      <c r="MTP104" s="13"/>
      <c r="MTQ104" s="13"/>
      <c r="MTR104" s="13"/>
      <c r="MTS104" s="13"/>
      <c r="MTT104" s="13"/>
      <c r="MTU104" s="13"/>
      <c r="MTV104" s="13"/>
      <c r="MTW104" s="13"/>
      <c r="MTX104" s="13"/>
      <c r="MTY104" s="13"/>
      <c r="MTZ104" s="13"/>
      <c r="MUA104" s="13"/>
      <c r="MUB104" s="13"/>
      <c r="MUC104" s="13"/>
      <c r="MUD104" s="13"/>
      <c r="MUE104" s="13"/>
      <c r="MUF104" s="13"/>
      <c r="MUG104" s="13"/>
      <c r="MUH104" s="13"/>
      <c r="MUI104" s="13"/>
      <c r="MUJ104" s="13"/>
      <c r="MUK104" s="13"/>
      <c r="MUL104" s="13"/>
      <c r="MUM104" s="13"/>
      <c r="MUN104" s="13"/>
      <c r="MUO104" s="13"/>
      <c r="MUP104" s="13"/>
      <c r="MUQ104" s="13"/>
      <c r="MUR104" s="13"/>
      <c r="MUS104" s="13"/>
      <c r="MUT104" s="13"/>
      <c r="MUU104" s="13"/>
      <c r="MUV104" s="13"/>
      <c r="MUW104" s="13"/>
      <c r="MUX104" s="13"/>
      <c r="MUY104" s="13"/>
      <c r="MUZ104" s="13"/>
      <c r="MVA104" s="13"/>
      <c r="MVB104" s="13"/>
      <c r="MVC104" s="13"/>
      <c r="MVD104" s="13"/>
      <c r="MVE104" s="13"/>
      <c r="MVF104" s="13"/>
      <c r="MVG104" s="13"/>
      <c r="MVH104" s="13"/>
      <c r="MVI104" s="13"/>
      <c r="MVJ104" s="13"/>
      <c r="MVK104" s="13"/>
      <c r="MVL104" s="13"/>
      <c r="MVM104" s="13"/>
      <c r="MVN104" s="13"/>
      <c r="MVO104" s="13"/>
      <c r="MVP104" s="13"/>
      <c r="MVQ104" s="13"/>
      <c r="MVR104" s="13"/>
      <c r="MVS104" s="13"/>
      <c r="MVT104" s="13"/>
      <c r="MVU104" s="13"/>
      <c r="MVV104" s="13"/>
      <c r="MVW104" s="13"/>
      <c r="MVX104" s="13"/>
      <c r="MVY104" s="13"/>
      <c r="MVZ104" s="13"/>
      <c r="MWA104" s="13"/>
      <c r="MWB104" s="13"/>
      <c r="MWC104" s="13"/>
      <c r="MWD104" s="13"/>
      <c r="MWE104" s="13"/>
      <c r="MWF104" s="13"/>
      <c r="MWG104" s="13"/>
      <c r="MWH104" s="13"/>
      <c r="MWI104" s="13"/>
      <c r="MWJ104" s="13"/>
      <c r="MWK104" s="13"/>
      <c r="MWL104" s="13"/>
      <c r="MWM104" s="13"/>
      <c r="MWN104" s="13"/>
      <c r="MWO104" s="13"/>
      <c r="MWP104" s="13"/>
      <c r="MWQ104" s="13"/>
      <c r="MWR104" s="13"/>
      <c r="MWS104" s="13"/>
      <c r="MWT104" s="13"/>
      <c r="MWU104" s="13"/>
      <c r="MWV104" s="13"/>
      <c r="MWW104" s="13"/>
      <c r="MWX104" s="13"/>
      <c r="MWY104" s="13"/>
      <c r="MWZ104" s="13"/>
      <c r="MXA104" s="13"/>
      <c r="MXB104" s="13"/>
      <c r="MXC104" s="13"/>
      <c r="MXD104" s="13"/>
      <c r="MXE104" s="13"/>
      <c r="MXF104" s="13"/>
      <c r="MXG104" s="13"/>
      <c r="MXH104" s="13"/>
      <c r="MXI104" s="13"/>
      <c r="MXJ104" s="13"/>
      <c r="MXK104" s="13"/>
      <c r="MXL104" s="13"/>
      <c r="MXM104" s="13"/>
      <c r="MXN104" s="13"/>
      <c r="MXO104" s="13"/>
      <c r="MXP104" s="13"/>
      <c r="MXQ104" s="13"/>
      <c r="MXR104" s="13"/>
      <c r="MXS104" s="13"/>
      <c r="MXT104" s="13"/>
      <c r="MXU104" s="13"/>
      <c r="MXV104" s="13"/>
      <c r="MXW104" s="13"/>
      <c r="MXX104" s="13"/>
      <c r="MXY104" s="13"/>
      <c r="MXZ104" s="13"/>
      <c r="MYA104" s="13"/>
      <c r="MYB104" s="13"/>
      <c r="MYC104" s="13"/>
      <c r="MYD104" s="13"/>
      <c r="MYE104" s="13"/>
      <c r="MYF104" s="13"/>
      <c r="MYG104" s="13"/>
      <c r="MYH104" s="13"/>
      <c r="MYI104" s="13"/>
      <c r="MYJ104" s="13"/>
      <c r="MYK104" s="13"/>
      <c r="MYL104" s="13"/>
      <c r="MYM104" s="13"/>
      <c r="MYN104" s="13"/>
      <c r="MYO104" s="13"/>
      <c r="MYP104" s="13"/>
      <c r="MYQ104" s="13"/>
      <c r="MYR104" s="13"/>
      <c r="MYS104" s="13"/>
      <c r="MYT104" s="13"/>
      <c r="MYU104" s="13"/>
      <c r="MYV104" s="13"/>
      <c r="MYW104" s="13"/>
      <c r="MYX104" s="13"/>
      <c r="MYY104" s="13"/>
      <c r="MYZ104" s="13"/>
      <c r="MZA104" s="13"/>
      <c r="MZB104" s="13"/>
      <c r="MZC104" s="13"/>
      <c r="MZD104" s="13"/>
      <c r="MZE104" s="13"/>
      <c r="MZF104" s="13"/>
      <c r="MZG104" s="13"/>
      <c r="MZH104" s="13"/>
      <c r="MZI104" s="13"/>
      <c r="MZJ104" s="13"/>
      <c r="MZK104" s="13"/>
      <c r="MZL104" s="13"/>
      <c r="MZM104" s="13"/>
      <c r="MZN104" s="13"/>
      <c r="MZO104" s="13"/>
      <c r="MZP104" s="13"/>
      <c r="MZQ104" s="13"/>
      <c r="MZR104" s="13"/>
      <c r="MZS104" s="13"/>
      <c r="MZT104" s="13"/>
      <c r="MZU104" s="13"/>
      <c r="MZV104" s="13"/>
      <c r="MZW104" s="13"/>
      <c r="MZX104" s="13"/>
      <c r="MZY104" s="13"/>
      <c r="MZZ104" s="13"/>
      <c r="NAA104" s="13"/>
      <c r="NAB104" s="13"/>
      <c r="NAC104" s="13"/>
      <c r="NAD104" s="13"/>
      <c r="NAE104" s="13"/>
      <c r="NAF104" s="13"/>
      <c r="NAG104" s="13"/>
      <c r="NAH104" s="13"/>
      <c r="NAI104" s="13"/>
      <c r="NAJ104" s="13"/>
      <c r="NAK104" s="13"/>
      <c r="NAL104" s="13"/>
      <c r="NAM104" s="13"/>
      <c r="NAN104" s="13"/>
      <c r="NAO104" s="13"/>
      <c r="NAP104" s="13"/>
      <c r="NAQ104" s="13"/>
      <c r="NAR104" s="13"/>
      <c r="NAS104" s="13"/>
      <c r="NAT104" s="13"/>
      <c r="NAU104" s="13"/>
      <c r="NAV104" s="13"/>
      <c r="NAW104" s="13"/>
      <c r="NAX104" s="13"/>
      <c r="NAY104" s="13"/>
      <c r="NAZ104" s="13"/>
      <c r="NBA104" s="13"/>
      <c r="NBB104" s="13"/>
      <c r="NBC104" s="13"/>
      <c r="NBD104" s="13"/>
      <c r="NBE104" s="13"/>
      <c r="NBF104" s="13"/>
      <c r="NBG104" s="13"/>
      <c r="NBH104" s="13"/>
      <c r="NBI104" s="13"/>
      <c r="NBJ104" s="13"/>
      <c r="NBK104" s="13"/>
      <c r="NBL104" s="13"/>
      <c r="NBM104" s="13"/>
      <c r="NBN104" s="13"/>
      <c r="NBO104" s="13"/>
      <c r="NBP104" s="13"/>
      <c r="NBQ104" s="13"/>
      <c r="NBR104" s="13"/>
      <c r="NBS104" s="13"/>
      <c r="NBT104" s="13"/>
      <c r="NBU104" s="13"/>
      <c r="NBV104" s="13"/>
      <c r="NBW104" s="13"/>
      <c r="NBX104" s="13"/>
      <c r="NBY104" s="13"/>
      <c r="NBZ104" s="13"/>
      <c r="NCA104" s="13"/>
      <c r="NCB104" s="13"/>
      <c r="NCC104" s="13"/>
      <c r="NCD104" s="13"/>
      <c r="NCE104" s="13"/>
      <c r="NCF104" s="13"/>
      <c r="NCG104" s="13"/>
      <c r="NCH104" s="13"/>
      <c r="NCI104" s="13"/>
      <c r="NCJ104" s="13"/>
      <c r="NCK104" s="13"/>
      <c r="NCL104" s="13"/>
      <c r="NCM104" s="13"/>
      <c r="NCN104" s="13"/>
      <c r="NCO104" s="13"/>
      <c r="NCP104" s="13"/>
      <c r="NCQ104" s="13"/>
      <c r="NCR104" s="13"/>
      <c r="NCS104" s="13"/>
      <c r="NCT104" s="13"/>
      <c r="NCU104" s="13"/>
      <c r="NCV104" s="13"/>
      <c r="NCW104" s="13"/>
      <c r="NCX104" s="13"/>
      <c r="NCY104" s="13"/>
      <c r="NCZ104" s="13"/>
      <c r="NDA104" s="13"/>
      <c r="NDB104" s="13"/>
      <c r="NDC104" s="13"/>
      <c r="NDD104" s="13"/>
      <c r="NDE104" s="13"/>
      <c r="NDF104" s="13"/>
      <c r="NDG104" s="13"/>
      <c r="NDH104" s="13"/>
      <c r="NDI104" s="13"/>
      <c r="NDJ104" s="13"/>
      <c r="NDK104" s="13"/>
      <c r="NDL104" s="13"/>
      <c r="NDM104" s="13"/>
      <c r="NDN104" s="13"/>
      <c r="NDO104" s="13"/>
      <c r="NDP104" s="13"/>
      <c r="NDQ104" s="13"/>
      <c r="NDR104" s="13"/>
      <c r="NDS104" s="13"/>
      <c r="NDT104" s="13"/>
      <c r="NDU104" s="13"/>
      <c r="NDV104" s="13"/>
      <c r="NDW104" s="13"/>
      <c r="NDX104" s="13"/>
      <c r="NDY104" s="13"/>
      <c r="NDZ104" s="13"/>
      <c r="NEA104" s="13"/>
      <c r="NEB104" s="13"/>
      <c r="NEC104" s="13"/>
      <c r="NED104" s="13"/>
      <c r="NEE104" s="13"/>
      <c r="NEF104" s="13"/>
      <c r="NEG104" s="13"/>
      <c r="NEH104" s="13"/>
      <c r="NEI104" s="13"/>
      <c r="NEJ104" s="13"/>
      <c r="NEK104" s="13"/>
      <c r="NEL104" s="13"/>
      <c r="NEM104" s="13"/>
      <c r="NEN104" s="13"/>
      <c r="NEO104" s="13"/>
      <c r="NEP104" s="13"/>
      <c r="NEQ104" s="13"/>
      <c r="NER104" s="13"/>
      <c r="NES104" s="13"/>
      <c r="NET104" s="13"/>
      <c r="NEU104" s="13"/>
      <c r="NEV104" s="13"/>
      <c r="NEW104" s="13"/>
      <c r="NEX104" s="13"/>
      <c r="NEY104" s="13"/>
      <c r="NEZ104" s="13"/>
      <c r="NFA104" s="13"/>
      <c r="NFB104" s="13"/>
      <c r="NFC104" s="13"/>
      <c r="NFD104" s="13"/>
      <c r="NFE104" s="13"/>
      <c r="NFF104" s="13"/>
      <c r="NFG104" s="13"/>
      <c r="NFH104" s="13"/>
      <c r="NFI104" s="13"/>
      <c r="NFJ104" s="13"/>
      <c r="NFK104" s="13"/>
      <c r="NFL104" s="13"/>
      <c r="NFM104" s="13"/>
      <c r="NFN104" s="13"/>
      <c r="NFO104" s="13"/>
      <c r="NFP104" s="13"/>
      <c r="NFQ104" s="13"/>
      <c r="NFR104" s="13"/>
      <c r="NFS104" s="13"/>
      <c r="NFT104" s="13"/>
      <c r="NFU104" s="13"/>
      <c r="NFV104" s="13"/>
      <c r="NFW104" s="13"/>
      <c r="NFX104" s="13"/>
      <c r="NFY104" s="13"/>
      <c r="NFZ104" s="13"/>
      <c r="NGA104" s="13"/>
      <c r="NGB104" s="13"/>
      <c r="NGC104" s="13"/>
      <c r="NGD104" s="13"/>
      <c r="NGE104" s="13"/>
      <c r="NGF104" s="13"/>
      <c r="NGG104" s="13"/>
      <c r="NGH104" s="13"/>
      <c r="NGI104" s="13"/>
      <c r="NGJ104" s="13"/>
      <c r="NGK104" s="13"/>
      <c r="NGL104" s="13"/>
      <c r="NGM104" s="13"/>
      <c r="NGN104" s="13"/>
      <c r="NGO104" s="13"/>
      <c r="NGP104" s="13"/>
      <c r="NGQ104" s="13"/>
      <c r="NGR104" s="13"/>
      <c r="NGS104" s="13"/>
      <c r="NGT104" s="13"/>
      <c r="NGU104" s="13"/>
      <c r="NGV104" s="13"/>
      <c r="NGW104" s="13"/>
      <c r="NGX104" s="13"/>
      <c r="NGY104" s="13"/>
      <c r="NGZ104" s="13"/>
      <c r="NHA104" s="13"/>
      <c r="NHB104" s="13"/>
      <c r="NHC104" s="13"/>
      <c r="NHD104" s="13"/>
      <c r="NHE104" s="13"/>
      <c r="NHF104" s="13"/>
      <c r="NHG104" s="13"/>
      <c r="NHH104" s="13"/>
      <c r="NHI104" s="13"/>
      <c r="NHJ104" s="13"/>
      <c r="NHK104" s="13"/>
      <c r="NHL104" s="13"/>
      <c r="NHM104" s="13"/>
      <c r="NHN104" s="13"/>
      <c r="NHO104" s="13"/>
      <c r="NHP104" s="13"/>
      <c r="NHQ104" s="13"/>
      <c r="NHR104" s="13"/>
      <c r="NHS104" s="13"/>
      <c r="NHT104" s="13"/>
      <c r="NHU104" s="13"/>
      <c r="NHV104" s="13"/>
      <c r="NHW104" s="13"/>
      <c r="NHX104" s="13"/>
      <c r="NHY104" s="13"/>
      <c r="NHZ104" s="13"/>
      <c r="NIA104" s="13"/>
      <c r="NIB104" s="13"/>
      <c r="NIC104" s="13"/>
      <c r="NID104" s="13"/>
      <c r="NIE104" s="13"/>
      <c r="NIF104" s="13"/>
      <c r="NIG104" s="13"/>
      <c r="NIH104" s="13"/>
      <c r="NII104" s="13"/>
      <c r="NIJ104" s="13"/>
      <c r="NIK104" s="13"/>
      <c r="NIL104" s="13"/>
      <c r="NIM104" s="13"/>
      <c r="NIN104" s="13"/>
      <c r="NIO104" s="13"/>
      <c r="NIP104" s="13"/>
      <c r="NIQ104" s="13"/>
      <c r="NIR104" s="13"/>
      <c r="NIS104" s="13"/>
      <c r="NIT104" s="13"/>
      <c r="NIU104" s="13"/>
      <c r="NIV104" s="13"/>
      <c r="NIW104" s="13"/>
      <c r="NIX104" s="13"/>
      <c r="NIY104" s="13"/>
      <c r="NIZ104" s="13"/>
      <c r="NJA104" s="13"/>
      <c r="NJB104" s="13"/>
      <c r="NJC104" s="13"/>
      <c r="NJD104" s="13"/>
      <c r="NJE104" s="13"/>
      <c r="NJF104" s="13"/>
      <c r="NJG104" s="13"/>
      <c r="NJH104" s="13"/>
      <c r="NJI104" s="13"/>
      <c r="NJJ104" s="13"/>
      <c r="NJK104" s="13"/>
      <c r="NJL104" s="13"/>
      <c r="NJM104" s="13"/>
      <c r="NJN104" s="13"/>
      <c r="NJO104" s="13"/>
      <c r="NJP104" s="13"/>
      <c r="NJQ104" s="13"/>
      <c r="NJR104" s="13"/>
      <c r="NJS104" s="13"/>
      <c r="NJT104" s="13"/>
      <c r="NJU104" s="13"/>
      <c r="NJV104" s="13"/>
      <c r="NJW104" s="13"/>
      <c r="NJX104" s="13"/>
      <c r="NJY104" s="13"/>
      <c r="NJZ104" s="13"/>
      <c r="NKA104" s="13"/>
      <c r="NKB104" s="13"/>
      <c r="NKC104" s="13"/>
      <c r="NKD104" s="13"/>
      <c r="NKE104" s="13"/>
      <c r="NKF104" s="13"/>
      <c r="NKG104" s="13"/>
      <c r="NKH104" s="13"/>
      <c r="NKI104" s="13"/>
      <c r="NKJ104" s="13"/>
      <c r="NKK104" s="13"/>
      <c r="NKL104" s="13"/>
      <c r="NKM104" s="13"/>
      <c r="NKN104" s="13"/>
      <c r="NKO104" s="13"/>
      <c r="NKP104" s="13"/>
      <c r="NKQ104" s="13"/>
      <c r="NKR104" s="13"/>
      <c r="NKS104" s="13"/>
      <c r="NKT104" s="13"/>
      <c r="NKU104" s="13"/>
      <c r="NKV104" s="13"/>
      <c r="NKW104" s="13"/>
      <c r="NKX104" s="13"/>
      <c r="NKY104" s="13"/>
      <c r="NKZ104" s="13"/>
      <c r="NLA104" s="13"/>
      <c r="NLB104" s="13"/>
      <c r="NLC104" s="13"/>
      <c r="NLD104" s="13"/>
      <c r="NLE104" s="13"/>
      <c r="NLF104" s="13"/>
      <c r="NLG104" s="13"/>
      <c r="NLH104" s="13"/>
      <c r="NLI104" s="13"/>
      <c r="NLJ104" s="13"/>
      <c r="NLK104" s="13"/>
      <c r="NLL104" s="13"/>
      <c r="NLM104" s="13"/>
      <c r="NLN104" s="13"/>
      <c r="NLO104" s="13"/>
      <c r="NLP104" s="13"/>
      <c r="NLQ104" s="13"/>
      <c r="NLR104" s="13"/>
      <c r="NLS104" s="13"/>
      <c r="NLT104" s="13"/>
      <c r="NLU104" s="13"/>
      <c r="NLV104" s="13"/>
      <c r="NLW104" s="13"/>
      <c r="NLX104" s="13"/>
      <c r="NLY104" s="13"/>
      <c r="NLZ104" s="13"/>
      <c r="NMA104" s="13"/>
      <c r="NMB104" s="13"/>
      <c r="NMC104" s="13"/>
      <c r="NMD104" s="13"/>
      <c r="NME104" s="13"/>
      <c r="NMF104" s="13"/>
      <c r="NMG104" s="13"/>
      <c r="NMH104" s="13"/>
      <c r="NMI104" s="13"/>
      <c r="NMJ104" s="13"/>
      <c r="NMK104" s="13"/>
      <c r="NML104" s="13"/>
      <c r="NMM104" s="13"/>
      <c r="NMN104" s="13"/>
      <c r="NMO104" s="13"/>
      <c r="NMP104" s="13"/>
      <c r="NMQ104" s="13"/>
      <c r="NMR104" s="13"/>
      <c r="NMS104" s="13"/>
      <c r="NMT104" s="13"/>
      <c r="NMU104" s="13"/>
      <c r="NMV104" s="13"/>
      <c r="NMW104" s="13"/>
      <c r="NMX104" s="13"/>
      <c r="NMY104" s="13"/>
      <c r="NMZ104" s="13"/>
      <c r="NNA104" s="13"/>
      <c r="NNB104" s="13"/>
      <c r="NNC104" s="13"/>
      <c r="NND104" s="13"/>
      <c r="NNE104" s="13"/>
      <c r="NNF104" s="13"/>
      <c r="NNG104" s="13"/>
      <c r="NNH104" s="13"/>
      <c r="NNI104" s="13"/>
      <c r="NNJ104" s="13"/>
      <c r="NNK104" s="13"/>
      <c r="NNL104" s="13"/>
      <c r="NNM104" s="13"/>
      <c r="NNN104" s="13"/>
      <c r="NNO104" s="13"/>
      <c r="NNP104" s="13"/>
      <c r="NNQ104" s="13"/>
      <c r="NNR104" s="13"/>
      <c r="NNS104" s="13"/>
      <c r="NNT104" s="13"/>
      <c r="NNU104" s="13"/>
      <c r="NNV104" s="13"/>
      <c r="NNW104" s="13"/>
      <c r="NNX104" s="13"/>
      <c r="NNY104" s="13"/>
      <c r="NNZ104" s="13"/>
      <c r="NOA104" s="13"/>
      <c r="NOB104" s="13"/>
      <c r="NOC104" s="13"/>
      <c r="NOD104" s="13"/>
      <c r="NOE104" s="13"/>
      <c r="NOF104" s="13"/>
      <c r="NOG104" s="13"/>
      <c r="NOH104" s="13"/>
      <c r="NOI104" s="13"/>
      <c r="NOJ104" s="13"/>
      <c r="NOK104" s="13"/>
      <c r="NOL104" s="13"/>
      <c r="NOM104" s="13"/>
      <c r="NON104" s="13"/>
      <c r="NOO104" s="13"/>
      <c r="NOP104" s="13"/>
      <c r="NOQ104" s="13"/>
      <c r="NOR104" s="13"/>
      <c r="NOS104" s="13"/>
      <c r="NOT104" s="13"/>
      <c r="NOU104" s="13"/>
      <c r="NOV104" s="13"/>
      <c r="NOW104" s="13"/>
      <c r="NOX104" s="13"/>
      <c r="NOY104" s="13"/>
      <c r="NOZ104" s="13"/>
      <c r="NPA104" s="13"/>
      <c r="NPB104" s="13"/>
      <c r="NPC104" s="13"/>
      <c r="NPD104" s="13"/>
      <c r="NPE104" s="13"/>
      <c r="NPF104" s="13"/>
      <c r="NPG104" s="13"/>
      <c r="NPH104" s="13"/>
      <c r="NPI104" s="13"/>
      <c r="NPJ104" s="13"/>
      <c r="NPK104" s="13"/>
      <c r="NPL104" s="13"/>
      <c r="NPM104" s="13"/>
      <c r="NPN104" s="13"/>
      <c r="NPO104" s="13"/>
      <c r="NPP104" s="13"/>
      <c r="NPQ104" s="13"/>
      <c r="NPR104" s="13"/>
      <c r="NPS104" s="13"/>
      <c r="NPT104" s="13"/>
      <c r="NPU104" s="13"/>
      <c r="NPV104" s="13"/>
      <c r="NPW104" s="13"/>
      <c r="NPX104" s="13"/>
      <c r="NPY104" s="13"/>
      <c r="NPZ104" s="13"/>
      <c r="NQA104" s="13"/>
      <c r="NQB104" s="13"/>
      <c r="NQC104" s="13"/>
      <c r="NQD104" s="13"/>
      <c r="NQE104" s="13"/>
      <c r="NQF104" s="13"/>
      <c r="NQG104" s="13"/>
      <c r="NQH104" s="13"/>
      <c r="NQI104" s="13"/>
      <c r="NQJ104" s="13"/>
      <c r="NQK104" s="13"/>
      <c r="NQL104" s="13"/>
      <c r="NQM104" s="13"/>
      <c r="NQN104" s="13"/>
      <c r="NQO104" s="13"/>
      <c r="NQP104" s="13"/>
      <c r="NQQ104" s="13"/>
      <c r="NQR104" s="13"/>
      <c r="NQS104" s="13"/>
      <c r="NQT104" s="13"/>
      <c r="NQU104" s="13"/>
      <c r="NQV104" s="13"/>
      <c r="NQW104" s="13"/>
      <c r="NQX104" s="13"/>
      <c r="NQY104" s="13"/>
      <c r="NQZ104" s="13"/>
      <c r="NRA104" s="13"/>
      <c r="NRB104" s="13"/>
      <c r="NRC104" s="13"/>
      <c r="NRD104" s="13"/>
      <c r="NRE104" s="13"/>
      <c r="NRF104" s="13"/>
      <c r="NRG104" s="13"/>
      <c r="NRH104" s="13"/>
      <c r="NRI104" s="13"/>
      <c r="NRJ104" s="13"/>
      <c r="NRK104" s="13"/>
      <c r="NRL104" s="13"/>
      <c r="NRM104" s="13"/>
      <c r="NRN104" s="13"/>
      <c r="NRO104" s="13"/>
      <c r="NRP104" s="13"/>
      <c r="NRQ104" s="13"/>
      <c r="NRR104" s="13"/>
      <c r="NRS104" s="13"/>
      <c r="NRT104" s="13"/>
      <c r="NRU104" s="13"/>
      <c r="NRV104" s="13"/>
      <c r="NRW104" s="13"/>
      <c r="NRX104" s="13"/>
      <c r="NRY104" s="13"/>
      <c r="NRZ104" s="13"/>
      <c r="NSA104" s="13"/>
      <c r="NSB104" s="13"/>
      <c r="NSC104" s="13"/>
      <c r="NSD104" s="13"/>
      <c r="NSE104" s="13"/>
      <c r="NSF104" s="13"/>
      <c r="NSG104" s="13"/>
      <c r="NSH104" s="13"/>
      <c r="NSI104" s="13"/>
      <c r="NSJ104" s="13"/>
      <c r="NSK104" s="13"/>
      <c r="NSL104" s="13"/>
      <c r="NSM104" s="13"/>
      <c r="NSN104" s="13"/>
      <c r="NSO104" s="13"/>
      <c r="NSP104" s="13"/>
      <c r="NSQ104" s="13"/>
      <c r="NSR104" s="13"/>
      <c r="NSS104" s="13"/>
      <c r="NST104" s="13"/>
      <c r="NSU104" s="13"/>
      <c r="NSV104" s="13"/>
      <c r="NSW104" s="13"/>
      <c r="NSX104" s="13"/>
      <c r="NSY104" s="13"/>
      <c r="NSZ104" s="13"/>
      <c r="NTA104" s="13"/>
      <c r="NTB104" s="13"/>
      <c r="NTC104" s="13"/>
      <c r="NTD104" s="13"/>
      <c r="NTE104" s="13"/>
      <c r="NTF104" s="13"/>
      <c r="NTG104" s="13"/>
      <c r="NTH104" s="13"/>
      <c r="NTI104" s="13"/>
      <c r="NTJ104" s="13"/>
      <c r="NTK104" s="13"/>
      <c r="NTL104" s="13"/>
      <c r="NTM104" s="13"/>
      <c r="NTN104" s="13"/>
      <c r="NTO104" s="13"/>
      <c r="NTP104" s="13"/>
      <c r="NTQ104" s="13"/>
      <c r="NTR104" s="13"/>
      <c r="NTS104" s="13"/>
      <c r="NTT104" s="13"/>
      <c r="NTU104" s="13"/>
      <c r="NTV104" s="13"/>
      <c r="NTW104" s="13"/>
      <c r="NTX104" s="13"/>
      <c r="NTY104" s="13"/>
      <c r="NTZ104" s="13"/>
      <c r="NUA104" s="13"/>
      <c r="NUB104" s="13"/>
      <c r="NUC104" s="13"/>
      <c r="NUD104" s="13"/>
      <c r="NUE104" s="13"/>
      <c r="NUF104" s="13"/>
      <c r="NUG104" s="13"/>
      <c r="NUH104" s="13"/>
      <c r="NUI104" s="13"/>
      <c r="NUJ104" s="13"/>
      <c r="NUK104" s="13"/>
      <c r="NUL104" s="13"/>
      <c r="NUM104" s="13"/>
      <c r="NUN104" s="13"/>
      <c r="NUO104" s="13"/>
      <c r="NUP104" s="13"/>
      <c r="NUQ104" s="13"/>
      <c r="NUR104" s="13"/>
      <c r="NUS104" s="13"/>
      <c r="NUT104" s="13"/>
      <c r="NUU104" s="13"/>
      <c r="NUV104" s="13"/>
      <c r="NUW104" s="13"/>
      <c r="NUX104" s="13"/>
      <c r="NUY104" s="13"/>
      <c r="NUZ104" s="13"/>
      <c r="NVA104" s="13"/>
      <c r="NVB104" s="13"/>
      <c r="NVC104" s="13"/>
      <c r="NVD104" s="13"/>
      <c r="NVE104" s="13"/>
      <c r="NVF104" s="13"/>
      <c r="NVG104" s="13"/>
      <c r="NVH104" s="13"/>
      <c r="NVI104" s="13"/>
      <c r="NVJ104" s="13"/>
      <c r="NVK104" s="13"/>
      <c r="NVL104" s="13"/>
      <c r="NVM104" s="13"/>
      <c r="NVN104" s="13"/>
      <c r="NVO104" s="13"/>
      <c r="NVP104" s="13"/>
      <c r="NVQ104" s="13"/>
      <c r="NVR104" s="13"/>
      <c r="NVS104" s="13"/>
      <c r="NVT104" s="13"/>
      <c r="NVU104" s="13"/>
      <c r="NVV104" s="13"/>
      <c r="NVW104" s="13"/>
      <c r="NVX104" s="13"/>
      <c r="NVY104" s="13"/>
      <c r="NVZ104" s="13"/>
      <c r="NWA104" s="13"/>
      <c r="NWB104" s="13"/>
      <c r="NWC104" s="13"/>
      <c r="NWD104" s="13"/>
      <c r="NWE104" s="13"/>
      <c r="NWF104" s="13"/>
      <c r="NWG104" s="13"/>
      <c r="NWH104" s="13"/>
      <c r="NWI104" s="13"/>
      <c r="NWJ104" s="13"/>
      <c r="NWK104" s="13"/>
      <c r="NWL104" s="13"/>
      <c r="NWM104" s="13"/>
      <c r="NWN104" s="13"/>
      <c r="NWO104" s="13"/>
      <c r="NWP104" s="13"/>
      <c r="NWQ104" s="13"/>
      <c r="NWR104" s="13"/>
      <c r="NWS104" s="13"/>
      <c r="NWT104" s="13"/>
      <c r="NWU104" s="13"/>
      <c r="NWV104" s="13"/>
      <c r="NWW104" s="13"/>
      <c r="NWX104" s="13"/>
      <c r="NWY104" s="13"/>
      <c r="NWZ104" s="13"/>
      <c r="NXA104" s="13"/>
      <c r="NXB104" s="13"/>
      <c r="NXC104" s="13"/>
      <c r="NXD104" s="13"/>
      <c r="NXE104" s="13"/>
      <c r="NXF104" s="13"/>
      <c r="NXG104" s="13"/>
      <c r="NXH104" s="13"/>
      <c r="NXI104" s="13"/>
      <c r="NXJ104" s="13"/>
      <c r="NXK104" s="13"/>
      <c r="NXL104" s="13"/>
      <c r="NXM104" s="13"/>
      <c r="NXN104" s="13"/>
      <c r="NXO104" s="13"/>
      <c r="NXP104" s="13"/>
      <c r="NXQ104" s="13"/>
      <c r="NXR104" s="13"/>
      <c r="NXS104" s="13"/>
      <c r="NXT104" s="13"/>
      <c r="NXU104" s="13"/>
      <c r="NXV104" s="13"/>
      <c r="NXW104" s="13"/>
      <c r="NXX104" s="13"/>
      <c r="NXY104" s="13"/>
      <c r="NXZ104" s="13"/>
      <c r="NYA104" s="13"/>
      <c r="NYB104" s="13"/>
      <c r="NYC104" s="13"/>
      <c r="NYD104" s="13"/>
      <c r="NYE104" s="13"/>
      <c r="NYF104" s="13"/>
      <c r="NYG104" s="13"/>
      <c r="NYH104" s="13"/>
      <c r="NYI104" s="13"/>
      <c r="NYJ104" s="13"/>
      <c r="NYK104" s="13"/>
      <c r="NYL104" s="13"/>
      <c r="NYM104" s="13"/>
      <c r="NYN104" s="13"/>
      <c r="NYO104" s="13"/>
      <c r="NYP104" s="13"/>
      <c r="NYQ104" s="13"/>
      <c r="NYR104" s="13"/>
      <c r="NYS104" s="13"/>
      <c r="NYT104" s="13"/>
      <c r="NYU104" s="13"/>
      <c r="NYV104" s="13"/>
      <c r="NYW104" s="13"/>
      <c r="NYX104" s="13"/>
      <c r="NYY104" s="13"/>
      <c r="NYZ104" s="13"/>
      <c r="NZA104" s="13"/>
      <c r="NZB104" s="13"/>
      <c r="NZC104" s="13"/>
      <c r="NZD104" s="13"/>
      <c r="NZE104" s="13"/>
      <c r="NZF104" s="13"/>
      <c r="NZG104" s="13"/>
      <c r="NZH104" s="13"/>
      <c r="NZI104" s="13"/>
      <c r="NZJ104" s="13"/>
      <c r="NZK104" s="13"/>
      <c r="NZL104" s="13"/>
      <c r="NZM104" s="13"/>
      <c r="NZN104" s="13"/>
      <c r="NZO104" s="13"/>
      <c r="NZP104" s="13"/>
      <c r="NZQ104" s="13"/>
      <c r="NZR104" s="13"/>
      <c r="NZS104" s="13"/>
      <c r="NZT104" s="13"/>
      <c r="NZU104" s="13"/>
      <c r="NZV104" s="13"/>
      <c r="NZW104" s="13"/>
      <c r="NZX104" s="13"/>
      <c r="NZY104" s="13"/>
      <c r="NZZ104" s="13"/>
      <c r="OAA104" s="13"/>
      <c r="OAB104" s="13"/>
      <c r="OAC104" s="13"/>
      <c r="OAD104" s="13"/>
      <c r="OAE104" s="13"/>
      <c r="OAF104" s="13"/>
      <c r="OAG104" s="13"/>
      <c r="OAH104" s="13"/>
      <c r="OAI104" s="13"/>
      <c r="OAJ104" s="13"/>
      <c r="OAK104" s="13"/>
      <c r="OAL104" s="13"/>
      <c r="OAM104" s="13"/>
      <c r="OAN104" s="13"/>
      <c r="OAO104" s="13"/>
      <c r="OAP104" s="13"/>
      <c r="OAQ104" s="13"/>
      <c r="OAR104" s="13"/>
      <c r="OAS104" s="13"/>
      <c r="OAT104" s="13"/>
      <c r="OAU104" s="13"/>
      <c r="OAV104" s="13"/>
      <c r="OAW104" s="13"/>
      <c r="OAX104" s="13"/>
      <c r="OAY104" s="13"/>
      <c r="OAZ104" s="13"/>
      <c r="OBA104" s="13"/>
      <c r="OBB104" s="13"/>
      <c r="OBC104" s="13"/>
      <c r="OBD104" s="13"/>
      <c r="OBE104" s="13"/>
      <c r="OBF104" s="13"/>
      <c r="OBG104" s="13"/>
      <c r="OBH104" s="13"/>
      <c r="OBI104" s="13"/>
      <c r="OBJ104" s="13"/>
      <c r="OBK104" s="13"/>
      <c r="OBL104" s="13"/>
      <c r="OBM104" s="13"/>
      <c r="OBN104" s="13"/>
      <c r="OBO104" s="13"/>
      <c r="OBP104" s="13"/>
      <c r="OBQ104" s="13"/>
      <c r="OBR104" s="13"/>
      <c r="OBS104" s="13"/>
      <c r="OBT104" s="13"/>
      <c r="OBU104" s="13"/>
      <c r="OBV104" s="13"/>
      <c r="OBW104" s="13"/>
      <c r="OBX104" s="13"/>
      <c r="OBY104" s="13"/>
      <c r="OBZ104" s="13"/>
      <c r="OCA104" s="13"/>
      <c r="OCB104" s="13"/>
      <c r="OCC104" s="13"/>
      <c r="OCD104" s="13"/>
      <c r="OCE104" s="13"/>
      <c r="OCF104" s="13"/>
      <c r="OCG104" s="13"/>
      <c r="OCH104" s="13"/>
      <c r="OCI104" s="13"/>
      <c r="OCJ104" s="13"/>
      <c r="OCK104" s="13"/>
      <c r="OCL104" s="13"/>
      <c r="OCM104" s="13"/>
      <c r="OCN104" s="13"/>
      <c r="OCO104" s="13"/>
      <c r="OCP104" s="13"/>
      <c r="OCQ104" s="13"/>
      <c r="OCR104" s="13"/>
      <c r="OCS104" s="13"/>
      <c r="OCT104" s="13"/>
      <c r="OCU104" s="13"/>
      <c r="OCV104" s="13"/>
      <c r="OCW104" s="13"/>
      <c r="OCX104" s="13"/>
      <c r="OCY104" s="13"/>
      <c r="OCZ104" s="13"/>
      <c r="ODA104" s="13"/>
      <c r="ODB104" s="13"/>
      <c r="ODC104" s="13"/>
      <c r="ODD104" s="13"/>
      <c r="ODE104" s="13"/>
      <c r="ODF104" s="13"/>
      <c r="ODG104" s="13"/>
      <c r="ODH104" s="13"/>
      <c r="ODI104" s="13"/>
      <c r="ODJ104" s="13"/>
      <c r="ODK104" s="13"/>
      <c r="ODL104" s="13"/>
      <c r="ODM104" s="13"/>
      <c r="ODN104" s="13"/>
      <c r="ODO104" s="13"/>
      <c r="ODP104" s="13"/>
      <c r="ODQ104" s="13"/>
      <c r="ODR104" s="13"/>
      <c r="ODS104" s="13"/>
      <c r="ODT104" s="13"/>
      <c r="ODU104" s="13"/>
      <c r="ODV104" s="13"/>
      <c r="ODW104" s="13"/>
      <c r="ODX104" s="13"/>
      <c r="ODY104" s="13"/>
      <c r="ODZ104" s="13"/>
      <c r="OEA104" s="13"/>
      <c r="OEB104" s="13"/>
      <c r="OEC104" s="13"/>
      <c r="OED104" s="13"/>
      <c r="OEE104" s="13"/>
      <c r="OEF104" s="13"/>
      <c r="OEG104" s="13"/>
      <c r="OEH104" s="13"/>
      <c r="OEI104" s="13"/>
      <c r="OEJ104" s="13"/>
      <c r="OEK104" s="13"/>
      <c r="OEL104" s="13"/>
      <c r="OEM104" s="13"/>
      <c r="OEN104" s="13"/>
      <c r="OEO104" s="13"/>
      <c r="OEP104" s="13"/>
      <c r="OEQ104" s="13"/>
      <c r="OER104" s="13"/>
      <c r="OES104" s="13"/>
      <c r="OET104" s="13"/>
      <c r="OEU104" s="13"/>
      <c r="OEV104" s="13"/>
      <c r="OEW104" s="13"/>
      <c r="OEX104" s="13"/>
      <c r="OEY104" s="13"/>
      <c r="OEZ104" s="13"/>
      <c r="OFA104" s="13"/>
      <c r="OFB104" s="13"/>
      <c r="OFC104" s="13"/>
      <c r="OFD104" s="13"/>
      <c r="OFE104" s="13"/>
      <c r="OFF104" s="13"/>
      <c r="OFG104" s="13"/>
      <c r="OFH104" s="13"/>
      <c r="OFI104" s="13"/>
      <c r="OFJ104" s="13"/>
      <c r="OFK104" s="13"/>
      <c r="OFL104" s="13"/>
      <c r="OFM104" s="13"/>
      <c r="OFN104" s="13"/>
      <c r="OFO104" s="13"/>
      <c r="OFP104" s="13"/>
      <c r="OFQ104" s="13"/>
      <c r="OFR104" s="13"/>
      <c r="OFS104" s="13"/>
      <c r="OFT104" s="13"/>
      <c r="OFU104" s="13"/>
      <c r="OFV104" s="13"/>
      <c r="OFW104" s="13"/>
      <c r="OFX104" s="13"/>
      <c r="OFY104" s="13"/>
      <c r="OFZ104" s="13"/>
      <c r="OGA104" s="13"/>
      <c r="OGB104" s="13"/>
      <c r="OGC104" s="13"/>
      <c r="OGD104" s="13"/>
      <c r="OGE104" s="13"/>
      <c r="OGF104" s="13"/>
      <c r="OGG104" s="13"/>
      <c r="OGH104" s="13"/>
      <c r="OGI104" s="13"/>
      <c r="OGJ104" s="13"/>
      <c r="OGK104" s="13"/>
      <c r="OGL104" s="13"/>
      <c r="OGM104" s="13"/>
      <c r="OGN104" s="13"/>
      <c r="OGO104" s="13"/>
      <c r="OGP104" s="13"/>
      <c r="OGQ104" s="13"/>
      <c r="OGR104" s="13"/>
      <c r="OGS104" s="13"/>
      <c r="OGT104" s="13"/>
      <c r="OGU104" s="13"/>
      <c r="OGV104" s="13"/>
      <c r="OGW104" s="13"/>
      <c r="OGX104" s="13"/>
      <c r="OGY104" s="13"/>
      <c r="OGZ104" s="13"/>
      <c r="OHA104" s="13"/>
      <c r="OHB104" s="13"/>
      <c r="OHC104" s="13"/>
      <c r="OHD104" s="13"/>
      <c r="OHE104" s="13"/>
      <c r="OHF104" s="13"/>
      <c r="OHG104" s="13"/>
      <c r="OHH104" s="13"/>
      <c r="OHI104" s="13"/>
      <c r="OHJ104" s="13"/>
      <c r="OHK104" s="13"/>
      <c r="OHL104" s="13"/>
      <c r="OHM104" s="13"/>
      <c r="OHN104" s="13"/>
      <c r="OHO104" s="13"/>
      <c r="OHP104" s="13"/>
      <c r="OHQ104" s="13"/>
      <c r="OHR104" s="13"/>
      <c r="OHS104" s="13"/>
      <c r="OHT104" s="13"/>
      <c r="OHU104" s="13"/>
      <c r="OHV104" s="13"/>
      <c r="OHW104" s="13"/>
      <c r="OHX104" s="13"/>
      <c r="OHY104" s="13"/>
      <c r="OHZ104" s="13"/>
      <c r="OIA104" s="13"/>
      <c r="OIB104" s="13"/>
      <c r="OIC104" s="13"/>
      <c r="OID104" s="13"/>
      <c r="OIE104" s="13"/>
      <c r="OIF104" s="13"/>
      <c r="OIG104" s="13"/>
      <c r="OIH104" s="13"/>
      <c r="OII104" s="13"/>
      <c r="OIJ104" s="13"/>
      <c r="OIK104" s="13"/>
      <c r="OIL104" s="13"/>
      <c r="OIM104" s="13"/>
      <c r="OIN104" s="13"/>
      <c r="OIO104" s="13"/>
      <c r="OIP104" s="13"/>
      <c r="OIQ104" s="13"/>
      <c r="OIR104" s="13"/>
      <c r="OIS104" s="13"/>
      <c r="OIT104" s="13"/>
      <c r="OIU104" s="13"/>
      <c r="OIV104" s="13"/>
      <c r="OIW104" s="13"/>
      <c r="OIX104" s="13"/>
      <c r="OIY104" s="13"/>
      <c r="OIZ104" s="13"/>
      <c r="OJA104" s="13"/>
      <c r="OJB104" s="13"/>
      <c r="OJC104" s="13"/>
      <c r="OJD104" s="13"/>
      <c r="OJE104" s="13"/>
      <c r="OJF104" s="13"/>
      <c r="OJG104" s="13"/>
      <c r="OJH104" s="13"/>
      <c r="OJI104" s="13"/>
      <c r="OJJ104" s="13"/>
      <c r="OJK104" s="13"/>
      <c r="OJL104" s="13"/>
      <c r="OJM104" s="13"/>
      <c r="OJN104" s="13"/>
      <c r="OJO104" s="13"/>
      <c r="OJP104" s="13"/>
      <c r="OJQ104" s="13"/>
      <c r="OJR104" s="13"/>
      <c r="OJS104" s="13"/>
      <c r="OJT104" s="13"/>
      <c r="OJU104" s="13"/>
      <c r="OJV104" s="13"/>
      <c r="OJW104" s="13"/>
      <c r="OJX104" s="13"/>
      <c r="OJY104" s="13"/>
      <c r="OJZ104" s="13"/>
      <c r="OKA104" s="13"/>
      <c r="OKB104" s="13"/>
      <c r="OKC104" s="13"/>
      <c r="OKD104" s="13"/>
      <c r="OKE104" s="13"/>
      <c r="OKF104" s="13"/>
      <c r="OKG104" s="13"/>
      <c r="OKH104" s="13"/>
      <c r="OKI104" s="13"/>
      <c r="OKJ104" s="13"/>
      <c r="OKK104" s="13"/>
      <c r="OKL104" s="13"/>
      <c r="OKM104" s="13"/>
      <c r="OKN104" s="13"/>
      <c r="OKO104" s="13"/>
      <c r="OKP104" s="13"/>
      <c r="OKQ104" s="13"/>
      <c r="OKR104" s="13"/>
      <c r="OKS104" s="13"/>
      <c r="OKT104" s="13"/>
      <c r="OKU104" s="13"/>
      <c r="OKV104" s="13"/>
      <c r="OKW104" s="13"/>
      <c r="OKX104" s="13"/>
      <c r="OKY104" s="13"/>
      <c r="OKZ104" s="13"/>
      <c r="OLA104" s="13"/>
      <c r="OLB104" s="13"/>
      <c r="OLC104" s="13"/>
      <c r="OLD104" s="13"/>
      <c r="OLE104" s="13"/>
      <c r="OLF104" s="13"/>
      <c r="OLG104" s="13"/>
      <c r="OLH104" s="13"/>
      <c r="OLI104" s="13"/>
      <c r="OLJ104" s="13"/>
      <c r="OLK104" s="13"/>
      <c r="OLL104" s="13"/>
      <c r="OLM104" s="13"/>
      <c r="OLN104" s="13"/>
      <c r="OLO104" s="13"/>
      <c r="OLP104" s="13"/>
      <c r="OLQ104" s="13"/>
      <c r="OLR104" s="13"/>
      <c r="OLS104" s="13"/>
      <c r="OLT104" s="13"/>
      <c r="OLU104" s="13"/>
      <c r="OLV104" s="13"/>
      <c r="OLW104" s="13"/>
      <c r="OLX104" s="13"/>
      <c r="OLY104" s="13"/>
      <c r="OLZ104" s="13"/>
      <c r="OMA104" s="13"/>
      <c r="OMB104" s="13"/>
      <c r="OMC104" s="13"/>
      <c r="OMD104" s="13"/>
      <c r="OME104" s="13"/>
      <c r="OMF104" s="13"/>
      <c r="OMG104" s="13"/>
      <c r="OMH104" s="13"/>
      <c r="OMI104" s="13"/>
      <c r="OMJ104" s="13"/>
      <c r="OMK104" s="13"/>
      <c r="OML104" s="13"/>
      <c r="OMM104" s="13"/>
      <c r="OMN104" s="13"/>
      <c r="OMO104" s="13"/>
      <c r="OMP104" s="13"/>
      <c r="OMQ104" s="13"/>
      <c r="OMR104" s="13"/>
      <c r="OMS104" s="13"/>
      <c r="OMT104" s="13"/>
      <c r="OMU104" s="13"/>
      <c r="OMV104" s="13"/>
      <c r="OMW104" s="13"/>
      <c r="OMX104" s="13"/>
      <c r="OMY104" s="13"/>
      <c r="OMZ104" s="13"/>
      <c r="ONA104" s="13"/>
      <c r="ONB104" s="13"/>
      <c r="ONC104" s="13"/>
      <c r="OND104" s="13"/>
      <c r="ONE104" s="13"/>
      <c r="ONF104" s="13"/>
      <c r="ONG104" s="13"/>
      <c r="ONH104" s="13"/>
      <c r="ONI104" s="13"/>
      <c r="ONJ104" s="13"/>
      <c r="ONK104" s="13"/>
      <c r="ONL104" s="13"/>
      <c r="ONM104" s="13"/>
      <c r="ONN104" s="13"/>
      <c r="ONO104" s="13"/>
      <c r="ONP104" s="13"/>
      <c r="ONQ104" s="13"/>
      <c r="ONR104" s="13"/>
      <c r="ONS104" s="13"/>
      <c r="ONT104" s="13"/>
      <c r="ONU104" s="13"/>
      <c r="ONV104" s="13"/>
      <c r="ONW104" s="13"/>
      <c r="ONX104" s="13"/>
      <c r="ONY104" s="13"/>
      <c r="ONZ104" s="13"/>
      <c r="OOA104" s="13"/>
      <c r="OOB104" s="13"/>
      <c r="OOC104" s="13"/>
      <c r="OOD104" s="13"/>
      <c r="OOE104" s="13"/>
      <c r="OOF104" s="13"/>
      <c r="OOG104" s="13"/>
      <c r="OOH104" s="13"/>
      <c r="OOI104" s="13"/>
      <c r="OOJ104" s="13"/>
      <c r="OOK104" s="13"/>
      <c r="OOL104" s="13"/>
      <c r="OOM104" s="13"/>
      <c r="OON104" s="13"/>
      <c r="OOO104" s="13"/>
      <c r="OOP104" s="13"/>
      <c r="OOQ104" s="13"/>
      <c r="OOR104" s="13"/>
      <c r="OOS104" s="13"/>
      <c r="OOT104" s="13"/>
      <c r="OOU104" s="13"/>
      <c r="OOV104" s="13"/>
      <c r="OOW104" s="13"/>
      <c r="OOX104" s="13"/>
      <c r="OOY104" s="13"/>
      <c r="OOZ104" s="13"/>
      <c r="OPA104" s="13"/>
      <c r="OPB104" s="13"/>
      <c r="OPC104" s="13"/>
      <c r="OPD104" s="13"/>
      <c r="OPE104" s="13"/>
      <c r="OPF104" s="13"/>
      <c r="OPG104" s="13"/>
      <c r="OPH104" s="13"/>
      <c r="OPI104" s="13"/>
      <c r="OPJ104" s="13"/>
      <c r="OPK104" s="13"/>
      <c r="OPL104" s="13"/>
      <c r="OPM104" s="13"/>
      <c r="OPN104" s="13"/>
      <c r="OPO104" s="13"/>
      <c r="OPP104" s="13"/>
      <c r="OPQ104" s="13"/>
      <c r="OPR104" s="13"/>
      <c r="OPS104" s="13"/>
      <c r="OPT104" s="13"/>
      <c r="OPU104" s="13"/>
      <c r="OPV104" s="13"/>
      <c r="OPW104" s="13"/>
      <c r="OPX104" s="13"/>
      <c r="OPY104" s="13"/>
      <c r="OPZ104" s="13"/>
      <c r="OQA104" s="13"/>
      <c r="OQB104" s="13"/>
      <c r="OQC104" s="13"/>
      <c r="OQD104" s="13"/>
      <c r="OQE104" s="13"/>
      <c r="OQF104" s="13"/>
      <c r="OQG104" s="13"/>
      <c r="OQH104" s="13"/>
      <c r="OQI104" s="13"/>
      <c r="OQJ104" s="13"/>
      <c r="OQK104" s="13"/>
      <c r="OQL104" s="13"/>
      <c r="OQM104" s="13"/>
      <c r="OQN104" s="13"/>
      <c r="OQO104" s="13"/>
      <c r="OQP104" s="13"/>
      <c r="OQQ104" s="13"/>
      <c r="OQR104" s="13"/>
      <c r="OQS104" s="13"/>
      <c r="OQT104" s="13"/>
      <c r="OQU104" s="13"/>
      <c r="OQV104" s="13"/>
      <c r="OQW104" s="13"/>
      <c r="OQX104" s="13"/>
      <c r="OQY104" s="13"/>
      <c r="OQZ104" s="13"/>
      <c r="ORA104" s="13"/>
      <c r="ORB104" s="13"/>
      <c r="ORC104" s="13"/>
      <c r="ORD104" s="13"/>
      <c r="ORE104" s="13"/>
      <c r="ORF104" s="13"/>
      <c r="ORG104" s="13"/>
      <c r="ORH104" s="13"/>
      <c r="ORI104" s="13"/>
      <c r="ORJ104" s="13"/>
      <c r="ORK104" s="13"/>
      <c r="ORL104" s="13"/>
      <c r="ORM104" s="13"/>
      <c r="ORN104" s="13"/>
      <c r="ORO104" s="13"/>
      <c r="ORP104" s="13"/>
      <c r="ORQ104" s="13"/>
      <c r="ORR104" s="13"/>
      <c r="ORS104" s="13"/>
      <c r="ORT104" s="13"/>
      <c r="ORU104" s="13"/>
      <c r="ORV104" s="13"/>
      <c r="ORW104" s="13"/>
      <c r="ORX104" s="13"/>
      <c r="ORY104" s="13"/>
      <c r="ORZ104" s="13"/>
      <c r="OSA104" s="13"/>
      <c r="OSB104" s="13"/>
      <c r="OSC104" s="13"/>
      <c r="OSD104" s="13"/>
      <c r="OSE104" s="13"/>
      <c r="OSF104" s="13"/>
      <c r="OSG104" s="13"/>
      <c r="OSH104" s="13"/>
      <c r="OSI104" s="13"/>
      <c r="OSJ104" s="13"/>
      <c r="OSK104" s="13"/>
      <c r="OSL104" s="13"/>
      <c r="OSM104" s="13"/>
      <c r="OSN104" s="13"/>
      <c r="OSO104" s="13"/>
      <c r="OSP104" s="13"/>
      <c r="OSQ104" s="13"/>
      <c r="OSR104" s="13"/>
      <c r="OSS104" s="13"/>
      <c r="OST104" s="13"/>
      <c r="OSU104" s="13"/>
      <c r="OSV104" s="13"/>
      <c r="OSW104" s="13"/>
      <c r="OSX104" s="13"/>
      <c r="OSY104" s="13"/>
      <c r="OSZ104" s="13"/>
      <c r="OTA104" s="13"/>
      <c r="OTB104" s="13"/>
      <c r="OTC104" s="13"/>
      <c r="OTD104" s="13"/>
      <c r="OTE104" s="13"/>
      <c r="OTF104" s="13"/>
      <c r="OTG104" s="13"/>
      <c r="OTH104" s="13"/>
      <c r="OTI104" s="13"/>
      <c r="OTJ104" s="13"/>
      <c r="OTK104" s="13"/>
      <c r="OTL104" s="13"/>
      <c r="OTM104" s="13"/>
      <c r="OTN104" s="13"/>
      <c r="OTO104" s="13"/>
      <c r="OTP104" s="13"/>
      <c r="OTQ104" s="13"/>
      <c r="OTR104" s="13"/>
      <c r="OTS104" s="13"/>
      <c r="OTT104" s="13"/>
      <c r="OTU104" s="13"/>
      <c r="OTV104" s="13"/>
      <c r="OTW104" s="13"/>
      <c r="OTX104" s="13"/>
      <c r="OTY104" s="13"/>
      <c r="OTZ104" s="13"/>
      <c r="OUA104" s="13"/>
      <c r="OUB104" s="13"/>
      <c r="OUC104" s="13"/>
      <c r="OUD104" s="13"/>
      <c r="OUE104" s="13"/>
      <c r="OUF104" s="13"/>
      <c r="OUG104" s="13"/>
      <c r="OUH104" s="13"/>
      <c r="OUI104" s="13"/>
      <c r="OUJ104" s="13"/>
      <c r="OUK104" s="13"/>
      <c r="OUL104" s="13"/>
      <c r="OUM104" s="13"/>
      <c r="OUN104" s="13"/>
      <c r="OUO104" s="13"/>
      <c r="OUP104" s="13"/>
      <c r="OUQ104" s="13"/>
      <c r="OUR104" s="13"/>
      <c r="OUS104" s="13"/>
      <c r="OUT104" s="13"/>
      <c r="OUU104" s="13"/>
      <c r="OUV104" s="13"/>
      <c r="OUW104" s="13"/>
      <c r="OUX104" s="13"/>
      <c r="OUY104" s="13"/>
      <c r="OUZ104" s="13"/>
      <c r="OVA104" s="13"/>
      <c r="OVB104" s="13"/>
      <c r="OVC104" s="13"/>
      <c r="OVD104" s="13"/>
      <c r="OVE104" s="13"/>
      <c r="OVF104" s="13"/>
      <c r="OVG104" s="13"/>
      <c r="OVH104" s="13"/>
      <c r="OVI104" s="13"/>
      <c r="OVJ104" s="13"/>
      <c r="OVK104" s="13"/>
      <c r="OVL104" s="13"/>
      <c r="OVM104" s="13"/>
      <c r="OVN104" s="13"/>
      <c r="OVO104" s="13"/>
      <c r="OVP104" s="13"/>
      <c r="OVQ104" s="13"/>
      <c r="OVR104" s="13"/>
      <c r="OVS104" s="13"/>
      <c r="OVT104" s="13"/>
      <c r="OVU104" s="13"/>
      <c r="OVV104" s="13"/>
      <c r="OVW104" s="13"/>
      <c r="OVX104" s="13"/>
      <c r="OVY104" s="13"/>
      <c r="OVZ104" s="13"/>
      <c r="OWA104" s="13"/>
      <c r="OWB104" s="13"/>
      <c r="OWC104" s="13"/>
      <c r="OWD104" s="13"/>
      <c r="OWE104" s="13"/>
      <c r="OWF104" s="13"/>
      <c r="OWG104" s="13"/>
      <c r="OWH104" s="13"/>
      <c r="OWI104" s="13"/>
      <c r="OWJ104" s="13"/>
      <c r="OWK104" s="13"/>
      <c r="OWL104" s="13"/>
      <c r="OWM104" s="13"/>
      <c r="OWN104" s="13"/>
      <c r="OWO104" s="13"/>
      <c r="OWP104" s="13"/>
      <c r="OWQ104" s="13"/>
      <c r="OWR104" s="13"/>
      <c r="OWS104" s="13"/>
      <c r="OWT104" s="13"/>
      <c r="OWU104" s="13"/>
      <c r="OWV104" s="13"/>
      <c r="OWW104" s="13"/>
      <c r="OWX104" s="13"/>
      <c r="OWY104" s="13"/>
      <c r="OWZ104" s="13"/>
      <c r="OXA104" s="13"/>
      <c r="OXB104" s="13"/>
      <c r="OXC104" s="13"/>
      <c r="OXD104" s="13"/>
      <c r="OXE104" s="13"/>
      <c r="OXF104" s="13"/>
      <c r="OXG104" s="13"/>
      <c r="OXH104" s="13"/>
      <c r="OXI104" s="13"/>
      <c r="OXJ104" s="13"/>
      <c r="OXK104" s="13"/>
      <c r="OXL104" s="13"/>
      <c r="OXM104" s="13"/>
      <c r="OXN104" s="13"/>
      <c r="OXO104" s="13"/>
      <c r="OXP104" s="13"/>
      <c r="OXQ104" s="13"/>
      <c r="OXR104" s="13"/>
      <c r="OXS104" s="13"/>
      <c r="OXT104" s="13"/>
      <c r="OXU104" s="13"/>
      <c r="OXV104" s="13"/>
      <c r="OXW104" s="13"/>
      <c r="OXX104" s="13"/>
      <c r="OXY104" s="13"/>
      <c r="OXZ104" s="13"/>
      <c r="OYA104" s="13"/>
      <c r="OYB104" s="13"/>
      <c r="OYC104" s="13"/>
      <c r="OYD104" s="13"/>
      <c r="OYE104" s="13"/>
      <c r="OYF104" s="13"/>
      <c r="OYG104" s="13"/>
      <c r="OYH104" s="13"/>
      <c r="OYI104" s="13"/>
      <c r="OYJ104" s="13"/>
      <c r="OYK104" s="13"/>
      <c r="OYL104" s="13"/>
      <c r="OYM104" s="13"/>
      <c r="OYN104" s="13"/>
      <c r="OYO104" s="13"/>
      <c r="OYP104" s="13"/>
      <c r="OYQ104" s="13"/>
      <c r="OYR104" s="13"/>
      <c r="OYS104" s="13"/>
      <c r="OYT104" s="13"/>
      <c r="OYU104" s="13"/>
      <c r="OYV104" s="13"/>
      <c r="OYW104" s="13"/>
      <c r="OYX104" s="13"/>
      <c r="OYY104" s="13"/>
      <c r="OYZ104" s="13"/>
      <c r="OZA104" s="13"/>
      <c r="OZB104" s="13"/>
      <c r="OZC104" s="13"/>
      <c r="OZD104" s="13"/>
      <c r="OZE104" s="13"/>
      <c r="OZF104" s="13"/>
      <c r="OZG104" s="13"/>
      <c r="OZH104" s="13"/>
      <c r="OZI104" s="13"/>
      <c r="OZJ104" s="13"/>
      <c r="OZK104" s="13"/>
      <c r="OZL104" s="13"/>
      <c r="OZM104" s="13"/>
      <c r="OZN104" s="13"/>
      <c r="OZO104" s="13"/>
      <c r="OZP104" s="13"/>
      <c r="OZQ104" s="13"/>
      <c r="OZR104" s="13"/>
      <c r="OZS104" s="13"/>
      <c r="OZT104" s="13"/>
      <c r="OZU104" s="13"/>
      <c r="OZV104" s="13"/>
      <c r="OZW104" s="13"/>
      <c r="OZX104" s="13"/>
      <c r="OZY104" s="13"/>
      <c r="OZZ104" s="13"/>
      <c r="PAA104" s="13"/>
      <c r="PAB104" s="13"/>
      <c r="PAC104" s="13"/>
      <c r="PAD104" s="13"/>
      <c r="PAE104" s="13"/>
      <c r="PAF104" s="13"/>
      <c r="PAG104" s="13"/>
      <c r="PAH104" s="13"/>
      <c r="PAI104" s="13"/>
      <c r="PAJ104" s="13"/>
      <c r="PAK104" s="13"/>
      <c r="PAL104" s="13"/>
      <c r="PAM104" s="13"/>
      <c r="PAN104" s="13"/>
      <c r="PAO104" s="13"/>
      <c r="PAP104" s="13"/>
      <c r="PAQ104" s="13"/>
      <c r="PAR104" s="13"/>
      <c r="PAS104" s="13"/>
      <c r="PAT104" s="13"/>
      <c r="PAU104" s="13"/>
      <c r="PAV104" s="13"/>
      <c r="PAW104" s="13"/>
      <c r="PAX104" s="13"/>
      <c r="PAY104" s="13"/>
      <c r="PAZ104" s="13"/>
      <c r="PBA104" s="13"/>
      <c r="PBB104" s="13"/>
      <c r="PBC104" s="13"/>
      <c r="PBD104" s="13"/>
      <c r="PBE104" s="13"/>
      <c r="PBF104" s="13"/>
      <c r="PBG104" s="13"/>
      <c r="PBH104" s="13"/>
      <c r="PBI104" s="13"/>
      <c r="PBJ104" s="13"/>
      <c r="PBK104" s="13"/>
      <c r="PBL104" s="13"/>
      <c r="PBM104" s="13"/>
      <c r="PBN104" s="13"/>
      <c r="PBO104" s="13"/>
      <c r="PBP104" s="13"/>
      <c r="PBQ104" s="13"/>
      <c r="PBR104" s="13"/>
      <c r="PBS104" s="13"/>
      <c r="PBT104" s="13"/>
      <c r="PBU104" s="13"/>
      <c r="PBV104" s="13"/>
      <c r="PBW104" s="13"/>
      <c r="PBX104" s="13"/>
      <c r="PBY104" s="13"/>
      <c r="PBZ104" s="13"/>
      <c r="PCA104" s="13"/>
      <c r="PCB104" s="13"/>
      <c r="PCC104" s="13"/>
      <c r="PCD104" s="13"/>
      <c r="PCE104" s="13"/>
      <c r="PCF104" s="13"/>
      <c r="PCG104" s="13"/>
      <c r="PCH104" s="13"/>
      <c r="PCI104" s="13"/>
      <c r="PCJ104" s="13"/>
      <c r="PCK104" s="13"/>
      <c r="PCL104" s="13"/>
      <c r="PCM104" s="13"/>
      <c r="PCN104" s="13"/>
      <c r="PCO104" s="13"/>
      <c r="PCP104" s="13"/>
      <c r="PCQ104" s="13"/>
      <c r="PCR104" s="13"/>
      <c r="PCS104" s="13"/>
      <c r="PCT104" s="13"/>
      <c r="PCU104" s="13"/>
      <c r="PCV104" s="13"/>
      <c r="PCW104" s="13"/>
      <c r="PCX104" s="13"/>
      <c r="PCY104" s="13"/>
      <c r="PCZ104" s="13"/>
      <c r="PDA104" s="13"/>
      <c r="PDB104" s="13"/>
      <c r="PDC104" s="13"/>
      <c r="PDD104" s="13"/>
      <c r="PDE104" s="13"/>
      <c r="PDF104" s="13"/>
      <c r="PDG104" s="13"/>
      <c r="PDH104" s="13"/>
      <c r="PDI104" s="13"/>
      <c r="PDJ104" s="13"/>
      <c r="PDK104" s="13"/>
      <c r="PDL104" s="13"/>
      <c r="PDM104" s="13"/>
      <c r="PDN104" s="13"/>
      <c r="PDO104" s="13"/>
      <c r="PDP104" s="13"/>
      <c r="PDQ104" s="13"/>
      <c r="PDR104" s="13"/>
      <c r="PDS104" s="13"/>
      <c r="PDT104" s="13"/>
      <c r="PDU104" s="13"/>
      <c r="PDV104" s="13"/>
      <c r="PDW104" s="13"/>
      <c r="PDX104" s="13"/>
      <c r="PDY104" s="13"/>
      <c r="PDZ104" s="13"/>
      <c r="PEA104" s="13"/>
      <c r="PEB104" s="13"/>
      <c r="PEC104" s="13"/>
      <c r="PED104" s="13"/>
      <c r="PEE104" s="13"/>
      <c r="PEF104" s="13"/>
      <c r="PEG104" s="13"/>
      <c r="PEH104" s="13"/>
      <c r="PEI104" s="13"/>
      <c r="PEJ104" s="13"/>
      <c r="PEK104" s="13"/>
      <c r="PEL104" s="13"/>
      <c r="PEM104" s="13"/>
      <c r="PEN104" s="13"/>
      <c r="PEO104" s="13"/>
      <c r="PEP104" s="13"/>
      <c r="PEQ104" s="13"/>
      <c r="PER104" s="13"/>
      <c r="PES104" s="13"/>
      <c r="PET104" s="13"/>
      <c r="PEU104" s="13"/>
      <c r="PEV104" s="13"/>
      <c r="PEW104" s="13"/>
      <c r="PEX104" s="13"/>
      <c r="PEY104" s="13"/>
      <c r="PEZ104" s="13"/>
      <c r="PFA104" s="13"/>
      <c r="PFB104" s="13"/>
      <c r="PFC104" s="13"/>
      <c r="PFD104" s="13"/>
      <c r="PFE104" s="13"/>
      <c r="PFF104" s="13"/>
      <c r="PFG104" s="13"/>
      <c r="PFH104" s="13"/>
      <c r="PFI104" s="13"/>
      <c r="PFJ104" s="13"/>
      <c r="PFK104" s="13"/>
      <c r="PFL104" s="13"/>
      <c r="PFM104" s="13"/>
      <c r="PFN104" s="13"/>
      <c r="PFO104" s="13"/>
      <c r="PFP104" s="13"/>
      <c r="PFQ104" s="13"/>
      <c r="PFR104" s="13"/>
      <c r="PFS104" s="13"/>
      <c r="PFT104" s="13"/>
      <c r="PFU104" s="13"/>
      <c r="PFV104" s="13"/>
      <c r="PFW104" s="13"/>
      <c r="PFX104" s="13"/>
      <c r="PFY104" s="13"/>
      <c r="PFZ104" s="13"/>
      <c r="PGA104" s="13"/>
      <c r="PGB104" s="13"/>
      <c r="PGC104" s="13"/>
      <c r="PGD104" s="13"/>
      <c r="PGE104" s="13"/>
      <c r="PGF104" s="13"/>
      <c r="PGG104" s="13"/>
      <c r="PGH104" s="13"/>
      <c r="PGI104" s="13"/>
      <c r="PGJ104" s="13"/>
      <c r="PGK104" s="13"/>
      <c r="PGL104" s="13"/>
      <c r="PGM104" s="13"/>
      <c r="PGN104" s="13"/>
      <c r="PGO104" s="13"/>
      <c r="PGP104" s="13"/>
      <c r="PGQ104" s="13"/>
      <c r="PGR104" s="13"/>
      <c r="PGS104" s="13"/>
      <c r="PGT104" s="13"/>
      <c r="PGU104" s="13"/>
      <c r="PGV104" s="13"/>
      <c r="PGW104" s="13"/>
      <c r="PGX104" s="13"/>
      <c r="PGY104" s="13"/>
      <c r="PGZ104" s="13"/>
      <c r="PHA104" s="13"/>
      <c r="PHB104" s="13"/>
      <c r="PHC104" s="13"/>
      <c r="PHD104" s="13"/>
      <c r="PHE104" s="13"/>
      <c r="PHF104" s="13"/>
      <c r="PHG104" s="13"/>
      <c r="PHH104" s="13"/>
      <c r="PHI104" s="13"/>
      <c r="PHJ104" s="13"/>
      <c r="PHK104" s="13"/>
      <c r="PHL104" s="13"/>
      <c r="PHM104" s="13"/>
      <c r="PHN104" s="13"/>
      <c r="PHO104" s="13"/>
      <c r="PHP104" s="13"/>
      <c r="PHQ104" s="13"/>
      <c r="PHR104" s="13"/>
      <c r="PHS104" s="13"/>
      <c r="PHT104" s="13"/>
      <c r="PHU104" s="13"/>
      <c r="PHV104" s="13"/>
      <c r="PHW104" s="13"/>
      <c r="PHX104" s="13"/>
      <c r="PHY104" s="13"/>
      <c r="PHZ104" s="13"/>
      <c r="PIA104" s="13"/>
      <c r="PIB104" s="13"/>
      <c r="PIC104" s="13"/>
      <c r="PID104" s="13"/>
      <c r="PIE104" s="13"/>
      <c r="PIF104" s="13"/>
      <c r="PIG104" s="13"/>
      <c r="PIH104" s="13"/>
      <c r="PII104" s="13"/>
      <c r="PIJ104" s="13"/>
      <c r="PIK104" s="13"/>
      <c r="PIL104" s="13"/>
      <c r="PIM104" s="13"/>
      <c r="PIN104" s="13"/>
      <c r="PIO104" s="13"/>
      <c r="PIP104" s="13"/>
      <c r="PIQ104" s="13"/>
      <c r="PIR104" s="13"/>
      <c r="PIS104" s="13"/>
      <c r="PIT104" s="13"/>
      <c r="PIU104" s="13"/>
      <c r="PIV104" s="13"/>
      <c r="PIW104" s="13"/>
      <c r="PIX104" s="13"/>
      <c r="PIY104" s="13"/>
      <c r="PIZ104" s="13"/>
      <c r="PJA104" s="13"/>
      <c r="PJB104" s="13"/>
      <c r="PJC104" s="13"/>
      <c r="PJD104" s="13"/>
      <c r="PJE104" s="13"/>
      <c r="PJF104" s="13"/>
      <c r="PJG104" s="13"/>
      <c r="PJH104" s="13"/>
      <c r="PJI104" s="13"/>
      <c r="PJJ104" s="13"/>
      <c r="PJK104" s="13"/>
      <c r="PJL104" s="13"/>
      <c r="PJM104" s="13"/>
      <c r="PJN104" s="13"/>
      <c r="PJO104" s="13"/>
      <c r="PJP104" s="13"/>
      <c r="PJQ104" s="13"/>
      <c r="PJR104" s="13"/>
      <c r="PJS104" s="13"/>
      <c r="PJT104" s="13"/>
      <c r="PJU104" s="13"/>
      <c r="PJV104" s="13"/>
      <c r="PJW104" s="13"/>
      <c r="PJX104" s="13"/>
      <c r="PJY104" s="13"/>
      <c r="PJZ104" s="13"/>
      <c r="PKA104" s="13"/>
      <c r="PKB104" s="13"/>
      <c r="PKC104" s="13"/>
      <c r="PKD104" s="13"/>
      <c r="PKE104" s="13"/>
      <c r="PKF104" s="13"/>
      <c r="PKG104" s="13"/>
      <c r="PKH104" s="13"/>
      <c r="PKI104" s="13"/>
      <c r="PKJ104" s="13"/>
      <c r="PKK104" s="13"/>
      <c r="PKL104" s="13"/>
      <c r="PKM104" s="13"/>
      <c r="PKN104" s="13"/>
      <c r="PKO104" s="13"/>
      <c r="PKP104" s="13"/>
      <c r="PKQ104" s="13"/>
      <c r="PKR104" s="13"/>
      <c r="PKS104" s="13"/>
      <c r="PKT104" s="13"/>
      <c r="PKU104" s="13"/>
      <c r="PKV104" s="13"/>
      <c r="PKW104" s="13"/>
      <c r="PKX104" s="13"/>
      <c r="PKY104" s="13"/>
      <c r="PKZ104" s="13"/>
      <c r="PLA104" s="13"/>
      <c r="PLB104" s="13"/>
      <c r="PLC104" s="13"/>
      <c r="PLD104" s="13"/>
      <c r="PLE104" s="13"/>
      <c r="PLF104" s="13"/>
      <c r="PLG104" s="13"/>
      <c r="PLH104" s="13"/>
      <c r="PLI104" s="13"/>
      <c r="PLJ104" s="13"/>
      <c r="PLK104" s="13"/>
      <c r="PLL104" s="13"/>
      <c r="PLM104" s="13"/>
      <c r="PLN104" s="13"/>
      <c r="PLO104" s="13"/>
      <c r="PLP104" s="13"/>
      <c r="PLQ104" s="13"/>
      <c r="PLR104" s="13"/>
      <c r="PLS104" s="13"/>
      <c r="PLT104" s="13"/>
      <c r="PLU104" s="13"/>
      <c r="PLV104" s="13"/>
      <c r="PLW104" s="13"/>
      <c r="PLX104" s="13"/>
      <c r="PLY104" s="13"/>
      <c r="PLZ104" s="13"/>
      <c r="PMA104" s="13"/>
      <c r="PMB104" s="13"/>
      <c r="PMC104" s="13"/>
      <c r="PMD104" s="13"/>
      <c r="PME104" s="13"/>
      <c r="PMF104" s="13"/>
      <c r="PMG104" s="13"/>
      <c r="PMH104" s="13"/>
      <c r="PMI104" s="13"/>
      <c r="PMJ104" s="13"/>
      <c r="PMK104" s="13"/>
      <c r="PML104" s="13"/>
      <c r="PMM104" s="13"/>
      <c r="PMN104" s="13"/>
      <c r="PMO104" s="13"/>
      <c r="PMP104" s="13"/>
      <c r="PMQ104" s="13"/>
      <c r="PMR104" s="13"/>
      <c r="PMS104" s="13"/>
      <c r="PMT104" s="13"/>
      <c r="PMU104" s="13"/>
      <c r="PMV104" s="13"/>
      <c r="PMW104" s="13"/>
      <c r="PMX104" s="13"/>
      <c r="PMY104" s="13"/>
      <c r="PMZ104" s="13"/>
      <c r="PNA104" s="13"/>
      <c r="PNB104" s="13"/>
      <c r="PNC104" s="13"/>
      <c r="PND104" s="13"/>
      <c r="PNE104" s="13"/>
      <c r="PNF104" s="13"/>
      <c r="PNG104" s="13"/>
      <c r="PNH104" s="13"/>
      <c r="PNI104" s="13"/>
      <c r="PNJ104" s="13"/>
      <c r="PNK104" s="13"/>
      <c r="PNL104" s="13"/>
      <c r="PNM104" s="13"/>
      <c r="PNN104" s="13"/>
      <c r="PNO104" s="13"/>
      <c r="PNP104" s="13"/>
      <c r="PNQ104" s="13"/>
      <c r="PNR104" s="13"/>
      <c r="PNS104" s="13"/>
      <c r="PNT104" s="13"/>
      <c r="PNU104" s="13"/>
      <c r="PNV104" s="13"/>
      <c r="PNW104" s="13"/>
      <c r="PNX104" s="13"/>
      <c r="PNY104" s="13"/>
      <c r="PNZ104" s="13"/>
      <c r="POA104" s="13"/>
      <c r="POB104" s="13"/>
      <c r="POC104" s="13"/>
      <c r="POD104" s="13"/>
      <c r="POE104" s="13"/>
      <c r="POF104" s="13"/>
      <c r="POG104" s="13"/>
      <c r="POH104" s="13"/>
      <c r="POI104" s="13"/>
      <c r="POJ104" s="13"/>
      <c r="POK104" s="13"/>
      <c r="POL104" s="13"/>
      <c r="POM104" s="13"/>
      <c r="PON104" s="13"/>
      <c r="POO104" s="13"/>
      <c r="POP104" s="13"/>
      <c r="POQ104" s="13"/>
      <c r="POR104" s="13"/>
      <c r="POS104" s="13"/>
      <c r="POT104" s="13"/>
      <c r="POU104" s="13"/>
      <c r="POV104" s="13"/>
      <c r="POW104" s="13"/>
      <c r="POX104" s="13"/>
      <c r="POY104" s="13"/>
      <c r="POZ104" s="13"/>
      <c r="PPA104" s="13"/>
      <c r="PPB104" s="13"/>
      <c r="PPC104" s="13"/>
      <c r="PPD104" s="13"/>
      <c r="PPE104" s="13"/>
      <c r="PPF104" s="13"/>
      <c r="PPG104" s="13"/>
      <c r="PPH104" s="13"/>
      <c r="PPI104" s="13"/>
      <c r="PPJ104" s="13"/>
      <c r="PPK104" s="13"/>
      <c r="PPL104" s="13"/>
      <c r="PPM104" s="13"/>
      <c r="PPN104" s="13"/>
      <c r="PPO104" s="13"/>
      <c r="PPP104" s="13"/>
      <c r="PPQ104" s="13"/>
      <c r="PPR104" s="13"/>
      <c r="PPS104" s="13"/>
      <c r="PPT104" s="13"/>
      <c r="PPU104" s="13"/>
      <c r="PPV104" s="13"/>
      <c r="PPW104" s="13"/>
      <c r="PPX104" s="13"/>
      <c r="PPY104" s="13"/>
      <c r="PPZ104" s="13"/>
      <c r="PQA104" s="13"/>
      <c r="PQB104" s="13"/>
      <c r="PQC104" s="13"/>
      <c r="PQD104" s="13"/>
      <c r="PQE104" s="13"/>
      <c r="PQF104" s="13"/>
      <c r="PQG104" s="13"/>
      <c r="PQH104" s="13"/>
      <c r="PQI104" s="13"/>
      <c r="PQJ104" s="13"/>
      <c r="PQK104" s="13"/>
      <c r="PQL104" s="13"/>
      <c r="PQM104" s="13"/>
      <c r="PQN104" s="13"/>
      <c r="PQO104" s="13"/>
      <c r="PQP104" s="13"/>
      <c r="PQQ104" s="13"/>
      <c r="PQR104" s="13"/>
      <c r="PQS104" s="13"/>
      <c r="PQT104" s="13"/>
      <c r="PQU104" s="13"/>
      <c r="PQV104" s="13"/>
      <c r="PQW104" s="13"/>
      <c r="PQX104" s="13"/>
      <c r="PQY104" s="13"/>
      <c r="PQZ104" s="13"/>
      <c r="PRA104" s="13"/>
      <c r="PRB104" s="13"/>
      <c r="PRC104" s="13"/>
      <c r="PRD104" s="13"/>
      <c r="PRE104" s="13"/>
      <c r="PRF104" s="13"/>
      <c r="PRG104" s="13"/>
      <c r="PRH104" s="13"/>
      <c r="PRI104" s="13"/>
      <c r="PRJ104" s="13"/>
      <c r="PRK104" s="13"/>
      <c r="PRL104" s="13"/>
      <c r="PRM104" s="13"/>
      <c r="PRN104" s="13"/>
      <c r="PRO104" s="13"/>
      <c r="PRP104" s="13"/>
      <c r="PRQ104" s="13"/>
      <c r="PRR104" s="13"/>
      <c r="PRS104" s="13"/>
      <c r="PRT104" s="13"/>
      <c r="PRU104" s="13"/>
      <c r="PRV104" s="13"/>
      <c r="PRW104" s="13"/>
      <c r="PRX104" s="13"/>
      <c r="PRY104" s="13"/>
      <c r="PRZ104" s="13"/>
      <c r="PSA104" s="13"/>
      <c r="PSB104" s="13"/>
      <c r="PSC104" s="13"/>
      <c r="PSD104" s="13"/>
      <c r="PSE104" s="13"/>
      <c r="PSF104" s="13"/>
      <c r="PSG104" s="13"/>
      <c r="PSH104" s="13"/>
      <c r="PSI104" s="13"/>
      <c r="PSJ104" s="13"/>
      <c r="PSK104" s="13"/>
      <c r="PSL104" s="13"/>
      <c r="PSM104" s="13"/>
      <c r="PSN104" s="13"/>
      <c r="PSO104" s="13"/>
      <c r="PSP104" s="13"/>
      <c r="PSQ104" s="13"/>
      <c r="PSR104" s="13"/>
      <c r="PSS104" s="13"/>
      <c r="PST104" s="13"/>
      <c r="PSU104" s="13"/>
      <c r="PSV104" s="13"/>
      <c r="PSW104" s="13"/>
      <c r="PSX104" s="13"/>
      <c r="PSY104" s="13"/>
      <c r="PSZ104" s="13"/>
      <c r="PTA104" s="13"/>
      <c r="PTB104" s="13"/>
      <c r="PTC104" s="13"/>
      <c r="PTD104" s="13"/>
      <c r="PTE104" s="13"/>
      <c r="PTF104" s="13"/>
      <c r="PTG104" s="13"/>
      <c r="PTH104" s="13"/>
      <c r="PTI104" s="13"/>
      <c r="PTJ104" s="13"/>
      <c r="PTK104" s="13"/>
      <c r="PTL104" s="13"/>
      <c r="PTM104" s="13"/>
      <c r="PTN104" s="13"/>
      <c r="PTO104" s="13"/>
      <c r="PTP104" s="13"/>
      <c r="PTQ104" s="13"/>
      <c r="PTR104" s="13"/>
      <c r="PTS104" s="13"/>
      <c r="PTT104" s="13"/>
      <c r="PTU104" s="13"/>
      <c r="PTV104" s="13"/>
      <c r="PTW104" s="13"/>
      <c r="PTX104" s="13"/>
      <c r="PTY104" s="13"/>
      <c r="PTZ104" s="13"/>
      <c r="PUA104" s="13"/>
      <c r="PUB104" s="13"/>
      <c r="PUC104" s="13"/>
      <c r="PUD104" s="13"/>
      <c r="PUE104" s="13"/>
      <c r="PUF104" s="13"/>
      <c r="PUG104" s="13"/>
      <c r="PUH104" s="13"/>
      <c r="PUI104" s="13"/>
      <c r="PUJ104" s="13"/>
      <c r="PUK104" s="13"/>
      <c r="PUL104" s="13"/>
      <c r="PUM104" s="13"/>
      <c r="PUN104" s="13"/>
      <c r="PUO104" s="13"/>
      <c r="PUP104" s="13"/>
      <c r="PUQ104" s="13"/>
      <c r="PUR104" s="13"/>
      <c r="PUS104" s="13"/>
      <c r="PUT104" s="13"/>
      <c r="PUU104" s="13"/>
      <c r="PUV104" s="13"/>
      <c r="PUW104" s="13"/>
      <c r="PUX104" s="13"/>
      <c r="PUY104" s="13"/>
      <c r="PUZ104" s="13"/>
      <c r="PVA104" s="13"/>
      <c r="PVB104" s="13"/>
      <c r="PVC104" s="13"/>
      <c r="PVD104" s="13"/>
      <c r="PVE104" s="13"/>
      <c r="PVF104" s="13"/>
      <c r="PVG104" s="13"/>
      <c r="PVH104" s="13"/>
      <c r="PVI104" s="13"/>
      <c r="PVJ104" s="13"/>
      <c r="PVK104" s="13"/>
      <c r="PVL104" s="13"/>
      <c r="PVM104" s="13"/>
      <c r="PVN104" s="13"/>
      <c r="PVO104" s="13"/>
      <c r="PVP104" s="13"/>
      <c r="PVQ104" s="13"/>
      <c r="PVR104" s="13"/>
      <c r="PVS104" s="13"/>
      <c r="PVT104" s="13"/>
      <c r="PVU104" s="13"/>
      <c r="PVV104" s="13"/>
      <c r="PVW104" s="13"/>
      <c r="PVX104" s="13"/>
      <c r="PVY104" s="13"/>
      <c r="PVZ104" s="13"/>
      <c r="PWA104" s="13"/>
      <c r="PWB104" s="13"/>
      <c r="PWC104" s="13"/>
      <c r="PWD104" s="13"/>
      <c r="PWE104" s="13"/>
      <c r="PWF104" s="13"/>
      <c r="PWG104" s="13"/>
      <c r="PWH104" s="13"/>
      <c r="PWI104" s="13"/>
      <c r="PWJ104" s="13"/>
      <c r="PWK104" s="13"/>
      <c r="PWL104" s="13"/>
      <c r="PWM104" s="13"/>
      <c r="PWN104" s="13"/>
      <c r="PWO104" s="13"/>
      <c r="PWP104" s="13"/>
      <c r="PWQ104" s="13"/>
      <c r="PWR104" s="13"/>
      <c r="PWS104" s="13"/>
      <c r="PWT104" s="13"/>
      <c r="PWU104" s="13"/>
      <c r="PWV104" s="13"/>
      <c r="PWW104" s="13"/>
      <c r="PWX104" s="13"/>
      <c r="PWY104" s="13"/>
      <c r="PWZ104" s="13"/>
      <c r="PXA104" s="13"/>
      <c r="PXB104" s="13"/>
      <c r="PXC104" s="13"/>
      <c r="PXD104" s="13"/>
      <c r="PXE104" s="13"/>
      <c r="PXF104" s="13"/>
      <c r="PXG104" s="13"/>
      <c r="PXH104" s="13"/>
      <c r="PXI104" s="13"/>
      <c r="PXJ104" s="13"/>
      <c r="PXK104" s="13"/>
      <c r="PXL104" s="13"/>
      <c r="PXM104" s="13"/>
      <c r="PXN104" s="13"/>
      <c r="PXO104" s="13"/>
      <c r="PXP104" s="13"/>
      <c r="PXQ104" s="13"/>
      <c r="PXR104" s="13"/>
      <c r="PXS104" s="13"/>
      <c r="PXT104" s="13"/>
      <c r="PXU104" s="13"/>
      <c r="PXV104" s="13"/>
      <c r="PXW104" s="13"/>
      <c r="PXX104" s="13"/>
      <c r="PXY104" s="13"/>
      <c r="PXZ104" s="13"/>
      <c r="PYA104" s="13"/>
      <c r="PYB104" s="13"/>
      <c r="PYC104" s="13"/>
      <c r="PYD104" s="13"/>
      <c r="PYE104" s="13"/>
      <c r="PYF104" s="13"/>
      <c r="PYG104" s="13"/>
      <c r="PYH104" s="13"/>
      <c r="PYI104" s="13"/>
      <c r="PYJ104" s="13"/>
      <c r="PYK104" s="13"/>
      <c r="PYL104" s="13"/>
      <c r="PYM104" s="13"/>
      <c r="PYN104" s="13"/>
      <c r="PYO104" s="13"/>
      <c r="PYP104" s="13"/>
      <c r="PYQ104" s="13"/>
      <c r="PYR104" s="13"/>
      <c r="PYS104" s="13"/>
      <c r="PYT104" s="13"/>
      <c r="PYU104" s="13"/>
      <c r="PYV104" s="13"/>
      <c r="PYW104" s="13"/>
      <c r="PYX104" s="13"/>
      <c r="PYY104" s="13"/>
      <c r="PYZ104" s="13"/>
      <c r="PZA104" s="13"/>
      <c r="PZB104" s="13"/>
      <c r="PZC104" s="13"/>
      <c r="PZD104" s="13"/>
      <c r="PZE104" s="13"/>
      <c r="PZF104" s="13"/>
      <c r="PZG104" s="13"/>
      <c r="PZH104" s="13"/>
      <c r="PZI104" s="13"/>
      <c r="PZJ104" s="13"/>
      <c r="PZK104" s="13"/>
      <c r="PZL104" s="13"/>
      <c r="PZM104" s="13"/>
      <c r="PZN104" s="13"/>
      <c r="PZO104" s="13"/>
      <c r="PZP104" s="13"/>
      <c r="PZQ104" s="13"/>
      <c r="PZR104" s="13"/>
      <c r="PZS104" s="13"/>
      <c r="PZT104" s="13"/>
      <c r="PZU104" s="13"/>
      <c r="PZV104" s="13"/>
      <c r="PZW104" s="13"/>
      <c r="PZX104" s="13"/>
      <c r="PZY104" s="13"/>
      <c r="PZZ104" s="13"/>
      <c r="QAA104" s="13"/>
      <c r="QAB104" s="13"/>
      <c r="QAC104" s="13"/>
      <c r="QAD104" s="13"/>
      <c r="QAE104" s="13"/>
      <c r="QAF104" s="13"/>
      <c r="QAG104" s="13"/>
      <c r="QAH104" s="13"/>
      <c r="QAI104" s="13"/>
      <c r="QAJ104" s="13"/>
      <c r="QAK104" s="13"/>
      <c r="QAL104" s="13"/>
      <c r="QAM104" s="13"/>
      <c r="QAN104" s="13"/>
      <c r="QAO104" s="13"/>
      <c r="QAP104" s="13"/>
      <c r="QAQ104" s="13"/>
      <c r="QAR104" s="13"/>
      <c r="QAS104" s="13"/>
      <c r="QAT104" s="13"/>
      <c r="QAU104" s="13"/>
      <c r="QAV104" s="13"/>
      <c r="QAW104" s="13"/>
      <c r="QAX104" s="13"/>
      <c r="QAY104" s="13"/>
      <c r="QAZ104" s="13"/>
      <c r="QBA104" s="13"/>
      <c r="QBB104" s="13"/>
      <c r="QBC104" s="13"/>
      <c r="QBD104" s="13"/>
      <c r="QBE104" s="13"/>
      <c r="QBF104" s="13"/>
      <c r="QBG104" s="13"/>
      <c r="QBH104" s="13"/>
      <c r="QBI104" s="13"/>
      <c r="QBJ104" s="13"/>
      <c r="QBK104" s="13"/>
      <c r="QBL104" s="13"/>
      <c r="QBM104" s="13"/>
      <c r="QBN104" s="13"/>
      <c r="QBO104" s="13"/>
      <c r="QBP104" s="13"/>
      <c r="QBQ104" s="13"/>
      <c r="QBR104" s="13"/>
      <c r="QBS104" s="13"/>
      <c r="QBT104" s="13"/>
      <c r="QBU104" s="13"/>
      <c r="QBV104" s="13"/>
      <c r="QBW104" s="13"/>
      <c r="QBX104" s="13"/>
      <c r="QBY104" s="13"/>
      <c r="QBZ104" s="13"/>
      <c r="QCA104" s="13"/>
      <c r="QCB104" s="13"/>
      <c r="QCC104" s="13"/>
      <c r="QCD104" s="13"/>
      <c r="QCE104" s="13"/>
      <c r="QCF104" s="13"/>
      <c r="QCG104" s="13"/>
      <c r="QCH104" s="13"/>
      <c r="QCI104" s="13"/>
      <c r="QCJ104" s="13"/>
      <c r="QCK104" s="13"/>
      <c r="QCL104" s="13"/>
      <c r="QCM104" s="13"/>
      <c r="QCN104" s="13"/>
      <c r="QCO104" s="13"/>
      <c r="QCP104" s="13"/>
      <c r="QCQ104" s="13"/>
      <c r="QCR104" s="13"/>
      <c r="QCS104" s="13"/>
      <c r="QCT104" s="13"/>
      <c r="QCU104" s="13"/>
      <c r="QCV104" s="13"/>
      <c r="QCW104" s="13"/>
      <c r="QCX104" s="13"/>
      <c r="QCY104" s="13"/>
      <c r="QCZ104" s="13"/>
      <c r="QDA104" s="13"/>
      <c r="QDB104" s="13"/>
      <c r="QDC104" s="13"/>
      <c r="QDD104" s="13"/>
      <c r="QDE104" s="13"/>
      <c r="QDF104" s="13"/>
      <c r="QDG104" s="13"/>
      <c r="QDH104" s="13"/>
      <c r="QDI104" s="13"/>
      <c r="QDJ104" s="13"/>
      <c r="QDK104" s="13"/>
      <c r="QDL104" s="13"/>
      <c r="QDM104" s="13"/>
      <c r="QDN104" s="13"/>
      <c r="QDO104" s="13"/>
      <c r="QDP104" s="13"/>
      <c r="QDQ104" s="13"/>
      <c r="QDR104" s="13"/>
      <c r="QDS104" s="13"/>
      <c r="QDT104" s="13"/>
      <c r="QDU104" s="13"/>
      <c r="QDV104" s="13"/>
      <c r="QDW104" s="13"/>
      <c r="QDX104" s="13"/>
      <c r="QDY104" s="13"/>
      <c r="QDZ104" s="13"/>
      <c r="QEA104" s="13"/>
      <c r="QEB104" s="13"/>
      <c r="QEC104" s="13"/>
      <c r="QED104" s="13"/>
      <c r="QEE104" s="13"/>
      <c r="QEF104" s="13"/>
      <c r="QEG104" s="13"/>
      <c r="QEH104" s="13"/>
      <c r="QEI104" s="13"/>
      <c r="QEJ104" s="13"/>
      <c r="QEK104" s="13"/>
      <c r="QEL104" s="13"/>
      <c r="QEM104" s="13"/>
      <c r="QEN104" s="13"/>
      <c r="QEO104" s="13"/>
      <c r="QEP104" s="13"/>
      <c r="QEQ104" s="13"/>
      <c r="QER104" s="13"/>
      <c r="QES104" s="13"/>
      <c r="QET104" s="13"/>
      <c r="QEU104" s="13"/>
      <c r="QEV104" s="13"/>
      <c r="QEW104" s="13"/>
      <c r="QEX104" s="13"/>
      <c r="QEY104" s="13"/>
      <c r="QEZ104" s="13"/>
      <c r="QFA104" s="13"/>
      <c r="QFB104" s="13"/>
      <c r="QFC104" s="13"/>
      <c r="QFD104" s="13"/>
      <c r="QFE104" s="13"/>
      <c r="QFF104" s="13"/>
      <c r="QFG104" s="13"/>
      <c r="QFH104" s="13"/>
      <c r="QFI104" s="13"/>
      <c r="QFJ104" s="13"/>
      <c r="QFK104" s="13"/>
      <c r="QFL104" s="13"/>
      <c r="QFM104" s="13"/>
      <c r="QFN104" s="13"/>
      <c r="QFO104" s="13"/>
      <c r="QFP104" s="13"/>
      <c r="QFQ104" s="13"/>
      <c r="QFR104" s="13"/>
      <c r="QFS104" s="13"/>
      <c r="QFT104" s="13"/>
      <c r="QFU104" s="13"/>
      <c r="QFV104" s="13"/>
      <c r="QFW104" s="13"/>
      <c r="QFX104" s="13"/>
      <c r="QFY104" s="13"/>
      <c r="QFZ104" s="13"/>
      <c r="QGA104" s="13"/>
      <c r="QGB104" s="13"/>
      <c r="QGC104" s="13"/>
      <c r="QGD104" s="13"/>
      <c r="QGE104" s="13"/>
      <c r="QGF104" s="13"/>
      <c r="QGG104" s="13"/>
      <c r="QGH104" s="13"/>
      <c r="QGI104" s="13"/>
      <c r="QGJ104" s="13"/>
      <c r="QGK104" s="13"/>
      <c r="QGL104" s="13"/>
      <c r="QGM104" s="13"/>
      <c r="QGN104" s="13"/>
      <c r="QGO104" s="13"/>
      <c r="QGP104" s="13"/>
      <c r="QGQ104" s="13"/>
      <c r="QGR104" s="13"/>
      <c r="QGS104" s="13"/>
      <c r="QGT104" s="13"/>
      <c r="QGU104" s="13"/>
      <c r="QGV104" s="13"/>
      <c r="QGW104" s="13"/>
      <c r="QGX104" s="13"/>
      <c r="QGY104" s="13"/>
      <c r="QGZ104" s="13"/>
      <c r="QHA104" s="13"/>
      <c r="QHB104" s="13"/>
      <c r="QHC104" s="13"/>
      <c r="QHD104" s="13"/>
      <c r="QHE104" s="13"/>
      <c r="QHF104" s="13"/>
      <c r="QHG104" s="13"/>
      <c r="QHH104" s="13"/>
      <c r="QHI104" s="13"/>
      <c r="QHJ104" s="13"/>
      <c r="QHK104" s="13"/>
      <c r="QHL104" s="13"/>
      <c r="QHM104" s="13"/>
      <c r="QHN104" s="13"/>
      <c r="QHO104" s="13"/>
      <c r="QHP104" s="13"/>
      <c r="QHQ104" s="13"/>
      <c r="QHR104" s="13"/>
      <c r="QHS104" s="13"/>
      <c r="QHT104" s="13"/>
      <c r="QHU104" s="13"/>
      <c r="QHV104" s="13"/>
      <c r="QHW104" s="13"/>
      <c r="QHX104" s="13"/>
      <c r="QHY104" s="13"/>
      <c r="QHZ104" s="13"/>
      <c r="QIA104" s="13"/>
      <c r="QIB104" s="13"/>
      <c r="QIC104" s="13"/>
      <c r="QID104" s="13"/>
      <c r="QIE104" s="13"/>
      <c r="QIF104" s="13"/>
      <c r="QIG104" s="13"/>
      <c r="QIH104" s="13"/>
      <c r="QII104" s="13"/>
      <c r="QIJ104" s="13"/>
      <c r="QIK104" s="13"/>
      <c r="QIL104" s="13"/>
      <c r="QIM104" s="13"/>
      <c r="QIN104" s="13"/>
      <c r="QIO104" s="13"/>
      <c r="QIP104" s="13"/>
      <c r="QIQ104" s="13"/>
      <c r="QIR104" s="13"/>
      <c r="QIS104" s="13"/>
      <c r="QIT104" s="13"/>
      <c r="QIU104" s="13"/>
      <c r="QIV104" s="13"/>
      <c r="QIW104" s="13"/>
      <c r="QIX104" s="13"/>
      <c r="QIY104" s="13"/>
      <c r="QIZ104" s="13"/>
      <c r="QJA104" s="13"/>
      <c r="QJB104" s="13"/>
      <c r="QJC104" s="13"/>
      <c r="QJD104" s="13"/>
      <c r="QJE104" s="13"/>
      <c r="QJF104" s="13"/>
      <c r="QJG104" s="13"/>
      <c r="QJH104" s="13"/>
      <c r="QJI104" s="13"/>
      <c r="QJJ104" s="13"/>
      <c r="QJK104" s="13"/>
      <c r="QJL104" s="13"/>
      <c r="QJM104" s="13"/>
      <c r="QJN104" s="13"/>
      <c r="QJO104" s="13"/>
      <c r="QJP104" s="13"/>
      <c r="QJQ104" s="13"/>
      <c r="QJR104" s="13"/>
      <c r="QJS104" s="13"/>
      <c r="QJT104" s="13"/>
      <c r="QJU104" s="13"/>
      <c r="QJV104" s="13"/>
      <c r="QJW104" s="13"/>
      <c r="QJX104" s="13"/>
      <c r="QJY104" s="13"/>
      <c r="QJZ104" s="13"/>
      <c r="QKA104" s="13"/>
      <c r="QKB104" s="13"/>
      <c r="QKC104" s="13"/>
      <c r="QKD104" s="13"/>
      <c r="QKE104" s="13"/>
      <c r="QKF104" s="13"/>
      <c r="QKG104" s="13"/>
      <c r="QKH104" s="13"/>
      <c r="QKI104" s="13"/>
      <c r="QKJ104" s="13"/>
      <c r="QKK104" s="13"/>
      <c r="QKL104" s="13"/>
      <c r="QKM104" s="13"/>
      <c r="QKN104" s="13"/>
      <c r="QKO104" s="13"/>
      <c r="QKP104" s="13"/>
      <c r="QKQ104" s="13"/>
      <c r="QKR104" s="13"/>
      <c r="QKS104" s="13"/>
      <c r="QKT104" s="13"/>
      <c r="QKU104" s="13"/>
      <c r="QKV104" s="13"/>
      <c r="QKW104" s="13"/>
      <c r="QKX104" s="13"/>
      <c r="QKY104" s="13"/>
      <c r="QKZ104" s="13"/>
      <c r="QLA104" s="13"/>
      <c r="QLB104" s="13"/>
      <c r="QLC104" s="13"/>
      <c r="QLD104" s="13"/>
      <c r="QLE104" s="13"/>
      <c r="QLF104" s="13"/>
      <c r="QLG104" s="13"/>
      <c r="QLH104" s="13"/>
      <c r="QLI104" s="13"/>
      <c r="QLJ104" s="13"/>
      <c r="QLK104" s="13"/>
      <c r="QLL104" s="13"/>
      <c r="QLM104" s="13"/>
      <c r="QLN104" s="13"/>
      <c r="QLO104" s="13"/>
      <c r="QLP104" s="13"/>
      <c r="QLQ104" s="13"/>
      <c r="QLR104" s="13"/>
      <c r="QLS104" s="13"/>
      <c r="QLT104" s="13"/>
      <c r="QLU104" s="13"/>
      <c r="QLV104" s="13"/>
      <c r="QLW104" s="13"/>
      <c r="QLX104" s="13"/>
      <c r="QLY104" s="13"/>
      <c r="QLZ104" s="13"/>
      <c r="QMA104" s="13"/>
      <c r="QMB104" s="13"/>
      <c r="QMC104" s="13"/>
      <c r="QMD104" s="13"/>
      <c r="QME104" s="13"/>
      <c r="QMF104" s="13"/>
      <c r="QMG104" s="13"/>
      <c r="QMH104" s="13"/>
      <c r="QMI104" s="13"/>
      <c r="QMJ104" s="13"/>
      <c r="QMK104" s="13"/>
      <c r="QML104" s="13"/>
      <c r="QMM104" s="13"/>
      <c r="QMN104" s="13"/>
      <c r="QMO104" s="13"/>
      <c r="QMP104" s="13"/>
      <c r="QMQ104" s="13"/>
      <c r="QMR104" s="13"/>
      <c r="QMS104" s="13"/>
      <c r="QMT104" s="13"/>
      <c r="QMU104" s="13"/>
      <c r="QMV104" s="13"/>
      <c r="QMW104" s="13"/>
      <c r="QMX104" s="13"/>
      <c r="QMY104" s="13"/>
      <c r="QMZ104" s="13"/>
      <c r="QNA104" s="13"/>
      <c r="QNB104" s="13"/>
      <c r="QNC104" s="13"/>
      <c r="QND104" s="13"/>
      <c r="QNE104" s="13"/>
      <c r="QNF104" s="13"/>
      <c r="QNG104" s="13"/>
      <c r="QNH104" s="13"/>
      <c r="QNI104" s="13"/>
      <c r="QNJ104" s="13"/>
      <c r="QNK104" s="13"/>
      <c r="QNL104" s="13"/>
      <c r="QNM104" s="13"/>
      <c r="QNN104" s="13"/>
      <c r="QNO104" s="13"/>
      <c r="QNP104" s="13"/>
      <c r="QNQ104" s="13"/>
      <c r="QNR104" s="13"/>
      <c r="QNS104" s="13"/>
      <c r="QNT104" s="13"/>
      <c r="QNU104" s="13"/>
      <c r="QNV104" s="13"/>
      <c r="QNW104" s="13"/>
      <c r="QNX104" s="13"/>
      <c r="QNY104" s="13"/>
      <c r="QNZ104" s="13"/>
      <c r="QOA104" s="13"/>
      <c r="QOB104" s="13"/>
      <c r="QOC104" s="13"/>
      <c r="QOD104" s="13"/>
      <c r="QOE104" s="13"/>
      <c r="QOF104" s="13"/>
      <c r="QOG104" s="13"/>
      <c r="QOH104" s="13"/>
      <c r="QOI104" s="13"/>
      <c r="QOJ104" s="13"/>
      <c r="QOK104" s="13"/>
      <c r="QOL104" s="13"/>
      <c r="QOM104" s="13"/>
      <c r="QON104" s="13"/>
      <c r="QOO104" s="13"/>
      <c r="QOP104" s="13"/>
      <c r="QOQ104" s="13"/>
      <c r="QOR104" s="13"/>
      <c r="QOS104" s="13"/>
      <c r="QOT104" s="13"/>
      <c r="QOU104" s="13"/>
      <c r="QOV104" s="13"/>
      <c r="QOW104" s="13"/>
      <c r="QOX104" s="13"/>
      <c r="QOY104" s="13"/>
      <c r="QOZ104" s="13"/>
      <c r="QPA104" s="13"/>
      <c r="QPB104" s="13"/>
      <c r="QPC104" s="13"/>
      <c r="QPD104" s="13"/>
      <c r="QPE104" s="13"/>
      <c r="QPF104" s="13"/>
      <c r="QPG104" s="13"/>
      <c r="QPH104" s="13"/>
      <c r="QPI104" s="13"/>
      <c r="QPJ104" s="13"/>
      <c r="QPK104" s="13"/>
      <c r="QPL104" s="13"/>
      <c r="QPM104" s="13"/>
      <c r="QPN104" s="13"/>
      <c r="QPO104" s="13"/>
      <c r="QPP104" s="13"/>
      <c r="QPQ104" s="13"/>
      <c r="QPR104" s="13"/>
      <c r="QPS104" s="13"/>
      <c r="QPT104" s="13"/>
      <c r="QPU104" s="13"/>
      <c r="QPV104" s="13"/>
      <c r="QPW104" s="13"/>
      <c r="QPX104" s="13"/>
      <c r="QPY104" s="13"/>
      <c r="QPZ104" s="13"/>
      <c r="QQA104" s="13"/>
      <c r="QQB104" s="13"/>
      <c r="QQC104" s="13"/>
      <c r="QQD104" s="13"/>
      <c r="QQE104" s="13"/>
      <c r="QQF104" s="13"/>
      <c r="QQG104" s="13"/>
      <c r="QQH104" s="13"/>
      <c r="QQI104" s="13"/>
      <c r="QQJ104" s="13"/>
      <c r="QQK104" s="13"/>
      <c r="QQL104" s="13"/>
      <c r="QQM104" s="13"/>
      <c r="QQN104" s="13"/>
      <c r="QQO104" s="13"/>
      <c r="QQP104" s="13"/>
      <c r="QQQ104" s="13"/>
      <c r="QQR104" s="13"/>
      <c r="QQS104" s="13"/>
      <c r="QQT104" s="13"/>
      <c r="QQU104" s="13"/>
      <c r="QQV104" s="13"/>
      <c r="QQW104" s="13"/>
      <c r="QQX104" s="13"/>
      <c r="QQY104" s="13"/>
      <c r="QQZ104" s="13"/>
      <c r="QRA104" s="13"/>
      <c r="QRB104" s="13"/>
      <c r="QRC104" s="13"/>
      <c r="QRD104" s="13"/>
      <c r="QRE104" s="13"/>
      <c r="QRF104" s="13"/>
      <c r="QRG104" s="13"/>
      <c r="QRH104" s="13"/>
      <c r="QRI104" s="13"/>
      <c r="QRJ104" s="13"/>
      <c r="QRK104" s="13"/>
      <c r="QRL104" s="13"/>
      <c r="QRM104" s="13"/>
      <c r="QRN104" s="13"/>
      <c r="QRO104" s="13"/>
      <c r="QRP104" s="13"/>
      <c r="QRQ104" s="13"/>
      <c r="QRR104" s="13"/>
      <c r="QRS104" s="13"/>
      <c r="QRT104" s="13"/>
      <c r="QRU104" s="13"/>
      <c r="QRV104" s="13"/>
      <c r="QRW104" s="13"/>
      <c r="QRX104" s="13"/>
      <c r="QRY104" s="13"/>
      <c r="QRZ104" s="13"/>
      <c r="QSA104" s="13"/>
      <c r="QSB104" s="13"/>
      <c r="QSC104" s="13"/>
      <c r="QSD104" s="13"/>
      <c r="QSE104" s="13"/>
      <c r="QSF104" s="13"/>
      <c r="QSG104" s="13"/>
      <c r="QSH104" s="13"/>
      <c r="QSI104" s="13"/>
      <c r="QSJ104" s="13"/>
      <c r="QSK104" s="13"/>
      <c r="QSL104" s="13"/>
      <c r="QSM104" s="13"/>
      <c r="QSN104" s="13"/>
      <c r="QSO104" s="13"/>
      <c r="QSP104" s="13"/>
      <c r="QSQ104" s="13"/>
      <c r="QSR104" s="13"/>
      <c r="QSS104" s="13"/>
      <c r="QST104" s="13"/>
      <c r="QSU104" s="13"/>
      <c r="QSV104" s="13"/>
      <c r="QSW104" s="13"/>
      <c r="QSX104" s="13"/>
      <c r="QSY104" s="13"/>
      <c r="QSZ104" s="13"/>
      <c r="QTA104" s="13"/>
      <c r="QTB104" s="13"/>
      <c r="QTC104" s="13"/>
      <c r="QTD104" s="13"/>
      <c r="QTE104" s="13"/>
      <c r="QTF104" s="13"/>
      <c r="QTG104" s="13"/>
      <c r="QTH104" s="13"/>
      <c r="QTI104" s="13"/>
      <c r="QTJ104" s="13"/>
      <c r="QTK104" s="13"/>
      <c r="QTL104" s="13"/>
      <c r="QTM104" s="13"/>
      <c r="QTN104" s="13"/>
      <c r="QTO104" s="13"/>
      <c r="QTP104" s="13"/>
      <c r="QTQ104" s="13"/>
      <c r="QTR104" s="13"/>
      <c r="QTS104" s="13"/>
      <c r="QTT104" s="13"/>
      <c r="QTU104" s="13"/>
      <c r="QTV104" s="13"/>
      <c r="QTW104" s="13"/>
      <c r="QTX104" s="13"/>
      <c r="QTY104" s="13"/>
      <c r="QTZ104" s="13"/>
      <c r="QUA104" s="13"/>
      <c r="QUB104" s="13"/>
      <c r="QUC104" s="13"/>
      <c r="QUD104" s="13"/>
      <c r="QUE104" s="13"/>
      <c r="QUF104" s="13"/>
      <c r="QUG104" s="13"/>
      <c r="QUH104" s="13"/>
      <c r="QUI104" s="13"/>
      <c r="QUJ104" s="13"/>
      <c r="QUK104" s="13"/>
      <c r="QUL104" s="13"/>
      <c r="QUM104" s="13"/>
      <c r="QUN104" s="13"/>
      <c r="QUO104" s="13"/>
      <c r="QUP104" s="13"/>
      <c r="QUQ104" s="13"/>
      <c r="QUR104" s="13"/>
      <c r="QUS104" s="13"/>
      <c r="QUT104" s="13"/>
      <c r="QUU104" s="13"/>
      <c r="QUV104" s="13"/>
      <c r="QUW104" s="13"/>
      <c r="QUX104" s="13"/>
      <c r="QUY104" s="13"/>
      <c r="QUZ104" s="13"/>
      <c r="QVA104" s="13"/>
      <c r="QVB104" s="13"/>
      <c r="QVC104" s="13"/>
      <c r="QVD104" s="13"/>
      <c r="QVE104" s="13"/>
      <c r="QVF104" s="13"/>
      <c r="QVG104" s="13"/>
      <c r="QVH104" s="13"/>
      <c r="QVI104" s="13"/>
      <c r="QVJ104" s="13"/>
      <c r="QVK104" s="13"/>
      <c r="QVL104" s="13"/>
      <c r="QVM104" s="13"/>
      <c r="QVN104" s="13"/>
      <c r="QVO104" s="13"/>
      <c r="QVP104" s="13"/>
      <c r="QVQ104" s="13"/>
      <c r="QVR104" s="13"/>
      <c r="QVS104" s="13"/>
      <c r="QVT104" s="13"/>
      <c r="QVU104" s="13"/>
      <c r="QVV104" s="13"/>
      <c r="QVW104" s="13"/>
      <c r="QVX104" s="13"/>
      <c r="QVY104" s="13"/>
      <c r="QVZ104" s="13"/>
      <c r="QWA104" s="13"/>
      <c r="QWB104" s="13"/>
      <c r="QWC104" s="13"/>
      <c r="QWD104" s="13"/>
      <c r="QWE104" s="13"/>
      <c r="QWF104" s="13"/>
      <c r="QWG104" s="13"/>
      <c r="QWH104" s="13"/>
      <c r="QWI104" s="13"/>
      <c r="QWJ104" s="13"/>
      <c r="QWK104" s="13"/>
      <c r="QWL104" s="13"/>
      <c r="QWM104" s="13"/>
      <c r="QWN104" s="13"/>
      <c r="QWO104" s="13"/>
      <c r="QWP104" s="13"/>
      <c r="QWQ104" s="13"/>
      <c r="QWR104" s="13"/>
      <c r="QWS104" s="13"/>
      <c r="QWT104" s="13"/>
      <c r="QWU104" s="13"/>
      <c r="QWV104" s="13"/>
      <c r="QWW104" s="13"/>
      <c r="QWX104" s="13"/>
      <c r="QWY104" s="13"/>
      <c r="QWZ104" s="13"/>
      <c r="QXA104" s="13"/>
      <c r="QXB104" s="13"/>
      <c r="QXC104" s="13"/>
      <c r="QXD104" s="13"/>
      <c r="QXE104" s="13"/>
      <c r="QXF104" s="13"/>
      <c r="QXG104" s="13"/>
      <c r="QXH104" s="13"/>
      <c r="QXI104" s="13"/>
      <c r="QXJ104" s="13"/>
      <c r="QXK104" s="13"/>
      <c r="QXL104" s="13"/>
      <c r="QXM104" s="13"/>
      <c r="QXN104" s="13"/>
      <c r="QXO104" s="13"/>
      <c r="QXP104" s="13"/>
      <c r="QXQ104" s="13"/>
      <c r="QXR104" s="13"/>
      <c r="QXS104" s="13"/>
      <c r="QXT104" s="13"/>
      <c r="QXU104" s="13"/>
      <c r="QXV104" s="13"/>
      <c r="QXW104" s="13"/>
      <c r="QXX104" s="13"/>
      <c r="QXY104" s="13"/>
      <c r="QXZ104" s="13"/>
      <c r="QYA104" s="13"/>
      <c r="QYB104" s="13"/>
      <c r="QYC104" s="13"/>
      <c r="QYD104" s="13"/>
      <c r="QYE104" s="13"/>
      <c r="QYF104" s="13"/>
      <c r="QYG104" s="13"/>
      <c r="QYH104" s="13"/>
      <c r="QYI104" s="13"/>
      <c r="QYJ104" s="13"/>
      <c r="QYK104" s="13"/>
      <c r="QYL104" s="13"/>
      <c r="QYM104" s="13"/>
      <c r="QYN104" s="13"/>
      <c r="QYO104" s="13"/>
      <c r="QYP104" s="13"/>
      <c r="QYQ104" s="13"/>
      <c r="QYR104" s="13"/>
      <c r="QYS104" s="13"/>
      <c r="QYT104" s="13"/>
      <c r="QYU104" s="13"/>
      <c r="QYV104" s="13"/>
      <c r="QYW104" s="13"/>
      <c r="QYX104" s="13"/>
      <c r="QYY104" s="13"/>
      <c r="QYZ104" s="13"/>
      <c r="QZA104" s="13"/>
      <c r="QZB104" s="13"/>
      <c r="QZC104" s="13"/>
      <c r="QZD104" s="13"/>
      <c r="QZE104" s="13"/>
      <c r="QZF104" s="13"/>
      <c r="QZG104" s="13"/>
      <c r="QZH104" s="13"/>
      <c r="QZI104" s="13"/>
      <c r="QZJ104" s="13"/>
      <c r="QZK104" s="13"/>
      <c r="QZL104" s="13"/>
      <c r="QZM104" s="13"/>
      <c r="QZN104" s="13"/>
      <c r="QZO104" s="13"/>
      <c r="QZP104" s="13"/>
      <c r="QZQ104" s="13"/>
      <c r="QZR104" s="13"/>
      <c r="QZS104" s="13"/>
      <c r="QZT104" s="13"/>
      <c r="QZU104" s="13"/>
      <c r="QZV104" s="13"/>
      <c r="QZW104" s="13"/>
      <c r="QZX104" s="13"/>
      <c r="QZY104" s="13"/>
      <c r="QZZ104" s="13"/>
      <c r="RAA104" s="13"/>
      <c r="RAB104" s="13"/>
      <c r="RAC104" s="13"/>
      <c r="RAD104" s="13"/>
      <c r="RAE104" s="13"/>
      <c r="RAF104" s="13"/>
      <c r="RAG104" s="13"/>
      <c r="RAH104" s="13"/>
      <c r="RAI104" s="13"/>
      <c r="RAJ104" s="13"/>
      <c r="RAK104" s="13"/>
      <c r="RAL104" s="13"/>
      <c r="RAM104" s="13"/>
      <c r="RAN104" s="13"/>
      <c r="RAO104" s="13"/>
      <c r="RAP104" s="13"/>
      <c r="RAQ104" s="13"/>
      <c r="RAR104" s="13"/>
      <c r="RAS104" s="13"/>
      <c r="RAT104" s="13"/>
      <c r="RAU104" s="13"/>
      <c r="RAV104" s="13"/>
      <c r="RAW104" s="13"/>
      <c r="RAX104" s="13"/>
      <c r="RAY104" s="13"/>
      <c r="RAZ104" s="13"/>
      <c r="RBA104" s="13"/>
      <c r="RBB104" s="13"/>
      <c r="RBC104" s="13"/>
      <c r="RBD104" s="13"/>
      <c r="RBE104" s="13"/>
      <c r="RBF104" s="13"/>
      <c r="RBG104" s="13"/>
      <c r="RBH104" s="13"/>
      <c r="RBI104" s="13"/>
      <c r="RBJ104" s="13"/>
      <c r="RBK104" s="13"/>
      <c r="RBL104" s="13"/>
      <c r="RBM104" s="13"/>
      <c r="RBN104" s="13"/>
      <c r="RBO104" s="13"/>
      <c r="RBP104" s="13"/>
      <c r="RBQ104" s="13"/>
      <c r="RBR104" s="13"/>
      <c r="RBS104" s="13"/>
      <c r="RBT104" s="13"/>
      <c r="RBU104" s="13"/>
      <c r="RBV104" s="13"/>
      <c r="RBW104" s="13"/>
      <c r="RBX104" s="13"/>
      <c r="RBY104" s="13"/>
      <c r="RBZ104" s="13"/>
      <c r="RCA104" s="13"/>
      <c r="RCB104" s="13"/>
      <c r="RCC104" s="13"/>
      <c r="RCD104" s="13"/>
      <c r="RCE104" s="13"/>
      <c r="RCF104" s="13"/>
      <c r="RCG104" s="13"/>
      <c r="RCH104" s="13"/>
      <c r="RCI104" s="13"/>
      <c r="RCJ104" s="13"/>
      <c r="RCK104" s="13"/>
      <c r="RCL104" s="13"/>
      <c r="RCM104" s="13"/>
      <c r="RCN104" s="13"/>
      <c r="RCO104" s="13"/>
      <c r="RCP104" s="13"/>
      <c r="RCQ104" s="13"/>
      <c r="RCR104" s="13"/>
      <c r="RCS104" s="13"/>
      <c r="RCT104" s="13"/>
      <c r="RCU104" s="13"/>
      <c r="RCV104" s="13"/>
      <c r="RCW104" s="13"/>
      <c r="RCX104" s="13"/>
      <c r="RCY104" s="13"/>
      <c r="RCZ104" s="13"/>
      <c r="RDA104" s="13"/>
      <c r="RDB104" s="13"/>
      <c r="RDC104" s="13"/>
      <c r="RDD104" s="13"/>
      <c r="RDE104" s="13"/>
      <c r="RDF104" s="13"/>
      <c r="RDG104" s="13"/>
      <c r="RDH104" s="13"/>
      <c r="RDI104" s="13"/>
      <c r="RDJ104" s="13"/>
      <c r="RDK104" s="13"/>
      <c r="RDL104" s="13"/>
      <c r="RDM104" s="13"/>
      <c r="RDN104" s="13"/>
      <c r="RDO104" s="13"/>
      <c r="RDP104" s="13"/>
      <c r="RDQ104" s="13"/>
      <c r="RDR104" s="13"/>
      <c r="RDS104" s="13"/>
      <c r="RDT104" s="13"/>
      <c r="RDU104" s="13"/>
      <c r="RDV104" s="13"/>
      <c r="RDW104" s="13"/>
      <c r="RDX104" s="13"/>
      <c r="RDY104" s="13"/>
      <c r="RDZ104" s="13"/>
      <c r="REA104" s="13"/>
      <c r="REB104" s="13"/>
      <c r="REC104" s="13"/>
      <c r="RED104" s="13"/>
      <c r="REE104" s="13"/>
      <c r="REF104" s="13"/>
      <c r="REG104" s="13"/>
      <c r="REH104" s="13"/>
      <c r="REI104" s="13"/>
      <c r="REJ104" s="13"/>
      <c r="REK104" s="13"/>
      <c r="REL104" s="13"/>
      <c r="REM104" s="13"/>
      <c r="REN104" s="13"/>
      <c r="REO104" s="13"/>
      <c r="REP104" s="13"/>
      <c r="REQ104" s="13"/>
      <c r="RER104" s="13"/>
      <c r="RES104" s="13"/>
      <c r="RET104" s="13"/>
      <c r="REU104" s="13"/>
      <c r="REV104" s="13"/>
      <c r="REW104" s="13"/>
      <c r="REX104" s="13"/>
      <c r="REY104" s="13"/>
      <c r="REZ104" s="13"/>
      <c r="RFA104" s="13"/>
      <c r="RFB104" s="13"/>
      <c r="RFC104" s="13"/>
      <c r="RFD104" s="13"/>
      <c r="RFE104" s="13"/>
      <c r="RFF104" s="13"/>
      <c r="RFG104" s="13"/>
      <c r="RFH104" s="13"/>
      <c r="RFI104" s="13"/>
      <c r="RFJ104" s="13"/>
      <c r="RFK104" s="13"/>
      <c r="RFL104" s="13"/>
      <c r="RFM104" s="13"/>
      <c r="RFN104" s="13"/>
      <c r="RFO104" s="13"/>
      <c r="RFP104" s="13"/>
      <c r="RFQ104" s="13"/>
      <c r="RFR104" s="13"/>
      <c r="RFS104" s="13"/>
      <c r="RFT104" s="13"/>
      <c r="RFU104" s="13"/>
      <c r="RFV104" s="13"/>
      <c r="RFW104" s="13"/>
      <c r="RFX104" s="13"/>
      <c r="RFY104" s="13"/>
      <c r="RFZ104" s="13"/>
      <c r="RGA104" s="13"/>
      <c r="RGB104" s="13"/>
      <c r="RGC104" s="13"/>
      <c r="RGD104" s="13"/>
      <c r="RGE104" s="13"/>
      <c r="RGF104" s="13"/>
      <c r="RGG104" s="13"/>
      <c r="RGH104" s="13"/>
      <c r="RGI104" s="13"/>
      <c r="RGJ104" s="13"/>
      <c r="RGK104" s="13"/>
      <c r="RGL104" s="13"/>
      <c r="RGM104" s="13"/>
      <c r="RGN104" s="13"/>
      <c r="RGO104" s="13"/>
      <c r="RGP104" s="13"/>
      <c r="RGQ104" s="13"/>
      <c r="RGR104" s="13"/>
      <c r="RGS104" s="13"/>
      <c r="RGT104" s="13"/>
      <c r="RGU104" s="13"/>
      <c r="RGV104" s="13"/>
      <c r="RGW104" s="13"/>
      <c r="RGX104" s="13"/>
      <c r="RGY104" s="13"/>
      <c r="RGZ104" s="13"/>
      <c r="RHA104" s="13"/>
      <c r="RHB104" s="13"/>
      <c r="RHC104" s="13"/>
      <c r="RHD104" s="13"/>
      <c r="RHE104" s="13"/>
      <c r="RHF104" s="13"/>
      <c r="RHG104" s="13"/>
      <c r="RHH104" s="13"/>
      <c r="RHI104" s="13"/>
      <c r="RHJ104" s="13"/>
      <c r="RHK104" s="13"/>
      <c r="RHL104" s="13"/>
      <c r="RHM104" s="13"/>
      <c r="RHN104" s="13"/>
      <c r="RHO104" s="13"/>
      <c r="RHP104" s="13"/>
      <c r="RHQ104" s="13"/>
      <c r="RHR104" s="13"/>
      <c r="RHS104" s="13"/>
      <c r="RHT104" s="13"/>
      <c r="RHU104" s="13"/>
      <c r="RHV104" s="13"/>
      <c r="RHW104" s="13"/>
      <c r="RHX104" s="13"/>
      <c r="RHY104" s="13"/>
      <c r="RHZ104" s="13"/>
      <c r="RIA104" s="13"/>
      <c r="RIB104" s="13"/>
      <c r="RIC104" s="13"/>
      <c r="RID104" s="13"/>
      <c r="RIE104" s="13"/>
      <c r="RIF104" s="13"/>
      <c r="RIG104" s="13"/>
      <c r="RIH104" s="13"/>
      <c r="RII104" s="13"/>
      <c r="RIJ104" s="13"/>
      <c r="RIK104" s="13"/>
      <c r="RIL104" s="13"/>
      <c r="RIM104" s="13"/>
      <c r="RIN104" s="13"/>
      <c r="RIO104" s="13"/>
      <c r="RIP104" s="13"/>
      <c r="RIQ104" s="13"/>
      <c r="RIR104" s="13"/>
      <c r="RIS104" s="13"/>
      <c r="RIT104" s="13"/>
      <c r="RIU104" s="13"/>
      <c r="RIV104" s="13"/>
      <c r="RIW104" s="13"/>
      <c r="RIX104" s="13"/>
      <c r="RIY104" s="13"/>
      <c r="RIZ104" s="13"/>
      <c r="RJA104" s="13"/>
      <c r="RJB104" s="13"/>
      <c r="RJC104" s="13"/>
      <c r="RJD104" s="13"/>
      <c r="RJE104" s="13"/>
      <c r="RJF104" s="13"/>
      <c r="RJG104" s="13"/>
      <c r="RJH104" s="13"/>
      <c r="RJI104" s="13"/>
      <c r="RJJ104" s="13"/>
      <c r="RJK104" s="13"/>
      <c r="RJL104" s="13"/>
      <c r="RJM104" s="13"/>
      <c r="RJN104" s="13"/>
      <c r="RJO104" s="13"/>
      <c r="RJP104" s="13"/>
      <c r="RJQ104" s="13"/>
      <c r="RJR104" s="13"/>
      <c r="RJS104" s="13"/>
      <c r="RJT104" s="13"/>
      <c r="RJU104" s="13"/>
      <c r="RJV104" s="13"/>
      <c r="RJW104" s="13"/>
      <c r="RJX104" s="13"/>
      <c r="RJY104" s="13"/>
      <c r="RJZ104" s="13"/>
      <c r="RKA104" s="13"/>
      <c r="RKB104" s="13"/>
      <c r="RKC104" s="13"/>
      <c r="RKD104" s="13"/>
      <c r="RKE104" s="13"/>
      <c r="RKF104" s="13"/>
      <c r="RKG104" s="13"/>
      <c r="RKH104" s="13"/>
      <c r="RKI104" s="13"/>
      <c r="RKJ104" s="13"/>
      <c r="RKK104" s="13"/>
      <c r="RKL104" s="13"/>
      <c r="RKM104" s="13"/>
      <c r="RKN104" s="13"/>
      <c r="RKO104" s="13"/>
      <c r="RKP104" s="13"/>
      <c r="RKQ104" s="13"/>
      <c r="RKR104" s="13"/>
      <c r="RKS104" s="13"/>
      <c r="RKT104" s="13"/>
      <c r="RKU104" s="13"/>
      <c r="RKV104" s="13"/>
      <c r="RKW104" s="13"/>
      <c r="RKX104" s="13"/>
      <c r="RKY104" s="13"/>
      <c r="RKZ104" s="13"/>
      <c r="RLA104" s="13"/>
      <c r="RLB104" s="13"/>
      <c r="RLC104" s="13"/>
      <c r="RLD104" s="13"/>
      <c r="RLE104" s="13"/>
      <c r="RLF104" s="13"/>
      <c r="RLG104" s="13"/>
      <c r="RLH104" s="13"/>
      <c r="RLI104" s="13"/>
      <c r="RLJ104" s="13"/>
      <c r="RLK104" s="13"/>
      <c r="RLL104" s="13"/>
      <c r="RLM104" s="13"/>
      <c r="RLN104" s="13"/>
      <c r="RLO104" s="13"/>
      <c r="RLP104" s="13"/>
      <c r="RLQ104" s="13"/>
      <c r="RLR104" s="13"/>
      <c r="RLS104" s="13"/>
      <c r="RLT104" s="13"/>
      <c r="RLU104" s="13"/>
      <c r="RLV104" s="13"/>
      <c r="RLW104" s="13"/>
      <c r="RLX104" s="13"/>
      <c r="RLY104" s="13"/>
      <c r="RLZ104" s="13"/>
      <c r="RMA104" s="13"/>
      <c r="RMB104" s="13"/>
      <c r="RMC104" s="13"/>
      <c r="RMD104" s="13"/>
      <c r="RME104" s="13"/>
      <c r="RMF104" s="13"/>
      <c r="RMG104" s="13"/>
      <c r="RMH104" s="13"/>
      <c r="RMI104" s="13"/>
      <c r="RMJ104" s="13"/>
      <c r="RMK104" s="13"/>
      <c r="RML104" s="13"/>
      <c r="RMM104" s="13"/>
      <c r="RMN104" s="13"/>
      <c r="RMO104" s="13"/>
      <c r="RMP104" s="13"/>
      <c r="RMQ104" s="13"/>
      <c r="RMR104" s="13"/>
      <c r="RMS104" s="13"/>
      <c r="RMT104" s="13"/>
      <c r="RMU104" s="13"/>
      <c r="RMV104" s="13"/>
      <c r="RMW104" s="13"/>
      <c r="RMX104" s="13"/>
      <c r="RMY104" s="13"/>
      <c r="RMZ104" s="13"/>
      <c r="RNA104" s="13"/>
      <c r="RNB104" s="13"/>
      <c r="RNC104" s="13"/>
      <c r="RND104" s="13"/>
      <c r="RNE104" s="13"/>
      <c r="RNF104" s="13"/>
      <c r="RNG104" s="13"/>
      <c r="RNH104" s="13"/>
      <c r="RNI104" s="13"/>
      <c r="RNJ104" s="13"/>
      <c r="RNK104" s="13"/>
      <c r="RNL104" s="13"/>
      <c r="RNM104" s="13"/>
      <c r="RNN104" s="13"/>
      <c r="RNO104" s="13"/>
      <c r="RNP104" s="13"/>
      <c r="RNQ104" s="13"/>
      <c r="RNR104" s="13"/>
      <c r="RNS104" s="13"/>
      <c r="RNT104" s="13"/>
      <c r="RNU104" s="13"/>
      <c r="RNV104" s="13"/>
      <c r="RNW104" s="13"/>
      <c r="RNX104" s="13"/>
      <c r="RNY104" s="13"/>
      <c r="RNZ104" s="13"/>
      <c r="ROA104" s="13"/>
      <c r="ROB104" s="13"/>
      <c r="ROC104" s="13"/>
      <c r="ROD104" s="13"/>
      <c r="ROE104" s="13"/>
      <c r="ROF104" s="13"/>
      <c r="ROG104" s="13"/>
      <c r="ROH104" s="13"/>
      <c r="ROI104" s="13"/>
      <c r="ROJ104" s="13"/>
      <c r="ROK104" s="13"/>
      <c r="ROL104" s="13"/>
      <c r="ROM104" s="13"/>
      <c r="RON104" s="13"/>
      <c r="ROO104" s="13"/>
      <c r="ROP104" s="13"/>
      <c r="ROQ104" s="13"/>
      <c r="ROR104" s="13"/>
      <c r="ROS104" s="13"/>
      <c r="ROT104" s="13"/>
      <c r="ROU104" s="13"/>
      <c r="ROV104" s="13"/>
      <c r="ROW104" s="13"/>
      <c r="ROX104" s="13"/>
      <c r="ROY104" s="13"/>
      <c r="ROZ104" s="13"/>
      <c r="RPA104" s="13"/>
      <c r="RPB104" s="13"/>
      <c r="RPC104" s="13"/>
      <c r="RPD104" s="13"/>
      <c r="RPE104" s="13"/>
      <c r="RPF104" s="13"/>
      <c r="RPG104" s="13"/>
      <c r="RPH104" s="13"/>
      <c r="RPI104" s="13"/>
      <c r="RPJ104" s="13"/>
      <c r="RPK104" s="13"/>
      <c r="RPL104" s="13"/>
      <c r="RPM104" s="13"/>
      <c r="RPN104" s="13"/>
      <c r="RPO104" s="13"/>
      <c r="RPP104" s="13"/>
      <c r="RPQ104" s="13"/>
      <c r="RPR104" s="13"/>
      <c r="RPS104" s="13"/>
      <c r="RPT104" s="13"/>
      <c r="RPU104" s="13"/>
      <c r="RPV104" s="13"/>
      <c r="RPW104" s="13"/>
      <c r="RPX104" s="13"/>
      <c r="RPY104" s="13"/>
      <c r="RPZ104" s="13"/>
      <c r="RQA104" s="13"/>
      <c r="RQB104" s="13"/>
      <c r="RQC104" s="13"/>
      <c r="RQD104" s="13"/>
      <c r="RQE104" s="13"/>
      <c r="RQF104" s="13"/>
      <c r="RQG104" s="13"/>
      <c r="RQH104" s="13"/>
      <c r="RQI104" s="13"/>
      <c r="RQJ104" s="13"/>
      <c r="RQK104" s="13"/>
      <c r="RQL104" s="13"/>
      <c r="RQM104" s="13"/>
      <c r="RQN104" s="13"/>
      <c r="RQO104" s="13"/>
      <c r="RQP104" s="13"/>
      <c r="RQQ104" s="13"/>
      <c r="RQR104" s="13"/>
      <c r="RQS104" s="13"/>
      <c r="RQT104" s="13"/>
      <c r="RQU104" s="13"/>
      <c r="RQV104" s="13"/>
      <c r="RQW104" s="13"/>
      <c r="RQX104" s="13"/>
      <c r="RQY104" s="13"/>
      <c r="RQZ104" s="13"/>
      <c r="RRA104" s="13"/>
      <c r="RRB104" s="13"/>
      <c r="RRC104" s="13"/>
      <c r="RRD104" s="13"/>
      <c r="RRE104" s="13"/>
      <c r="RRF104" s="13"/>
      <c r="RRG104" s="13"/>
      <c r="RRH104" s="13"/>
      <c r="RRI104" s="13"/>
      <c r="RRJ104" s="13"/>
      <c r="RRK104" s="13"/>
      <c r="RRL104" s="13"/>
      <c r="RRM104" s="13"/>
      <c r="RRN104" s="13"/>
      <c r="RRO104" s="13"/>
      <c r="RRP104" s="13"/>
      <c r="RRQ104" s="13"/>
      <c r="RRR104" s="13"/>
      <c r="RRS104" s="13"/>
      <c r="RRT104" s="13"/>
      <c r="RRU104" s="13"/>
      <c r="RRV104" s="13"/>
      <c r="RRW104" s="13"/>
      <c r="RRX104" s="13"/>
      <c r="RRY104" s="13"/>
      <c r="RRZ104" s="13"/>
      <c r="RSA104" s="13"/>
      <c r="RSB104" s="13"/>
      <c r="RSC104" s="13"/>
      <c r="RSD104" s="13"/>
      <c r="RSE104" s="13"/>
      <c r="RSF104" s="13"/>
      <c r="RSG104" s="13"/>
      <c r="RSH104" s="13"/>
      <c r="RSI104" s="13"/>
      <c r="RSJ104" s="13"/>
      <c r="RSK104" s="13"/>
      <c r="RSL104" s="13"/>
      <c r="RSM104" s="13"/>
      <c r="RSN104" s="13"/>
      <c r="RSO104" s="13"/>
      <c r="RSP104" s="13"/>
      <c r="RSQ104" s="13"/>
      <c r="RSR104" s="13"/>
      <c r="RSS104" s="13"/>
      <c r="RST104" s="13"/>
      <c r="RSU104" s="13"/>
      <c r="RSV104" s="13"/>
      <c r="RSW104" s="13"/>
      <c r="RSX104" s="13"/>
      <c r="RSY104" s="13"/>
      <c r="RSZ104" s="13"/>
      <c r="RTA104" s="13"/>
      <c r="RTB104" s="13"/>
      <c r="RTC104" s="13"/>
      <c r="RTD104" s="13"/>
      <c r="RTE104" s="13"/>
      <c r="RTF104" s="13"/>
      <c r="RTG104" s="13"/>
      <c r="RTH104" s="13"/>
      <c r="RTI104" s="13"/>
      <c r="RTJ104" s="13"/>
      <c r="RTK104" s="13"/>
      <c r="RTL104" s="13"/>
      <c r="RTM104" s="13"/>
      <c r="RTN104" s="13"/>
      <c r="RTO104" s="13"/>
      <c r="RTP104" s="13"/>
      <c r="RTQ104" s="13"/>
      <c r="RTR104" s="13"/>
      <c r="RTS104" s="13"/>
      <c r="RTT104" s="13"/>
      <c r="RTU104" s="13"/>
      <c r="RTV104" s="13"/>
      <c r="RTW104" s="13"/>
      <c r="RTX104" s="13"/>
      <c r="RTY104" s="13"/>
      <c r="RTZ104" s="13"/>
      <c r="RUA104" s="13"/>
      <c r="RUB104" s="13"/>
      <c r="RUC104" s="13"/>
      <c r="RUD104" s="13"/>
      <c r="RUE104" s="13"/>
      <c r="RUF104" s="13"/>
      <c r="RUG104" s="13"/>
      <c r="RUH104" s="13"/>
      <c r="RUI104" s="13"/>
      <c r="RUJ104" s="13"/>
      <c r="RUK104" s="13"/>
      <c r="RUL104" s="13"/>
      <c r="RUM104" s="13"/>
      <c r="RUN104" s="13"/>
      <c r="RUO104" s="13"/>
      <c r="RUP104" s="13"/>
      <c r="RUQ104" s="13"/>
      <c r="RUR104" s="13"/>
      <c r="RUS104" s="13"/>
      <c r="RUT104" s="13"/>
      <c r="RUU104" s="13"/>
      <c r="RUV104" s="13"/>
      <c r="RUW104" s="13"/>
      <c r="RUX104" s="13"/>
      <c r="RUY104" s="13"/>
      <c r="RUZ104" s="13"/>
      <c r="RVA104" s="13"/>
      <c r="RVB104" s="13"/>
      <c r="RVC104" s="13"/>
      <c r="RVD104" s="13"/>
      <c r="RVE104" s="13"/>
      <c r="RVF104" s="13"/>
      <c r="RVG104" s="13"/>
      <c r="RVH104" s="13"/>
      <c r="RVI104" s="13"/>
      <c r="RVJ104" s="13"/>
      <c r="RVK104" s="13"/>
      <c r="RVL104" s="13"/>
      <c r="RVM104" s="13"/>
      <c r="RVN104" s="13"/>
      <c r="RVO104" s="13"/>
      <c r="RVP104" s="13"/>
      <c r="RVQ104" s="13"/>
      <c r="RVR104" s="13"/>
      <c r="RVS104" s="13"/>
      <c r="RVT104" s="13"/>
      <c r="RVU104" s="13"/>
      <c r="RVV104" s="13"/>
      <c r="RVW104" s="13"/>
      <c r="RVX104" s="13"/>
      <c r="RVY104" s="13"/>
      <c r="RVZ104" s="13"/>
      <c r="RWA104" s="13"/>
      <c r="RWB104" s="13"/>
      <c r="RWC104" s="13"/>
      <c r="RWD104" s="13"/>
      <c r="RWE104" s="13"/>
      <c r="RWF104" s="13"/>
      <c r="RWG104" s="13"/>
      <c r="RWH104" s="13"/>
      <c r="RWI104" s="13"/>
      <c r="RWJ104" s="13"/>
      <c r="RWK104" s="13"/>
      <c r="RWL104" s="13"/>
      <c r="RWM104" s="13"/>
      <c r="RWN104" s="13"/>
      <c r="RWO104" s="13"/>
      <c r="RWP104" s="13"/>
      <c r="RWQ104" s="13"/>
      <c r="RWR104" s="13"/>
      <c r="RWS104" s="13"/>
      <c r="RWT104" s="13"/>
      <c r="RWU104" s="13"/>
      <c r="RWV104" s="13"/>
      <c r="RWW104" s="13"/>
      <c r="RWX104" s="13"/>
      <c r="RWY104" s="13"/>
      <c r="RWZ104" s="13"/>
      <c r="RXA104" s="13"/>
      <c r="RXB104" s="13"/>
      <c r="RXC104" s="13"/>
      <c r="RXD104" s="13"/>
      <c r="RXE104" s="13"/>
      <c r="RXF104" s="13"/>
      <c r="RXG104" s="13"/>
      <c r="RXH104" s="13"/>
      <c r="RXI104" s="13"/>
      <c r="RXJ104" s="13"/>
      <c r="RXK104" s="13"/>
      <c r="RXL104" s="13"/>
      <c r="RXM104" s="13"/>
      <c r="RXN104" s="13"/>
      <c r="RXO104" s="13"/>
      <c r="RXP104" s="13"/>
      <c r="RXQ104" s="13"/>
      <c r="RXR104" s="13"/>
      <c r="RXS104" s="13"/>
      <c r="RXT104" s="13"/>
      <c r="RXU104" s="13"/>
      <c r="RXV104" s="13"/>
      <c r="RXW104" s="13"/>
      <c r="RXX104" s="13"/>
      <c r="RXY104" s="13"/>
      <c r="RXZ104" s="13"/>
      <c r="RYA104" s="13"/>
      <c r="RYB104" s="13"/>
      <c r="RYC104" s="13"/>
      <c r="RYD104" s="13"/>
      <c r="RYE104" s="13"/>
      <c r="RYF104" s="13"/>
      <c r="RYG104" s="13"/>
      <c r="RYH104" s="13"/>
      <c r="RYI104" s="13"/>
      <c r="RYJ104" s="13"/>
      <c r="RYK104" s="13"/>
      <c r="RYL104" s="13"/>
      <c r="RYM104" s="13"/>
      <c r="RYN104" s="13"/>
      <c r="RYO104" s="13"/>
      <c r="RYP104" s="13"/>
      <c r="RYQ104" s="13"/>
      <c r="RYR104" s="13"/>
      <c r="RYS104" s="13"/>
      <c r="RYT104" s="13"/>
      <c r="RYU104" s="13"/>
      <c r="RYV104" s="13"/>
      <c r="RYW104" s="13"/>
      <c r="RYX104" s="13"/>
      <c r="RYY104" s="13"/>
      <c r="RYZ104" s="13"/>
      <c r="RZA104" s="13"/>
      <c r="RZB104" s="13"/>
      <c r="RZC104" s="13"/>
      <c r="RZD104" s="13"/>
      <c r="RZE104" s="13"/>
      <c r="RZF104" s="13"/>
      <c r="RZG104" s="13"/>
      <c r="RZH104" s="13"/>
      <c r="RZI104" s="13"/>
      <c r="RZJ104" s="13"/>
      <c r="RZK104" s="13"/>
      <c r="RZL104" s="13"/>
      <c r="RZM104" s="13"/>
      <c r="RZN104" s="13"/>
      <c r="RZO104" s="13"/>
      <c r="RZP104" s="13"/>
      <c r="RZQ104" s="13"/>
      <c r="RZR104" s="13"/>
      <c r="RZS104" s="13"/>
      <c r="RZT104" s="13"/>
      <c r="RZU104" s="13"/>
      <c r="RZV104" s="13"/>
      <c r="RZW104" s="13"/>
      <c r="RZX104" s="13"/>
      <c r="RZY104" s="13"/>
      <c r="RZZ104" s="13"/>
      <c r="SAA104" s="13"/>
      <c r="SAB104" s="13"/>
      <c r="SAC104" s="13"/>
      <c r="SAD104" s="13"/>
      <c r="SAE104" s="13"/>
      <c r="SAF104" s="13"/>
      <c r="SAG104" s="13"/>
      <c r="SAH104" s="13"/>
      <c r="SAI104" s="13"/>
      <c r="SAJ104" s="13"/>
      <c r="SAK104" s="13"/>
      <c r="SAL104" s="13"/>
      <c r="SAM104" s="13"/>
      <c r="SAN104" s="13"/>
      <c r="SAO104" s="13"/>
      <c r="SAP104" s="13"/>
      <c r="SAQ104" s="13"/>
      <c r="SAR104" s="13"/>
      <c r="SAS104" s="13"/>
      <c r="SAT104" s="13"/>
      <c r="SAU104" s="13"/>
      <c r="SAV104" s="13"/>
      <c r="SAW104" s="13"/>
      <c r="SAX104" s="13"/>
      <c r="SAY104" s="13"/>
      <c r="SAZ104" s="13"/>
      <c r="SBA104" s="13"/>
      <c r="SBB104" s="13"/>
      <c r="SBC104" s="13"/>
      <c r="SBD104" s="13"/>
      <c r="SBE104" s="13"/>
      <c r="SBF104" s="13"/>
      <c r="SBG104" s="13"/>
      <c r="SBH104" s="13"/>
      <c r="SBI104" s="13"/>
      <c r="SBJ104" s="13"/>
      <c r="SBK104" s="13"/>
      <c r="SBL104" s="13"/>
      <c r="SBM104" s="13"/>
      <c r="SBN104" s="13"/>
      <c r="SBO104" s="13"/>
      <c r="SBP104" s="13"/>
      <c r="SBQ104" s="13"/>
      <c r="SBR104" s="13"/>
      <c r="SBS104" s="13"/>
      <c r="SBT104" s="13"/>
      <c r="SBU104" s="13"/>
      <c r="SBV104" s="13"/>
      <c r="SBW104" s="13"/>
      <c r="SBX104" s="13"/>
      <c r="SBY104" s="13"/>
      <c r="SBZ104" s="13"/>
      <c r="SCA104" s="13"/>
      <c r="SCB104" s="13"/>
      <c r="SCC104" s="13"/>
      <c r="SCD104" s="13"/>
      <c r="SCE104" s="13"/>
      <c r="SCF104" s="13"/>
      <c r="SCG104" s="13"/>
      <c r="SCH104" s="13"/>
      <c r="SCI104" s="13"/>
      <c r="SCJ104" s="13"/>
      <c r="SCK104" s="13"/>
      <c r="SCL104" s="13"/>
      <c r="SCM104" s="13"/>
      <c r="SCN104" s="13"/>
      <c r="SCO104" s="13"/>
      <c r="SCP104" s="13"/>
      <c r="SCQ104" s="13"/>
      <c r="SCR104" s="13"/>
      <c r="SCS104" s="13"/>
      <c r="SCT104" s="13"/>
      <c r="SCU104" s="13"/>
      <c r="SCV104" s="13"/>
      <c r="SCW104" s="13"/>
      <c r="SCX104" s="13"/>
      <c r="SCY104" s="13"/>
      <c r="SCZ104" s="13"/>
      <c r="SDA104" s="13"/>
      <c r="SDB104" s="13"/>
      <c r="SDC104" s="13"/>
      <c r="SDD104" s="13"/>
      <c r="SDE104" s="13"/>
      <c r="SDF104" s="13"/>
      <c r="SDG104" s="13"/>
      <c r="SDH104" s="13"/>
      <c r="SDI104" s="13"/>
      <c r="SDJ104" s="13"/>
      <c r="SDK104" s="13"/>
      <c r="SDL104" s="13"/>
      <c r="SDM104" s="13"/>
      <c r="SDN104" s="13"/>
      <c r="SDO104" s="13"/>
      <c r="SDP104" s="13"/>
      <c r="SDQ104" s="13"/>
      <c r="SDR104" s="13"/>
      <c r="SDS104" s="13"/>
      <c r="SDT104" s="13"/>
      <c r="SDU104" s="13"/>
      <c r="SDV104" s="13"/>
      <c r="SDW104" s="13"/>
      <c r="SDX104" s="13"/>
      <c r="SDY104" s="13"/>
      <c r="SDZ104" s="13"/>
      <c r="SEA104" s="13"/>
      <c r="SEB104" s="13"/>
      <c r="SEC104" s="13"/>
      <c r="SED104" s="13"/>
      <c r="SEE104" s="13"/>
      <c r="SEF104" s="13"/>
      <c r="SEG104" s="13"/>
      <c r="SEH104" s="13"/>
      <c r="SEI104" s="13"/>
      <c r="SEJ104" s="13"/>
      <c r="SEK104" s="13"/>
      <c r="SEL104" s="13"/>
      <c r="SEM104" s="13"/>
      <c r="SEN104" s="13"/>
      <c r="SEO104" s="13"/>
      <c r="SEP104" s="13"/>
      <c r="SEQ104" s="13"/>
      <c r="SER104" s="13"/>
      <c r="SES104" s="13"/>
      <c r="SET104" s="13"/>
      <c r="SEU104" s="13"/>
      <c r="SEV104" s="13"/>
      <c r="SEW104" s="13"/>
      <c r="SEX104" s="13"/>
      <c r="SEY104" s="13"/>
      <c r="SEZ104" s="13"/>
      <c r="SFA104" s="13"/>
      <c r="SFB104" s="13"/>
      <c r="SFC104" s="13"/>
      <c r="SFD104" s="13"/>
      <c r="SFE104" s="13"/>
      <c r="SFF104" s="13"/>
      <c r="SFG104" s="13"/>
      <c r="SFH104" s="13"/>
      <c r="SFI104" s="13"/>
      <c r="SFJ104" s="13"/>
      <c r="SFK104" s="13"/>
      <c r="SFL104" s="13"/>
      <c r="SFM104" s="13"/>
      <c r="SFN104" s="13"/>
      <c r="SFO104" s="13"/>
      <c r="SFP104" s="13"/>
      <c r="SFQ104" s="13"/>
      <c r="SFR104" s="13"/>
      <c r="SFS104" s="13"/>
      <c r="SFT104" s="13"/>
      <c r="SFU104" s="13"/>
      <c r="SFV104" s="13"/>
      <c r="SFW104" s="13"/>
      <c r="SFX104" s="13"/>
      <c r="SFY104" s="13"/>
      <c r="SFZ104" s="13"/>
      <c r="SGA104" s="13"/>
      <c r="SGB104" s="13"/>
      <c r="SGC104" s="13"/>
      <c r="SGD104" s="13"/>
      <c r="SGE104" s="13"/>
      <c r="SGF104" s="13"/>
      <c r="SGG104" s="13"/>
      <c r="SGH104" s="13"/>
      <c r="SGI104" s="13"/>
      <c r="SGJ104" s="13"/>
      <c r="SGK104" s="13"/>
      <c r="SGL104" s="13"/>
      <c r="SGM104" s="13"/>
      <c r="SGN104" s="13"/>
      <c r="SGO104" s="13"/>
      <c r="SGP104" s="13"/>
      <c r="SGQ104" s="13"/>
      <c r="SGR104" s="13"/>
      <c r="SGS104" s="13"/>
      <c r="SGT104" s="13"/>
      <c r="SGU104" s="13"/>
      <c r="SGV104" s="13"/>
      <c r="SGW104" s="13"/>
      <c r="SGX104" s="13"/>
      <c r="SGY104" s="13"/>
      <c r="SGZ104" s="13"/>
      <c r="SHA104" s="13"/>
      <c r="SHB104" s="13"/>
      <c r="SHC104" s="13"/>
      <c r="SHD104" s="13"/>
      <c r="SHE104" s="13"/>
      <c r="SHF104" s="13"/>
      <c r="SHG104" s="13"/>
      <c r="SHH104" s="13"/>
      <c r="SHI104" s="13"/>
      <c r="SHJ104" s="13"/>
      <c r="SHK104" s="13"/>
      <c r="SHL104" s="13"/>
      <c r="SHM104" s="13"/>
      <c r="SHN104" s="13"/>
      <c r="SHO104" s="13"/>
      <c r="SHP104" s="13"/>
      <c r="SHQ104" s="13"/>
      <c r="SHR104" s="13"/>
      <c r="SHS104" s="13"/>
      <c r="SHT104" s="13"/>
      <c r="SHU104" s="13"/>
      <c r="SHV104" s="13"/>
      <c r="SHW104" s="13"/>
      <c r="SHX104" s="13"/>
      <c r="SHY104" s="13"/>
      <c r="SHZ104" s="13"/>
      <c r="SIA104" s="13"/>
      <c r="SIB104" s="13"/>
      <c r="SIC104" s="13"/>
      <c r="SID104" s="13"/>
      <c r="SIE104" s="13"/>
      <c r="SIF104" s="13"/>
      <c r="SIG104" s="13"/>
      <c r="SIH104" s="13"/>
      <c r="SII104" s="13"/>
      <c r="SIJ104" s="13"/>
      <c r="SIK104" s="13"/>
      <c r="SIL104" s="13"/>
      <c r="SIM104" s="13"/>
      <c r="SIN104" s="13"/>
      <c r="SIO104" s="13"/>
      <c r="SIP104" s="13"/>
      <c r="SIQ104" s="13"/>
      <c r="SIR104" s="13"/>
      <c r="SIS104" s="13"/>
      <c r="SIT104" s="13"/>
      <c r="SIU104" s="13"/>
      <c r="SIV104" s="13"/>
      <c r="SIW104" s="13"/>
      <c r="SIX104" s="13"/>
      <c r="SIY104" s="13"/>
      <c r="SIZ104" s="13"/>
      <c r="SJA104" s="13"/>
      <c r="SJB104" s="13"/>
      <c r="SJC104" s="13"/>
      <c r="SJD104" s="13"/>
      <c r="SJE104" s="13"/>
      <c r="SJF104" s="13"/>
      <c r="SJG104" s="13"/>
      <c r="SJH104" s="13"/>
      <c r="SJI104" s="13"/>
      <c r="SJJ104" s="13"/>
      <c r="SJK104" s="13"/>
      <c r="SJL104" s="13"/>
      <c r="SJM104" s="13"/>
      <c r="SJN104" s="13"/>
      <c r="SJO104" s="13"/>
      <c r="SJP104" s="13"/>
      <c r="SJQ104" s="13"/>
      <c r="SJR104" s="13"/>
      <c r="SJS104" s="13"/>
      <c r="SJT104" s="13"/>
      <c r="SJU104" s="13"/>
      <c r="SJV104" s="13"/>
      <c r="SJW104" s="13"/>
      <c r="SJX104" s="13"/>
      <c r="SJY104" s="13"/>
      <c r="SJZ104" s="13"/>
      <c r="SKA104" s="13"/>
      <c r="SKB104" s="13"/>
      <c r="SKC104" s="13"/>
      <c r="SKD104" s="13"/>
      <c r="SKE104" s="13"/>
      <c r="SKF104" s="13"/>
      <c r="SKG104" s="13"/>
      <c r="SKH104" s="13"/>
      <c r="SKI104" s="13"/>
      <c r="SKJ104" s="13"/>
      <c r="SKK104" s="13"/>
      <c r="SKL104" s="13"/>
      <c r="SKM104" s="13"/>
      <c r="SKN104" s="13"/>
      <c r="SKO104" s="13"/>
      <c r="SKP104" s="13"/>
      <c r="SKQ104" s="13"/>
      <c r="SKR104" s="13"/>
      <c r="SKS104" s="13"/>
      <c r="SKT104" s="13"/>
      <c r="SKU104" s="13"/>
      <c r="SKV104" s="13"/>
      <c r="SKW104" s="13"/>
      <c r="SKX104" s="13"/>
      <c r="SKY104" s="13"/>
      <c r="SKZ104" s="13"/>
      <c r="SLA104" s="13"/>
      <c r="SLB104" s="13"/>
      <c r="SLC104" s="13"/>
      <c r="SLD104" s="13"/>
      <c r="SLE104" s="13"/>
      <c r="SLF104" s="13"/>
      <c r="SLG104" s="13"/>
      <c r="SLH104" s="13"/>
      <c r="SLI104" s="13"/>
      <c r="SLJ104" s="13"/>
      <c r="SLK104" s="13"/>
      <c r="SLL104" s="13"/>
      <c r="SLM104" s="13"/>
      <c r="SLN104" s="13"/>
      <c r="SLO104" s="13"/>
      <c r="SLP104" s="13"/>
      <c r="SLQ104" s="13"/>
      <c r="SLR104" s="13"/>
      <c r="SLS104" s="13"/>
      <c r="SLT104" s="13"/>
      <c r="SLU104" s="13"/>
      <c r="SLV104" s="13"/>
      <c r="SLW104" s="13"/>
      <c r="SLX104" s="13"/>
      <c r="SLY104" s="13"/>
      <c r="SLZ104" s="13"/>
      <c r="SMA104" s="13"/>
      <c r="SMB104" s="13"/>
      <c r="SMC104" s="13"/>
      <c r="SMD104" s="13"/>
      <c r="SME104" s="13"/>
      <c r="SMF104" s="13"/>
      <c r="SMG104" s="13"/>
      <c r="SMH104" s="13"/>
      <c r="SMI104" s="13"/>
      <c r="SMJ104" s="13"/>
      <c r="SMK104" s="13"/>
      <c r="SML104" s="13"/>
      <c r="SMM104" s="13"/>
      <c r="SMN104" s="13"/>
      <c r="SMO104" s="13"/>
      <c r="SMP104" s="13"/>
      <c r="SMQ104" s="13"/>
      <c r="SMR104" s="13"/>
      <c r="SMS104" s="13"/>
      <c r="SMT104" s="13"/>
      <c r="SMU104" s="13"/>
      <c r="SMV104" s="13"/>
      <c r="SMW104" s="13"/>
      <c r="SMX104" s="13"/>
      <c r="SMY104" s="13"/>
      <c r="SMZ104" s="13"/>
      <c r="SNA104" s="13"/>
      <c r="SNB104" s="13"/>
      <c r="SNC104" s="13"/>
      <c r="SND104" s="13"/>
      <c r="SNE104" s="13"/>
      <c r="SNF104" s="13"/>
      <c r="SNG104" s="13"/>
      <c r="SNH104" s="13"/>
      <c r="SNI104" s="13"/>
      <c r="SNJ104" s="13"/>
      <c r="SNK104" s="13"/>
      <c r="SNL104" s="13"/>
      <c r="SNM104" s="13"/>
      <c r="SNN104" s="13"/>
      <c r="SNO104" s="13"/>
      <c r="SNP104" s="13"/>
      <c r="SNQ104" s="13"/>
      <c r="SNR104" s="13"/>
      <c r="SNS104" s="13"/>
      <c r="SNT104" s="13"/>
      <c r="SNU104" s="13"/>
      <c r="SNV104" s="13"/>
      <c r="SNW104" s="13"/>
      <c r="SNX104" s="13"/>
      <c r="SNY104" s="13"/>
      <c r="SNZ104" s="13"/>
      <c r="SOA104" s="13"/>
      <c r="SOB104" s="13"/>
      <c r="SOC104" s="13"/>
      <c r="SOD104" s="13"/>
      <c r="SOE104" s="13"/>
      <c r="SOF104" s="13"/>
      <c r="SOG104" s="13"/>
      <c r="SOH104" s="13"/>
      <c r="SOI104" s="13"/>
      <c r="SOJ104" s="13"/>
      <c r="SOK104" s="13"/>
      <c r="SOL104" s="13"/>
      <c r="SOM104" s="13"/>
      <c r="SON104" s="13"/>
      <c r="SOO104" s="13"/>
      <c r="SOP104" s="13"/>
      <c r="SOQ104" s="13"/>
      <c r="SOR104" s="13"/>
      <c r="SOS104" s="13"/>
      <c r="SOT104" s="13"/>
      <c r="SOU104" s="13"/>
      <c r="SOV104" s="13"/>
      <c r="SOW104" s="13"/>
      <c r="SOX104" s="13"/>
      <c r="SOY104" s="13"/>
      <c r="SOZ104" s="13"/>
      <c r="SPA104" s="13"/>
      <c r="SPB104" s="13"/>
      <c r="SPC104" s="13"/>
      <c r="SPD104" s="13"/>
      <c r="SPE104" s="13"/>
      <c r="SPF104" s="13"/>
      <c r="SPG104" s="13"/>
      <c r="SPH104" s="13"/>
      <c r="SPI104" s="13"/>
      <c r="SPJ104" s="13"/>
      <c r="SPK104" s="13"/>
      <c r="SPL104" s="13"/>
      <c r="SPM104" s="13"/>
      <c r="SPN104" s="13"/>
      <c r="SPO104" s="13"/>
      <c r="SPP104" s="13"/>
      <c r="SPQ104" s="13"/>
      <c r="SPR104" s="13"/>
      <c r="SPS104" s="13"/>
      <c r="SPT104" s="13"/>
      <c r="SPU104" s="13"/>
      <c r="SPV104" s="13"/>
      <c r="SPW104" s="13"/>
      <c r="SPX104" s="13"/>
      <c r="SPY104" s="13"/>
      <c r="SPZ104" s="13"/>
      <c r="SQA104" s="13"/>
      <c r="SQB104" s="13"/>
      <c r="SQC104" s="13"/>
      <c r="SQD104" s="13"/>
      <c r="SQE104" s="13"/>
      <c r="SQF104" s="13"/>
      <c r="SQG104" s="13"/>
      <c r="SQH104" s="13"/>
      <c r="SQI104" s="13"/>
      <c r="SQJ104" s="13"/>
      <c r="SQK104" s="13"/>
      <c r="SQL104" s="13"/>
      <c r="SQM104" s="13"/>
      <c r="SQN104" s="13"/>
      <c r="SQO104" s="13"/>
      <c r="SQP104" s="13"/>
      <c r="SQQ104" s="13"/>
      <c r="SQR104" s="13"/>
      <c r="SQS104" s="13"/>
      <c r="SQT104" s="13"/>
      <c r="SQU104" s="13"/>
      <c r="SQV104" s="13"/>
      <c r="SQW104" s="13"/>
      <c r="SQX104" s="13"/>
      <c r="SQY104" s="13"/>
      <c r="SQZ104" s="13"/>
      <c r="SRA104" s="13"/>
      <c r="SRB104" s="13"/>
      <c r="SRC104" s="13"/>
      <c r="SRD104" s="13"/>
      <c r="SRE104" s="13"/>
      <c r="SRF104" s="13"/>
      <c r="SRG104" s="13"/>
      <c r="SRH104" s="13"/>
      <c r="SRI104" s="13"/>
      <c r="SRJ104" s="13"/>
      <c r="SRK104" s="13"/>
      <c r="SRL104" s="13"/>
      <c r="SRM104" s="13"/>
      <c r="SRN104" s="13"/>
      <c r="SRO104" s="13"/>
      <c r="SRP104" s="13"/>
      <c r="SRQ104" s="13"/>
      <c r="SRR104" s="13"/>
      <c r="SRS104" s="13"/>
      <c r="SRT104" s="13"/>
      <c r="SRU104" s="13"/>
      <c r="SRV104" s="13"/>
      <c r="SRW104" s="13"/>
      <c r="SRX104" s="13"/>
      <c r="SRY104" s="13"/>
      <c r="SRZ104" s="13"/>
      <c r="SSA104" s="13"/>
      <c r="SSB104" s="13"/>
      <c r="SSC104" s="13"/>
      <c r="SSD104" s="13"/>
      <c r="SSE104" s="13"/>
      <c r="SSF104" s="13"/>
      <c r="SSG104" s="13"/>
      <c r="SSH104" s="13"/>
      <c r="SSI104" s="13"/>
      <c r="SSJ104" s="13"/>
      <c r="SSK104" s="13"/>
      <c r="SSL104" s="13"/>
      <c r="SSM104" s="13"/>
      <c r="SSN104" s="13"/>
      <c r="SSO104" s="13"/>
      <c r="SSP104" s="13"/>
      <c r="SSQ104" s="13"/>
      <c r="SSR104" s="13"/>
      <c r="SSS104" s="13"/>
      <c r="SST104" s="13"/>
      <c r="SSU104" s="13"/>
      <c r="SSV104" s="13"/>
      <c r="SSW104" s="13"/>
      <c r="SSX104" s="13"/>
      <c r="SSY104" s="13"/>
      <c r="SSZ104" s="13"/>
      <c r="STA104" s="13"/>
      <c r="STB104" s="13"/>
      <c r="STC104" s="13"/>
      <c r="STD104" s="13"/>
      <c r="STE104" s="13"/>
      <c r="STF104" s="13"/>
      <c r="STG104" s="13"/>
      <c r="STH104" s="13"/>
      <c r="STI104" s="13"/>
      <c r="STJ104" s="13"/>
      <c r="STK104" s="13"/>
      <c r="STL104" s="13"/>
      <c r="STM104" s="13"/>
      <c r="STN104" s="13"/>
      <c r="STO104" s="13"/>
      <c r="STP104" s="13"/>
      <c r="STQ104" s="13"/>
      <c r="STR104" s="13"/>
      <c r="STS104" s="13"/>
      <c r="STT104" s="13"/>
      <c r="STU104" s="13"/>
      <c r="STV104" s="13"/>
      <c r="STW104" s="13"/>
      <c r="STX104" s="13"/>
      <c r="STY104" s="13"/>
      <c r="STZ104" s="13"/>
      <c r="SUA104" s="13"/>
      <c r="SUB104" s="13"/>
      <c r="SUC104" s="13"/>
      <c r="SUD104" s="13"/>
      <c r="SUE104" s="13"/>
      <c r="SUF104" s="13"/>
      <c r="SUG104" s="13"/>
      <c r="SUH104" s="13"/>
      <c r="SUI104" s="13"/>
      <c r="SUJ104" s="13"/>
      <c r="SUK104" s="13"/>
      <c r="SUL104" s="13"/>
      <c r="SUM104" s="13"/>
      <c r="SUN104" s="13"/>
      <c r="SUO104" s="13"/>
      <c r="SUP104" s="13"/>
      <c r="SUQ104" s="13"/>
      <c r="SUR104" s="13"/>
      <c r="SUS104" s="13"/>
      <c r="SUT104" s="13"/>
      <c r="SUU104" s="13"/>
      <c r="SUV104" s="13"/>
      <c r="SUW104" s="13"/>
      <c r="SUX104" s="13"/>
      <c r="SUY104" s="13"/>
      <c r="SUZ104" s="13"/>
      <c r="SVA104" s="13"/>
      <c r="SVB104" s="13"/>
      <c r="SVC104" s="13"/>
      <c r="SVD104" s="13"/>
      <c r="SVE104" s="13"/>
      <c r="SVF104" s="13"/>
      <c r="SVG104" s="13"/>
      <c r="SVH104" s="13"/>
      <c r="SVI104" s="13"/>
      <c r="SVJ104" s="13"/>
      <c r="SVK104" s="13"/>
      <c r="SVL104" s="13"/>
      <c r="SVM104" s="13"/>
      <c r="SVN104" s="13"/>
      <c r="SVO104" s="13"/>
      <c r="SVP104" s="13"/>
      <c r="SVQ104" s="13"/>
      <c r="SVR104" s="13"/>
      <c r="SVS104" s="13"/>
      <c r="SVT104" s="13"/>
      <c r="SVU104" s="13"/>
      <c r="SVV104" s="13"/>
      <c r="SVW104" s="13"/>
      <c r="SVX104" s="13"/>
      <c r="SVY104" s="13"/>
      <c r="SVZ104" s="13"/>
      <c r="SWA104" s="13"/>
      <c r="SWB104" s="13"/>
      <c r="SWC104" s="13"/>
      <c r="SWD104" s="13"/>
      <c r="SWE104" s="13"/>
      <c r="SWF104" s="13"/>
      <c r="SWG104" s="13"/>
      <c r="SWH104" s="13"/>
      <c r="SWI104" s="13"/>
      <c r="SWJ104" s="13"/>
      <c r="SWK104" s="13"/>
      <c r="SWL104" s="13"/>
      <c r="SWM104" s="13"/>
      <c r="SWN104" s="13"/>
      <c r="SWO104" s="13"/>
      <c r="SWP104" s="13"/>
      <c r="SWQ104" s="13"/>
      <c r="SWR104" s="13"/>
      <c r="SWS104" s="13"/>
      <c r="SWT104" s="13"/>
      <c r="SWU104" s="13"/>
      <c r="SWV104" s="13"/>
      <c r="SWW104" s="13"/>
      <c r="SWX104" s="13"/>
      <c r="SWY104" s="13"/>
      <c r="SWZ104" s="13"/>
      <c r="SXA104" s="13"/>
      <c r="SXB104" s="13"/>
      <c r="SXC104" s="13"/>
      <c r="SXD104" s="13"/>
      <c r="SXE104" s="13"/>
      <c r="SXF104" s="13"/>
      <c r="SXG104" s="13"/>
      <c r="SXH104" s="13"/>
      <c r="SXI104" s="13"/>
      <c r="SXJ104" s="13"/>
      <c r="SXK104" s="13"/>
      <c r="SXL104" s="13"/>
      <c r="SXM104" s="13"/>
      <c r="SXN104" s="13"/>
      <c r="SXO104" s="13"/>
      <c r="SXP104" s="13"/>
      <c r="SXQ104" s="13"/>
      <c r="SXR104" s="13"/>
      <c r="SXS104" s="13"/>
      <c r="SXT104" s="13"/>
      <c r="SXU104" s="13"/>
      <c r="SXV104" s="13"/>
      <c r="SXW104" s="13"/>
      <c r="SXX104" s="13"/>
      <c r="SXY104" s="13"/>
      <c r="SXZ104" s="13"/>
      <c r="SYA104" s="13"/>
      <c r="SYB104" s="13"/>
      <c r="SYC104" s="13"/>
      <c r="SYD104" s="13"/>
      <c r="SYE104" s="13"/>
      <c r="SYF104" s="13"/>
      <c r="SYG104" s="13"/>
      <c r="SYH104" s="13"/>
      <c r="SYI104" s="13"/>
      <c r="SYJ104" s="13"/>
      <c r="SYK104" s="13"/>
      <c r="SYL104" s="13"/>
      <c r="SYM104" s="13"/>
      <c r="SYN104" s="13"/>
      <c r="SYO104" s="13"/>
      <c r="SYP104" s="13"/>
      <c r="SYQ104" s="13"/>
      <c r="SYR104" s="13"/>
      <c r="SYS104" s="13"/>
      <c r="SYT104" s="13"/>
      <c r="SYU104" s="13"/>
      <c r="SYV104" s="13"/>
      <c r="SYW104" s="13"/>
      <c r="SYX104" s="13"/>
      <c r="SYY104" s="13"/>
      <c r="SYZ104" s="13"/>
      <c r="SZA104" s="13"/>
      <c r="SZB104" s="13"/>
      <c r="SZC104" s="13"/>
      <c r="SZD104" s="13"/>
      <c r="SZE104" s="13"/>
      <c r="SZF104" s="13"/>
      <c r="SZG104" s="13"/>
      <c r="SZH104" s="13"/>
      <c r="SZI104" s="13"/>
      <c r="SZJ104" s="13"/>
      <c r="SZK104" s="13"/>
      <c r="SZL104" s="13"/>
      <c r="SZM104" s="13"/>
      <c r="SZN104" s="13"/>
      <c r="SZO104" s="13"/>
      <c r="SZP104" s="13"/>
      <c r="SZQ104" s="13"/>
      <c r="SZR104" s="13"/>
      <c r="SZS104" s="13"/>
      <c r="SZT104" s="13"/>
      <c r="SZU104" s="13"/>
      <c r="SZV104" s="13"/>
      <c r="SZW104" s="13"/>
      <c r="SZX104" s="13"/>
      <c r="SZY104" s="13"/>
      <c r="SZZ104" s="13"/>
      <c r="TAA104" s="13"/>
      <c r="TAB104" s="13"/>
      <c r="TAC104" s="13"/>
      <c r="TAD104" s="13"/>
      <c r="TAE104" s="13"/>
      <c r="TAF104" s="13"/>
      <c r="TAG104" s="13"/>
      <c r="TAH104" s="13"/>
      <c r="TAI104" s="13"/>
      <c r="TAJ104" s="13"/>
      <c r="TAK104" s="13"/>
      <c r="TAL104" s="13"/>
      <c r="TAM104" s="13"/>
      <c r="TAN104" s="13"/>
      <c r="TAO104" s="13"/>
      <c r="TAP104" s="13"/>
      <c r="TAQ104" s="13"/>
      <c r="TAR104" s="13"/>
      <c r="TAS104" s="13"/>
      <c r="TAT104" s="13"/>
      <c r="TAU104" s="13"/>
      <c r="TAV104" s="13"/>
      <c r="TAW104" s="13"/>
      <c r="TAX104" s="13"/>
      <c r="TAY104" s="13"/>
      <c r="TAZ104" s="13"/>
      <c r="TBA104" s="13"/>
      <c r="TBB104" s="13"/>
      <c r="TBC104" s="13"/>
      <c r="TBD104" s="13"/>
      <c r="TBE104" s="13"/>
      <c r="TBF104" s="13"/>
      <c r="TBG104" s="13"/>
      <c r="TBH104" s="13"/>
      <c r="TBI104" s="13"/>
      <c r="TBJ104" s="13"/>
      <c r="TBK104" s="13"/>
      <c r="TBL104" s="13"/>
      <c r="TBM104" s="13"/>
      <c r="TBN104" s="13"/>
      <c r="TBO104" s="13"/>
      <c r="TBP104" s="13"/>
      <c r="TBQ104" s="13"/>
      <c r="TBR104" s="13"/>
      <c r="TBS104" s="13"/>
      <c r="TBT104" s="13"/>
      <c r="TBU104" s="13"/>
      <c r="TBV104" s="13"/>
      <c r="TBW104" s="13"/>
      <c r="TBX104" s="13"/>
      <c r="TBY104" s="13"/>
      <c r="TBZ104" s="13"/>
      <c r="TCA104" s="13"/>
      <c r="TCB104" s="13"/>
      <c r="TCC104" s="13"/>
      <c r="TCD104" s="13"/>
      <c r="TCE104" s="13"/>
      <c r="TCF104" s="13"/>
      <c r="TCG104" s="13"/>
      <c r="TCH104" s="13"/>
      <c r="TCI104" s="13"/>
      <c r="TCJ104" s="13"/>
      <c r="TCK104" s="13"/>
      <c r="TCL104" s="13"/>
      <c r="TCM104" s="13"/>
      <c r="TCN104" s="13"/>
      <c r="TCO104" s="13"/>
      <c r="TCP104" s="13"/>
      <c r="TCQ104" s="13"/>
      <c r="TCR104" s="13"/>
      <c r="TCS104" s="13"/>
      <c r="TCT104" s="13"/>
      <c r="TCU104" s="13"/>
      <c r="TCV104" s="13"/>
      <c r="TCW104" s="13"/>
      <c r="TCX104" s="13"/>
      <c r="TCY104" s="13"/>
      <c r="TCZ104" s="13"/>
      <c r="TDA104" s="13"/>
      <c r="TDB104" s="13"/>
      <c r="TDC104" s="13"/>
      <c r="TDD104" s="13"/>
      <c r="TDE104" s="13"/>
      <c r="TDF104" s="13"/>
      <c r="TDG104" s="13"/>
      <c r="TDH104" s="13"/>
      <c r="TDI104" s="13"/>
      <c r="TDJ104" s="13"/>
      <c r="TDK104" s="13"/>
      <c r="TDL104" s="13"/>
      <c r="TDM104" s="13"/>
      <c r="TDN104" s="13"/>
      <c r="TDO104" s="13"/>
      <c r="TDP104" s="13"/>
      <c r="TDQ104" s="13"/>
      <c r="TDR104" s="13"/>
      <c r="TDS104" s="13"/>
      <c r="TDT104" s="13"/>
      <c r="TDU104" s="13"/>
      <c r="TDV104" s="13"/>
      <c r="TDW104" s="13"/>
      <c r="TDX104" s="13"/>
      <c r="TDY104" s="13"/>
      <c r="TDZ104" s="13"/>
      <c r="TEA104" s="13"/>
      <c r="TEB104" s="13"/>
      <c r="TEC104" s="13"/>
      <c r="TED104" s="13"/>
      <c r="TEE104" s="13"/>
      <c r="TEF104" s="13"/>
      <c r="TEG104" s="13"/>
      <c r="TEH104" s="13"/>
      <c r="TEI104" s="13"/>
      <c r="TEJ104" s="13"/>
      <c r="TEK104" s="13"/>
      <c r="TEL104" s="13"/>
      <c r="TEM104" s="13"/>
      <c r="TEN104" s="13"/>
      <c r="TEO104" s="13"/>
      <c r="TEP104" s="13"/>
      <c r="TEQ104" s="13"/>
      <c r="TER104" s="13"/>
      <c r="TES104" s="13"/>
      <c r="TET104" s="13"/>
      <c r="TEU104" s="13"/>
      <c r="TEV104" s="13"/>
      <c r="TEW104" s="13"/>
      <c r="TEX104" s="13"/>
      <c r="TEY104" s="13"/>
      <c r="TEZ104" s="13"/>
      <c r="TFA104" s="13"/>
      <c r="TFB104" s="13"/>
      <c r="TFC104" s="13"/>
      <c r="TFD104" s="13"/>
      <c r="TFE104" s="13"/>
      <c r="TFF104" s="13"/>
      <c r="TFG104" s="13"/>
      <c r="TFH104" s="13"/>
      <c r="TFI104" s="13"/>
      <c r="TFJ104" s="13"/>
      <c r="TFK104" s="13"/>
      <c r="TFL104" s="13"/>
      <c r="TFM104" s="13"/>
      <c r="TFN104" s="13"/>
      <c r="TFO104" s="13"/>
      <c r="TFP104" s="13"/>
      <c r="TFQ104" s="13"/>
      <c r="TFR104" s="13"/>
      <c r="TFS104" s="13"/>
      <c r="TFT104" s="13"/>
      <c r="TFU104" s="13"/>
      <c r="TFV104" s="13"/>
      <c r="TFW104" s="13"/>
      <c r="TFX104" s="13"/>
      <c r="TFY104" s="13"/>
      <c r="TFZ104" s="13"/>
      <c r="TGA104" s="13"/>
      <c r="TGB104" s="13"/>
      <c r="TGC104" s="13"/>
      <c r="TGD104" s="13"/>
      <c r="TGE104" s="13"/>
      <c r="TGF104" s="13"/>
      <c r="TGG104" s="13"/>
      <c r="TGH104" s="13"/>
      <c r="TGI104" s="13"/>
      <c r="TGJ104" s="13"/>
      <c r="TGK104" s="13"/>
      <c r="TGL104" s="13"/>
      <c r="TGM104" s="13"/>
      <c r="TGN104" s="13"/>
      <c r="TGO104" s="13"/>
      <c r="TGP104" s="13"/>
      <c r="TGQ104" s="13"/>
      <c r="TGR104" s="13"/>
      <c r="TGS104" s="13"/>
      <c r="TGT104" s="13"/>
      <c r="TGU104" s="13"/>
      <c r="TGV104" s="13"/>
      <c r="TGW104" s="13"/>
      <c r="TGX104" s="13"/>
      <c r="TGY104" s="13"/>
      <c r="TGZ104" s="13"/>
      <c r="THA104" s="13"/>
      <c r="THB104" s="13"/>
      <c r="THC104" s="13"/>
      <c r="THD104" s="13"/>
      <c r="THE104" s="13"/>
      <c r="THF104" s="13"/>
      <c r="THG104" s="13"/>
      <c r="THH104" s="13"/>
      <c r="THI104" s="13"/>
      <c r="THJ104" s="13"/>
      <c r="THK104" s="13"/>
      <c r="THL104" s="13"/>
      <c r="THM104" s="13"/>
      <c r="THN104" s="13"/>
      <c r="THO104" s="13"/>
      <c r="THP104" s="13"/>
      <c r="THQ104" s="13"/>
      <c r="THR104" s="13"/>
      <c r="THS104" s="13"/>
      <c r="THT104" s="13"/>
      <c r="THU104" s="13"/>
      <c r="THV104" s="13"/>
      <c r="THW104" s="13"/>
      <c r="THX104" s="13"/>
      <c r="THY104" s="13"/>
      <c r="THZ104" s="13"/>
      <c r="TIA104" s="13"/>
      <c r="TIB104" s="13"/>
      <c r="TIC104" s="13"/>
      <c r="TID104" s="13"/>
      <c r="TIE104" s="13"/>
      <c r="TIF104" s="13"/>
      <c r="TIG104" s="13"/>
      <c r="TIH104" s="13"/>
      <c r="TII104" s="13"/>
      <c r="TIJ104" s="13"/>
      <c r="TIK104" s="13"/>
      <c r="TIL104" s="13"/>
      <c r="TIM104" s="13"/>
      <c r="TIN104" s="13"/>
      <c r="TIO104" s="13"/>
      <c r="TIP104" s="13"/>
      <c r="TIQ104" s="13"/>
      <c r="TIR104" s="13"/>
      <c r="TIS104" s="13"/>
      <c r="TIT104" s="13"/>
      <c r="TIU104" s="13"/>
      <c r="TIV104" s="13"/>
      <c r="TIW104" s="13"/>
      <c r="TIX104" s="13"/>
      <c r="TIY104" s="13"/>
      <c r="TIZ104" s="13"/>
      <c r="TJA104" s="13"/>
      <c r="TJB104" s="13"/>
      <c r="TJC104" s="13"/>
      <c r="TJD104" s="13"/>
      <c r="TJE104" s="13"/>
      <c r="TJF104" s="13"/>
      <c r="TJG104" s="13"/>
      <c r="TJH104" s="13"/>
      <c r="TJI104" s="13"/>
      <c r="TJJ104" s="13"/>
      <c r="TJK104" s="13"/>
      <c r="TJL104" s="13"/>
      <c r="TJM104" s="13"/>
      <c r="TJN104" s="13"/>
      <c r="TJO104" s="13"/>
      <c r="TJP104" s="13"/>
      <c r="TJQ104" s="13"/>
      <c r="TJR104" s="13"/>
      <c r="TJS104" s="13"/>
      <c r="TJT104" s="13"/>
      <c r="TJU104" s="13"/>
      <c r="TJV104" s="13"/>
      <c r="TJW104" s="13"/>
      <c r="TJX104" s="13"/>
      <c r="TJY104" s="13"/>
      <c r="TJZ104" s="13"/>
      <c r="TKA104" s="13"/>
      <c r="TKB104" s="13"/>
      <c r="TKC104" s="13"/>
      <c r="TKD104" s="13"/>
      <c r="TKE104" s="13"/>
      <c r="TKF104" s="13"/>
      <c r="TKG104" s="13"/>
      <c r="TKH104" s="13"/>
      <c r="TKI104" s="13"/>
      <c r="TKJ104" s="13"/>
      <c r="TKK104" s="13"/>
      <c r="TKL104" s="13"/>
      <c r="TKM104" s="13"/>
      <c r="TKN104" s="13"/>
      <c r="TKO104" s="13"/>
      <c r="TKP104" s="13"/>
      <c r="TKQ104" s="13"/>
      <c r="TKR104" s="13"/>
      <c r="TKS104" s="13"/>
      <c r="TKT104" s="13"/>
      <c r="TKU104" s="13"/>
      <c r="TKV104" s="13"/>
      <c r="TKW104" s="13"/>
      <c r="TKX104" s="13"/>
      <c r="TKY104" s="13"/>
      <c r="TKZ104" s="13"/>
      <c r="TLA104" s="13"/>
      <c r="TLB104" s="13"/>
      <c r="TLC104" s="13"/>
      <c r="TLD104" s="13"/>
      <c r="TLE104" s="13"/>
      <c r="TLF104" s="13"/>
      <c r="TLG104" s="13"/>
      <c r="TLH104" s="13"/>
      <c r="TLI104" s="13"/>
      <c r="TLJ104" s="13"/>
      <c r="TLK104" s="13"/>
      <c r="TLL104" s="13"/>
      <c r="TLM104" s="13"/>
      <c r="TLN104" s="13"/>
      <c r="TLO104" s="13"/>
      <c r="TLP104" s="13"/>
      <c r="TLQ104" s="13"/>
      <c r="TLR104" s="13"/>
      <c r="TLS104" s="13"/>
      <c r="TLT104" s="13"/>
      <c r="TLU104" s="13"/>
      <c r="TLV104" s="13"/>
      <c r="TLW104" s="13"/>
      <c r="TLX104" s="13"/>
      <c r="TLY104" s="13"/>
      <c r="TLZ104" s="13"/>
      <c r="TMA104" s="13"/>
      <c r="TMB104" s="13"/>
      <c r="TMC104" s="13"/>
      <c r="TMD104" s="13"/>
      <c r="TME104" s="13"/>
      <c r="TMF104" s="13"/>
      <c r="TMG104" s="13"/>
      <c r="TMH104" s="13"/>
      <c r="TMI104" s="13"/>
      <c r="TMJ104" s="13"/>
      <c r="TMK104" s="13"/>
      <c r="TML104" s="13"/>
      <c r="TMM104" s="13"/>
      <c r="TMN104" s="13"/>
      <c r="TMO104" s="13"/>
      <c r="TMP104" s="13"/>
      <c r="TMQ104" s="13"/>
      <c r="TMR104" s="13"/>
      <c r="TMS104" s="13"/>
      <c r="TMT104" s="13"/>
      <c r="TMU104" s="13"/>
      <c r="TMV104" s="13"/>
      <c r="TMW104" s="13"/>
      <c r="TMX104" s="13"/>
      <c r="TMY104" s="13"/>
      <c r="TMZ104" s="13"/>
      <c r="TNA104" s="13"/>
      <c r="TNB104" s="13"/>
      <c r="TNC104" s="13"/>
      <c r="TND104" s="13"/>
      <c r="TNE104" s="13"/>
      <c r="TNF104" s="13"/>
      <c r="TNG104" s="13"/>
      <c r="TNH104" s="13"/>
      <c r="TNI104" s="13"/>
      <c r="TNJ104" s="13"/>
      <c r="TNK104" s="13"/>
      <c r="TNL104" s="13"/>
      <c r="TNM104" s="13"/>
      <c r="TNN104" s="13"/>
      <c r="TNO104" s="13"/>
      <c r="TNP104" s="13"/>
      <c r="TNQ104" s="13"/>
      <c r="TNR104" s="13"/>
      <c r="TNS104" s="13"/>
      <c r="TNT104" s="13"/>
      <c r="TNU104" s="13"/>
      <c r="TNV104" s="13"/>
      <c r="TNW104" s="13"/>
      <c r="TNX104" s="13"/>
      <c r="TNY104" s="13"/>
      <c r="TNZ104" s="13"/>
      <c r="TOA104" s="13"/>
      <c r="TOB104" s="13"/>
      <c r="TOC104" s="13"/>
      <c r="TOD104" s="13"/>
      <c r="TOE104" s="13"/>
      <c r="TOF104" s="13"/>
      <c r="TOG104" s="13"/>
      <c r="TOH104" s="13"/>
      <c r="TOI104" s="13"/>
      <c r="TOJ104" s="13"/>
      <c r="TOK104" s="13"/>
      <c r="TOL104" s="13"/>
      <c r="TOM104" s="13"/>
      <c r="TON104" s="13"/>
      <c r="TOO104" s="13"/>
      <c r="TOP104" s="13"/>
      <c r="TOQ104" s="13"/>
      <c r="TOR104" s="13"/>
      <c r="TOS104" s="13"/>
      <c r="TOT104" s="13"/>
      <c r="TOU104" s="13"/>
      <c r="TOV104" s="13"/>
      <c r="TOW104" s="13"/>
      <c r="TOX104" s="13"/>
      <c r="TOY104" s="13"/>
      <c r="TOZ104" s="13"/>
      <c r="TPA104" s="13"/>
      <c r="TPB104" s="13"/>
      <c r="TPC104" s="13"/>
      <c r="TPD104" s="13"/>
      <c r="TPE104" s="13"/>
      <c r="TPF104" s="13"/>
      <c r="TPG104" s="13"/>
      <c r="TPH104" s="13"/>
      <c r="TPI104" s="13"/>
      <c r="TPJ104" s="13"/>
      <c r="TPK104" s="13"/>
      <c r="TPL104" s="13"/>
      <c r="TPM104" s="13"/>
      <c r="TPN104" s="13"/>
      <c r="TPO104" s="13"/>
      <c r="TPP104" s="13"/>
      <c r="TPQ104" s="13"/>
      <c r="TPR104" s="13"/>
      <c r="TPS104" s="13"/>
      <c r="TPT104" s="13"/>
      <c r="TPU104" s="13"/>
      <c r="TPV104" s="13"/>
      <c r="TPW104" s="13"/>
      <c r="TPX104" s="13"/>
      <c r="TPY104" s="13"/>
      <c r="TPZ104" s="13"/>
      <c r="TQA104" s="13"/>
      <c r="TQB104" s="13"/>
      <c r="TQC104" s="13"/>
      <c r="TQD104" s="13"/>
      <c r="TQE104" s="13"/>
      <c r="TQF104" s="13"/>
      <c r="TQG104" s="13"/>
      <c r="TQH104" s="13"/>
      <c r="TQI104" s="13"/>
      <c r="TQJ104" s="13"/>
      <c r="TQK104" s="13"/>
      <c r="TQL104" s="13"/>
      <c r="TQM104" s="13"/>
      <c r="TQN104" s="13"/>
      <c r="TQO104" s="13"/>
      <c r="TQP104" s="13"/>
      <c r="TQQ104" s="13"/>
      <c r="TQR104" s="13"/>
      <c r="TQS104" s="13"/>
      <c r="TQT104" s="13"/>
      <c r="TQU104" s="13"/>
      <c r="TQV104" s="13"/>
      <c r="TQW104" s="13"/>
      <c r="TQX104" s="13"/>
      <c r="TQY104" s="13"/>
      <c r="TQZ104" s="13"/>
      <c r="TRA104" s="13"/>
      <c r="TRB104" s="13"/>
      <c r="TRC104" s="13"/>
      <c r="TRD104" s="13"/>
      <c r="TRE104" s="13"/>
      <c r="TRF104" s="13"/>
      <c r="TRG104" s="13"/>
      <c r="TRH104" s="13"/>
      <c r="TRI104" s="13"/>
      <c r="TRJ104" s="13"/>
      <c r="TRK104" s="13"/>
      <c r="TRL104" s="13"/>
      <c r="TRM104" s="13"/>
      <c r="TRN104" s="13"/>
      <c r="TRO104" s="13"/>
      <c r="TRP104" s="13"/>
      <c r="TRQ104" s="13"/>
      <c r="TRR104" s="13"/>
      <c r="TRS104" s="13"/>
      <c r="TRT104" s="13"/>
      <c r="TRU104" s="13"/>
      <c r="TRV104" s="13"/>
      <c r="TRW104" s="13"/>
      <c r="TRX104" s="13"/>
      <c r="TRY104" s="13"/>
      <c r="TRZ104" s="13"/>
      <c r="TSA104" s="13"/>
      <c r="TSB104" s="13"/>
      <c r="TSC104" s="13"/>
      <c r="TSD104" s="13"/>
      <c r="TSE104" s="13"/>
      <c r="TSF104" s="13"/>
      <c r="TSG104" s="13"/>
      <c r="TSH104" s="13"/>
      <c r="TSI104" s="13"/>
      <c r="TSJ104" s="13"/>
      <c r="TSK104" s="13"/>
      <c r="TSL104" s="13"/>
      <c r="TSM104" s="13"/>
      <c r="TSN104" s="13"/>
      <c r="TSO104" s="13"/>
      <c r="TSP104" s="13"/>
      <c r="TSQ104" s="13"/>
      <c r="TSR104" s="13"/>
      <c r="TSS104" s="13"/>
      <c r="TST104" s="13"/>
      <c r="TSU104" s="13"/>
      <c r="TSV104" s="13"/>
      <c r="TSW104" s="13"/>
      <c r="TSX104" s="13"/>
      <c r="TSY104" s="13"/>
      <c r="TSZ104" s="13"/>
      <c r="TTA104" s="13"/>
      <c r="TTB104" s="13"/>
      <c r="TTC104" s="13"/>
      <c r="TTD104" s="13"/>
      <c r="TTE104" s="13"/>
      <c r="TTF104" s="13"/>
      <c r="TTG104" s="13"/>
      <c r="TTH104" s="13"/>
      <c r="TTI104" s="13"/>
      <c r="TTJ104" s="13"/>
      <c r="TTK104" s="13"/>
      <c r="TTL104" s="13"/>
      <c r="TTM104" s="13"/>
      <c r="TTN104" s="13"/>
      <c r="TTO104" s="13"/>
      <c r="TTP104" s="13"/>
      <c r="TTQ104" s="13"/>
      <c r="TTR104" s="13"/>
      <c r="TTS104" s="13"/>
      <c r="TTT104" s="13"/>
      <c r="TTU104" s="13"/>
      <c r="TTV104" s="13"/>
      <c r="TTW104" s="13"/>
      <c r="TTX104" s="13"/>
      <c r="TTY104" s="13"/>
      <c r="TTZ104" s="13"/>
      <c r="TUA104" s="13"/>
      <c r="TUB104" s="13"/>
      <c r="TUC104" s="13"/>
      <c r="TUD104" s="13"/>
      <c r="TUE104" s="13"/>
      <c r="TUF104" s="13"/>
      <c r="TUG104" s="13"/>
      <c r="TUH104" s="13"/>
      <c r="TUI104" s="13"/>
      <c r="TUJ104" s="13"/>
      <c r="TUK104" s="13"/>
      <c r="TUL104" s="13"/>
      <c r="TUM104" s="13"/>
      <c r="TUN104" s="13"/>
      <c r="TUO104" s="13"/>
      <c r="TUP104" s="13"/>
      <c r="TUQ104" s="13"/>
      <c r="TUR104" s="13"/>
      <c r="TUS104" s="13"/>
      <c r="TUT104" s="13"/>
      <c r="TUU104" s="13"/>
      <c r="TUV104" s="13"/>
      <c r="TUW104" s="13"/>
      <c r="TUX104" s="13"/>
      <c r="TUY104" s="13"/>
      <c r="TUZ104" s="13"/>
      <c r="TVA104" s="13"/>
      <c r="TVB104" s="13"/>
      <c r="TVC104" s="13"/>
      <c r="TVD104" s="13"/>
      <c r="TVE104" s="13"/>
      <c r="TVF104" s="13"/>
      <c r="TVG104" s="13"/>
      <c r="TVH104" s="13"/>
      <c r="TVI104" s="13"/>
      <c r="TVJ104" s="13"/>
      <c r="TVK104" s="13"/>
      <c r="TVL104" s="13"/>
      <c r="TVM104" s="13"/>
      <c r="TVN104" s="13"/>
      <c r="TVO104" s="13"/>
      <c r="TVP104" s="13"/>
      <c r="TVQ104" s="13"/>
      <c r="TVR104" s="13"/>
      <c r="TVS104" s="13"/>
      <c r="TVT104" s="13"/>
      <c r="TVU104" s="13"/>
      <c r="TVV104" s="13"/>
      <c r="TVW104" s="13"/>
      <c r="TVX104" s="13"/>
      <c r="TVY104" s="13"/>
      <c r="TVZ104" s="13"/>
      <c r="TWA104" s="13"/>
      <c r="TWB104" s="13"/>
      <c r="TWC104" s="13"/>
      <c r="TWD104" s="13"/>
      <c r="TWE104" s="13"/>
      <c r="TWF104" s="13"/>
      <c r="TWG104" s="13"/>
      <c r="TWH104" s="13"/>
      <c r="TWI104" s="13"/>
      <c r="TWJ104" s="13"/>
      <c r="TWK104" s="13"/>
      <c r="TWL104" s="13"/>
      <c r="TWM104" s="13"/>
      <c r="TWN104" s="13"/>
      <c r="TWO104" s="13"/>
      <c r="TWP104" s="13"/>
      <c r="TWQ104" s="13"/>
      <c r="TWR104" s="13"/>
      <c r="TWS104" s="13"/>
      <c r="TWT104" s="13"/>
      <c r="TWU104" s="13"/>
      <c r="TWV104" s="13"/>
      <c r="TWW104" s="13"/>
      <c r="TWX104" s="13"/>
      <c r="TWY104" s="13"/>
      <c r="TWZ104" s="13"/>
      <c r="TXA104" s="13"/>
      <c r="TXB104" s="13"/>
      <c r="TXC104" s="13"/>
      <c r="TXD104" s="13"/>
      <c r="TXE104" s="13"/>
      <c r="TXF104" s="13"/>
      <c r="TXG104" s="13"/>
      <c r="TXH104" s="13"/>
      <c r="TXI104" s="13"/>
      <c r="TXJ104" s="13"/>
      <c r="TXK104" s="13"/>
      <c r="TXL104" s="13"/>
      <c r="TXM104" s="13"/>
      <c r="TXN104" s="13"/>
      <c r="TXO104" s="13"/>
      <c r="TXP104" s="13"/>
      <c r="TXQ104" s="13"/>
      <c r="TXR104" s="13"/>
      <c r="TXS104" s="13"/>
      <c r="TXT104" s="13"/>
      <c r="TXU104" s="13"/>
      <c r="TXV104" s="13"/>
      <c r="TXW104" s="13"/>
      <c r="TXX104" s="13"/>
      <c r="TXY104" s="13"/>
      <c r="TXZ104" s="13"/>
      <c r="TYA104" s="13"/>
      <c r="TYB104" s="13"/>
      <c r="TYC104" s="13"/>
      <c r="TYD104" s="13"/>
      <c r="TYE104" s="13"/>
      <c r="TYF104" s="13"/>
      <c r="TYG104" s="13"/>
      <c r="TYH104" s="13"/>
      <c r="TYI104" s="13"/>
      <c r="TYJ104" s="13"/>
      <c r="TYK104" s="13"/>
      <c r="TYL104" s="13"/>
      <c r="TYM104" s="13"/>
      <c r="TYN104" s="13"/>
      <c r="TYO104" s="13"/>
      <c r="TYP104" s="13"/>
      <c r="TYQ104" s="13"/>
      <c r="TYR104" s="13"/>
      <c r="TYS104" s="13"/>
      <c r="TYT104" s="13"/>
      <c r="TYU104" s="13"/>
      <c r="TYV104" s="13"/>
      <c r="TYW104" s="13"/>
      <c r="TYX104" s="13"/>
      <c r="TYY104" s="13"/>
      <c r="TYZ104" s="13"/>
      <c r="TZA104" s="13"/>
      <c r="TZB104" s="13"/>
      <c r="TZC104" s="13"/>
      <c r="TZD104" s="13"/>
      <c r="TZE104" s="13"/>
      <c r="TZF104" s="13"/>
      <c r="TZG104" s="13"/>
      <c r="TZH104" s="13"/>
      <c r="TZI104" s="13"/>
      <c r="TZJ104" s="13"/>
      <c r="TZK104" s="13"/>
      <c r="TZL104" s="13"/>
      <c r="TZM104" s="13"/>
      <c r="TZN104" s="13"/>
      <c r="TZO104" s="13"/>
      <c r="TZP104" s="13"/>
      <c r="TZQ104" s="13"/>
      <c r="TZR104" s="13"/>
      <c r="TZS104" s="13"/>
      <c r="TZT104" s="13"/>
      <c r="TZU104" s="13"/>
      <c r="TZV104" s="13"/>
      <c r="TZW104" s="13"/>
      <c r="TZX104" s="13"/>
      <c r="TZY104" s="13"/>
      <c r="TZZ104" s="13"/>
      <c r="UAA104" s="13"/>
      <c r="UAB104" s="13"/>
      <c r="UAC104" s="13"/>
      <c r="UAD104" s="13"/>
      <c r="UAE104" s="13"/>
      <c r="UAF104" s="13"/>
      <c r="UAG104" s="13"/>
      <c r="UAH104" s="13"/>
      <c r="UAI104" s="13"/>
      <c r="UAJ104" s="13"/>
      <c r="UAK104" s="13"/>
      <c r="UAL104" s="13"/>
      <c r="UAM104" s="13"/>
      <c r="UAN104" s="13"/>
      <c r="UAO104" s="13"/>
      <c r="UAP104" s="13"/>
      <c r="UAQ104" s="13"/>
      <c r="UAR104" s="13"/>
      <c r="UAS104" s="13"/>
      <c r="UAT104" s="13"/>
      <c r="UAU104" s="13"/>
      <c r="UAV104" s="13"/>
      <c r="UAW104" s="13"/>
      <c r="UAX104" s="13"/>
      <c r="UAY104" s="13"/>
      <c r="UAZ104" s="13"/>
      <c r="UBA104" s="13"/>
      <c r="UBB104" s="13"/>
      <c r="UBC104" s="13"/>
      <c r="UBD104" s="13"/>
      <c r="UBE104" s="13"/>
      <c r="UBF104" s="13"/>
      <c r="UBG104" s="13"/>
      <c r="UBH104" s="13"/>
      <c r="UBI104" s="13"/>
      <c r="UBJ104" s="13"/>
      <c r="UBK104" s="13"/>
      <c r="UBL104" s="13"/>
      <c r="UBM104" s="13"/>
      <c r="UBN104" s="13"/>
      <c r="UBO104" s="13"/>
      <c r="UBP104" s="13"/>
      <c r="UBQ104" s="13"/>
      <c r="UBR104" s="13"/>
      <c r="UBS104" s="13"/>
      <c r="UBT104" s="13"/>
      <c r="UBU104" s="13"/>
      <c r="UBV104" s="13"/>
      <c r="UBW104" s="13"/>
      <c r="UBX104" s="13"/>
      <c r="UBY104" s="13"/>
      <c r="UBZ104" s="13"/>
      <c r="UCA104" s="13"/>
      <c r="UCB104" s="13"/>
      <c r="UCC104" s="13"/>
      <c r="UCD104" s="13"/>
      <c r="UCE104" s="13"/>
      <c r="UCF104" s="13"/>
      <c r="UCG104" s="13"/>
      <c r="UCH104" s="13"/>
      <c r="UCI104" s="13"/>
      <c r="UCJ104" s="13"/>
      <c r="UCK104" s="13"/>
      <c r="UCL104" s="13"/>
      <c r="UCM104" s="13"/>
      <c r="UCN104" s="13"/>
      <c r="UCO104" s="13"/>
      <c r="UCP104" s="13"/>
      <c r="UCQ104" s="13"/>
      <c r="UCR104" s="13"/>
      <c r="UCS104" s="13"/>
      <c r="UCT104" s="13"/>
      <c r="UCU104" s="13"/>
      <c r="UCV104" s="13"/>
      <c r="UCW104" s="13"/>
      <c r="UCX104" s="13"/>
      <c r="UCY104" s="13"/>
      <c r="UCZ104" s="13"/>
      <c r="UDA104" s="13"/>
      <c r="UDB104" s="13"/>
      <c r="UDC104" s="13"/>
      <c r="UDD104" s="13"/>
      <c r="UDE104" s="13"/>
      <c r="UDF104" s="13"/>
      <c r="UDG104" s="13"/>
      <c r="UDH104" s="13"/>
      <c r="UDI104" s="13"/>
      <c r="UDJ104" s="13"/>
      <c r="UDK104" s="13"/>
      <c r="UDL104" s="13"/>
      <c r="UDM104" s="13"/>
      <c r="UDN104" s="13"/>
      <c r="UDO104" s="13"/>
      <c r="UDP104" s="13"/>
      <c r="UDQ104" s="13"/>
      <c r="UDR104" s="13"/>
      <c r="UDS104" s="13"/>
      <c r="UDT104" s="13"/>
      <c r="UDU104" s="13"/>
      <c r="UDV104" s="13"/>
      <c r="UDW104" s="13"/>
      <c r="UDX104" s="13"/>
      <c r="UDY104" s="13"/>
      <c r="UDZ104" s="13"/>
      <c r="UEA104" s="13"/>
      <c r="UEB104" s="13"/>
      <c r="UEC104" s="13"/>
      <c r="UED104" s="13"/>
      <c r="UEE104" s="13"/>
      <c r="UEF104" s="13"/>
      <c r="UEG104" s="13"/>
      <c r="UEH104" s="13"/>
      <c r="UEI104" s="13"/>
      <c r="UEJ104" s="13"/>
      <c r="UEK104" s="13"/>
      <c r="UEL104" s="13"/>
      <c r="UEM104" s="13"/>
      <c r="UEN104" s="13"/>
      <c r="UEO104" s="13"/>
      <c r="UEP104" s="13"/>
      <c r="UEQ104" s="13"/>
      <c r="UER104" s="13"/>
      <c r="UES104" s="13"/>
      <c r="UET104" s="13"/>
      <c r="UEU104" s="13"/>
      <c r="UEV104" s="13"/>
      <c r="UEW104" s="13"/>
      <c r="UEX104" s="13"/>
      <c r="UEY104" s="13"/>
      <c r="UEZ104" s="13"/>
      <c r="UFA104" s="13"/>
      <c r="UFB104" s="13"/>
      <c r="UFC104" s="13"/>
      <c r="UFD104" s="13"/>
      <c r="UFE104" s="13"/>
      <c r="UFF104" s="13"/>
      <c r="UFG104" s="13"/>
      <c r="UFH104" s="13"/>
      <c r="UFI104" s="13"/>
      <c r="UFJ104" s="13"/>
      <c r="UFK104" s="13"/>
      <c r="UFL104" s="13"/>
      <c r="UFM104" s="13"/>
      <c r="UFN104" s="13"/>
      <c r="UFO104" s="13"/>
      <c r="UFP104" s="13"/>
      <c r="UFQ104" s="13"/>
      <c r="UFR104" s="13"/>
      <c r="UFS104" s="13"/>
      <c r="UFT104" s="13"/>
      <c r="UFU104" s="13"/>
      <c r="UFV104" s="13"/>
      <c r="UFW104" s="13"/>
      <c r="UFX104" s="13"/>
      <c r="UFY104" s="13"/>
      <c r="UFZ104" s="13"/>
      <c r="UGA104" s="13"/>
      <c r="UGB104" s="13"/>
      <c r="UGC104" s="13"/>
      <c r="UGD104" s="13"/>
      <c r="UGE104" s="13"/>
      <c r="UGF104" s="13"/>
      <c r="UGG104" s="13"/>
      <c r="UGH104" s="13"/>
      <c r="UGI104" s="13"/>
      <c r="UGJ104" s="13"/>
      <c r="UGK104" s="13"/>
      <c r="UGL104" s="13"/>
      <c r="UGM104" s="13"/>
      <c r="UGN104" s="13"/>
      <c r="UGO104" s="13"/>
      <c r="UGP104" s="13"/>
      <c r="UGQ104" s="13"/>
      <c r="UGR104" s="13"/>
      <c r="UGS104" s="13"/>
      <c r="UGT104" s="13"/>
      <c r="UGU104" s="13"/>
      <c r="UGV104" s="13"/>
      <c r="UGW104" s="13"/>
      <c r="UGX104" s="13"/>
      <c r="UGY104" s="13"/>
      <c r="UGZ104" s="13"/>
      <c r="UHA104" s="13"/>
      <c r="UHB104" s="13"/>
      <c r="UHC104" s="13"/>
      <c r="UHD104" s="13"/>
      <c r="UHE104" s="13"/>
      <c r="UHF104" s="13"/>
      <c r="UHG104" s="13"/>
      <c r="UHH104" s="13"/>
      <c r="UHI104" s="13"/>
      <c r="UHJ104" s="13"/>
      <c r="UHK104" s="13"/>
      <c r="UHL104" s="13"/>
      <c r="UHM104" s="13"/>
      <c r="UHN104" s="13"/>
      <c r="UHO104" s="13"/>
      <c r="UHP104" s="13"/>
      <c r="UHQ104" s="13"/>
      <c r="UHR104" s="13"/>
      <c r="UHS104" s="13"/>
      <c r="UHT104" s="13"/>
      <c r="UHU104" s="13"/>
      <c r="UHV104" s="13"/>
      <c r="UHW104" s="13"/>
      <c r="UHX104" s="13"/>
      <c r="UHY104" s="13"/>
      <c r="UHZ104" s="13"/>
      <c r="UIA104" s="13"/>
      <c r="UIB104" s="13"/>
      <c r="UIC104" s="13"/>
      <c r="UID104" s="13"/>
      <c r="UIE104" s="13"/>
      <c r="UIF104" s="13"/>
      <c r="UIG104" s="13"/>
      <c r="UIH104" s="13"/>
      <c r="UII104" s="13"/>
      <c r="UIJ104" s="13"/>
      <c r="UIK104" s="13"/>
      <c r="UIL104" s="13"/>
      <c r="UIM104" s="13"/>
      <c r="UIN104" s="13"/>
      <c r="UIO104" s="13"/>
      <c r="UIP104" s="13"/>
      <c r="UIQ104" s="13"/>
      <c r="UIR104" s="13"/>
      <c r="UIS104" s="13"/>
      <c r="UIT104" s="13"/>
      <c r="UIU104" s="13"/>
      <c r="UIV104" s="13"/>
      <c r="UIW104" s="13"/>
      <c r="UIX104" s="13"/>
      <c r="UIY104" s="13"/>
      <c r="UIZ104" s="13"/>
      <c r="UJA104" s="13"/>
      <c r="UJB104" s="13"/>
      <c r="UJC104" s="13"/>
      <c r="UJD104" s="13"/>
      <c r="UJE104" s="13"/>
      <c r="UJF104" s="13"/>
      <c r="UJG104" s="13"/>
      <c r="UJH104" s="13"/>
      <c r="UJI104" s="13"/>
      <c r="UJJ104" s="13"/>
      <c r="UJK104" s="13"/>
      <c r="UJL104" s="13"/>
      <c r="UJM104" s="13"/>
      <c r="UJN104" s="13"/>
      <c r="UJO104" s="13"/>
      <c r="UJP104" s="13"/>
      <c r="UJQ104" s="13"/>
      <c r="UJR104" s="13"/>
      <c r="UJS104" s="13"/>
      <c r="UJT104" s="13"/>
      <c r="UJU104" s="13"/>
      <c r="UJV104" s="13"/>
      <c r="UJW104" s="13"/>
      <c r="UJX104" s="13"/>
      <c r="UJY104" s="13"/>
      <c r="UJZ104" s="13"/>
      <c r="UKA104" s="13"/>
      <c r="UKB104" s="13"/>
      <c r="UKC104" s="13"/>
      <c r="UKD104" s="13"/>
      <c r="UKE104" s="13"/>
      <c r="UKF104" s="13"/>
      <c r="UKG104" s="13"/>
      <c r="UKH104" s="13"/>
      <c r="UKI104" s="13"/>
      <c r="UKJ104" s="13"/>
      <c r="UKK104" s="13"/>
      <c r="UKL104" s="13"/>
      <c r="UKM104" s="13"/>
      <c r="UKN104" s="13"/>
      <c r="UKO104" s="13"/>
      <c r="UKP104" s="13"/>
      <c r="UKQ104" s="13"/>
      <c r="UKR104" s="13"/>
      <c r="UKS104" s="13"/>
      <c r="UKT104" s="13"/>
      <c r="UKU104" s="13"/>
      <c r="UKV104" s="13"/>
      <c r="UKW104" s="13"/>
      <c r="UKX104" s="13"/>
      <c r="UKY104" s="13"/>
      <c r="UKZ104" s="13"/>
      <c r="ULA104" s="13"/>
      <c r="ULB104" s="13"/>
      <c r="ULC104" s="13"/>
      <c r="ULD104" s="13"/>
      <c r="ULE104" s="13"/>
      <c r="ULF104" s="13"/>
      <c r="ULG104" s="13"/>
      <c r="ULH104" s="13"/>
      <c r="ULI104" s="13"/>
      <c r="ULJ104" s="13"/>
      <c r="ULK104" s="13"/>
      <c r="ULL104" s="13"/>
      <c r="ULM104" s="13"/>
      <c r="ULN104" s="13"/>
      <c r="ULO104" s="13"/>
      <c r="ULP104" s="13"/>
      <c r="ULQ104" s="13"/>
      <c r="ULR104" s="13"/>
      <c r="ULS104" s="13"/>
      <c r="ULT104" s="13"/>
      <c r="ULU104" s="13"/>
      <c r="ULV104" s="13"/>
      <c r="ULW104" s="13"/>
      <c r="ULX104" s="13"/>
      <c r="ULY104" s="13"/>
      <c r="ULZ104" s="13"/>
      <c r="UMA104" s="13"/>
      <c r="UMB104" s="13"/>
      <c r="UMC104" s="13"/>
      <c r="UMD104" s="13"/>
      <c r="UME104" s="13"/>
      <c r="UMF104" s="13"/>
      <c r="UMG104" s="13"/>
      <c r="UMH104" s="13"/>
      <c r="UMI104" s="13"/>
      <c r="UMJ104" s="13"/>
      <c r="UMK104" s="13"/>
      <c r="UML104" s="13"/>
      <c r="UMM104" s="13"/>
      <c r="UMN104" s="13"/>
      <c r="UMO104" s="13"/>
      <c r="UMP104" s="13"/>
      <c r="UMQ104" s="13"/>
      <c r="UMR104" s="13"/>
      <c r="UMS104" s="13"/>
      <c r="UMT104" s="13"/>
      <c r="UMU104" s="13"/>
      <c r="UMV104" s="13"/>
      <c r="UMW104" s="13"/>
      <c r="UMX104" s="13"/>
      <c r="UMY104" s="13"/>
      <c r="UMZ104" s="13"/>
      <c r="UNA104" s="13"/>
      <c r="UNB104" s="13"/>
      <c r="UNC104" s="13"/>
      <c r="UND104" s="13"/>
      <c r="UNE104" s="13"/>
      <c r="UNF104" s="13"/>
      <c r="UNG104" s="13"/>
      <c r="UNH104" s="13"/>
      <c r="UNI104" s="13"/>
      <c r="UNJ104" s="13"/>
      <c r="UNK104" s="13"/>
      <c r="UNL104" s="13"/>
      <c r="UNM104" s="13"/>
      <c r="UNN104" s="13"/>
      <c r="UNO104" s="13"/>
      <c r="UNP104" s="13"/>
      <c r="UNQ104" s="13"/>
      <c r="UNR104" s="13"/>
      <c r="UNS104" s="13"/>
      <c r="UNT104" s="13"/>
      <c r="UNU104" s="13"/>
      <c r="UNV104" s="13"/>
      <c r="UNW104" s="13"/>
      <c r="UNX104" s="13"/>
      <c r="UNY104" s="13"/>
      <c r="UNZ104" s="13"/>
      <c r="UOA104" s="13"/>
      <c r="UOB104" s="13"/>
      <c r="UOC104" s="13"/>
      <c r="UOD104" s="13"/>
      <c r="UOE104" s="13"/>
      <c r="UOF104" s="13"/>
      <c r="UOG104" s="13"/>
      <c r="UOH104" s="13"/>
      <c r="UOI104" s="13"/>
      <c r="UOJ104" s="13"/>
      <c r="UOK104" s="13"/>
      <c r="UOL104" s="13"/>
      <c r="UOM104" s="13"/>
      <c r="UON104" s="13"/>
      <c r="UOO104" s="13"/>
      <c r="UOP104" s="13"/>
      <c r="UOQ104" s="13"/>
      <c r="UOR104" s="13"/>
      <c r="UOS104" s="13"/>
      <c r="UOT104" s="13"/>
      <c r="UOU104" s="13"/>
      <c r="UOV104" s="13"/>
      <c r="UOW104" s="13"/>
      <c r="UOX104" s="13"/>
      <c r="UOY104" s="13"/>
      <c r="UOZ104" s="13"/>
      <c r="UPA104" s="13"/>
      <c r="UPB104" s="13"/>
      <c r="UPC104" s="13"/>
      <c r="UPD104" s="13"/>
      <c r="UPE104" s="13"/>
      <c r="UPF104" s="13"/>
      <c r="UPG104" s="13"/>
      <c r="UPH104" s="13"/>
      <c r="UPI104" s="13"/>
      <c r="UPJ104" s="13"/>
      <c r="UPK104" s="13"/>
      <c r="UPL104" s="13"/>
      <c r="UPM104" s="13"/>
      <c r="UPN104" s="13"/>
      <c r="UPO104" s="13"/>
      <c r="UPP104" s="13"/>
      <c r="UPQ104" s="13"/>
      <c r="UPR104" s="13"/>
      <c r="UPS104" s="13"/>
      <c r="UPT104" s="13"/>
      <c r="UPU104" s="13"/>
      <c r="UPV104" s="13"/>
      <c r="UPW104" s="13"/>
      <c r="UPX104" s="13"/>
      <c r="UPY104" s="13"/>
      <c r="UPZ104" s="13"/>
      <c r="UQA104" s="13"/>
      <c r="UQB104" s="13"/>
      <c r="UQC104" s="13"/>
      <c r="UQD104" s="13"/>
      <c r="UQE104" s="13"/>
      <c r="UQF104" s="13"/>
      <c r="UQG104" s="13"/>
      <c r="UQH104" s="13"/>
      <c r="UQI104" s="13"/>
      <c r="UQJ104" s="13"/>
      <c r="UQK104" s="13"/>
      <c r="UQL104" s="13"/>
      <c r="UQM104" s="13"/>
      <c r="UQN104" s="13"/>
      <c r="UQO104" s="13"/>
      <c r="UQP104" s="13"/>
      <c r="UQQ104" s="13"/>
      <c r="UQR104" s="13"/>
      <c r="UQS104" s="13"/>
      <c r="UQT104" s="13"/>
      <c r="UQU104" s="13"/>
      <c r="UQV104" s="13"/>
      <c r="UQW104" s="13"/>
      <c r="UQX104" s="13"/>
      <c r="UQY104" s="13"/>
      <c r="UQZ104" s="13"/>
      <c r="URA104" s="13"/>
      <c r="URB104" s="13"/>
      <c r="URC104" s="13"/>
      <c r="URD104" s="13"/>
      <c r="URE104" s="13"/>
      <c r="URF104" s="13"/>
      <c r="URG104" s="13"/>
      <c r="URH104" s="13"/>
      <c r="URI104" s="13"/>
      <c r="URJ104" s="13"/>
      <c r="URK104" s="13"/>
      <c r="URL104" s="13"/>
      <c r="URM104" s="13"/>
      <c r="URN104" s="13"/>
      <c r="URO104" s="13"/>
      <c r="URP104" s="13"/>
      <c r="URQ104" s="13"/>
      <c r="URR104" s="13"/>
      <c r="URS104" s="13"/>
      <c r="URT104" s="13"/>
      <c r="URU104" s="13"/>
      <c r="URV104" s="13"/>
      <c r="URW104" s="13"/>
      <c r="URX104" s="13"/>
      <c r="URY104" s="13"/>
      <c r="URZ104" s="13"/>
      <c r="USA104" s="13"/>
      <c r="USB104" s="13"/>
      <c r="USC104" s="13"/>
      <c r="USD104" s="13"/>
      <c r="USE104" s="13"/>
      <c r="USF104" s="13"/>
      <c r="USG104" s="13"/>
      <c r="USH104" s="13"/>
      <c r="USI104" s="13"/>
      <c r="USJ104" s="13"/>
      <c r="USK104" s="13"/>
      <c r="USL104" s="13"/>
      <c r="USM104" s="13"/>
      <c r="USN104" s="13"/>
      <c r="USO104" s="13"/>
      <c r="USP104" s="13"/>
      <c r="USQ104" s="13"/>
      <c r="USR104" s="13"/>
      <c r="USS104" s="13"/>
      <c r="UST104" s="13"/>
      <c r="USU104" s="13"/>
      <c r="USV104" s="13"/>
      <c r="USW104" s="13"/>
      <c r="USX104" s="13"/>
      <c r="USY104" s="13"/>
      <c r="USZ104" s="13"/>
      <c r="UTA104" s="13"/>
      <c r="UTB104" s="13"/>
      <c r="UTC104" s="13"/>
      <c r="UTD104" s="13"/>
      <c r="UTE104" s="13"/>
      <c r="UTF104" s="13"/>
      <c r="UTG104" s="13"/>
      <c r="UTH104" s="13"/>
      <c r="UTI104" s="13"/>
      <c r="UTJ104" s="13"/>
      <c r="UTK104" s="13"/>
      <c r="UTL104" s="13"/>
      <c r="UTM104" s="13"/>
      <c r="UTN104" s="13"/>
      <c r="UTO104" s="13"/>
      <c r="UTP104" s="13"/>
      <c r="UTQ104" s="13"/>
      <c r="UTR104" s="13"/>
      <c r="UTS104" s="13"/>
      <c r="UTT104" s="13"/>
      <c r="UTU104" s="13"/>
      <c r="UTV104" s="13"/>
      <c r="UTW104" s="13"/>
      <c r="UTX104" s="13"/>
      <c r="UTY104" s="13"/>
      <c r="UTZ104" s="13"/>
      <c r="UUA104" s="13"/>
      <c r="UUB104" s="13"/>
      <c r="UUC104" s="13"/>
      <c r="UUD104" s="13"/>
      <c r="UUE104" s="13"/>
      <c r="UUF104" s="13"/>
      <c r="UUG104" s="13"/>
      <c r="UUH104" s="13"/>
      <c r="UUI104" s="13"/>
      <c r="UUJ104" s="13"/>
      <c r="UUK104" s="13"/>
      <c r="UUL104" s="13"/>
      <c r="UUM104" s="13"/>
      <c r="UUN104" s="13"/>
      <c r="UUO104" s="13"/>
      <c r="UUP104" s="13"/>
      <c r="UUQ104" s="13"/>
      <c r="UUR104" s="13"/>
      <c r="UUS104" s="13"/>
      <c r="UUT104" s="13"/>
      <c r="UUU104" s="13"/>
      <c r="UUV104" s="13"/>
      <c r="UUW104" s="13"/>
      <c r="UUX104" s="13"/>
      <c r="UUY104" s="13"/>
      <c r="UUZ104" s="13"/>
      <c r="UVA104" s="13"/>
      <c r="UVB104" s="13"/>
      <c r="UVC104" s="13"/>
      <c r="UVD104" s="13"/>
      <c r="UVE104" s="13"/>
      <c r="UVF104" s="13"/>
      <c r="UVG104" s="13"/>
      <c r="UVH104" s="13"/>
      <c r="UVI104" s="13"/>
      <c r="UVJ104" s="13"/>
      <c r="UVK104" s="13"/>
      <c r="UVL104" s="13"/>
      <c r="UVM104" s="13"/>
      <c r="UVN104" s="13"/>
      <c r="UVO104" s="13"/>
      <c r="UVP104" s="13"/>
      <c r="UVQ104" s="13"/>
      <c r="UVR104" s="13"/>
      <c r="UVS104" s="13"/>
      <c r="UVT104" s="13"/>
      <c r="UVU104" s="13"/>
      <c r="UVV104" s="13"/>
      <c r="UVW104" s="13"/>
      <c r="UVX104" s="13"/>
      <c r="UVY104" s="13"/>
      <c r="UVZ104" s="13"/>
      <c r="UWA104" s="13"/>
      <c r="UWB104" s="13"/>
      <c r="UWC104" s="13"/>
      <c r="UWD104" s="13"/>
      <c r="UWE104" s="13"/>
      <c r="UWF104" s="13"/>
      <c r="UWG104" s="13"/>
      <c r="UWH104" s="13"/>
      <c r="UWI104" s="13"/>
      <c r="UWJ104" s="13"/>
      <c r="UWK104" s="13"/>
      <c r="UWL104" s="13"/>
      <c r="UWM104" s="13"/>
      <c r="UWN104" s="13"/>
      <c r="UWO104" s="13"/>
      <c r="UWP104" s="13"/>
      <c r="UWQ104" s="13"/>
      <c r="UWR104" s="13"/>
      <c r="UWS104" s="13"/>
      <c r="UWT104" s="13"/>
      <c r="UWU104" s="13"/>
      <c r="UWV104" s="13"/>
      <c r="UWW104" s="13"/>
      <c r="UWX104" s="13"/>
      <c r="UWY104" s="13"/>
      <c r="UWZ104" s="13"/>
      <c r="UXA104" s="13"/>
      <c r="UXB104" s="13"/>
      <c r="UXC104" s="13"/>
      <c r="UXD104" s="13"/>
      <c r="UXE104" s="13"/>
      <c r="UXF104" s="13"/>
      <c r="UXG104" s="13"/>
      <c r="UXH104" s="13"/>
      <c r="UXI104" s="13"/>
      <c r="UXJ104" s="13"/>
      <c r="UXK104" s="13"/>
      <c r="UXL104" s="13"/>
      <c r="UXM104" s="13"/>
      <c r="UXN104" s="13"/>
      <c r="UXO104" s="13"/>
      <c r="UXP104" s="13"/>
      <c r="UXQ104" s="13"/>
      <c r="UXR104" s="13"/>
      <c r="UXS104" s="13"/>
      <c r="UXT104" s="13"/>
      <c r="UXU104" s="13"/>
      <c r="UXV104" s="13"/>
      <c r="UXW104" s="13"/>
      <c r="UXX104" s="13"/>
      <c r="UXY104" s="13"/>
      <c r="UXZ104" s="13"/>
      <c r="UYA104" s="13"/>
      <c r="UYB104" s="13"/>
      <c r="UYC104" s="13"/>
      <c r="UYD104" s="13"/>
      <c r="UYE104" s="13"/>
      <c r="UYF104" s="13"/>
      <c r="UYG104" s="13"/>
      <c r="UYH104" s="13"/>
      <c r="UYI104" s="13"/>
      <c r="UYJ104" s="13"/>
      <c r="UYK104" s="13"/>
      <c r="UYL104" s="13"/>
      <c r="UYM104" s="13"/>
      <c r="UYN104" s="13"/>
      <c r="UYO104" s="13"/>
      <c r="UYP104" s="13"/>
      <c r="UYQ104" s="13"/>
      <c r="UYR104" s="13"/>
      <c r="UYS104" s="13"/>
      <c r="UYT104" s="13"/>
      <c r="UYU104" s="13"/>
      <c r="UYV104" s="13"/>
      <c r="UYW104" s="13"/>
      <c r="UYX104" s="13"/>
      <c r="UYY104" s="13"/>
      <c r="UYZ104" s="13"/>
      <c r="UZA104" s="13"/>
      <c r="UZB104" s="13"/>
      <c r="UZC104" s="13"/>
      <c r="UZD104" s="13"/>
      <c r="UZE104" s="13"/>
      <c r="UZF104" s="13"/>
      <c r="UZG104" s="13"/>
      <c r="UZH104" s="13"/>
      <c r="UZI104" s="13"/>
      <c r="UZJ104" s="13"/>
      <c r="UZK104" s="13"/>
      <c r="UZL104" s="13"/>
      <c r="UZM104" s="13"/>
      <c r="UZN104" s="13"/>
      <c r="UZO104" s="13"/>
      <c r="UZP104" s="13"/>
      <c r="UZQ104" s="13"/>
      <c r="UZR104" s="13"/>
      <c r="UZS104" s="13"/>
      <c r="UZT104" s="13"/>
      <c r="UZU104" s="13"/>
      <c r="UZV104" s="13"/>
      <c r="UZW104" s="13"/>
      <c r="UZX104" s="13"/>
      <c r="UZY104" s="13"/>
      <c r="UZZ104" s="13"/>
      <c r="VAA104" s="13"/>
      <c r="VAB104" s="13"/>
      <c r="VAC104" s="13"/>
      <c r="VAD104" s="13"/>
      <c r="VAE104" s="13"/>
      <c r="VAF104" s="13"/>
      <c r="VAG104" s="13"/>
      <c r="VAH104" s="13"/>
      <c r="VAI104" s="13"/>
      <c r="VAJ104" s="13"/>
      <c r="VAK104" s="13"/>
      <c r="VAL104" s="13"/>
      <c r="VAM104" s="13"/>
      <c r="VAN104" s="13"/>
      <c r="VAO104" s="13"/>
      <c r="VAP104" s="13"/>
      <c r="VAQ104" s="13"/>
      <c r="VAR104" s="13"/>
      <c r="VAS104" s="13"/>
      <c r="VAT104" s="13"/>
      <c r="VAU104" s="13"/>
      <c r="VAV104" s="13"/>
      <c r="VAW104" s="13"/>
      <c r="VAX104" s="13"/>
      <c r="VAY104" s="13"/>
      <c r="VAZ104" s="13"/>
      <c r="VBA104" s="13"/>
      <c r="VBB104" s="13"/>
      <c r="VBC104" s="13"/>
      <c r="VBD104" s="13"/>
      <c r="VBE104" s="13"/>
      <c r="VBF104" s="13"/>
      <c r="VBG104" s="13"/>
      <c r="VBH104" s="13"/>
      <c r="VBI104" s="13"/>
      <c r="VBJ104" s="13"/>
      <c r="VBK104" s="13"/>
      <c r="VBL104" s="13"/>
      <c r="VBM104" s="13"/>
      <c r="VBN104" s="13"/>
      <c r="VBO104" s="13"/>
      <c r="VBP104" s="13"/>
      <c r="VBQ104" s="13"/>
      <c r="VBR104" s="13"/>
      <c r="VBS104" s="13"/>
      <c r="VBT104" s="13"/>
      <c r="VBU104" s="13"/>
      <c r="VBV104" s="13"/>
      <c r="VBW104" s="13"/>
      <c r="VBX104" s="13"/>
      <c r="VBY104" s="13"/>
      <c r="VBZ104" s="13"/>
      <c r="VCA104" s="13"/>
      <c r="VCB104" s="13"/>
      <c r="VCC104" s="13"/>
      <c r="VCD104" s="13"/>
      <c r="VCE104" s="13"/>
      <c r="VCF104" s="13"/>
      <c r="VCG104" s="13"/>
      <c r="VCH104" s="13"/>
      <c r="VCI104" s="13"/>
      <c r="VCJ104" s="13"/>
      <c r="VCK104" s="13"/>
      <c r="VCL104" s="13"/>
      <c r="VCM104" s="13"/>
      <c r="VCN104" s="13"/>
      <c r="VCO104" s="13"/>
      <c r="VCP104" s="13"/>
      <c r="VCQ104" s="13"/>
      <c r="VCR104" s="13"/>
      <c r="VCS104" s="13"/>
      <c r="VCT104" s="13"/>
      <c r="VCU104" s="13"/>
      <c r="VCV104" s="13"/>
      <c r="VCW104" s="13"/>
      <c r="VCX104" s="13"/>
      <c r="VCY104" s="13"/>
      <c r="VCZ104" s="13"/>
      <c r="VDA104" s="13"/>
      <c r="VDB104" s="13"/>
      <c r="VDC104" s="13"/>
      <c r="VDD104" s="13"/>
      <c r="VDE104" s="13"/>
      <c r="VDF104" s="13"/>
      <c r="VDG104" s="13"/>
      <c r="VDH104" s="13"/>
      <c r="VDI104" s="13"/>
      <c r="VDJ104" s="13"/>
      <c r="VDK104" s="13"/>
      <c r="VDL104" s="13"/>
      <c r="VDM104" s="13"/>
      <c r="VDN104" s="13"/>
      <c r="VDO104" s="13"/>
      <c r="VDP104" s="13"/>
      <c r="VDQ104" s="13"/>
      <c r="VDR104" s="13"/>
      <c r="VDS104" s="13"/>
      <c r="VDT104" s="13"/>
      <c r="VDU104" s="13"/>
      <c r="VDV104" s="13"/>
      <c r="VDW104" s="13"/>
      <c r="VDX104" s="13"/>
      <c r="VDY104" s="13"/>
      <c r="VDZ104" s="13"/>
      <c r="VEA104" s="13"/>
      <c r="VEB104" s="13"/>
      <c r="VEC104" s="13"/>
      <c r="VED104" s="13"/>
      <c r="VEE104" s="13"/>
      <c r="VEF104" s="13"/>
      <c r="VEG104" s="13"/>
      <c r="VEH104" s="13"/>
      <c r="VEI104" s="13"/>
      <c r="VEJ104" s="13"/>
      <c r="VEK104" s="13"/>
      <c r="VEL104" s="13"/>
      <c r="VEM104" s="13"/>
      <c r="VEN104" s="13"/>
      <c r="VEO104" s="13"/>
      <c r="VEP104" s="13"/>
      <c r="VEQ104" s="13"/>
      <c r="VER104" s="13"/>
      <c r="VES104" s="13"/>
      <c r="VET104" s="13"/>
      <c r="VEU104" s="13"/>
      <c r="VEV104" s="13"/>
      <c r="VEW104" s="13"/>
      <c r="VEX104" s="13"/>
      <c r="VEY104" s="13"/>
      <c r="VEZ104" s="13"/>
      <c r="VFA104" s="13"/>
      <c r="VFB104" s="13"/>
      <c r="VFC104" s="13"/>
      <c r="VFD104" s="13"/>
      <c r="VFE104" s="13"/>
      <c r="VFF104" s="13"/>
      <c r="VFG104" s="13"/>
      <c r="VFH104" s="13"/>
      <c r="VFI104" s="13"/>
      <c r="VFJ104" s="13"/>
      <c r="VFK104" s="13"/>
      <c r="VFL104" s="13"/>
      <c r="VFM104" s="13"/>
      <c r="VFN104" s="13"/>
      <c r="VFO104" s="13"/>
      <c r="VFP104" s="13"/>
      <c r="VFQ104" s="13"/>
      <c r="VFR104" s="13"/>
      <c r="VFS104" s="13"/>
      <c r="VFT104" s="13"/>
      <c r="VFU104" s="13"/>
      <c r="VFV104" s="13"/>
      <c r="VFW104" s="13"/>
      <c r="VFX104" s="13"/>
      <c r="VFY104" s="13"/>
      <c r="VFZ104" s="13"/>
      <c r="VGA104" s="13"/>
      <c r="VGB104" s="13"/>
      <c r="VGC104" s="13"/>
      <c r="VGD104" s="13"/>
      <c r="VGE104" s="13"/>
      <c r="VGF104" s="13"/>
      <c r="VGG104" s="13"/>
      <c r="VGH104" s="13"/>
      <c r="VGI104" s="13"/>
      <c r="VGJ104" s="13"/>
      <c r="VGK104" s="13"/>
      <c r="VGL104" s="13"/>
      <c r="VGM104" s="13"/>
      <c r="VGN104" s="13"/>
      <c r="VGO104" s="13"/>
      <c r="VGP104" s="13"/>
      <c r="VGQ104" s="13"/>
      <c r="VGR104" s="13"/>
      <c r="VGS104" s="13"/>
      <c r="VGT104" s="13"/>
      <c r="VGU104" s="13"/>
      <c r="VGV104" s="13"/>
      <c r="VGW104" s="13"/>
      <c r="VGX104" s="13"/>
      <c r="VGY104" s="13"/>
      <c r="VGZ104" s="13"/>
      <c r="VHA104" s="13"/>
      <c r="VHB104" s="13"/>
      <c r="VHC104" s="13"/>
      <c r="VHD104" s="13"/>
      <c r="VHE104" s="13"/>
      <c r="VHF104" s="13"/>
      <c r="VHG104" s="13"/>
      <c r="VHH104" s="13"/>
      <c r="VHI104" s="13"/>
      <c r="VHJ104" s="13"/>
      <c r="VHK104" s="13"/>
      <c r="VHL104" s="13"/>
      <c r="VHM104" s="13"/>
      <c r="VHN104" s="13"/>
      <c r="VHO104" s="13"/>
      <c r="VHP104" s="13"/>
      <c r="VHQ104" s="13"/>
      <c r="VHR104" s="13"/>
      <c r="VHS104" s="13"/>
      <c r="VHT104" s="13"/>
      <c r="VHU104" s="13"/>
      <c r="VHV104" s="13"/>
      <c r="VHW104" s="13"/>
      <c r="VHX104" s="13"/>
      <c r="VHY104" s="13"/>
      <c r="VHZ104" s="13"/>
      <c r="VIA104" s="13"/>
      <c r="VIB104" s="13"/>
      <c r="VIC104" s="13"/>
      <c r="VID104" s="13"/>
      <c r="VIE104" s="13"/>
      <c r="VIF104" s="13"/>
      <c r="VIG104" s="13"/>
      <c r="VIH104" s="13"/>
      <c r="VII104" s="13"/>
      <c r="VIJ104" s="13"/>
      <c r="VIK104" s="13"/>
      <c r="VIL104" s="13"/>
      <c r="VIM104" s="13"/>
      <c r="VIN104" s="13"/>
      <c r="VIO104" s="13"/>
      <c r="VIP104" s="13"/>
      <c r="VIQ104" s="13"/>
      <c r="VIR104" s="13"/>
      <c r="VIS104" s="13"/>
      <c r="VIT104" s="13"/>
      <c r="VIU104" s="13"/>
      <c r="VIV104" s="13"/>
      <c r="VIW104" s="13"/>
      <c r="VIX104" s="13"/>
      <c r="VIY104" s="13"/>
      <c r="VIZ104" s="13"/>
      <c r="VJA104" s="13"/>
      <c r="VJB104" s="13"/>
      <c r="VJC104" s="13"/>
      <c r="VJD104" s="13"/>
      <c r="VJE104" s="13"/>
      <c r="VJF104" s="13"/>
      <c r="VJG104" s="13"/>
      <c r="VJH104" s="13"/>
      <c r="VJI104" s="13"/>
      <c r="VJJ104" s="13"/>
      <c r="VJK104" s="13"/>
      <c r="VJL104" s="13"/>
      <c r="VJM104" s="13"/>
      <c r="VJN104" s="13"/>
      <c r="VJO104" s="13"/>
      <c r="VJP104" s="13"/>
      <c r="VJQ104" s="13"/>
      <c r="VJR104" s="13"/>
      <c r="VJS104" s="13"/>
      <c r="VJT104" s="13"/>
      <c r="VJU104" s="13"/>
      <c r="VJV104" s="13"/>
      <c r="VJW104" s="13"/>
      <c r="VJX104" s="13"/>
      <c r="VJY104" s="13"/>
      <c r="VJZ104" s="13"/>
      <c r="VKA104" s="13"/>
      <c r="VKB104" s="13"/>
      <c r="VKC104" s="13"/>
      <c r="VKD104" s="13"/>
      <c r="VKE104" s="13"/>
      <c r="VKF104" s="13"/>
      <c r="VKG104" s="13"/>
      <c r="VKH104" s="13"/>
      <c r="VKI104" s="13"/>
      <c r="VKJ104" s="13"/>
      <c r="VKK104" s="13"/>
      <c r="VKL104" s="13"/>
      <c r="VKM104" s="13"/>
      <c r="VKN104" s="13"/>
      <c r="VKO104" s="13"/>
      <c r="VKP104" s="13"/>
      <c r="VKQ104" s="13"/>
      <c r="VKR104" s="13"/>
      <c r="VKS104" s="13"/>
      <c r="VKT104" s="13"/>
      <c r="VKU104" s="13"/>
      <c r="VKV104" s="13"/>
      <c r="VKW104" s="13"/>
      <c r="VKX104" s="13"/>
      <c r="VKY104" s="13"/>
      <c r="VKZ104" s="13"/>
      <c r="VLA104" s="13"/>
      <c r="VLB104" s="13"/>
      <c r="VLC104" s="13"/>
      <c r="VLD104" s="13"/>
      <c r="VLE104" s="13"/>
      <c r="VLF104" s="13"/>
      <c r="VLG104" s="13"/>
      <c r="VLH104" s="13"/>
      <c r="VLI104" s="13"/>
      <c r="VLJ104" s="13"/>
      <c r="VLK104" s="13"/>
      <c r="VLL104" s="13"/>
      <c r="VLM104" s="13"/>
      <c r="VLN104" s="13"/>
      <c r="VLO104" s="13"/>
      <c r="VLP104" s="13"/>
      <c r="VLQ104" s="13"/>
      <c r="VLR104" s="13"/>
      <c r="VLS104" s="13"/>
      <c r="VLT104" s="13"/>
      <c r="VLU104" s="13"/>
      <c r="VLV104" s="13"/>
      <c r="VLW104" s="13"/>
      <c r="VLX104" s="13"/>
      <c r="VLY104" s="13"/>
      <c r="VLZ104" s="13"/>
      <c r="VMA104" s="13"/>
      <c r="VMB104" s="13"/>
      <c r="VMC104" s="13"/>
      <c r="VMD104" s="13"/>
      <c r="VME104" s="13"/>
      <c r="VMF104" s="13"/>
      <c r="VMG104" s="13"/>
      <c r="VMH104" s="13"/>
      <c r="VMI104" s="13"/>
      <c r="VMJ104" s="13"/>
      <c r="VMK104" s="13"/>
      <c r="VML104" s="13"/>
      <c r="VMM104" s="13"/>
      <c r="VMN104" s="13"/>
      <c r="VMO104" s="13"/>
      <c r="VMP104" s="13"/>
      <c r="VMQ104" s="13"/>
      <c r="VMR104" s="13"/>
      <c r="VMS104" s="13"/>
      <c r="VMT104" s="13"/>
      <c r="VMU104" s="13"/>
      <c r="VMV104" s="13"/>
      <c r="VMW104" s="13"/>
      <c r="VMX104" s="13"/>
      <c r="VMY104" s="13"/>
      <c r="VMZ104" s="13"/>
      <c r="VNA104" s="13"/>
      <c r="VNB104" s="13"/>
      <c r="VNC104" s="13"/>
      <c r="VND104" s="13"/>
      <c r="VNE104" s="13"/>
      <c r="VNF104" s="13"/>
      <c r="VNG104" s="13"/>
      <c r="VNH104" s="13"/>
      <c r="VNI104" s="13"/>
      <c r="VNJ104" s="13"/>
      <c r="VNK104" s="13"/>
      <c r="VNL104" s="13"/>
      <c r="VNM104" s="13"/>
      <c r="VNN104" s="13"/>
      <c r="VNO104" s="13"/>
      <c r="VNP104" s="13"/>
      <c r="VNQ104" s="13"/>
      <c r="VNR104" s="13"/>
      <c r="VNS104" s="13"/>
      <c r="VNT104" s="13"/>
      <c r="VNU104" s="13"/>
      <c r="VNV104" s="13"/>
      <c r="VNW104" s="13"/>
      <c r="VNX104" s="13"/>
      <c r="VNY104" s="13"/>
      <c r="VNZ104" s="13"/>
      <c r="VOA104" s="13"/>
      <c r="VOB104" s="13"/>
      <c r="VOC104" s="13"/>
      <c r="VOD104" s="13"/>
      <c r="VOE104" s="13"/>
      <c r="VOF104" s="13"/>
      <c r="VOG104" s="13"/>
      <c r="VOH104" s="13"/>
      <c r="VOI104" s="13"/>
      <c r="VOJ104" s="13"/>
      <c r="VOK104" s="13"/>
      <c r="VOL104" s="13"/>
      <c r="VOM104" s="13"/>
      <c r="VON104" s="13"/>
      <c r="VOO104" s="13"/>
      <c r="VOP104" s="13"/>
      <c r="VOQ104" s="13"/>
      <c r="VOR104" s="13"/>
      <c r="VOS104" s="13"/>
      <c r="VOT104" s="13"/>
      <c r="VOU104" s="13"/>
      <c r="VOV104" s="13"/>
      <c r="VOW104" s="13"/>
      <c r="VOX104" s="13"/>
      <c r="VOY104" s="13"/>
      <c r="VOZ104" s="13"/>
      <c r="VPA104" s="13"/>
      <c r="VPB104" s="13"/>
      <c r="VPC104" s="13"/>
      <c r="VPD104" s="13"/>
      <c r="VPE104" s="13"/>
      <c r="VPF104" s="13"/>
      <c r="VPG104" s="13"/>
      <c r="VPH104" s="13"/>
      <c r="VPI104" s="13"/>
      <c r="VPJ104" s="13"/>
      <c r="VPK104" s="13"/>
      <c r="VPL104" s="13"/>
      <c r="VPM104" s="13"/>
      <c r="VPN104" s="13"/>
      <c r="VPO104" s="13"/>
      <c r="VPP104" s="13"/>
      <c r="VPQ104" s="13"/>
      <c r="VPR104" s="13"/>
      <c r="VPS104" s="13"/>
      <c r="VPT104" s="13"/>
      <c r="VPU104" s="13"/>
      <c r="VPV104" s="13"/>
      <c r="VPW104" s="13"/>
      <c r="VPX104" s="13"/>
      <c r="VPY104" s="13"/>
      <c r="VPZ104" s="13"/>
      <c r="VQA104" s="13"/>
      <c r="VQB104" s="13"/>
      <c r="VQC104" s="13"/>
      <c r="VQD104" s="13"/>
      <c r="VQE104" s="13"/>
      <c r="VQF104" s="13"/>
      <c r="VQG104" s="13"/>
      <c r="VQH104" s="13"/>
      <c r="VQI104" s="13"/>
      <c r="VQJ104" s="13"/>
      <c r="VQK104" s="13"/>
      <c r="VQL104" s="13"/>
      <c r="VQM104" s="13"/>
      <c r="VQN104" s="13"/>
      <c r="VQO104" s="13"/>
      <c r="VQP104" s="13"/>
      <c r="VQQ104" s="13"/>
      <c r="VQR104" s="13"/>
      <c r="VQS104" s="13"/>
      <c r="VQT104" s="13"/>
      <c r="VQU104" s="13"/>
      <c r="VQV104" s="13"/>
      <c r="VQW104" s="13"/>
      <c r="VQX104" s="13"/>
      <c r="VQY104" s="13"/>
      <c r="VQZ104" s="13"/>
      <c r="VRA104" s="13"/>
      <c r="VRB104" s="13"/>
      <c r="VRC104" s="13"/>
      <c r="VRD104" s="13"/>
      <c r="VRE104" s="13"/>
      <c r="VRF104" s="13"/>
      <c r="VRG104" s="13"/>
      <c r="VRH104" s="13"/>
      <c r="VRI104" s="13"/>
      <c r="VRJ104" s="13"/>
      <c r="VRK104" s="13"/>
      <c r="VRL104" s="13"/>
      <c r="VRM104" s="13"/>
      <c r="VRN104" s="13"/>
      <c r="VRO104" s="13"/>
      <c r="VRP104" s="13"/>
      <c r="VRQ104" s="13"/>
      <c r="VRR104" s="13"/>
      <c r="VRS104" s="13"/>
      <c r="VRT104" s="13"/>
      <c r="VRU104" s="13"/>
      <c r="VRV104" s="13"/>
      <c r="VRW104" s="13"/>
      <c r="VRX104" s="13"/>
      <c r="VRY104" s="13"/>
      <c r="VRZ104" s="13"/>
      <c r="VSA104" s="13"/>
      <c r="VSB104" s="13"/>
      <c r="VSC104" s="13"/>
      <c r="VSD104" s="13"/>
      <c r="VSE104" s="13"/>
      <c r="VSF104" s="13"/>
      <c r="VSG104" s="13"/>
      <c r="VSH104" s="13"/>
      <c r="VSI104" s="13"/>
      <c r="VSJ104" s="13"/>
      <c r="VSK104" s="13"/>
      <c r="VSL104" s="13"/>
      <c r="VSM104" s="13"/>
      <c r="VSN104" s="13"/>
      <c r="VSO104" s="13"/>
      <c r="VSP104" s="13"/>
      <c r="VSQ104" s="13"/>
      <c r="VSR104" s="13"/>
      <c r="VSS104" s="13"/>
      <c r="VST104" s="13"/>
      <c r="VSU104" s="13"/>
      <c r="VSV104" s="13"/>
      <c r="VSW104" s="13"/>
      <c r="VSX104" s="13"/>
      <c r="VSY104" s="13"/>
      <c r="VSZ104" s="13"/>
      <c r="VTA104" s="13"/>
      <c r="VTB104" s="13"/>
      <c r="VTC104" s="13"/>
      <c r="VTD104" s="13"/>
      <c r="VTE104" s="13"/>
      <c r="VTF104" s="13"/>
      <c r="VTG104" s="13"/>
      <c r="VTH104" s="13"/>
      <c r="VTI104" s="13"/>
      <c r="VTJ104" s="13"/>
      <c r="VTK104" s="13"/>
      <c r="VTL104" s="13"/>
      <c r="VTM104" s="13"/>
      <c r="VTN104" s="13"/>
      <c r="VTO104" s="13"/>
      <c r="VTP104" s="13"/>
      <c r="VTQ104" s="13"/>
      <c r="VTR104" s="13"/>
      <c r="VTS104" s="13"/>
      <c r="VTT104" s="13"/>
      <c r="VTU104" s="13"/>
      <c r="VTV104" s="13"/>
      <c r="VTW104" s="13"/>
      <c r="VTX104" s="13"/>
      <c r="VTY104" s="13"/>
      <c r="VTZ104" s="13"/>
      <c r="VUA104" s="13"/>
      <c r="VUB104" s="13"/>
      <c r="VUC104" s="13"/>
      <c r="VUD104" s="13"/>
      <c r="VUE104" s="13"/>
      <c r="VUF104" s="13"/>
      <c r="VUG104" s="13"/>
      <c r="VUH104" s="13"/>
      <c r="VUI104" s="13"/>
      <c r="VUJ104" s="13"/>
      <c r="VUK104" s="13"/>
      <c r="VUL104" s="13"/>
      <c r="VUM104" s="13"/>
      <c r="VUN104" s="13"/>
      <c r="VUO104" s="13"/>
      <c r="VUP104" s="13"/>
      <c r="VUQ104" s="13"/>
      <c r="VUR104" s="13"/>
      <c r="VUS104" s="13"/>
      <c r="VUT104" s="13"/>
      <c r="VUU104" s="13"/>
      <c r="VUV104" s="13"/>
      <c r="VUW104" s="13"/>
      <c r="VUX104" s="13"/>
      <c r="VUY104" s="13"/>
      <c r="VUZ104" s="13"/>
      <c r="VVA104" s="13"/>
      <c r="VVB104" s="13"/>
      <c r="VVC104" s="13"/>
      <c r="VVD104" s="13"/>
      <c r="VVE104" s="13"/>
      <c r="VVF104" s="13"/>
      <c r="VVG104" s="13"/>
      <c r="VVH104" s="13"/>
      <c r="VVI104" s="13"/>
      <c r="VVJ104" s="13"/>
      <c r="VVK104" s="13"/>
      <c r="VVL104" s="13"/>
      <c r="VVM104" s="13"/>
      <c r="VVN104" s="13"/>
      <c r="VVO104" s="13"/>
      <c r="VVP104" s="13"/>
      <c r="VVQ104" s="13"/>
      <c r="VVR104" s="13"/>
      <c r="VVS104" s="13"/>
      <c r="VVT104" s="13"/>
      <c r="VVU104" s="13"/>
      <c r="VVV104" s="13"/>
      <c r="VVW104" s="13"/>
      <c r="VVX104" s="13"/>
      <c r="VVY104" s="13"/>
      <c r="VVZ104" s="13"/>
      <c r="VWA104" s="13"/>
      <c r="VWB104" s="13"/>
      <c r="VWC104" s="13"/>
      <c r="VWD104" s="13"/>
      <c r="VWE104" s="13"/>
      <c r="VWF104" s="13"/>
      <c r="VWG104" s="13"/>
      <c r="VWH104" s="13"/>
      <c r="VWI104" s="13"/>
      <c r="VWJ104" s="13"/>
      <c r="VWK104" s="13"/>
      <c r="VWL104" s="13"/>
      <c r="VWM104" s="13"/>
      <c r="VWN104" s="13"/>
      <c r="VWO104" s="13"/>
      <c r="VWP104" s="13"/>
      <c r="VWQ104" s="13"/>
      <c r="VWR104" s="13"/>
      <c r="VWS104" s="13"/>
      <c r="VWT104" s="13"/>
      <c r="VWU104" s="13"/>
      <c r="VWV104" s="13"/>
      <c r="VWW104" s="13"/>
      <c r="VWX104" s="13"/>
      <c r="VWY104" s="13"/>
      <c r="VWZ104" s="13"/>
      <c r="VXA104" s="13"/>
      <c r="VXB104" s="13"/>
      <c r="VXC104" s="13"/>
      <c r="VXD104" s="13"/>
      <c r="VXE104" s="13"/>
      <c r="VXF104" s="13"/>
      <c r="VXG104" s="13"/>
      <c r="VXH104" s="13"/>
      <c r="VXI104" s="13"/>
      <c r="VXJ104" s="13"/>
      <c r="VXK104" s="13"/>
      <c r="VXL104" s="13"/>
      <c r="VXM104" s="13"/>
      <c r="VXN104" s="13"/>
      <c r="VXO104" s="13"/>
      <c r="VXP104" s="13"/>
      <c r="VXQ104" s="13"/>
      <c r="VXR104" s="13"/>
      <c r="VXS104" s="13"/>
      <c r="VXT104" s="13"/>
      <c r="VXU104" s="13"/>
      <c r="VXV104" s="13"/>
      <c r="VXW104" s="13"/>
      <c r="VXX104" s="13"/>
      <c r="VXY104" s="13"/>
      <c r="VXZ104" s="13"/>
      <c r="VYA104" s="13"/>
      <c r="VYB104" s="13"/>
      <c r="VYC104" s="13"/>
      <c r="VYD104" s="13"/>
      <c r="VYE104" s="13"/>
      <c r="VYF104" s="13"/>
      <c r="VYG104" s="13"/>
      <c r="VYH104" s="13"/>
      <c r="VYI104" s="13"/>
      <c r="VYJ104" s="13"/>
      <c r="VYK104" s="13"/>
      <c r="VYL104" s="13"/>
      <c r="VYM104" s="13"/>
      <c r="VYN104" s="13"/>
      <c r="VYO104" s="13"/>
      <c r="VYP104" s="13"/>
      <c r="VYQ104" s="13"/>
      <c r="VYR104" s="13"/>
      <c r="VYS104" s="13"/>
      <c r="VYT104" s="13"/>
      <c r="VYU104" s="13"/>
      <c r="VYV104" s="13"/>
      <c r="VYW104" s="13"/>
      <c r="VYX104" s="13"/>
      <c r="VYY104" s="13"/>
      <c r="VYZ104" s="13"/>
      <c r="VZA104" s="13"/>
      <c r="VZB104" s="13"/>
      <c r="VZC104" s="13"/>
      <c r="VZD104" s="13"/>
      <c r="VZE104" s="13"/>
      <c r="VZF104" s="13"/>
      <c r="VZG104" s="13"/>
      <c r="VZH104" s="13"/>
      <c r="VZI104" s="13"/>
      <c r="VZJ104" s="13"/>
      <c r="VZK104" s="13"/>
      <c r="VZL104" s="13"/>
      <c r="VZM104" s="13"/>
      <c r="VZN104" s="13"/>
      <c r="VZO104" s="13"/>
      <c r="VZP104" s="13"/>
      <c r="VZQ104" s="13"/>
      <c r="VZR104" s="13"/>
      <c r="VZS104" s="13"/>
      <c r="VZT104" s="13"/>
      <c r="VZU104" s="13"/>
      <c r="VZV104" s="13"/>
      <c r="VZW104" s="13"/>
      <c r="VZX104" s="13"/>
      <c r="VZY104" s="13"/>
      <c r="VZZ104" s="13"/>
      <c r="WAA104" s="13"/>
      <c r="WAB104" s="13"/>
      <c r="WAC104" s="13"/>
      <c r="WAD104" s="13"/>
      <c r="WAE104" s="13"/>
      <c r="WAF104" s="13"/>
      <c r="WAG104" s="13"/>
      <c r="WAH104" s="13"/>
      <c r="WAI104" s="13"/>
      <c r="WAJ104" s="13"/>
      <c r="WAK104" s="13"/>
      <c r="WAL104" s="13"/>
      <c r="WAM104" s="13"/>
      <c r="WAN104" s="13"/>
      <c r="WAO104" s="13"/>
      <c r="WAP104" s="13"/>
      <c r="WAQ104" s="13"/>
      <c r="WAR104" s="13"/>
      <c r="WAS104" s="13"/>
      <c r="WAT104" s="13"/>
      <c r="WAU104" s="13"/>
      <c r="WAV104" s="13"/>
      <c r="WAW104" s="13"/>
      <c r="WAX104" s="13"/>
      <c r="WAY104" s="13"/>
      <c r="WAZ104" s="13"/>
      <c r="WBA104" s="13"/>
      <c r="WBB104" s="13"/>
      <c r="WBC104" s="13"/>
      <c r="WBD104" s="13"/>
      <c r="WBE104" s="13"/>
      <c r="WBF104" s="13"/>
      <c r="WBG104" s="13"/>
      <c r="WBH104" s="13"/>
      <c r="WBI104" s="13"/>
      <c r="WBJ104" s="13"/>
      <c r="WBK104" s="13"/>
      <c r="WBL104" s="13"/>
      <c r="WBM104" s="13"/>
      <c r="WBN104" s="13"/>
      <c r="WBO104" s="13"/>
      <c r="WBP104" s="13"/>
      <c r="WBQ104" s="13"/>
      <c r="WBR104" s="13"/>
      <c r="WBS104" s="13"/>
      <c r="WBT104" s="13"/>
      <c r="WBU104" s="13"/>
      <c r="WBV104" s="13"/>
      <c r="WBW104" s="13"/>
      <c r="WBX104" s="13"/>
      <c r="WBY104" s="13"/>
      <c r="WBZ104" s="13"/>
      <c r="WCA104" s="13"/>
      <c r="WCB104" s="13"/>
      <c r="WCC104" s="13"/>
      <c r="WCD104" s="13"/>
      <c r="WCE104" s="13"/>
      <c r="WCF104" s="13"/>
      <c r="WCG104" s="13"/>
      <c r="WCH104" s="13"/>
      <c r="WCI104" s="13"/>
      <c r="WCJ104" s="13"/>
      <c r="WCK104" s="13"/>
      <c r="WCL104" s="13"/>
      <c r="WCM104" s="13"/>
      <c r="WCN104" s="13"/>
      <c r="WCO104" s="13"/>
      <c r="WCP104" s="13"/>
      <c r="WCQ104" s="13"/>
      <c r="WCR104" s="13"/>
      <c r="WCS104" s="13"/>
      <c r="WCT104" s="13"/>
      <c r="WCU104" s="13"/>
      <c r="WCV104" s="13"/>
      <c r="WCW104" s="13"/>
      <c r="WCX104" s="13"/>
      <c r="WCY104" s="13"/>
      <c r="WCZ104" s="13"/>
      <c r="WDA104" s="13"/>
      <c r="WDB104" s="13"/>
      <c r="WDC104" s="13"/>
      <c r="WDD104" s="13"/>
      <c r="WDE104" s="13"/>
      <c r="WDF104" s="13"/>
      <c r="WDG104" s="13"/>
      <c r="WDH104" s="13"/>
      <c r="WDI104" s="13"/>
      <c r="WDJ104" s="13"/>
      <c r="WDK104" s="13"/>
      <c r="WDL104" s="13"/>
      <c r="WDM104" s="13"/>
      <c r="WDN104" s="13"/>
      <c r="WDO104" s="13"/>
      <c r="WDP104" s="13"/>
      <c r="WDQ104" s="13"/>
      <c r="WDR104" s="13"/>
      <c r="WDS104" s="13"/>
      <c r="WDT104" s="13"/>
      <c r="WDU104" s="13"/>
      <c r="WDV104" s="13"/>
      <c r="WDW104" s="13"/>
      <c r="WDX104" s="13"/>
      <c r="WDY104" s="13"/>
      <c r="WDZ104" s="13"/>
      <c r="WEA104" s="13"/>
      <c r="WEB104" s="13"/>
      <c r="WEC104" s="13"/>
      <c r="WED104" s="13"/>
      <c r="WEE104" s="13"/>
      <c r="WEF104" s="13"/>
      <c r="WEG104" s="13"/>
      <c r="WEH104" s="13"/>
      <c r="WEI104" s="13"/>
      <c r="WEJ104" s="13"/>
      <c r="WEK104" s="13"/>
      <c r="WEL104" s="13"/>
      <c r="WEM104" s="13"/>
      <c r="WEN104" s="13"/>
      <c r="WEO104" s="13"/>
      <c r="WEP104" s="13"/>
      <c r="WEQ104" s="13"/>
      <c r="WER104" s="13"/>
      <c r="WES104" s="13"/>
      <c r="WET104" s="13"/>
      <c r="WEU104" s="13"/>
      <c r="WEV104" s="13"/>
      <c r="WEW104" s="13"/>
      <c r="WEX104" s="13"/>
      <c r="WEY104" s="13"/>
      <c r="WEZ104" s="13"/>
      <c r="WFA104" s="13"/>
      <c r="WFB104" s="13"/>
      <c r="WFC104" s="13"/>
      <c r="WFD104" s="13"/>
      <c r="WFE104" s="13"/>
      <c r="WFF104" s="13"/>
      <c r="WFG104" s="13"/>
      <c r="WFH104" s="13"/>
      <c r="WFI104" s="13"/>
      <c r="WFJ104" s="13"/>
      <c r="WFK104" s="13"/>
      <c r="WFL104" s="13"/>
      <c r="WFM104" s="13"/>
      <c r="WFN104" s="13"/>
      <c r="WFO104" s="13"/>
      <c r="WFP104" s="13"/>
      <c r="WFQ104" s="13"/>
      <c r="WFR104" s="13"/>
      <c r="WFS104" s="13"/>
      <c r="WFT104" s="13"/>
      <c r="WFU104" s="13"/>
      <c r="WFV104" s="13"/>
      <c r="WFW104" s="13"/>
      <c r="WFX104" s="13"/>
      <c r="WFY104" s="13"/>
      <c r="WFZ104" s="13"/>
      <c r="WGA104" s="13"/>
      <c r="WGB104" s="13"/>
      <c r="WGC104" s="13"/>
      <c r="WGD104" s="13"/>
      <c r="WGE104" s="13"/>
      <c r="WGF104" s="13"/>
      <c r="WGG104" s="13"/>
      <c r="WGH104" s="13"/>
      <c r="WGI104" s="13"/>
      <c r="WGJ104" s="13"/>
      <c r="WGK104" s="13"/>
      <c r="WGL104" s="13"/>
      <c r="WGM104" s="13"/>
      <c r="WGN104" s="13"/>
      <c r="WGO104" s="13"/>
      <c r="WGP104" s="13"/>
      <c r="WGQ104" s="13"/>
      <c r="WGR104" s="13"/>
      <c r="WGS104" s="13"/>
      <c r="WGT104" s="13"/>
      <c r="WGU104" s="13"/>
      <c r="WGV104" s="13"/>
      <c r="WGW104" s="13"/>
      <c r="WGX104" s="13"/>
      <c r="WGY104" s="13"/>
      <c r="WGZ104" s="13"/>
      <c r="WHA104" s="13"/>
      <c r="WHB104" s="13"/>
      <c r="WHC104" s="13"/>
      <c r="WHD104" s="13"/>
      <c r="WHE104" s="13"/>
      <c r="WHF104" s="13"/>
      <c r="WHG104" s="13"/>
      <c r="WHH104" s="13"/>
      <c r="WHI104" s="13"/>
      <c r="WHJ104" s="13"/>
      <c r="WHK104" s="13"/>
      <c r="WHL104" s="13"/>
      <c r="WHM104" s="13"/>
      <c r="WHN104" s="13"/>
      <c r="WHO104" s="13"/>
      <c r="WHP104" s="13"/>
      <c r="WHQ104" s="13"/>
      <c r="WHR104" s="13"/>
      <c r="WHS104" s="13"/>
      <c r="WHT104" s="13"/>
      <c r="WHU104" s="13"/>
      <c r="WHV104" s="13"/>
      <c r="WHW104" s="13"/>
      <c r="WHX104" s="13"/>
      <c r="WHY104" s="13"/>
      <c r="WHZ104" s="13"/>
      <c r="WIA104" s="13"/>
      <c r="WIB104" s="13"/>
      <c r="WIC104" s="13"/>
      <c r="WID104" s="13"/>
      <c r="WIE104" s="13"/>
      <c r="WIF104" s="13"/>
      <c r="WIG104" s="13"/>
      <c r="WIH104" s="13"/>
      <c r="WII104" s="13"/>
      <c r="WIJ104" s="13"/>
      <c r="WIK104" s="13"/>
      <c r="WIL104" s="13"/>
      <c r="WIM104" s="13"/>
      <c r="WIN104" s="13"/>
      <c r="WIO104" s="13"/>
      <c r="WIP104" s="13"/>
      <c r="WIQ104" s="13"/>
      <c r="WIR104" s="13"/>
      <c r="WIS104" s="13"/>
      <c r="WIT104" s="13"/>
      <c r="WIU104" s="13"/>
      <c r="WIV104" s="13"/>
      <c r="WIW104" s="13"/>
      <c r="WIX104" s="13"/>
      <c r="WIY104" s="13"/>
      <c r="WIZ104" s="13"/>
      <c r="WJA104" s="13"/>
      <c r="WJB104" s="13"/>
      <c r="WJC104" s="13"/>
      <c r="WJD104" s="13"/>
      <c r="WJE104" s="13"/>
      <c r="WJF104" s="13"/>
      <c r="WJG104" s="13"/>
      <c r="WJH104" s="13"/>
      <c r="WJI104" s="13"/>
      <c r="WJJ104" s="13"/>
      <c r="WJK104" s="13"/>
      <c r="WJL104" s="13"/>
      <c r="WJM104" s="13"/>
      <c r="WJN104" s="13"/>
      <c r="WJO104" s="13"/>
      <c r="WJP104" s="13"/>
      <c r="WJQ104" s="13"/>
      <c r="WJR104" s="13"/>
      <c r="WJS104" s="13"/>
      <c r="WJT104" s="13"/>
      <c r="WJU104" s="13"/>
      <c r="WJV104" s="13"/>
      <c r="WJW104" s="13"/>
      <c r="WJX104" s="13"/>
      <c r="WJY104" s="13"/>
      <c r="WJZ104" s="13"/>
      <c r="WKA104" s="13"/>
      <c r="WKB104" s="13"/>
      <c r="WKC104" s="13"/>
      <c r="WKD104" s="13"/>
      <c r="WKE104" s="13"/>
      <c r="WKF104" s="13"/>
      <c r="WKG104" s="13"/>
      <c r="WKH104" s="13"/>
      <c r="WKI104" s="13"/>
      <c r="WKJ104" s="13"/>
      <c r="WKK104" s="13"/>
      <c r="WKL104" s="13"/>
      <c r="WKM104" s="13"/>
      <c r="WKN104" s="13"/>
      <c r="WKO104" s="13"/>
      <c r="WKP104" s="13"/>
      <c r="WKQ104" s="13"/>
      <c r="WKR104" s="13"/>
      <c r="WKS104" s="13"/>
      <c r="WKT104" s="13"/>
      <c r="WKU104" s="13"/>
      <c r="WKV104" s="13"/>
      <c r="WKW104" s="13"/>
      <c r="WKX104" s="13"/>
      <c r="WKY104" s="13"/>
      <c r="WKZ104" s="13"/>
      <c r="WLA104" s="13"/>
      <c r="WLB104" s="13"/>
      <c r="WLC104" s="13"/>
      <c r="WLD104" s="13"/>
      <c r="WLE104" s="13"/>
      <c r="WLF104" s="13"/>
      <c r="WLG104" s="13"/>
      <c r="WLH104" s="13"/>
      <c r="WLI104" s="13"/>
      <c r="WLJ104" s="13"/>
      <c r="WLK104" s="13"/>
      <c r="WLL104" s="13"/>
      <c r="WLM104" s="13"/>
      <c r="WLN104" s="13"/>
      <c r="WLO104" s="13"/>
      <c r="WLP104" s="13"/>
      <c r="WLQ104" s="13"/>
      <c r="WLR104" s="13"/>
      <c r="WLS104" s="13"/>
      <c r="WLT104" s="13"/>
      <c r="WLU104" s="13"/>
      <c r="WLV104" s="13"/>
      <c r="WLW104" s="13"/>
      <c r="WLX104" s="13"/>
      <c r="WLY104" s="13"/>
      <c r="WLZ104" s="13"/>
      <c r="WMA104" s="13"/>
      <c r="WMB104" s="13"/>
      <c r="WMC104" s="13"/>
      <c r="WMD104" s="13"/>
      <c r="WME104" s="13"/>
      <c r="WMF104" s="13"/>
      <c r="WMG104" s="13"/>
      <c r="WMH104" s="13"/>
      <c r="WMI104" s="13"/>
      <c r="WMJ104" s="13"/>
      <c r="WMK104" s="13"/>
      <c r="WML104" s="13"/>
      <c r="WMM104" s="13"/>
      <c r="WMN104" s="13"/>
      <c r="WMO104" s="13"/>
      <c r="WMP104" s="13"/>
      <c r="WMQ104" s="13"/>
      <c r="WMR104" s="13"/>
      <c r="WMS104" s="13"/>
      <c r="WMT104" s="13"/>
      <c r="WMU104" s="13"/>
      <c r="WMV104" s="13"/>
      <c r="WMW104" s="13"/>
      <c r="WMX104" s="13"/>
      <c r="WMY104" s="13"/>
      <c r="WMZ104" s="13"/>
      <c r="WNA104" s="13"/>
      <c r="WNB104" s="13"/>
      <c r="WNC104" s="13"/>
      <c r="WND104" s="13"/>
      <c r="WNE104" s="13"/>
      <c r="WNF104" s="13"/>
      <c r="WNG104" s="13"/>
      <c r="WNH104" s="13"/>
      <c r="WNI104" s="13"/>
      <c r="WNJ104" s="13"/>
      <c r="WNK104" s="13"/>
      <c r="WNL104" s="13"/>
      <c r="WNM104" s="13"/>
      <c r="WNN104" s="13"/>
      <c r="WNO104" s="13"/>
      <c r="WNP104" s="13"/>
      <c r="WNQ104" s="13"/>
      <c r="WNR104" s="13"/>
      <c r="WNS104" s="13"/>
      <c r="WNT104" s="13"/>
      <c r="WNU104" s="13"/>
      <c r="WNV104" s="13"/>
      <c r="WNW104" s="13"/>
      <c r="WNX104" s="13"/>
      <c r="WNY104" s="13"/>
      <c r="WNZ104" s="13"/>
      <c r="WOA104" s="13"/>
      <c r="WOB104" s="13"/>
      <c r="WOC104" s="13"/>
      <c r="WOD104" s="13"/>
      <c r="WOE104" s="13"/>
      <c r="WOF104" s="13"/>
      <c r="WOG104" s="13"/>
      <c r="WOH104" s="13"/>
      <c r="WOI104" s="13"/>
      <c r="WOJ104" s="13"/>
      <c r="WOK104" s="13"/>
      <c r="WOL104" s="13"/>
      <c r="WOM104" s="13"/>
      <c r="WON104" s="13"/>
      <c r="WOO104" s="13"/>
      <c r="WOP104" s="13"/>
      <c r="WOQ104" s="13"/>
      <c r="WOR104" s="13"/>
      <c r="WOS104" s="13"/>
      <c r="WOT104" s="13"/>
      <c r="WOU104" s="13"/>
      <c r="WOV104" s="13"/>
      <c r="WOW104" s="13"/>
      <c r="WOX104" s="13"/>
      <c r="WOY104" s="13"/>
      <c r="WOZ104" s="13"/>
      <c r="WPA104" s="13"/>
      <c r="WPB104" s="13"/>
      <c r="WPC104" s="13"/>
      <c r="WPD104" s="13"/>
      <c r="WPE104" s="13"/>
      <c r="WPF104" s="13"/>
      <c r="WPG104" s="13"/>
      <c r="WPH104" s="13"/>
      <c r="WPI104" s="13"/>
      <c r="WPJ104" s="13"/>
      <c r="WPK104" s="13"/>
      <c r="WPL104" s="13"/>
      <c r="WPM104" s="13"/>
      <c r="WPN104" s="13"/>
      <c r="WPO104" s="13"/>
      <c r="WPP104" s="13"/>
      <c r="WPQ104" s="13"/>
      <c r="WPR104" s="13"/>
      <c r="WPS104" s="13"/>
      <c r="WPT104" s="13"/>
      <c r="WPU104" s="13"/>
      <c r="WPV104" s="13"/>
      <c r="WPW104" s="13"/>
      <c r="WPX104" s="13"/>
      <c r="WPY104" s="13"/>
      <c r="WPZ104" s="13"/>
      <c r="WQA104" s="13"/>
      <c r="WQB104" s="13"/>
      <c r="WQC104" s="13"/>
      <c r="WQD104" s="13"/>
      <c r="WQE104" s="13"/>
      <c r="WQF104" s="13"/>
      <c r="WQG104" s="13"/>
      <c r="WQH104" s="13"/>
      <c r="WQI104" s="13"/>
      <c r="WQJ104" s="13"/>
      <c r="WQK104" s="13"/>
      <c r="WQL104" s="13"/>
      <c r="WQM104" s="13"/>
      <c r="WQN104" s="13"/>
      <c r="WQO104" s="13"/>
      <c r="WQP104" s="13"/>
      <c r="WQQ104" s="13"/>
      <c r="WQR104" s="13"/>
      <c r="WQS104" s="13"/>
      <c r="WQT104" s="13"/>
      <c r="WQU104" s="13"/>
      <c r="WQV104" s="13"/>
      <c r="WQW104" s="13"/>
      <c r="WQX104" s="13"/>
      <c r="WQY104" s="13"/>
      <c r="WQZ104" s="13"/>
      <c r="WRA104" s="13"/>
      <c r="WRB104" s="13"/>
      <c r="WRC104" s="13"/>
      <c r="WRD104" s="13"/>
      <c r="WRE104" s="13"/>
      <c r="WRF104" s="13"/>
      <c r="WRG104" s="13"/>
      <c r="WRH104" s="13"/>
      <c r="WRI104" s="13"/>
      <c r="WRJ104" s="13"/>
      <c r="WRK104" s="13"/>
      <c r="WRL104" s="13"/>
      <c r="WRM104" s="13"/>
      <c r="WRN104" s="13"/>
      <c r="WRO104" s="13"/>
      <c r="WRP104" s="13"/>
      <c r="WRQ104" s="13"/>
      <c r="WRR104" s="13"/>
      <c r="WRS104" s="13"/>
      <c r="WRT104" s="13"/>
      <c r="WRU104" s="13"/>
      <c r="WRV104" s="13"/>
      <c r="WRW104" s="13"/>
      <c r="WRX104" s="13"/>
      <c r="WRY104" s="13"/>
      <c r="WRZ104" s="13"/>
      <c r="WSA104" s="13"/>
      <c r="WSB104" s="13"/>
      <c r="WSC104" s="13"/>
      <c r="WSD104" s="13"/>
      <c r="WSE104" s="13"/>
      <c r="WSF104" s="13"/>
      <c r="WSG104" s="13"/>
      <c r="WSH104" s="13"/>
      <c r="WSI104" s="13"/>
      <c r="WSJ104" s="13"/>
      <c r="WSK104" s="13"/>
      <c r="WSL104" s="13"/>
      <c r="WSM104" s="13"/>
      <c r="WSN104" s="13"/>
      <c r="WSO104" s="13"/>
      <c r="WSP104" s="13"/>
      <c r="WSQ104" s="13"/>
      <c r="WSR104" s="13"/>
      <c r="WSS104" s="13"/>
      <c r="WST104" s="13"/>
      <c r="WSU104" s="13"/>
      <c r="WSV104" s="13"/>
      <c r="WSW104" s="13"/>
      <c r="WSX104" s="13"/>
      <c r="WSY104" s="13"/>
      <c r="WSZ104" s="13"/>
      <c r="WTA104" s="13"/>
      <c r="WTB104" s="13"/>
      <c r="WTC104" s="13"/>
      <c r="WTD104" s="13"/>
      <c r="WTE104" s="13"/>
      <c r="WTF104" s="13"/>
      <c r="WTG104" s="13"/>
      <c r="WTH104" s="13"/>
      <c r="WTI104" s="13"/>
      <c r="WTJ104" s="13"/>
      <c r="WTK104" s="13"/>
      <c r="WTL104" s="13"/>
      <c r="WTM104" s="13"/>
      <c r="WTN104" s="13"/>
      <c r="WTO104" s="13"/>
      <c r="WTP104" s="13"/>
      <c r="WTQ104" s="13"/>
      <c r="WTR104" s="13"/>
      <c r="WTS104" s="13"/>
      <c r="WTT104" s="13"/>
      <c r="WTU104" s="13"/>
      <c r="WTV104" s="13"/>
      <c r="WTW104" s="13"/>
      <c r="WTX104" s="13"/>
      <c r="WTY104" s="13"/>
      <c r="WTZ104" s="13"/>
      <c r="WUA104" s="13"/>
      <c r="WUB104" s="13"/>
      <c r="WUC104" s="13"/>
      <c r="WUD104" s="13"/>
      <c r="WUE104" s="13"/>
      <c r="WUF104" s="13"/>
      <c r="WUG104" s="13"/>
      <c r="WUH104" s="13"/>
      <c r="WUI104" s="13"/>
      <c r="WUJ104" s="13"/>
      <c r="WUK104" s="13"/>
      <c r="WUL104" s="13"/>
      <c r="WUM104" s="13"/>
      <c r="WUN104" s="13"/>
      <c r="WUO104" s="13"/>
      <c r="WUP104" s="13"/>
      <c r="WUQ104" s="13"/>
      <c r="WUR104" s="13"/>
      <c r="WUS104" s="13"/>
      <c r="WUT104" s="13"/>
      <c r="WUU104" s="13"/>
      <c r="WUV104" s="13"/>
      <c r="WUW104" s="13"/>
      <c r="WUX104" s="13"/>
      <c r="WUY104" s="13"/>
      <c r="WUZ104" s="13"/>
      <c r="WVA104" s="13"/>
      <c r="WVB104" s="13"/>
      <c r="WVC104" s="13"/>
      <c r="WVD104" s="13"/>
      <c r="WVE104" s="13"/>
      <c r="WVF104" s="13"/>
      <c r="WVG104" s="13"/>
      <c r="WVH104" s="13"/>
      <c r="WVI104" s="13"/>
      <c r="WVJ104" s="13"/>
      <c r="WVK104" s="13"/>
      <c r="WVL104" s="13"/>
      <c r="WVM104" s="13"/>
      <c r="WVN104" s="13"/>
      <c r="WVO104" s="13"/>
      <c r="WVP104" s="13"/>
      <c r="WVQ104" s="13"/>
      <c r="WVR104" s="13"/>
      <c r="WVS104" s="13"/>
      <c r="WVT104" s="13"/>
      <c r="WVU104" s="13"/>
      <c r="WVV104" s="13"/>
      <c r="WVW104" s="13"/>
      <c r="WVX104" s="13"/>
      <c r="WVY104" s="13"/>
      <c r="WVZ104" s="13"/>
      <c r="WWA104" s="13"/>
      <c r="WWB104" s="13"/>
      <c r="WWC104" s="13"/>
      <c r="WWD104" s="13"/>
      <c r="WWE104" s="13"/>
      <c r="WWF104" s="13"/>
      <c r="WWG104" s="13"/>
      <c r="WWH104" s="13"/>
      <c r="WWI104" s="13"/>
      <c r="WWJ104" s="13"/>
      <c r="WWK104" s="13"/>
      <c r="WWL104" s="13"/>
      <c r="WWM104" s="13"/>
      <c r="WWN104" s="13"/>
      <c r="WWO104" s="13"/>
      <c r="WWP104" s="13"/>
      <c r="WWQ104" s="13"/>
      <c r="WWR104" s="13"/>
      <c r="WWS104" s="13"/>
      <c r="WWT104" s="13"/>
      <c r="WWU104" s="13"/>
      <c r="WWV104" s="13"/>
      <c r="WWW104" s="13"/>
      <c r="WWX104" s="13"/>
      <c r="WWY104" s="13"/>
      <c r="WWZ104" s="13"/>
      <c r="WXA104" s="13"/>
      <c r="WXB104" s="13"/>
      <c r="WXC104" s="13"/>
      <c r="WXD104" s="13"/>
      <c r="WXE104" s="13"/>
      <c r="WXF104" s="13"/>
      <c r="WXG104" s="13"/>
      <c r="WXH104" s="13"/>
      <c r="WXI104" s="13"/>
      <c r="WXJ104" s="13"/>
      <c r="WXK104" s="13"/>
      <c r="WXL104" s="13"/>
      <c r="WXM104" s="13"/>
      <c r="WXN104" s="13"/>
      <c r="WXO104" s="13"/>
      <c r="WXP104" s="13"/>
      <c r="WXQ104" s="13"/>
      <c r="WXR104" s="13"/>
      <c r="WXS104" s="13"/>
      <c r="WXT104" s="13"/>
      <c r="WXU104" s="13"/>
      <c r="WXV104" s="13"/>
      <c r="WXW104" s="13"/>
      <c r="WXX104" s="13"/>
      <c r="WXY104" s="13"/>
      <c r="WXZ104" s="13"/>
      <c r="WYA104" s="13"/>
      <c r="WYB104" s="13"/>
      <c r="WYC104" s="13"/>
      <c r="WYD104" s="13"/>
      <c r="WYE104" s="13"/>
      <c r="WYF104" s="13"/>
      <c r="WYG104" s="13"/>
      <c r="WYH104" s="13"/>
      <c r="WYI104" s="13"/>
      <c r="WYJ104" s="13"/>
      <c r="WYK104" s="13"/>
      <c r="WYL104" s="13"/>
      <c r="WYM104" s="13"/>
      <c r="WYN104" s="13"/>
      <c r="WYO104" s="13"/>
      <c r="WYP104" s="13"/>
      <c r="WYQ104" s="13"/>
      <c r="WYR104" s="13"/>
      <c r="WYS104" s="13"/>
      <c r="WYT104" s="13"/>
      <c r="WYU104" s="13"/>
      <c r="WYV104" s="13"/>
      <c r="WYW104" s="13"/>
      <c r="WYX104" s="13"/>
      <c r="WYY104" s="13"/>
      <c r="WYZ104" s="13"/>
      <c r="WZA104" s="13"/>
      <c r="WZB104" s="13"/>
      <c r="WZC104" s="13"/>
      <c r="WZD104" s="13"/>
      <c r="WZE104" s="13"/>
      <c r="WZF104" s="13"/>
      <c r="WZG104" s="13"/>
      <c r="WZH104" s="13"/>
      <c r="WZI104" s="13"/>
      <c r="WZJ104" s="13"/>
      <c r="WZK104" s="13"/>
      <c r="WZL104" s="13"/>
      <c r="WZM104" s="13"/>
      <c r="WZN104" s="13"/>
      <c r="WZO104" s="13"/>
      <c r="WZP104" s="13"/>
      <c r="WZQ104" s="13"/>
      <c r="WZR104" s="13"/>
      <c r="WZS104" s="13"/>
      <c r="WZT104" s="13"/>
      <c r="WZU104" s="13"/>
      <c r="WZV104" s="13"/>
      <c r="WZW104" s="13"/>
      <c r="WZX104" s="13"/>
      <c r="WZY104" s="13"/>
      <c r="WZZ104" s="13"/>
      <c r="XAA104" s="13"/>
      <c r="XAB104" s="13"/>
      <c r="XAC104" s="13"/>
      <c r="XAD104" s="13"/>
      <c r="XAE104" s="13"/>
      <c r="XAF104" s="13"/>
      <c r="XAG104" s="13"/>
      <c r="XAH104" s="13"/>
      <c r="XAI104" s="13"/>
      <c r="XAJ104" s="13"/>
      <c r="XAK104" s="13"/>
      <c r="XAL104" s="13"/>
      <c r="XAM104" s="13"/>
      <c r="XAN104" s="13"/>
      <c r="XAO104" s="13"/>
      <c r="XAP104" s="13"/>
      <c r="XAQ104" s="13"/>
      <c r="XAR104" s="13"/>
      <c r="XAS104" s="13"/>
      <c r="XAT104" s="13"/>
      <c r="XAU104" s="13"/>
      <c r="XAV104" s="13"/>
      <c r="XAW104" s="13"/>
      <c r="XAX104" s="13"/>
      <c r="XAY104" s="13"/>
      <c r="XAZ104" s="13"/>
      <c r="XBA104" s="13"/>
      <c r="XBB104" s="13"/>
      <c r="XBC104" s="13"/>
      <c r="XBD104" s="13"/>
      <c r="XBE104" s="13"/>
      <c r="XBF104" s="13"/>
      <c r="XBG104" s="13"/>
      <c r="XBH104" s="13"/>
      <c r="XBI104" s="13"/>
      <c r="XBJ104" s="13"/>
      <c r="XBK104" s="13"/>
      <c r="XBL104" s="13"/>
      <c r="XBM104" s="13"/>
      <c r="XBN104" s="13"/>
      <c r="XBO104" s="13"/>
      <c r="XBP104" s="13"/>
      <c r="XBQ104" s="13"/>
      <c r="XBR104" s="13"/>
      <c r="XBS104" s="13"/>
      <c r="XBT104" s="13"/>
      <c r="XBU104" s="13"/>
      <c r="XBV104" s="13"/>
      <c r="XBW104" s="13"/>
      <c r="XBX104" s="13"/>
      <c r="XBY104" s="13"/>
      <c r="XBZ104" s="13"/>
      <c r="XCA104" s="13"/>
      <c r="XCB104" s="13"/>
      <c r="XCC104" s="13"/>
      <c r="XCD104" s="13"/>
      <c r="XCE104" s="13"/>
      <c r="XCF104" s="13"/>
      <c r="XCG104" s="13"/>
      <c r="XCH104" s="13"/>
      <c r="XCI104" s="13"/>
      <c r="XCJ104" s="13"/>
      <c r="XCK104" s="13"/>
      <c r="XCL104" s="13"/>
      <c r="XCM104" s="13"/>
      <c r="XCN104" s="13"/>
      <c r="XCO104" s="13"/>
      <c r="XCP104" s="13"/>
      <c r="XCQ104" s="13"/>
      <c r="XCR104" s="13"/>
      <c r="XCS104" s="13"/>
      <c r="XCT104" s="13"/>
      <c r="XCU104" s="13"/>
      <c r="XCV104" s="13"/>
      <c r="XCW104" s="13"/>
      <c r="XCX104" s="13"/>
      <c r="XCY104" s="13"/>
      <c r="XCZ104" s="13"/>
      <c r="XDA104" s="13"/>
      <c r="XDB104" s="13"/>
      <c r="XDC104" s="13"/>
      <c r="XDD104" s="13"/>
      <c r="XDE104" s="13"/>
      <c r="XDF104" s="13"/>
      <c r="XDG104" s="13"/>
      <c r="XDH104" s="13"/>
      <c r="XDI104" s="13"/>
      <c r="XDJ104" s="13"/>
      <c r="XDK104" s="13"/>
      <c r="XDL104" s="13"/>
      <c r="XDM104" s="13"/>
      <c r="XDN104" s="13"/>
      <c r="XDO104" s="13"/>
      <c r="XDP104" s="13"/>
      <c r="XDQ104" s="13"/>
      <c r="XDR104" s="13"/>
      <c r="XDS104" s="13"/>
      <c r="XDT104" s="13"/>
      <c r="XDU104" s="13"/>
      <c r="XDV104" s="13"/>
      <c r="XDW104" s="13"/>
      <c r="XDX104" s="13"/>
      <c r="XDY104" s="13"/>
      <c r="XDZ104" s="13"/>
      <c r="XEA104" s="13"/>
      <c r="XEB104" s="13"/>
      <c r="XEC104" s="13"/>
      <c r="XED104" s="13"/>
      <c r="XEE104" s="13"/>
      <c r="XEF104" s="13"/>
      <c r="XEG104" s="13"/>
      <c r="XEH104" s="13"/>
      <c r="XEI104" s="13"/>
      <c r="XEJ104" s="13"/>
      <c r="XEK104" s="13"/>
      <c r="XEL104" s="13"/>
      <c r="XEM104" s="13"/>
      <c r="XEN104" s="13"/>
      <c r="XEO104" s="13"/>
      <c r="XEP104" s="13"/>
      <c r="XEQ104" s="13"/>
      <c r="XER104" s="13"/>
      <c r="XES104" s="13"/>
      <c r="XET104" s="13"/>
      <c r="XEU104" s="13"/>
      <c r="XEV104" s="13"/>
      <c r="XEW104" s="13"/>
      <c r="XEX104" s="13"/>
      <c r="XEY104" s="13"/>
      <c r="XEZ104" s="13"/>
      <c r="XFA104" s="13"/>
      <c r="XFB104" s="13"/>
    </row>
    <row r="105" spans="1:16382" x14ac:dyDescent="0.25">
      <c r="A105" s="14">
        <v>104</v>
      </c>
      <c r="B105" s="138" t="s">
        <v>4360</v>
      </c>
      <c r="C105" s="138" t="s">
        <v>9</v>
      </c>
      <c r="D105" s="138" t="s">
        <v>61</v>
      </c>
      <c r="E105" s="82">
        <v>43127</v>
      </c>
      <c r="F105" s="83" t="s">
        <v>4926</v>
      </c>
      <c r="G105" s="138">
        <v>8224000498</v>
      </c>
      <c r="H105" s="138" t="s">
        <v>4927</v>
      </c>
      <c r="I105" s="138" t="s">
        <v>4928</v>
      </c>
      <c r="J105" s="138" t="s">
        <v>369</v>
      </c>
      <c r="K105" s="146">
        <v>50000</v>
      </c>
      <c r="L105" s="138" t="s">
        <v>66</v>
      </c>
      <c r="M105" s="138" t="s">
        <v>67</v>
      </c>
      <c r="N105" s="139" t="s">
        <v>4929</v>
      </c>
      <c r="O105" s="138" t="s">
        <v>4930</v>
      </c>
      <c r="P105" s="138" t="s">
        <v>4931</v>
      </c>
      <c r="Q105" s="140" t="s">
        <v>4932</v>
      </c>
      <c r="R105" s="138" t="s">
        <v>72</v>
      </c>
      <c r="S105" s="117" t="s">
        <v>4933</v>
      </c>
      <c r="T105" s="140" t="s">
        <v>375</v>
      </c>
      <c r="U105" s="141" t="s">
        <v>90</v>
      </c>
      <c r="V105" s="138" t="s">
        <v>4470</v>
      </c>
      <c r="W105" s="138" t="s">
        <v>77</v>
      </c>
      <c r="X105" s="42" t="s">
        <v>4624</v>
      </c>
      <c r="Y105" s="48" t="s">
        <v>4935</v>
      </c>
    </row>
    <row r="107" spans="1:16382" x14ac:dyDescent="0.25">
      <c r="K107" s="158">
        <f>SUM(K2:K105)</f>
        <v>14350000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49"/>
  <sheetViews>
    <sheetView topLeftCell="F663" workbookViewId="0">
      <selection activeCell="F746" sqref="A746:XFD746"/>
    </sheetView>
  </sheetViews>
  <sheetFormatPr defaultRowHeight="15" x14ac:dyDescent="0.25"/>
  <cols>
    <col min="2" max="2" width="10.28515625" customWidth="1"/>
    <col min="3" max="3" width="9.7109375" bestFit="1" customWidth="1"/>
    <col min="4" max="4" width="13.140625" bestFit="1" customWidth="1"/>
    <col min="5" max="5" width="10.7109375" bestFit="1" customWidth="1"/>
    <col min="6" max="6" width="14.42578125" bestFit="1" customWidth="1"/>
    <col min="7" max="7" width="12" bestFit="1" customWidth="1"/>
    <col min="8" max="8" width="40.140625" bestFit="1" customWidth="1"/>
    <col min="9" max="9" width="20.28515625" bestFit="1" customWidth="1"/>
    <col min="10" max="10" width="8.85546875" bestFit="1" customWidth="1"/>
    <col min="11" max="11" width="11.5703125" bestFit="1" customWidth="1"/>
    <col min="12" max="12" width="7.85546875" bestFit="1" customWidth="1"/>
    <col min="13" max="14" width="9.28515625" bestFit="1" customWidth="1"/>
    <col min="15" max="15" width="13.140625" bestFit="1" customWidth="1"/>
    <col min="16" max="16" width="17.28515625" bestFit="1" customWidth="1"/>
    <col min="17" max="17" width="8" bestFit="1" customWidth="1"/>
    <col min="18" max="18" width="16.42578125" bestFit="1" customWidth="1"/>
    <col min="19" max="19" width="37.5703125" bestFit="1" customWidth="1"/>
    <col min="20" max="20" width="7.7109375" bestFit="1" customWidth="1"/>
    <col min="21" max="21" width="23.85546875" bestFit="1" customWidth="1"/>
    <col min="22" max="22" width="14" bestFit="1" customWidth="1"/>
    <col min="23" max="23" width="20.7109375" bestFit="1" customWidth="1"/>
    <col min="24" max="24" width="23.5703125" bestFit="1" customWidth="1"/>
    <col min="25" max="25" width="83.140625" bestFit="1" customWidth="1"/>
  </cols>
  <sheetData>
    <row r="1" spans="1:240" s="13" customFormat="1" x14ac:dyDescent="0.25">
      <c r="A1" s="30" t="s">
        <v>36</v>
      </c>
      <c r="B1" s="30" t="s">
        <v>37</v>
      </c>
      <c r="C1" s="31" t="s">
        <v>38</v>
      </c>
      <c r="D1" s="30" t="s">
        <v>11</v>
      </c>
      <c r="E1" s="30" t="s">
        <v>39</v>
      </c>
      <c r="F1" s="30" t="s">
        <v>40</v>
      </c>
      <c r="G1" s="30" t="s">
        <v>41</v>
      </c>
      <c r="H1" s="32" t="s">
        <v>42</v>
      </c>
      <c r="I1" s="30" t="s">
        <v>43</v>
      </c>
      <c r="J1" s="32" t="s">
        <v>44</v>
      </c>
      <c r="K1" s="33" t="s">
        <v>45</v>
      </c>
      <c r="L1" s="30" t="s">
        <v>46</v>
      </c>
      <c r="M1" s="30" t="s">
        <v>47</v>
      </c>
      <c r="N1" s="30" t="s">
        <v>48</v>
      </c>
      <c r="O1" s="32" t="s">
        <v>49</v>
      </c>
      <c r="P1" s="34" t="s">
        <v>50</v>
      </c>
      <c r="Q1" s="35" t="s">
        <v>51</v>
      </c>
      <c r="R1" s="36" t="s">
        <v>52</v>
      </c>
      <c r="S1" s="37" t="s">
        <v>53</v>
      </c>
      <c r="T1" s="37" t="s">
        <v>54</v>
      </c>
      <c r="U1" s="35" t="s">
        <v>55</v>
      </c>
      <c r="V1" s="35" t="s">
        <v>56</v>
      </c>
      <c r="W1" s="38" t="s">
        <v>57</v>
      </c>
      <c r="X1" s="39" t="s">
        <v>58</v>
      </c>
      <c r="Y1" s="40" t="s">
        <v>59</v>
      </c>
      <c r="Z1" s="41"/>
    </row>
    <row r="2" spans="1:240" s="41" customFormat="1" ht="15" customHeight="1" x14ac:dyDescent="0.25">
      <c r="A2" s="14">
        <v>1</v>
      </c>
      <c r="B2" s="42" t="s">
        <v>60</v>
      </c>
      <c r="C2" s="43" t="s">
        <v>9</v>
      </c>
      <c r="D2" s="42" t="s">
        <v>61</v>
      </c>
      <c r="E2" s="44">
        <v>42960</v>
      </c>
      <c r="F2" s="45" t="s">
        <v>62</v>
      </c>
      <c r="G2" s="42">
        <v>8191000747</v>
      </c>
      <c r="H2" s="42" t="s">
        <v>63</v>
      </c>
      <c r="I2" s="42" t="s">
        <v>64</v>
      </c>
      <c r="J2" s="42" t="s">
        <v>65</v>
      </c>
      <c r="K2" s="46">
        <v>600000</v>
      </c>
      <c r="L2" s="42" t="s">
        <v>66</v>
      </c>
      <c r="M2" s="42" t="s">
        <v>67</v>
      </c>
      <c r="N2" s="42" t="s">
        <v>68</v>
      </c>
      <c r="O2" s="42" t="s">
        <v>69</v>
      </c>
      <c r="P2" s="42" t="s">
        <v>70</v>
      </c>
      <c r="Q2" s="14" t="s">
        <v>71</v>
      </c>
      <c r="R2" s="47" t="s">
        <v>72</v>
      </c>
      <c r="S2" s="42" t="s">
        <v>73</v>
      </c>
      <c r="T2" s="14" t="s">
        <v>74</v>
      </c>
      <c r="U2" s="42" t="s">
        <v>75</v>
      </c>
      <c r="V2" s="42" t="s">
        <v>76</v>
      </c>
      <c r="W2" s="42" t="s">
        <v>77</v>
      </c>
      <c r="X2" s="42" t="s">
        <v>78</v>
      </c>
      <c r="Y2" s="48" t="s">
        <v>4936</v>
      </c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</row>
    <row r="3" spans="1:240" s="41" customFormat="1" ht="15" customHeight="1" x14ac:dyDescent="0.25">
      <c r="A3" s="14">
        <v>2</v>
      </c>
      <c r="B3" s="42" t="s">
        <v>60</v>
      </c>
      <c r="C3" s="43" t="s">
        <v>9</v>
      </c>
      <c r="D3" s="42" t="s">
        <v>61</v>
      </c>
      <c r="E3" s="50">
        <v>42951</v>
      </c>
      <c r="F3" s="51" t="s">
        <v>79</v>
      </c>
      <c r="G3" s="42" t="s">
        <v>80</v>
      </c>
      <c r="H3" s="42" t="s">
        <v>81</v>
      </c>
      <c r="I3" s="42" t="s">
        <v>82</v>
      </c>
      <c r="J3" s="42" t="s">
        <v>83</v>
      </c>
      <c r="K3" s="46">
        <v>100000</v>
      </c>
      <c r="L3" s="42" t="s">
        <v>66</v>
      </c>
      <c r="M3" s="42" t="s">
        <v>67</v>
      </c>
      <c r="N3" s="42" t="s">
        <v>84</v>
      </c>
      <c r="O3" s="42" t="s">
        <v>85</v>
      </c>
      <c r="P3" s="42" t="s">
        <v>86</v>
      </c>
      <c r="Q3" s="14" t="s">
        <v>87</v>
      </c>
      <c r="R3" s="47" t="s">
        <v>72</v>
      </c>
      <c r="S3" s="42" t="s">
        <v>88</v>
      </c>
      <c r="T3" s="14" t="s">
        <v>89</v>
      </c>
      <c r="U3" s="42" t="s">
        <v>90</v>
      </c>
      <c r="V3" s="42" t="s">
        <v>76</v>
      </c>
      <c r="W3" s="42" t="s">
        <v>77</v>
      </c>
      <c r="X3" s="42" t="s">
        <v>78</v>
      </c>
      <c r="Y3" s="48" t="s">
        <v>4936</v>
      </c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</row>
    <row r="4" spans="1:240" s="41" customFormat="1" ht="15" customHeight="1" x14ac:dyDescent="0.25">
      <c r="A4" s="14">
        <v>3</v>
      </c>
      <c r="B4" s="42" t="s">
        <v>60</v>
      </c>
      <c r="C4" s="43" t="s">
        <v>9</v>
      </c>
      <c r="D4" s="42" t="s">
        <v>61</v>
      </c>
      <c r="E4" s="50">
        <v>42960</v>
      </c>
      <c r="F4" s="51" t="s">
        <v>91</v>
      </c>
      <c r="G4" s="42" t="s">
        <v>92</v>
      </c>
      <c r="H4" s="42" t="s">
        <v>93</v>
      </c>
      <c r="I4" s="42" t="s">
        <v>94</v>
      </c>
      <c r="J4" s="42" t="s">
        <v>83</v>
      </c>
      <c r="K4" s="46">
        <v>50000</v>
      </c>
      <c r="L4" s="42" t="s">
        <v>66</v>
      </c>
      <c r="M4" s="42" t="s">
        <v>67</v>
      </c>
      <c r="N4" s="42" t="s">
        <v>95</v>
      </c>
      <c r="O4" s="42" t="s">
        <v>96</v>
      </c>
      <c r="P4" s="42" t="s">
        <v>97</v>
      </c>
      <c r="Q4" s="14" t="s">
        <v>98</v>
      </c>
      <c r="R4" s="47" t="s">
        <v>72</v>
      </c>
      <c r="S4" s="42" t="s">
        <v>88</v>
      </c>
      <c r="T4" s="14" t="s">
        <v>89</v>
      </c>
      <c r="U4" s="42" t="s">
        <v>90</v>
      </c>
      <c r="V4" s="42" t="s">
        <v>76</v>
      </c>
      <c r="W4" s="42" t="s">
        <v>77</v>
      </c>
      <c r="X4" s="42" t="s">
        <v>78</v>
      </c>
      <c r="Y4" s="48" t="s">
        <v>4936</v>
      </c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</row>
    <row r="5" spans="1:240" s="41" customFormat="1" ht="15" customHeight="1" x14ac:dyDescent="0.25">
      <c r="A5" s="14">
        <v>4</v>
      </c>
      <c r="B5" s="42" t="s">
        <v>60</v>
      </c>
      <c r="C5" s="43" t="s">
        <v>10</v>
      </c>
      <c r="D5" s="42" t="s">
        <v>61</v>
      </c>
      <c r="E5" s="52">
        <v>42998</v>
      </c>
      <c r="F5" s="53">
        <v>0.12093749999999999</v>
      </c>
      <c r="G5" s="42" t="s">
        <v>31</v>
      </c>
      <c r="H5" s="42" t="s">
        <v>31</v>
      </c>
      <c r="I5" s="42" t="s">
        <v>31</v>
      </c>
      <c r="J5" s="42" t="s">
        <v>31</v>
      </c>
      <c r="K5" s="46">
        <v>50000</v>
      </c>
      <c r="L5" s="42" t="s">
        <v>31</v>
      </c>
      <c r="M5" s="42" t="s">
        <v>31</v>
      </c>
      <c r="N5" s="42" t="s">
        <v>31</v>
      </c>
      <c r="O5" s="42" t="s">
        <v>31</v>
      </c>
      <c r="P5" s="42" t="s">
        <v>99</v>
      </c>
      <c r="Q5" s="14" t="s">
        <v>100</v>
      </c>
      <c r="R5" s="47" t="s">
        <v>72</v>
      </c>
      <c r="S5" s="42" t="s">
        <v>101</v>
      </c>
      <c r="T5" s="14" t="s">
        <v>89</v>
      </c>
      <c r="U5" s="42" t="s">
        <v>102</v>
      </c>
      <c r="V5" s="42" t="s">
        <v>31</v>
      </c>
      <c r="W5" s="42" t="s">
        <v>31</v>
      </c>
      <c r="X5" s="42" t="s">
        <v>78</v>
      </c>
      <c r="Y5" s="48" t="s">
        <v>4936</v>
      </c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</row>
    <row r="6" spans="1:240" s="41" customFormat="1" ht="15" customHeight="1" x14ac:dyDescent="0.25">
      <c r="A6" s="14">
        <v>5</v>
      </c>
      <c r="B6" s="42" t="s">
        <v>60</v>
      </c>
      <c r="C6" s="43" t="s">
        <v>10</v>
      </c>
      <c r="D6" s="42" t="s">
        <v>61</v>
      </c>
      <c r="E6" s="52">
        <v>42998</v>
      </c>
      <c r="F6" s="53">
        <v>0.12121527777777778</v>
      </c>
      <c r="G6" s="42" t="s">
        <v>31</v>
      </c>
      <c r="H6" s="42" t="s">
        <v>31</v>
      </c>
      <c r="I6" s="42" t="s">
        <v>31</v>
      </c>
      <c r="J6" s="42" t="s">
        <v>31</v>
      </c>
      <c r="K6" s="46">
        <v>50000</v>
      </c>
      <c r="L6" s="42" t="s">
        <v>31</v>
      </c>
      <c r="M6" s="42" t="s">
        <v>31</v>
      </c>
      <c r="N6" s="42" t="s">
        <v>31</v>
      </c>
      <c r="O6" s="42" t="s">
        <v>31</v>
      </c>
      <c r="P6" s="42" t="s">
        <v>103</v>
      </c>
      <c r="Q6" s="14" t="s">
        <v>100</v>
      </c>
      <c r="R6" s="47" t="s">
        <v>72</v>
      </c>
      <c r="S6" s="42" t="s">
        <v>101</v>
      </c>
      <c r="T6" s="14" t="s">
        <v>89</v>
      </c>
      <c r="U6" s="42" t="s">
        <v>102</v>
      </c>
      <c r="V6" s="42" t="s">
        <v>31</v>
      </c>
      <c r="W6" s="42" t="s">
        <v>31</v>
      </c>
      <c r="X6" s="42" t="s">
        <v>78</v>
      </c>
      <c r="Y6" s="48" t="s">
        <v>4936</v>
      </c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</row>
    <row r="7" spans="1:240" s="41" customFormat="1" ht="15" customHeight="1" x14ac:dyDescent="0.25">
      <c r="A7" s="14">
        <v>6</v>
      </c>
      <c r="B7" s="42" t="s">
        <v>60</v>
      </c>
      <c r="C7" s="43" t="s">
        <v>10</v>
      </c>
      <c r="D7" s="42" t="s">
        <v>61</v>
      </c>
      <c r="E7" s="52">
        <v>42998</v>
      </c>
      <c r="F7" s="53">
        <v>0.12131944444444444</v>
      </c>
      <c r="G7" s="42" t="s">
        <v>31</v>
      </c>
      <c r="H7" s="42" t="s">
        <v>31</v>
      </c>
      <c r="I7" s="42" t="s">
        <v>31</v>
      </c>
      <c r="J7" s="42" t="s">
        <v>31</v>
      </c>
      <c r="K7" s="46">
        <v>50000</v>
      </c>
      <c r="L7" s="42" t="s">
        <v>31</v>
      </c>
      <c r="M7" s="42" t="s">
        <v>31</v>
      </c>
      <c r="N7" s="42" t="s">
        <v>31</v>
      </c>
      <c r="O7" s="42" t="s">
        <v>31</v>
      </c>
      <c r="P7" s="42" t="s">
        <v>104</v>
      </c>
      <c r="Q7" s="14" t="s">
        <v>100</v>
      </c>
      <c r="R7" s="47" t="s">
        <v>72</v>
      </c>
      <c r="S7" s="42" t="s">
        <v>101</v>
      </c>
      <c r="T7" s="14" t="s">
        <v>89</v>
      </c>
      <c r="U7" s="42" t="s">
        <v>102</v>
      </c>
      <c r="V7" s="42" t="s">
        <v>31</v>
      </c>
      <c r="W7" s="42" t="s">
        <v>31</v>
      </c>
      <c r="X7" s="42" t="s">
        <v>78</v>
      </c>
      <c r="Y7" s="48" t="s">
        <v>4936</v>
      </c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</row>
    <row r="8" spans="1:240" s="41" customFormat="1" ht="15" customHeight="1" x14ac:dyDescent="0.25">
      <c r="A8" s="14">
        <v>7</v>
      </c>
      <c r="B8" s="42" t="s">
        <v>60</v>
      </c>
      <c r="C8" s="43" t="s">
        <v>10</v>
      </c>
      <c r="D8" s="42" t="s">
        <v>61</v>
      </c>
      <c r="E8" s="52">
        <v>42998</v>
      </c>
      <c r="F8" s="53">
        <v>0.12138888888888888</v>
      </c>
      <c r="G8" s="42" t="s">
        <v>31</v>
      </c>
      <c r="H8" s="42" t="s">
        <v>31</v>
      </c>
      <c r="I8" s="42" t="s">
        <v>31</v>
      </c>
      <c r="J8" s="42" t="s">
        <v>31</v>
      </c>
      <c r="K8" s="46">
        <v>100000</v>
      </c>
      <c r="L8" s="42" t="s">
        <v>31</v>
      </c>
      <c r="M8" s="42" t="s">
        <v>31</v>
      </c>
      <c r="N8" s="42" t="s">
        <v>31</v>
      </c>
      <c r="O8" s="42" t="s">
        <v>31</v>
      </c>
      <c r="P8" s="42" t="s">
        <v>105</v>
      </c>
      <c r="Q8" s="14" t="s">
        <v>100</v>
      </c>
      <c r="R8" s="47" t="s">
        <v>72</v>
      </c>
      <c r="S8" s="42" t="s">
        <v>101</v>
      </c>
      <c r="T8" s="14" t="s">
        <v>89</v>
      </c>
      <c r="U8" s="42" t="s">
        <v>102</v>
      </c>
      <c r="V8" s="42" t="s">
        <v>31</v>
      </c>
      <c r="W8" s="42" t="s">
        <v>31</v>
      </c>
      <c r="X8" s="42" t="s">
        <v>78</v>
      </c>
      <c r="Y8" s="48" t="s">
        <v>4936</v>
      </c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</row>
    <row r="9" spans="1:240" s="41" customFormat="1" ht="15" customHeight="1" x14ac:dyDescent="0.25">
      <c r="A9" s="14">
        <v>8</v>
      </c>
      <c r="B9" s="42" t="s">
        <v>60</v>
      </c>
      <c r="C9" s="43" t="s">
        <v>9</v>
      </c>
      <c r="D9" s="42" t="s">
        <v>61</v>
      </c>
      <c r="E9" s="44">
        <v>42965</v>
      </c>
      <c r="F9" s="45" t="s">
        <v>106</v>
      </c>
      <c r="G9" s="42">
        <v>8179001147</v>
      </c>
      <c r="H9" s="42" t="s">
        <v>107</v>
      </c>
      <c r="I9" s="42" t="s">
        <v>108</v>
      </c>
      <c r="J9" s="42" t="s">
        <v>109</v>
      </c>
      <c r="K9" s="46">
        <v>100000</v>
      </c>
      <c r="L9" s="42" t="s">
        <v>66</v>
      </c>
      <c r="M9" s="42" t="s">
        <v>67</v>
      </c>
      <c r="N9" s="42" t="s">
        <v>110</v>
      </c>
      <c r="O9" s="42" t="s">
        <v>111</v>
      </c>
      <c r="P9" s="42" t="s">
        <v>112</v>
      </c>
      <c r="Q9" s="14" t="s">
        <v>113</v>
      </c>
      <c r="R9" s="47" t="s">
        <v>72</v>
      </c>
      <c r="S9" s="42" t="s">
        <v>114</v>
      </c>
      <c r="T9" s="14" t="s">
        <v>115</v>
      </c>
      <c r="U9" s="42" t="s">
        <v>116</v>
      </c>
      <c r="V9" s="42" t="s">
        <v>117</v>
      </c>
      <c r="W9" s="42" t="s">
        <v>77</v>
      </c>
      <c r="X9" s="42" t="s">
        <v>78</v>
      </c>
      <c r="Y9" s="48" t="s">
        <v>4936</v>
      </c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</row>
    <row r="10" spans="1:240" s="41" customFormat="1" ht="15" customHeight="1" x14ac:dyDescent="0.25">
      <c r="A10" s="14">
        <v>9</v>
      </c>
      <c r="B10" s="42" t="s">
        <v>60</v>
      </c>
      <c r="C10" s="43" t="s">
        <v>9</v>
      </c>
      <c r="D10" s="42" t="s">
        <v>61</v>
      </c>
      <c r="E10" s="44">
        <v>42969</v>
      </c>
      <c r="F10" s="45" t="s">
        <v>118</v>
      </c>
      <c r="G10" s="42">
        <v>8179001184</v>
      </c>
      <c r="H10" s="42" t="s">
        <v>119</v>
      </c>
      <c r="I10" s="42" t="s">
        <v>120</v>
      </c>
      <c r="J10" s="42" t="s">
        <v>121</v>
      </c>
      <c r="K10" s="46">
        <v>100000</v>
      </c>
      <c r="L10" s="42" t="s">
        <v>66</v>
      </c>
      <c r="M10" s="42" t="s">
        <v>67</v>
      </c>
      <c r="N10" s="42" t="s">
        <v>122</v>
      </c>
      <c r="O10" s="42" t="s">
        <v>123</v>
      </c>
      <c r="P10" s="42" t="s">
        <v>124</v>
      </c>
      <c r="Q10" s="14" t="s">
        <v>125</v>
      </c>
      <c r="R10" s="47" t="s">
        <v>72</v>
      </c>
      <c r="S10" s="42" t="s">
        <v>114</v>
      </c>
      <c r="T10" s="14" t="s">
        <v>115</v>
      </c>
      <c r="U10" s="42" t="s">
        <v>116</v>
      </c>
      <c r="V10" s="42" t="s">
        <v>126</v>
      </c>
      <c r="W10" s="42" t="s">
        <v>77</v>
      </c>
      <c r="X10" s="42" t="s">
        <v>78</v>
      </c>
      <c r="Y10" s="48" t="s">
        <v>4936</v>
      </c>
      <c r="HI10" s="49"/>
      <c r="HJ10" s="49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</row>
    <row r="11" spans="1:240" s="41" customFormat="1" ht="15" customHeight="1" x14ac:dyDescent="0.25">
      <c r="A11" s="14">
        <v>10</v>
      </c>
      <c r="B11" s="42" t="s">
        <v>60</v>
      </c>
      <c r="C11" s="43" t="s">
        <v>9</v>
      </c>
      <c r="D11" s="42" t="s">
        <v>61</v>
      </c>
      <c r="E11" s="44">
        <v>42976</v>
      </c>
      <c r="F11" s="45" t="s">
        <v>127</v>
      </c>
      <c r="G11" s="42">
        <v>8172000276</v>
      </c>
      <c r="H11" s="42" t="s">
        <v>128</v>
      </c>
      <c r="I11" s="42" t="s">
        <v>129</v>
      </c>
      <c r="J11" s="42" t="s">
        <v>121</v>
      </c>
      <c r="K11" s="46">
        <v>200000</v>
      </c>
      <c r="L11" s="42" t="s">
        <v>66</v>
      </c>
      <c r="M11" s="42" t="s">
        <v>67</v>
      </c>
      <c r="N11" s="42" t="s">
        <v>130</v>
      </c>
      <c r="O11" s="42" t="s">
        <v>131</v>
      </c>
      <c r="P11" s="42" t="s">
        <v>132</v>
      </c>
      <c r="Q11" s="14" t="s">
        <v>133</v>
      </c>
      <c r="R11" s="47" t="s">
        <v>72</v>
      </c>
      <c r="S11" s="42" t="s">
        <v>114</v>
      </c>
      <c r="T11" s="14" t="s">
        <v>115</v>
      </c>
      <c r="U11" s="42" t="s">
        <v>116</v>
      </c>
      <c r="V11" s="42" t="s">
        <v>134</v>
      </c>
      <c r="W11" s="42" t="s">
        <v>77</v>
      </c>
      <c r="X11" s="42" t="s">
        <v>78</v>
      </c>
      <c r="Y11" s="48" t="s">
        <v>4936</v>
      </c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</row>
    <row r="12" spans="1:240" s="41" customFormat="1" ht="15" customHeight="1" x14ac:dyDescent="0.25">
      <c r="A12" s="14">
        <v>11</v>
      </c>
      <c r="B12" s="42" t="s">
        <v>60</v>
      </c>
      <c r="C12" s="43" t="s">
        <v>9</v>
      </c>
      <c r="D12" s="42" t="s">
        <v>61</v>
      </c>
      <c r="E12" s="44">
        <v>42976</v>
      </c>
      <c r="F12" s="45" t="s">
        <v>135</v>
      </c>
      <c r="G12" s="42">
        <v>8172000276</v>
      </c>
      <c r="H12" s="42" t="s">
        <v>128</v>
      </c>
      <c r="I12" s="42" t="s">
        <v>129</v>
      </c>
      <c r="J12" s="42" t="s">
        <v>121</v>
      </c>
      <c r="K12" s="46">
        <v>200000</v>
      </c>
      <c r="L12" s="42" t="s">
        <v>66</v>
      </c>
      <c r="M12" s="42" t="s">
        <v>67</v>
      </c>
      <c r="N12" s="42" t="s">
        <v>136</v>
      </c>
      <c r="O12" s="42" t="s">
        <v>137</v>
      </c>
      <c r="P12" s="42" t="s">
        <v>132</v>
      </c>
      <c r="Q12" s="14" t="s">
        <v>133</v>
      </c>
      <c r="R12" s="47" t="s">
        <v>72</v>
      </c>
      <c r="S12" s="42" t="s">
        <v>114</v>
      </c>
      <c r="T12" s="14" t="s">
        <v>115</v>
      </c>
      <c r="U12" s="42" t="s">
        <v>116</v>
      </c>
      <c r="V12" s="42" t="s">
        <v>134</v>
      </c>
      <c r="W12" s="42" t="s">
        <v>77</v>
      </c>
      <c r="X12" s="42" t="s">
        <v>78</v>
      </c>
      <c r="Y12" s="48" t="s">
        <v>4936</v>
      </c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</row>
    <row r="13" spans="1:240" s="41" customFormat="1" ht="15" customHeight="1" x14ac:dyDescent="0.25">
      <c r="A13" s="14">
        <v>12</v>
      </c>
      <c r="B13" s="42" t="s">
        <v>60</v>
      </c>
      <c r="C13" s="43" t="s">
        <v>9</v>
      </c>
      <c r="D13" s="42" t="s">
        <v>138</v>
      </c>
      <c r="E13" s="44">
        <v>42979</v>
      </c>
      <c r="F13" s="45" t="s">
        <v>139</v>
      </c>
      <c r="G13" s="42">
        <v>8169000376</v>
      </c>
      <c r="H13" s="42" t="s">
        <v>140</v>
      </c>
      <c r="I13" s="42" t="s">
        <v>141</v>
      </c>
      <c r="J13" s="42" t="s">
        <v>121</v>
      </c>
      <c r="K13" s="46">
        <v>200000</v>
      </c>
      <c r="L13" s="42" t="s">
        <v>66</v>
      </c>
      <c r="M13" s="42" t="s">
        <v>67</v>
      </c>
      <c r="N13" s="42" t="s">
        <v>142</v>
      </c>
      <c r="O13" s="42" t="s">
        <v>143</v>
      </c>
      <c r="P13" s="42" t="s">
        <v>144</v>
      </c>
      <c r="Q13" s="14" t="s">
        <v>145</v>
      </c>
      <c r="R13" s="47" t="s">
        <v>72</v>
      </c>
      <c r="S13" s="42" t="s">
        <v>146</v>
      </c>
      <c r="T13" s="14" t="s">
        <v>115</v>
      </c>
      <c r="U13" s="42" t="s">
        <v>147</v>
      </c>
      <c r="V13" s="42" t="s">
        <v>76</v>
      </c>
      <c r="W13" s="42" t="s">
        <v>77</v>
      </c>
      <c r="X13" s="42" t="s">
        <v>78</v>
      </c>
      <c r="Y13" s="48" t="s">
        <v>4937</v>
      </c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</row>
    <row r="14" spans="1:240" s="41" customFormat="1" ht="15" customHeight="1" x14ac:dyDescent="0.25">
      <c r="A14" s="14">
        <v>13</v>
      </c>
      <c r="B14" s="42" t="s">
        <v>60</v>
      </c>
      <c r="C14" s="43" t="s">
        <v>9</v>
      </c>
      <c r="D14" s="42" t="s">
        <v>138</v>
      </c>
      <c r="E14" s="44">
        <v>42981</v>
      </c>
      <c r="F14" s="45" t="s">
        <v>148</v>
      </c>
      <c r="G14" s="42">
        <v>8172000259</v>
      </c>
      <c r="H14" s="42" t="s">
        <v>149</v>
      </c>
      <c r="I14" s="42" t="s">
        <v>150</v>
      </c>
      <c r="J14" s="42" t="s">
        <v>109</v>
      </c>
      <c r="K14" s="46">
        <v>50000</v>
      </c>
      <c r="L14" s="42" t="s">
        <v>66</v>
      </c>
      <c r="M14" s="42" t="s">
        <v>67</v>
      </c>
      <c r="N14" s="42" t="s">
        <v>151</v>
      </c>
      <c r="O14" s="42" t="s">
        <v>152</v>
      </c>
      <c r="P14" s="42" t="s">
        <v>153</v>
      </c>
      <c r="Q14" s="14" t="s">
        <v>154</v>
      </c>
      <c r="R14" s="47" t="s">
        <v>72</v>
      </c>
      <c r="S14" s="42" t="s">
        <v>146</v>
      </c>
      <c r="T14" s="14" t="s">
        <v>115</v>
      </c>
      <c r="U14" s="42" t="s">
        <v>147</v>
      </c>
      <c r="V14" s="42" t="s">
        <v>76</v>
      </c>
      <c r="W14" s="42" t="s">
        <v>77</v>
      </c>
      <c r="X14" s="42" t="s">
        <v>78</v>
      </c>
      <c r="Y14" s="48" t="s">
        <v>4937</v>
      </c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</row>
    <row r="15" spans="1:240" s="41" customFormat="1" ht="15" customHeight="1" x14ac:dyDescent="0.25">
      <c r="A15" s="14">
        <v>14</v>
      </c>
      <c r="B15" s="42" t="s">
        <v>60</v>
      </c>
      <c r="C15" s="43" t="s">
        <v>9</v>
      </c>
      <c r="D15" s="42" t="s">
        <v>138</v>
      </c>
      <c r="E15" s="44">
        <v>42981</v>
      </c>
      <c r="F15" s="45" t="s">
        <v>155</v>
      </c>
      <c r="G15" s="42">
        <v>8169000482</v>
      </c>
      <c r="H15" s="42" t="s">
        <v>156</v>
      </c>
      <c r="I15" s="42" t="s">
        <v>157</v>
      </c>
      <c r="J15" s="42" t="s">
        <v>121</v>
      </c>
      <c r="K15" s="46">
        <v>50000</v>
      </c>
      <c r="L15" s="42" t="s">
        <v>66</v>
      </c>
      <c r="M15" s="42" t="s">
        <v>67</v>
      </c>
      <c r="N15" s="42" t="s">
        <v>158</v>
      </c>
      <c r="O15" s="42" t="s">
        <v>159</v>
      </c>
      <c r="P15" s="42" t="s">
        <v>160</v>
      </c>
      <c r="Q15" s="14" t="s">
        <v>161</v>
      </c>
      <c r="R15" s="47" t="s">
        <v>72</v>
      </c>
      <c r="S15" s="42" t="s">
        <v>146</v>
      </c>
      <c r="T15" s="14" t="s">
        <v>115</v>
      </c>
      <c r="U15" s="42" t="s">
        <v>147</v>
      </c>
      <c r="V15" s="42" t="s">
        <v>76</v>
      </c>
      <c r="W15" s="42" t="s">
        <v>77</v>
      </c>
      <c r="X15" s="42" t="s">
        <v>78</v>
      </c>
      <c r="Y15" s="48" t="s">
        <v>4937</v>
      </c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</row>
    <row r="16" spans="1:240" s="41" customFormat="1" ht="15" customHeight="1" x14ac:dyDescent="0.25">
      <c r="A16" s="14">
        <v>15</v>
      </c>
      <c r="B16" s="42" t="s">
        <v>60</v>
      </c>
      <c r="C16" s="43" t="s">
        <v>9</v>
      </c>
      <c r="D16" s="42" t="s">
        <v>61</v>
      </c>
      <c r="E16" s="44">
        <v>42981</v>
      </c>
      <c r="F16" s="45" t="s">
        <v>162</v>
      </c>
      <c r="G16" s="42">
        <v>8172000041</v>
      </c>
      <c r="H16" s="42" t="s">
        <v>163</v>
      </c>
      <c r="I16" s="42" t="s">
        <v>164</v>
      </c>
      <c r="J16" s="42" t="s">
        <v>121</v>
      </c>
      <c r="K16" s="46">
        <v>800000</v>
      </c>
      <c r="L16" s="42" t="s">
        <v>66</v>
      </c>
      <c r="M16" s="42" t="s">
        <v>67</v>
      </c>
      <c r="N16" s="42" t="s">
        <v>165</v>
      </c>
      <c r="O16" s="42" t="s">
        <v>166</v>
      </c>
      <c r="P16" s="42" t="s">
        <v>167</v>
      </c>
      <c r="Q16" s="14" t="s">
        <v>168</v>
      </c>
      <c r="R16" s="47" t="s">
        <v>72</v>
      </c>
      <c r="S16" s="42" t="s">
        <v>114</v>
      </c>
      <c r="T16" s="14" t="s">
        <v>115</v>
      </c>
      <c r="U16" s="42" t="s">
        <v>116</v>
      </c>
      <c r="V16" s="42" t="s">
        <v>169</v>
      </c>
      <c r="W16" s="42" t="s">
        <v>77</v>
      </c>
      <c r="X16" s="42" t="s">
        <v>78</v>
      </c>
      <c r="Y16" s="48" t="s">
        <v>4936</v>
      </c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</row>
    <row r="17" spans="1:240" s="41" customFormat="1" ht="15" customHeight="1" x14ac:dyDescent="0.25">
      <c r="A17" s="14">
        <v>16</v>
      </c>
      <c r="B17" s="42" t="s">
        <v>60</v>
      </c>
      <c r="C17" s="43" t="s">
        <v>9</v>
      </c>
      <c r="D17" s="42" t="s">
        <v>61</v>
      </c>
      <c r="E17" s="44">
        <v>42981</v>
      </c>
      <c r="F17" s="45" t="s">
        <v>170</v>
      </c>
      <c r="G17" s="42">
        <v>8179001322</v>
      </c>
      <c r="H17" s="42" t="s">
        <v>171</v>
      </c>
      <c r="I17" s="42" t="s">
        <v>172</v>
      </c>
      <c r="J17" s="42" t="s">
        <v>121</v>
      </c>
      <c r="K17" s="46">
        <v>200000</v>
      </c>
      <c r="L17" s="42" t="s">
        <v>66</v>
      </c>
      <c r="M17" s="42" t="s">
        <v>67</v>
      </c>
      <c r="N17" s="42" t="s">
        <v>173</v>
      </c>
      <c r="O17" s="42" t="s">
        <v>174</v>
      </c>
      <c r="P17" s="42" t="s">
        <v>175</v>
      </c>
      <c r="Q17" s="14" t="s">
        <v>176</v>
      </c>
      <c r="R17" s="47" t="s">
        <v>72</v>
      </c>
      <c r="S17" s="42" t="s">
        <v>114</v>
      </c>
      <c r="T17" s="14" t="s">
        <v>115</v>
      </c>
      <c r="U17" s="42" t="s">
        <v>116</v>
      </c>
      <c r="V17" s="42" t="s">
        <v>126</v>
      </c>
      <c r="W17" s="42" t="s">
        <v>77</v>
      </c>
      <c r="X17" s="42" t="s">
        <v>78</v>
      </c>
      <c r="Y17" s="48" t="s">
        <v>4936</v>
      </c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</row>
    <row r="18" spans="1:240" s="41" customFormat="1" ht="15" customHeight="1" x14ac:dyDescent="0.25">
      <c r="A18" s="14">
        <v>17</v>
      </c>
      <c r="B18" s="42" t="s">
        <v>60</v>
      </c>
      <c r="C18" s="43" t="s">
        <v>9</v>
      </c>
      <c r="D18" s="42" t="s">
        <v>61</v>
      </c>
      <c r="E18" s="44">
        <v>42982</v>
      </c>
      <c r="F18" s="45" t="s">
        <v>177</v>
      </c>
      <c r="G18" s="42">
        <v>8179001363</v>
      </c>
      <c r="H18" s="42" t="s">
        <v>178</v>
      </c>
      <c r="I18" s="42" t="s">
        <v>179</v>
      </c>
      <c r="J18" s="42" t="s">
        <v>121</v>
      </c>
      <c r="K18" s="46">
        <v>50000</v>
      </c>
      <c r="L18" s="42" t="s">
        <v>66</v>
      </c>
      <c r="M18" s="42" t="s">
        <v>67</v>
      </c>
      <c r="N18" s="42" t="s">
        <v>180</v>
      </c>
      <c r="O18" s="42" t="s">
        <v>181</v>
      </c>
      <c r="P18" s="42" t="s">
        <v>182</v>
      </c>
      <c r="Q18" s="14" t="s">
        <v>183</v>
      </c>
      <c r="R18" s="47" t="s">
        <v>72</v>
      </c>
      <c r="S18" s="42" t="s">
        <v>114</v>
      </c>
      <c r="T18" s="14" t="s">
        <v>115</v>
      </c>
      <c r="U18" s="42" t="s">
        <v>116</v>
      </c>
      <c r="V18" s="42" t="s">
        <v>126</v>
      </c>
      <c r="W18" s="42" t="s">
        <v>77</v>
      </c>
      <c r="X18" s="42" t="s">
        <v>78</v>
      </c>
      <c r="Y18" s="48" t="s">
        <v>4936</v>
      </c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</row>
    <row r="19" spans="1:240" s="41" customFormat="1" ht="15" customHeight="1" x14ac:dyDescent="0.25">
      <c r="A19" s="14">
        <v>18</v>
      </c>
      <c r="B19" s="42" t="s">
        <v>60</v>
      </c>
      <c r="C19" s="43" t="s">
        <v>9</v>
      </c>
      <c r="D19" s="42" t="s">
        <v>138</v>
      </c>
      <c r="E19" s="44">
        <v>42983</v>
      </c>
      <c r="F19" s="45" t="s">
        <v>184</v>
      </c>
      <c r="G19" s="42">
        <v>8172000228</v>
      </c>
      <c r="H19" s="42" t="s">
        <v>185</v>
      </c>
      <c r="I19" s="42" t="s">
        <v>186</v>
      </c>
      <c r="J19" s="42" t="s">
        <v>121</v>
      </c>
      <c r="K19" s="46">
        <v>100000</v>
      </c>
      <c r="L19" s="42" t="s">
        <v>66</v>
      </c>
      <c r="M19" s="42" t="s">
        <v>67</v>
      </c>
      <c r="N19" s="42" t="s">
        <v>187</v>
      </c>
      <c r="O19" s="42" t="s">
        <v>188</v>
      </c>
      <c r="P19" s="42" t="s">
        <v>189</v>
      </c>
      <c r="Q19" s="14" t="s">
        <v>190</v>
      </c>
      <c r="R19" s="47" t="s">
        <v>72</v>
      </c>
      <c r="S19" s="42" t="s">
        <v>146</v>
      </c>
      <c r="T19" s="14" t="s">
        <v>115</v>
      </c>
      <c r="U19" s="42" t="s">
        <v>147</v>
      </c>
      <c r="V19" s="42" t="s">
        <v>76</v>
      </c>
      <c r="W19" s="42" t="s">
        <v>77</v>
      </c>
      <c r="X19" s="42" t="s">
        <v>78</v>
      </c>
      <c r="Y19" s="48" t="s">
        <v>4937</v>
      </c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</row>
    <row r="20" spans="1:240" s="41" customFormat="1" ht="15" customHeight="1" x14ac:dyDescent="0.25">
      <c r="A20" s="14">
        <v>19</v>
      </c>
      <c r="B20" s="42" t="s">
        <v>60</v>
      </c>
      <c r="C20" s="43" t="s">
        <v>9</v>
      </c>
      <c r="D20" s="42" t="s">
        <v>61</v>
      </c>
      <c r="E20" s="44">
        <v>42988</v>
      </c>
      <c r="F20" s="45" t="s">
        <v>191</v>
      </c>
      <c r="G20" s="42">
        <v>8179001211</v>
      </c>
      <c r="H20" s="42" t="s">
        <v>192</v>
      </c>
      <c r="I20" s="42" t="s">
        <v>193</v>
      </c>
      <c r="J20" s="42" t="s">
        <v>121</v>
      </c>
      <c r="K20" s="46">
        <v>50000</v>
      </c>
      <c r="L20" s="42" t="s">
        <v>66</v>
      </c>
      <c r="M20" s="42" t="s">
        <v>67</v>
      </c>
      <c r="N20" s="42" t="s">
        <v>194</v>
      </c>
      <c r="O20" s="42" t="s">
        <v>195</v>
      </c>
      <c r="P20" s="42" t="s">
        <v>196</v>
      </c>
      <c r="Q20" s="14" t="s">
        <v>197</v>
      </c>
      <c r="R20" s="47" t="s">
        <v>72</v>
      </c>
      <c r="S20" s="42" t="s">
        <v>114</v>
      </c>
      <c r="T20" s="14" t="s">
        <v>115</v>
      </c>
      <c r="U20" s="42" t="s">
        <v>116</v>
      </c>
      <c r="V20" s="42" t="s">
        <v>198</v>
      </c>
      <c r="W20" s="42" t="s">
        <v>77</v>
      </c>
      <c r="X20" s="42" t="s">
        <v>78</v>
      </c>
      <c r="Y20" s="48" t="s">
        <v>4936</v>
      </c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</row>
    <row r="21" spans="1:240" s="41" customFormat="1" ht="15" customHeight="1" x14ac:dyDescent="0.25">
      <c r="A21" s="14">
        <v>20</v>
      </c>
      <c r="B21" s="42" t="s">
        <v>60</v>
      </c>
      <c r="C21" s="43" t="s">
        <v>9</v>
      </c>
      <c r="D21" s="42" t="s">
        <v>61</v>
      </c>
      <c r="E21" s="44">
        <v>42988</v>
      </c>
      <c r="F21" s="45" t="s">
        <v>199</v>
      </c>
      <c r="G21" s="42">
        <v>8179001211</v>
      </c>
      <c r="H21" s="42" t="s">
        <v>192</v>
      </c>
      <c r="I21" s="42" t="s">
        <v>193</v>
      </c>
      <c r="J21" s="42" t="s">
        <v>121</v>
      </c>
      <c r="K21" s="46">
        <v>100000</v>
      </c>
      <c r="L21" s="42" t="s">
        <v>66</v>
      </c>
      <c r="M21" s="42" t="s">
        <v>67</v>
      </c>
      <c r="N21" s="42" t="s">
        <v>200</v>
      </c>
      <c r="O21" s="42" t="s">
        <v>201</v>
      </c>
      <c r="P21" s="42" t="s">
        <v>202</v>
      </c>
      <c r="Q21" s="14" t="s">
        <v>197</v>
      </c>
      <c r="R21" s="47" t="s">
        <v>72</v>
      </c>
      <c r="S21" s="42" t="s">
        <v>114</v>
      </c>
      <c r="T21" s="14" t="s">
        <v>115</v>
      </c>
      <c r="U21" s="42" t="s">
        <v>116</v>
      </c>
      <c r="V21" s="42" t="s">
        <v>198</v>
      </c>
      <c r="W21" s="42" t="s">
        <v>77</v>
      </c>
      <c r="X21" s="42" t="s">
        <v>78</v>
      </c>
      <c r="Y21" s="48" t="s">
        <v>4936</v>
      </c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</row>
    <row r="22" spans="1:240" s="41" customFormat="1" ht="15" customHeight="1" x14ac:dyDescent="0.25">
      <c r="A22" s="14">
        <v>21</v>
      </c>
      <c r="B22" s="42" t="s">
        <v>60</v>
      </c>
      <c r="C22" s="43" t="s">
        <v>9</v>
      </c>
      <c r="D22" s="42" t="s">
        <v>138</v>
      </c>
      <c r="E22" s="44">
        <v>42992</v>
      </c>
      <c r="F22" s="45" t="s">
        <v>203</v>
      </c>
      <c r="G22" s="42">
        <v>8172000259</v>
      </c>
      <c r="H22" s="42" t="s">
        <v>149</v>
      </c>
      <c r="I22" s="42" t="s">
        <v>204</v>
      </c>
      <c r="J22" s="42" t="s">
        <v>109</v>
      </c>
      <c r="K22" s="46">
        <v>100000</v>
      </c>
      <c r="L22" s="42" t="s">
        <v>66</v>
      </c>
      <c r="M22" s="42" t="s">
        <v>67</v>
      </c>
      <c r="N22" s="42" t="s">
        <v>205</v>
      </c>
      <c r="O22" s="42" t="s">
        <v>206</v>
      </c>
      <c r="P22" s="42" t="s">
        <v>207</v>
      </c>
      <c r="Q22" s="14" t="s">
        <v>154</v>
      </c>
      <c r="R22" s="47" t="s">
        <v>72</v>
      </c>
      <c r="S22" s="42" t="s">
        <v>146</v>
      </c>
      <c r="T22" s="14" t="s">
        <v>115</v>
      </c>
      <c r="U22" s="42" t="s">
        <v>147</v>
      </c>
      <c r="V22" s="42" t="s">
        <v>76</v>
      </c>
      <c r="W22" s="42" t="s">
        <v>77</v>
      </c>
      <c r="X22" s="42" t="s">
        <v>78</v>
      </c>
      <c r="Y22" s="48" t="s">
        <v>4937</v>
      </c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</row>
    <row r="23" spans="1:240" s="41" customFormat="1" ht="15" customHeight="1" x14ac:dyDescent="0.25">
      <c r="A23" s="14">
        <v>22</v>
      </c>
      <c r="B23" s="42" t="s">
        <v>60</v>
      </c>
      <c r="C23" s="43" t="s">
        <v>9</v>
      </c>
      <c r="D23" s="42" t="s">
        <v>138</v>
      </c>
      <c r="E23" s="44">
        <v>42993</v>
      </c>
      <c r="F23" s="45" t="s">
        <v>208</v>
      </c>
      <c r="G23" s="42">
        <v>8179000764</v>
      </c>
      <c r="H23" s="42" t="s">
        <v>209</v>
      </c>
      <c r="I23" s="42" t="s">
        <v>210</v>
      </c>
      <c r="J23" s="42" t="s">
        <v>109</v>
      </c>
      <c r="K23" s="46">
        <v>50000</v>
      </c>
      <c r="L23" s="42" t="s">
        <v>66</v>
      </c>
      <c r="M23" s="42" t="s">
        <v>67</v>
      </c>
      <c r="N23" s="42" t="s">
        <v>211</v>
      </c>
      <c r="O23" s="42" t="s">
        <v>212</v>
      </c>
      <c r="P23" s="42" t="s">
        <v>213</v>
      </c>
      <c r="Q23" s="14" t="s">
        <v>214</v>
      </c>
      <c r="R23" s="47" t="s">
        <v>72</v>
      </c>
      <c r="S23" s="42" t="s">
        <v>146</v>
      </c>
      <c r="T23" s="14" t="s">
        <v>115</v>
      </c>
      <c r="U23" s="42" t="s">
        <v>147</v>
      </c>
      <c r="V23" s="42" t="s">
        <v>76</v>
      </c>
      <c r="W23" s="42" t="s">
        <v>77</v>
      </c>
      <c r="X23" s="42" t="s">
        <v>78</v>
      </c>
      <c r="Y23" s="48" t="s">
        <v>4937</v>
      </c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</row>
    <row r="24" spans="1:240" s="41" customFormat="1" ht="15" customHeight="1" x14ac:dyDescent="0.25">
      <c r="A24" s="14">
        <v>23</v>
      </c>
      <c r="B24" s="42" t="s">
        <v>60</v>
      </c>
      <c r="C24" s="43" t="s">
        <v>9</v>
      </c>
      <c r="D24" s="42" t="s">
        <v>138</v>
      </c>
      <c r="E24" s="44">
        <v>42993</v>
      </c>
      <c r="F24" s="45" t="s">
        <v>215</v>
      </c>
      <c r="G24" s="42">
        <v>8179001106</v>
      </c>
      <c r="H24" s="42" t="s">
        <v>216</v>
      </c>
      <c r="I24" s="42" t="s">
        <v>217</v>
      </c>
      <c r="J24" s="42" t="s">
        <v>109</v>
      </c>
      <c r="K24" s="46">
        <v>50000</v>
      </c>
      <c r="L24" s="42" t="s">
        <v>66</v>
      </c>
      <c r="M24" s="42" t="s">
        <v>67</v>
      </c>
      <c r="N24" s="42" t="s">
        <v>218</v>
      </c>
      <c r="O24" s="42" t="s">
        <v>219</v>
      </c>
      <c r="P24" s="42" t="s">
        <v>220</v>
      </c>
      <c r="Q24" s="14" t="s">
        <v>221</v>
      </c>
      <c r="R24" s="47" t="s">
        <v>72</v>
      </c>
      <c r="S24" s="42" t="s">
        <v>146</v>
      </c>
      <c r="T24" s="14" t="s">
        <v>115</v>
      </c>
      <c r="U24" s="42" t="s">
        <v>147</v>
      </c>
      <c r="V24" s="42" t="s">
        <v>76</v>
      </c>
      <c r="W24" s="42" t="s">
        <v>77</v>
      </c>
      <c r="X24" s="42" t="s">
        <v>78</v>
      </c>
      <c r="Y24" s="48" t="s">
        <v>4937</v>
      </c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</row>
    <row r="25" spans="1:240" s="41" customFormat="1" ht="15" customHeight="1" x14ac:dyDescent="0.25">
      <c r="A25" s="14">
        <v>24</v>
      </c>
      <c r="B25" s="42" t="s">
        <v>60</v>
      </c>
      <c r="C25" s="43" t="s">
        <v>9</v>
      </c>
      <c r="D25" s="42" t="s">
        <v>138</v>
      </c>
      <c r="E25" s="44">
        <v>42994</v>
      </c>
      <c r="F25" s="45" t="s">
        <v>222</v>
      </c>
      <c r="G25" s="42">
        <v>8172000287</v>
      </c>
      <c r="H25" s="42" t="s">
        <v>223</v>
      </c>
      <c r="I25" s="42" t="s">
        <v>224</v>
      </c>
      <c r="J25" s="42" t="s">
        <v>121</v>
      </c>
      <c r="K25" s="46">
        <v>100000</v>
      </c>
      <c r="L25" s="42" t="s">
        <v>66</v>
      </c>
      <c r="M25" s="42" t="s">
        <v>67</v>
      </c>
      <c r="N25" s="42" t="s">
        <v>225</v>
      </c>
      <c r="O25" s="42" t="s">
        <v>226</v>
      </c>
      <c r="P25" s="42" t="s">
        <v>227</v>
      </c>
      <c r="Q25" s="14" t="s">
        <v>228</v>
      </c>
      <c r="R25" s="47" t="s">
        <v>72</v>
      </c>
      <c r="S25" s="42" t="s">
        <v>146</v>
      </c>
      <c r="T25" s="14" t="s">
        <v>115</v>
      </c>
      <c r="U25" s="42" t="s">
        <v>147</v>
      </c>
      <c r="V25" s="42" t="s">
        <v>76</v>
      </c>
      <c r="W25" s="42" t="s">
        <v>77</v>
      </c>
      <c r="X25" s="42" t="s">
        <v>78</v>
      </c>
      <c r="Y25" s="48" t="s">
        <v>4937</v>
      </c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</row>
    <row r="26" spans="1:240" s="41" customFormat="1" ht="15" customHeight="1" x14ac:dyDescent="0.25">
      <c r="A26" s="14">
        <v>25</v>
      </c>
      <c r="B26" s="42" t="s">
        <v>60</v>
      </c>
      <c r="C26" s="43" t="s">
        <v>9</v>
      </c>
      <c r="D26" s="42" t="s">
        <v>138</v>
      </c>
      <c r="E26" s="44">
        <v>42994</v>
      </c>
      <c r="F26" s="45" t="s">
        <v>229</v>
      </c>
      <c r="G26" s="42">
        <v>8169000510</v>
      </c>
      <c r="H26" s="42" t="s">
        <v>230</v>
      </c>
      <c r="I26" s="42" t="s">
        <v>231</v>
      </c>
      <c r="J26" s="42" t="s">
        <v>121</v>
      </c>
      <c r="K26" s="46">
        <v>100000</v>
      </c>
      <c r="L26" s="42" t="s">
        <v>66</v>
      </c>
      <c r="M26" s="42" t="s">
        <v>67</v>
      </c>
      <c r="N26" s="42" t="s">
        <v>232</v>
      </c>
      <c r="O26" s="42" t="s">
        <v>233</v>
      </c>
      <c r="P26" s="42" t="s">
        <v>234</v>
      </c>
      <c r="Q26" s="14" t="s">
        <v>235</v>
      </c>
      <c r="R26" s="47" t="s">
        <v>72</v>
      </c>
      <c r="S26" s="42" t="s">
        <v>146</v>
      </c>
      <c r="T26" s="14" t="s">
        <v>115</v>
      </c>
      <c r="U26" s="42" t="s">
        <v>147</v>
      </c>
      <c r="V26" s="42" t="s">
        <v>76</v>
      </c>
      <c r="W26" s="42" t="s">
        <v>77</v>
      </c>
      <c r="X26" s="42" t="s">
        <v>78</v>
      </c>
      <c r="Y26" s="48" t="s">
        <v>4937</v>
      </c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</row>
    <row r="27" spans="1:240" s="41" customFormat="1" ht="15" customHeight="1" x14ac:dyDescent="0.25">
      <c r="A27" s="14">
        <v>26</v>
      </c>
      <c r="B27" s="42" t="s">
        <v>60</v>
      </c>
      <c r="C27" s="43" t="s">
        <v>9</v>
      </c>
      <c r="D27" s="42" t="s">
        <v>138</v>
      </c>
      <c r="E27" s="44">
        <v>42995</v>
      </c>
      <c r="F27" s="45" t="s">
        <v>236</v>
      </c>
      <c r="G27" s="42">
        <v>8179001144</v>
      </c>
      <c r="H27" s="42" t="s">
        <v>237</v>
      </c>
      <c r="I27" s="42" t="s">
        <v>238</v>
      </c>
      <c r="J27" s="42" t="s">
        <v>109</v>
      </c>
      <c r="K27" s="46">
        <v>50000</v>
      </c>
      <c r="L27" s="42" t="s">
        <v>66</v>
      </c>
      <c r="M27" s="42" t="s">
        <v>67</v>
      </c>
      <c r="N27" s="42" t="s">
        <v>239</v>
      </c>
      <c r="O27" s="42" t="s">
        <v>240</v>
      </c>
      <c r="P27" s="42" t="s">
        <v>241</v>
      </c>
      <c r="Q27" s="14" t="s">
        <v>242</v>
      </c>
      <c r="R27" s="47" t="s">
        <v>72</v>
      </c>
      <c r="S27" s="42" t="s">
        <v>146</v>
      </c>
      <c r="T27" s="14" t="s">
        <v>115</v>
      </c>
      <c r="U27" s="42" t="s">
        <v>147</v>
      </c>
      <c r="V27" s="42" t="s">
        <v>76</v>
      </c>
      <c r="W27" s="42" t="s">
        <v>77</v>
      </c>
      <c r="X27" s="42" t="s">
        <v>78</v>
      </c>
      <c r="Y27" s="48" t="s">
        <v>4937</v>
      </c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</row>
    <row r="28" spans="1:240" s="41" customFormat="1" ht="15" customHeight="1" x14ac:dyDescent="0.25">
      <c r="A28" s="14">
        <v>27</v>
      </c>
      <c r="B28" s="42" t="s">
        <v>60</v>
      </c>
      <c r="C28" s="43" t="s">
        <v>9</v>
      </c>
      <c r="D28" s="42" t="s">
        <v>138</v>
      </c>
      <c r="E28" s="44">
        <v>42997</v>
      </c>
      <c r="F28" s="45" t="s">
        <v>243</v>
      </c>
      <c r="G28" s="42">
        <v>8169000485</v>
      </c>
      <c r="H28" s="42" t="s">
        <v>244</v>
      </c>
      <c r="I28" s="42" t="s">
        <v>245</v>
      </c>
      <c r="J28" s="42" t="s">
        <v>121</v>
      </c>
      <c r="K28" s="46">
        <v>50000</v>
      </c>
      <c r="L28" s="42" t="s">
        <v>66</v>
      </c>
      <c r="M28" s="42" t="s">
        <v>67</v>
      </c>
      <c r="N28" s="42" t="s">
        <v>246</v>
      </c>
      <c r="O28" s="42" t="s">
        <v>247</v>
      </c>
      <c r="P28" s="42" t="s">
        <v>248</v>
      </c>
      <c r="Q28" s="14" t="s">
        <v>249</v>
      </c>
      <c r="R28" s="47" t="s">
        <v>72</v>
      </c>
      <c r="S28" s="42" t="s">
        <v>146</v>
      </c>
      <c r="T28" s="14" t="s">
        <v>115</v>
      </c>
      <c r="U28" s="42" t="s">
        <v>147</v>
      </c>
      <c r="V28" s="42" t="s">
        <v>76</v>
      </c>
      <c r="W28" s="42" t="s">
        <v>77</v>
      </c>
      <c r="X28" s="42" t="s">
        <v>78</v>
      </c>
      <c r="Y28" s="48" t="s">
        <v>4937</v>
      </c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</row>
    <row r="29" spans="1:240" s="41" customFormat="1" ht="15" customHeight="1" x14ac:dyDescent="0.25">
      <c r="A29" s="14">
        <v>28</v>
      </c>
      <c r="B29" s="42" t="s">
        <v>60</v>
      </c>
      <c r="C29" s="43" t="s">
        <v>9</v>
      </c>
      <c r="D29" s="42" t="s">
        <v>138</v>
      </c>
      <c r="E29" s="44">
        <v>42998</v>
      </c>
      <c r="F29" s="45" t="s">
        <v>250</v>
      </c>
      <c r="G29" s="42">
        <v>8179001196</v>
      </c>
      <c r="H29" s="42" t="s">
        <v>251</v>
      </c>
      <c r="I29" s="42" t="s">
        <v>252</v>
      </c>
      <c r="J29" s="42" t="s">
        <v>121</v>
      </c>
      <c r="K29" s="46">
        <v>150000</v>
      </c>
      <c r="L29" s="42" t="s">
        <v>66</v>
      </c>
      <c r="M29" s="42" t="s">
        <v>67</v>
      </c>
      <c r="N29" s="42" t="s">
        <v>253</v>
      </c>
      <c r="O29" s="42" t="s">
        <v>254</v>
      </c>
      <c r="P29" s="42" t="s">
        <v>255</v>
      </c>
      <c r="Q29" s="14" t="s">
        <v>256</v>
      </c>
      <c r="R29" s="47" t="s">
        <v>72</v>
      </c>
      <c r="S29" s="42" t="s">
        <v>146</v>
      </c>
      <c r="T29" s="14" t="s">
        <v>115</v>
      </c>
      <c r="U29" s="42" t="s">
        <v>147</v>
      </c>
      <c r="V29" s="42" t="s">
        <v>76</v>
      </c>
      <c r="W29" s="42" t="s">
        <v>77</v>
      </c>
      <c r="X29" s="42" t="s">
        <v>78</v>
      </c>
      <c r="Y29" s="48" t="s">
        <v>4937</v>
      </c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</row>
    <row r="30" spans="1:240" s="41" customFormat="1" ht="15" customHeight="1" x14ac:dyDescent="0.25">
      <c r="A30" s="14">
        <v>29</v>
      </c>
      <c r="B30" s="42" t="s">
        <v>60</v>
      </c>
      <c r="C30" s="43" t="s">
        <v>9</v>
      </c>
      <c r="D30" s="42" t="s">
        <v>138</v>
      </c>
      <c r="E30" s="44">
        <v>42999</v>
      </c>
      <c r="F30" s="45" t="s">
        <v>257</v>
      </c>
      <c r="G30" s="42">
        <v>8179001293</v>
      </c>
      <c r="H30" s="42" t="s">
        <v>258</v>
      </c>
      <c r="I30" s="42" t="s">
        <v>259</v>
      </c>
      <c r="J30" s="42" t="s">
        <v>121</v>
      </c>
      <c r="K30" s="46">
        <v>50000</v>
      </c>
      <c r="L30" s="42" t="s">
        <v>66</v>
      </c>
      <c r="M30" s="42" t="s">
        <v>67</v>
      </c>
      <c r="N30" s="42" t="s">
        <v>260</v>
      </c>
      <c r="O30" s="42" t="s">
        <v>261</v>
      </c>
      <c r="P30" s="42" t="s">
        <v>262</v>
      </c>
      <c r="Q30" s="14" t="s">
        <v>263</v>
      </c>
      <c r="R30" s="47" t="s">
        <v>72</v>
      </c>
      <c r="S30" s="42" t="s">
        <v>146</v>
      </c>
      <c r="T30" s="14" t="s">
        <v>115</v>
      </c>
      <c r="U30" s="42" t="s">
        <v>147</v>
      </c>
      <c r="V30" s="42" t="s">
        <v>76</v>
      </c>
      <c r="W30" s="42" t="s">
        <v>77</v>
      </c>
      <c r="X30" s="42" t="s">
        <v>78</v>
      </c>
      <c r="Y30" s="48" t="s">
        <v>4937</v>
      </c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</row>
    <row r="31" spans="1:240" s="41" customFormat="1" ht="15" customHeight="1" x14ac:dyDescent="0.25">
      <c r="A31" s="14">
        <v>30</v>
      </c>
      <c r="B31" s="42" t="s">
        <v>60</v>
      </c>
      <c r="C31" s="43" t="s">
        <v>9</v>
      </c>
      <c r="D31" s="42" t="s">
        <v>138</v>
      </c>
      <c r="E31" s="44">
        <v>42999</v>
      </c>
      <c r="F31" s="45" t="s">
        <v>264</v>
      </c>
      <c r="G31" s="42">
        <v>8179001196</v>
      </c>
      <c r="H31" s="42" t="s">
        <v>251</v>
      </c>
      <c r="I31" s="42" t="s">
        <v>252</v>
      </c>
      <c r="J31" s="42" t="s">
        <v>121</v>
      </c>
      <c r="K31" s="46">
        <v>50000</v>
      </c>
      <c r="L31" s="42" t="s">
        <v>66</v>
      </c>
      <c r="M31" s="42" t="s">
        <v>67</v>
      </c>
      <c r="N31" s="42" t="s">
        <v>265</v>
      </c>
      <c r="O31" s="42" t="s">
        <v>266</v>
      </c>
      <c r="P31" s="42" t="s">
        <v>267</v>
      </c>
      <c r="Q31" s="14" t="s">
        <v>256</v>
      </c>
      <c r="R31" s="47" t="s">
        <v>72</v>
      </c>
      <c r="S31" s="42" t="s">
        <v>146</v>
      </c>
      <c r="T31" s="14" t="s">
        <v>115</v>
      </c>
      <c r="U31" s="42" t="s">
        <v>147</v>
      </c>
      <c r="V31" s="42" t="s">
        <v>76</v>
      </c>
      <c r="W31" s="42" t="s">
        <v>77</v>
      </c>
      <c r="X31" s="42" t="s">
        <v>78</v>
      </c>
      <c r="Y31" s="48" t="s">
        <v>4937</v>
      </c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</row>
    <row r="32" spans="1:240" s="41" customFormat="1" ht="15" customHeight="1" x14ac:dyDescent="0.25">
      <c r="A32" s="14">
        <v>31</v>
      </c>
      <c r="B32" s="42" t="s">
        <v>60</v>
      </c>
      <c r="C32" s="43" t="s">
        <v>9</v>
      </c>
      <c r="D32" s="42" t="s">
        <v>138</v>
      </c>
      <c r="E32" s="44">
        <v>43000</v>
      </c>
      <c r="F32" s="45" t="s">
        <v>268</v>
      </c>
      <c r="G32" s="42">
        <v>8179001192</v>
      </c>
      <c r="H32" s="42" t="s">
        <v>269</v>
      </c>
      <c r="I32" s="42" t="s">
        <v>270</v>
      </c>
      <c r="J32" s="42" t="s">
        <v>121</v>
      </c>
      <c r="K32" s="46">
        <v>50000</v>
      </c>
      <c r="L32" s="42" t="s">
        <v>66</v>
      </c>
      <c r="M32" s="42" t="s">
        <v>67</v>
      </c>
      <c r="N32" s="42" t="s">
        <v>271</v>
      </c>
      <c r="O32" s="42" t="s">
        <v>272</v>
      </c>
      <c r="P32" s="42" t="s">
        <v>273</v>
      </c>
      <c r="Q32" s="14" t="s">
        <v>274</v>
      </c>
      <c r="R32" s="47" t="s">
        <v>72</v>
      </c>
      <c r="S32" s="42" t="s">
        <v>146</v>
      </c>
      <c r="T32" s="14" t="s">
        <v>115</v>
      </c>
      <c r="U32" s="42" t="s">
        <v>147</v>
      </c>
      <c r="V32" s="42" t="s">
        <v>76</v>
      </c>
      <c r="W32" s="42" t="s">
        <v>77</v>
      </c>
      <c r="X32" s="42" t="s">
        <v>78</v>
      </c>
      <c r="Y32" s="48" t="s">
        <v>4937</v>
      </c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</row>
    <row r="33" spans="1:240" s="41" customFormat="1" ht="15" customHeight="1" x14ac:dyDescent="0.25">
      <c r="A33" s="14">
        <v>32</v>
      </c>
      <c r="B33" s="42" t="s">
        <v>60</v>
      </c>
      <c r="C33" s="43" t="s">
        <v>9</v>
      </c>
      <c r="D33" s="42" t="s">
        <v>138</v>
      </c>
      <c r="E33" s="44">
        <v>43003</v>
      </c>
      <c r="F33" s="45" t="s">
        <v>275</v>
      </c>
      <c r="G33" s="42">
        <v>8179001181</v>
      </c>
      <c r="H33" s="42" t="s">
        <v>276</v>
      </c>
      <c r="I33" s="42" t="s">
        <v>277</v>
      </c>
      <c r="J33" s="42" t="s">
        <v>121</v>
      </c>
      <c r="K33" s="46">
        <v>50000</v>
      </c>
      <c r="L33" s="42" t="s">
        <v>66</v>
      </c>
      <c r="M33" s="42" t="s">
        <v>67</v>
      </c>
      <c r="N33" s="42" t="s">
        <v>278</v>
      </c>
      <c r="O33" s="42" t="s">
        <v>279</v>
      </c>
      <c r="P33" s="42" t="s">
        <v>280</v>
      </c>
      <c r="Q33" s="14" t="s">
        <v>281</v>
      </c>
      <c r="R33" s="47" t="s">
        <v>72</v>
      </c>
      <c r="S33" s="42" t="s">
        <v>146</v>
      </c>
      <c r="T33" s="14" t="s">
        <v>115</v>
      </c>
      <c r="U33" s="42" t="s">
        <v>147</v>
      </c>
      <c r="V33" s="42" t="s">
        <v>76</v>
      </c>
      <c r="W33" s="42" t="s">
        <v>77</v>
      </c>
      <c r="X33" s="42" t="s">
        <v>78</v>
      </c>
      <c r="Y33" s="48" t="s">
        <v>4937</v>
      </c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</row>
    <row r="34" spans="1:240" s="41" customFormat="1" ht="15" customHeight="1" x14ac:dyDescent="0.25">
      <c r="A34" s="14">
        <v>33</v>
      </c>
      <c r="B34" s="42" t="s">
        <v>60</v>
      </c>
      <c r="C34" s="43" t="s">
        <v>9</v>
      </c>
      <c r="D34" s="42" t="s">
        <v>138</v>
      </c>
      <c r="E34" s="44">
        <v>43004</v>
      </c>
      <c r="F34" s="45" t="s">
        <v>282</v>
      </c>
      <c r="G34" s="42">
        <v>8179001122</v>
      </c>
      <c r="H34" s="42" t="s">
        <v>283</v>
      </c>
      <c r="I34" s="42" t="s">
        <v>284</v>
      </c>
      <c r="J34" s="42" t="s">
        <v>109</v>
      </c>
      <c r="K34" s="46">
        <v>50000</v>
      </c>
      <c r="L34" s="42" t="s">
        <v>66</v>
      </c>
      <c r="M34" s="42" t="s">
        <v>67</v>
      </c>
      <c r="N34" s="42" t="s">
        <v>285</v>
      </c>
      <c r="O34" s="42" t="s">
        <v>286</v>
      </c>
      <c r="P34" s="42" t="s">
        <v>287</v>
      </c>
      <c r="Q34" s="14" t="s">
        <v>288</v>
      </c>
      <c r="R34" s="47" t="s">
        <v>72</v>
      </c>
      <c r="S34" s="42" t="s">
        <v>146</v>
      </c>
      <c r="T34" s="14" t="s">
        <v>115</v>
      </c>
      <c r="U34" s="42" t="s">
        <v>147</v>
      </c>
      <c r="V34" s="42" t="s">
        <v>76</v>
      </c>
      <c r="W34" s="42" t="s">
        <v>77</v>
      </c>
      <c r="X34" s="42" t="s">
        <v>78</v>
      </c>
      <c r="Y34" s="48" t="s">
        <v>4937</v>
      </c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</row>
    <row r="35" spans="1:240" s="41" customFormat="1" ht="15" customHeight="1" x14ac:dyDescent="0.25">
      <c r="A35" s="14">
        <v>34</v>
      </c>
      <c r="B35" s="42" t="s">
        <v>60</v>
      </c>
      <c r="C35" s="43" t="s">
        <v>9</v>
      </c>
      <c r="D35" s="42" t="s">
        <v>138</v>
      </c>
      <c r="E35" s="44">
        <v>43004</v>
      </c>
      <c r="F35" s="45" t="s">
        <v>289</v>
      </c>
      <c r="G35" s="42">
        <v>93010248622</v>
      </c>
      <c r="H35" s="42" t="s">
        <v>290</v>
      </c>
      <c r="I35" s="42" t="s">
        <v>291</v>
      </c>
      <c r="J35" s="42" t="s">
        <v>121</v>
      </c>
      <c r="K35" s="46">
        <v>100000</v>
      </c>
      <c r="L35" s="42" t="s">
        <v>66</v>
      </c>
      <c r="M35" s="42" t="s">
        <v>67</v>
      </c>
      <c r="N35" s="42" t="s">
        <v>292</v>
      </c>
      <c r="O35" s="42" t="s">
        <v>293</v>
      </c>
      <c r="P35" s="42" t="s">
        <v>294</v>
      </c>
      <c r="Q35" s="14" t="s">
        <v>295</v>
      </c>
      <c r="R35" s="47" t="s">
        <v>72</v>
      </c>
      <c r="S35" s="42" t="s">
        <v>146</v>
      </c>
      <c r="T35" s="14" t="s">
        <v>115</v>
      </c>
      <c r="U35" s="42" t="s">
        <v>147</v>
      </c>
      <c r="V35" s="42" t="s">
        <v>76</v>
      </c>
      <c r="W35" s="42" t="s">
        <v>77</v>
      </c>
      <c r="X35" s="42" t="s">
        <v>78</v>
      </c>
      <c r="Y35" s="48" t="s">
        <v>4937</v>
      </c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</row>
    <row r="36" spans="1:240" s="41" customFormat="1" ht="15" customHeight="1" x14ac:dyDescent="0.25">
      <c r="A36" s="14">
        <v>35</v>
      </c>
      <c r="B36" s="42" t="s">
        <v>60</v>
      </c>
      <c r="C36" s="43" t="s">
        <v>9</v>
      </c>
      <c r="D36" s="42" t="s">
        <v>138</v>
      </c>
      <c r="E36" s="44">
        <v>43005</v>
      </c>
      <c r="F36" s="45" t="s">
        <v>296</v>
      </c>
      <c r="G36" s="42">
        <v>8179001281</v>
      </c>
      <c r="H36" s="42" t="s">
        <v>297</v>
      </c>
      <c r="I36" s="42" t="s">
        <v>298</v>
      </c>
      <c r="J36" s="42" t="s">
        <v>121</v>
      </c>
      <c r="K36" s="46">
        <v>100000</v>
      </c>
      <c r="L36" s="42" t="s">
        <v>66</v>
      </c>
      <c r="M36" s="42" t="s">
        <v>67</v>
      </c>
      <c r="N36" s="42" t="s">
        <v>299</v>
      </c>
      <c r="O36" s="42" t="s">
        <v>300</v>
      </c>
      <c r="P36" s="42" t="s">
        <v>301</v>
      </c>
      <c r="Q36" s="14" t="s">
        <v>302</v>
      </c>
      <c r="R36" s="47" t="s">
        <v>72</v>
      </c>
      <c r="S36" s="42" t="s">
        <v>146</v>
      </c>
      <c r="T36" s="14" t="s">
        <v>115</v>
      </c>
      <c r="U36" s="42" t="s">
        <v>147</v>
      </c>
      <c r="V36" s="42" t="s">
        <v>76</v>
      </c>
      <c r="W36" s="42" t="s">
        <v>77</v>
      </c>
      <c r="X36" s="42" t="s">
        <v>78</v>
      </c>
      <c r="Y36" s="48" t="s">
        <v>4937</v>
      </c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</row>
    <row r="37" spans="1:240" s="41" customFormat="1" ht="15" customHeight="1" x14ac:dyDescent="0.25">
      <c r="A37" s="14">
        <v>36</v>
      </c>
      <c r="B37" s="42" t="s">
        <v>60</v>
      </c>
      <c r="C37" s="43" t="s">
        <v>9</v>
      </c>
      <c r="D37" s="42" t="s">
        <v>138</v>
      </c>
      <c r="E37" s="44">
        <v>43005</v>
      </c>
      <c r="F37" s="45" t="s">
        <v>303</v>
      </c>
      <c r="G37" s="42">
        <v>8179001330</v>
      </c>
      <c r="H37" s="42" t="s">
        <v>304</v>
      </c>
      <c r="I37" s="42" t="s">
        <v>305</v>
      </c>
      <c r="J37" s="42" t="s">
        <v>121</v>
      </c>
      <c r="K37" s="46">
        <v>50000</v>
      </c>
      <c r="L37" s="42" t="s">
        <v>66</v>
      </c>
      <c r="M37" s="42" t="s">
        <v>67</v>
      </c>
      <c r="N37" s="42" t="s">
        <v>306</v>
      </c>
      <c r="O37" s="42" t="s">
        <v>307</v>
      </c>
      <c r="P37" s="42" t="s">
        <v>308</v>
      </c>
      <c r="Q37" s="14" t="s">
        <v>309</v>
      </c>
      <c r="R37" s="47" t="s">
        <v>72</v>
      </c>
      <c r="S37" s="42" t="s">
        <v>146</v>
      </c>
      <c r="T37" s="14" t="s">
        <v>115</v>
      </c>
      <c r="U37" s="42" t="s">
        <v>147</v>
      </c>
      <c r="V37" s="42" t="s">
        <v>76</v>
      </c>
      <c r="W37" s="42" t="s">
        <v>77</v>
      </c>
      <c r="X37" s="42" t="s">
        <v>78</v>
      </c>
      <c r="Y37" s="48" t="s">
        <v>4937</v>
      </c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</row>
    <row r="38" spans="1:240" s="41" customFormat="1" ht="15" customHeight="1" x14ac:dyDescent="0.25">
      <c r="A38" s="14">
        <v>37</v>
      </c>
      <c r="B38" s="42" t="s">
        <v>60</v>
      </c>
      <c r="C38" s="43" t="s">
        <v>9</v>
      </c>
      <c r="D38" s="42" t="s">
        <v>138</v>
      </c>
      <c r="E38" s="44">
        <v>43005</v>
      </c>
      <c r="F38" s="45" t="s">
        <v>310</v>
      </c>
      <c r="G38" s="42">
        <v>8162000387</v>
      </c>
      <c r="H38" s="42" t="s">
        <v>311</v>
      </c>
      <c r="I38" s="42" t="s">
        <v>312</v>
      </c>
      <c r="J38" s="42" t="s">
        <v>121</v>
      </c>
      <c r="K38" s="46">
        <v>100000</v>
      </c>
      <c r="L38" s="42" t="s">
        <v>66</v>
      </c>
      <c r="M38" s="42" t="s">
        <v>67</v>
      </c>
      <c r="N38" s="42" t="s">
        <v>313</v>
      </c>
      <c r="O38" s="42" t="s">
        <v>314</v>
      </c>
      <c r="P38" s="42" t="s">
        <v>315</v>
      </c>
      <c r="Q38" s="14" t="s">
        <v>316</v>
      </c>
      <c r="R38" s="47" t="s">
        <v>72</v>
      </c>
      <c r="S38" s="42" t="s">
        <v>146</v>
      </c>
      <c r="T38" s="14" t="s">
        <v>115</v>
      </c>
      <c r="U38" s="42" t="s">
        <v>147</v>
      </c>
      <c r="V38" s="42" t="s">
        <v>76</v>
      </c>
      <c r="W38" s="42" t="s">
        <v>77</v>
      </c>
      <c r="X38" s="42" t="s">
        <v>78</v>
      </c>
      <c r="Y38" s="48" t="s">
        <v>4937</v>
      </c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</row>
    <row r="39" spans="1:240" s="41" customFormat="1" ht="15" customHeight="1" x14ac:dyDescent="0.25">
      <c r="A39" s="14">
        <v>38</v>
      </c>
      <c r="B39" s="42" t="s">
        <v>60</v>
      </c>
      <c r="C39" s="43" t="s">
        <v>9</v>
      </c>
      <c r="D39" s="42" t="s">
        <v>138</v>
      </c>
      <c r="E39" s="44">
        <v>43006</v>
      </c>
      <c r="F39" s="45" t="s">
        <v>317</v>
      </c>
      <c r="G39" s="42">
        <v>8169000344</v>
      </c>
      <c r="H39" s="42" t="s">
        <v>318</v>
      </c>
      <c r="I39" s="42" t="s">
        <v>319</v>
      </c>
      <c r="J39" s="42" t="s">
        <v>109</v>
      </c>
      <c r="K39" s="46">
        <v>50000</v>
      </c>
      <c r="L39" s="42" t="s">
        <v>66</v>
      </c>
      <c r="M39" s="42" t="s">
        <v>67</v>
      </c>
      <c r="N39" s="42" t="s">
        <v>320</v>
      </c>
      <c r="O39" s="42" t="s">
        <v>321</v>
      </c>
      <c r="P39" s="42" t="s">
        <v>322</v>
      </c>
      <c r="Q39" s="14" t="s">
        <v>323</v>
      </c>
      <c r="R39" s="47" t="s">
        <v>72</v>
      </c>
      <c r="S39" s="42" t="s">
        <v>146</v>
      </c>
      <c r="T39" s="14" t="s">
        <v>115</v>
      </c>
      <c r="U39" s="42" t="s">
        <v>147</v>
      </c>
      <c r="V39" s="42" t="s">
        <v>76</v>
      </c>
      <c r="W39" s="42" t="s">
        <v>77</v>
      </c>
      <c r="X39" s="42" t="s">
        <v>78</v>
      </c>
      <c r="Y39" s="48" t="s">
        <v>4937</v>
      </c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</row>
    <row r="40" spans="1:240" s="41" customFormat="1" ht="15" customHeight="1" x14ac:dyDescent="0.25">
      <c r="A40" s="14">
        <v>39</v>
      </c>
      <c r="B40" s="42" t="s">
        <v>60</v>
      </c>
      <c r="C40" s="43" t="s">
        <v>9</v>
      </c>
      <c r="D40" s="42" t="s">
        <v>138</v>
      </c>
      <c r="E40" s="44">
        <v>43006</v>
      </c>
      <c r="F40" s="45" t="s">
        <v>324</v>
      </c>
      <c r="G40" s="42">
        <v>8179001137</v>
      </c>
      <c r="H40" s="42" t="s">
        <v>325</v>
      </c>
      <c r="I40" s="42" t="s">
        <v>326</v>
      </c>
      <c r="J40" s="42" t="s">
        <v>109</v>
      </c>
      <c r="K40" s="46">
        <v>100000</v>
      </c>
      <c r="L40" s="42" t="s">
        <v>66</v>
      </c>
      <c r="M40" s="42" t="s">
        <v>67</v>
      </c>
      <c r="N40" s="42" t="s">
        <v>327</v>
      </c>
      <c r="O40" s="42" t="s">
        <v>328</v>
      </c>
      <c r="P40" s="42" t="s">
        <v>329</v>
      </c>
      <c r="Q40" s="14" t="s">
        <v>330</v>
      </c>
      <c r="R40" s="47" t="s">
        <v>72</v>
      </c>
      <c r="S40" s="42" t="s">
        <v>146</v>
      </c>
      <c r="T40" s="14" t="s">
        <v>115</v>
      </c>
      <c r="U40" s="42" t="s">
        <v>147</v>
      </c>
      <c r="V40" s="42" t="s">
        <v>76</v>
      </c>
      <c r="W40" s="42" t="s">
        <v>77</v>
      </c>
      <c r="X40" s="42" t="s">
        <v>78</v>
      </c>
      <c r="Y40" s="48" t="s">
        <v>4937</v>
      </c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</row>
    <row r="41" spans="1:240" s="41" customFormat="1" ht="15" customHeight="1" x14ac:dyDescent="0.25">
      <c r="A41" s="14">
        <v>40</v>
      </c>
      <c r="B41" s="42" t="s">
        <v>60</v>
      </c>
      <c r="C41" s="43" t="s">
        <v>9</v>
      </c>
      <c r="D41" s="42" t="s">
        <v>138</v>
      </c>
      <c r="E41" s="44">
        <v>43007</v>
      </c>
      <c r="F41" s="45" t="s">
        <v>331</v>
      </c>
      <c r="G41" s="42">
        <v>8173000113</v>
      </c>
      <c r="H41" s="42" t="s">
        <v>332</v>
      </c>
      <c r="I41" s="42" t="s">
        <v>333</v>
      </c>
      <c r="J41" s="42" t="s">
        <v>121</v>
      </c>
      <c r="K41" s="46">
        <v>100000</v>
      </c>
      <c r="L41" s="42" t="s">
        <v>66</v>
      </c>
      <c r="M41" s="42" t="s">
        <v>67</v>
      </c>
      <c r="N41" s="42" t="s">
        <v>334</v>
      </c>
      <c r="O41" s="42" t="s">
        <v>335</v>
      </c>
      <c r="P41" s="42" t="s">
        <v>336</v>
      </c>
      <c r="Q41" s="14" t="s">
        <v>337</v>
      </c>
      <c r="R41" s="47" t="s">
        <v>72</v>
      </c>
      <c r="S41" s="42" t="s">
        <v>146</v>
      </c>
      <c r="T41" s="14" t="s">
        <v>115</v>
      </c>
      <c r="U41" s="42" t="s">
        <v>147</v>
      </c>
      <c r="V41" s="42" t="s">
        <v>76</v>
      </c>
      <c r="W41" s="42" t="s">
        <v>77</v>
      </c>
      <c r="X41" s="42" t="s">
        <v>78</v>
      </c>
      <c r="Y41" s="48" t="s">
        <v>4937</v>
      </c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</row>
    <row r="42" spans="1:240" s="41" customFormat="1" ht="15" customHeight="1" x14ac:dyDescent="0.25">
      <c r="A42" s="14">
        <v>41</v>
      </c>
      <c r="B42" s="42" t="s">
        <v>60</v>
      </c>
      <c r="C42" s="43" t="s">
        <v>9</v>
      </c>
      <c r="D42" s="42" t="s">
        <v>138</v>
      </c>
      <c r="E42" s="44">
        <v>43007</v>
      </c>
      <c r="F42" s="45" t="s">
        <v>338</v>
      </c>
      <c r="G42" s="42">
        <v>8179001263</v>
      </c>
      <c r="H42" s="42" t="s">
        <v>339</v>
      </c>
      <c r="I42" s="42" t="s">
        <v>340</v>
      </c>
      <c r="J42" s="42" t="s">
        <v>121</v>
      </c>
      <c r="K42" s="46">
        <v>50000</v>
      </c>
      <c r="L42" s="42" t="s">
        <v>66</v>
      </c>
      <c r="M42" s="42" t="s">
        <v>67</v>
      </c>
      <c r="N42" s="42" t="s">
        <v>341</v>
      </c>
      <c r="O42" s="42" t="s">
        <v>342</v>
      </c>
      <c r="P42" s="42" t="s">
        <v>343</v>
      </c>
      <c r="Q42" s="14" t="s">
        <v>344</v>
      </c>
      <c r="R42" s="47" t="s">
        <v>72</v>
      </c>
      <c r="S42" s="42" t="s">
        <v>146</v>
      </c>
      <c r="T42" s="14" t="s">
        <v>115</v>
      </c>
      <c r="U42" s="42" t="s">
        <v>147</v>
      </c>
      <c r="V42" s="42" t="s">
        <v>76</v>
      </c>
      <c r="W42" s="42" t="s">
        <v>77</v>
      </c>
      <c r="X42" s="42" t="s">
        <v>78</v>
      </c>
      <c r="Y42" s="48" t="s">
        <v>4937</v>
      </c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</row>
    <row r="43" spans="1:240" s="41" customFormat="1" ht="15" customHeight="1" x14ac:dyDescent="0.25">
      <c r="A43" s="14">
        <v>42</v>
      </c>
      <c r="B43" s="42" t="s">
        <v>60</v>
      </c>
      <c r="C43" s="43" t="s">
        <v>9</v>
      </c>
      <c r="D43" s="42" t="s">
        <v>138</v>
      </c>
      <c r="E43" s="44">
        <v>43008</v>
      </c>
      <c r="F43" s="45" t="s">
        <v>345</v>
      </c>
      <c r="G43" s="42">
        <v>8179001345</v>
      </c>
      <c r="H43" s="42" t="s">
        <v>346</v>
      </c>
      <c r="I43" s="42" t="s">
        <v>347</v>
      </c>
      <c r="J43" s="42" t="s">
        <v>121</v>
      </c>
      <c r="K43" s="46">
        <v>150000</v>
      </c>
      <c r="L43" s="42" t="s">
        <v>66</v>
      </c>
      <c r="M43" s="42" t="s">
        <v>67</v>
      </c>
      <c r="N43" s="42" t="s">
        <v>348</v>
      </c>
      <c r="O43" s="42" t="s">
        <v>349</v>
      </c>
      <c r="P43" s="42" t="s">
        <v>350</v>
      </c>
      <c r="Q43" s="14" t="s">
        <v>351</v>
      </c>
      <c r="R43" s="47" t="s">
        <v>72</v>
      </c>
      <c r="S43" s="42" t="s">
        <v>146</v>
      </c>
      <c r="T43" s="14" t="s">
        <v>115</v>
      </c>
      <c r="U43" s="42" t="s">
        <v>147</v>
      </c>
      <c r="V43" s="42" t="s">
        <v>76</v>
      </c>
      <c r="W43" s="42" t="s">
        <v>77</v>
      </c>
      <c r="X43" s="42" t="s">
        <v>78</v>
      </c>
      <c r="Y43" s="48" t="s">
        <v>4937</v>
      </c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</row>
    <row r="44" spans="1:240" s="41" customFormat="1" ht="15" customHeight="1" x14ac:dyDescent="0.25">
      <c r="A44" s="14">
        <v>43</v>
      </c>
      <c r="B44" s="42" t="s">
        <v>60</v>
      </c>
      <c r="C44" s="43" t="s">
        <v>9</v>
      </c>
      <c r="D44" s="42" t="s">
        <v>138</v>
      </c>
      <c r="E44" s="44">
        <v>43008</v>
      </c>
      <c r="F44" s="45" t="s">
        <v>352</v>
      </c>
      <c r="G44" s="42">
        <v>8179001205</v>
      </c>
      <c r="H44" s="42" t="s">
        <v>353</v>
      </c>
      <c r="I44" s="42" t="s">
        <v>354</v>
      </c>
      <c r="J44" s="42" t="s">
        <v>121</v>
      </c>
      <c r="K44" s="46">
        <v>50000</v>
      </c>
      <c r="L44" s="42" t="s">
        <v>66</v>
      </c>
      <c r="M44" s="42" t="s">
        <v>67</v>
      </c>
      <c r="N44" s="42" t="s">
        <v>355</v>
      </c>
      <c r="O44" s="42" t="s">
        <v>356</v>
      </c>
      <c r="P44" s="42" t="s">
        <v>357</v>
      </c>
      <c r="Q44" s="14" t="s">
        <v>358</v>
      </c>
      <c r="R44" s="47" t="s">
        <v>72</v>
      </c>
      <c r="S44" s="42" t="s">
        <v>146</v>
      </c>
      <c r="T44" s="14" t="s">
        <v>115</v>
      </c>
      <c r="U44" s="42" t="s">
        <v>147</v>
      </c>
      <c r="V44" s="42" t="s">
        <v>76</v>
      </c>
      <c r="W44" s="42" t="s">
        <v>77</v>
      </c>
      <c r="X44" s="42" t="s">
        <v>78</v>
      </c>
      <c r="Y44" s="48" t="s">
        <v>4937</v>
      </c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</row>
    <row r="45" spans="1:240" s="41" customFormat="1" ht="15" customHeight="1" x14ac:dyDescent="0.25">
      <c r="A45" s="14">
        <v>44</v>
      </c>
      <c r="B45" s="42" t="s">
        <v>60</v>
      </c>
      <c r="C45" s="43" t="s">
        <v>9</v>
      </c>
      <c r="D45" s="42" t="s">
        <v>138</v>
      </c>
      <c r="E45" s="44">
        <v>43008</v>
      </c>
      <c r="F45" s="45" t="s">
        <v>359</v>
      </c>
      <c r="G45" s="42">
        <v>8162000384</v>
      </c>
      <c r="H45" s="42" t="s">
        <v>360</v>
      </c>
      <c r="I45" s="42" t="s">
        <v>361</v>
      </c>
      <c r="J45" s="42" t="s">
        <v>121</v>
      </c>
      <c r="K45" s="46">
        <v>100000</v>
      </c>
      <c r="L45" s="42" t="s">
        <v>66</v>
      </c>
      <c r="M45" s="42" t="s">
        <v>67</v>
      </c>
      <c r="N45" s="42" t="s">
        <v>362</v>
      </c>
      <c r="O45" s="42" t="s">
        <v>363</v>
      </c>
      <c r="P45" s="42" t="s">
        <v>364</v>
      </c>
      <c r="Q45" s="14" t="s">
        <v>365</v>
      </c>
      <c r="R45" s="47" t="s">
        <v>72</v>
      </c>
      <c r="S45" s="42" t="s">
        <v>146</v>
      </c>
      <c r="T45" s="14" t="s">
        <v>115</v>
      </c>
      <c r="U45" s="42" t="s">
        <v>147</v>
      </c>
      <c r="V45" s="42" t="s">
        <v>76</v>
      </c>
      <c r="W45" s="42" t="s">
        <v>77</v>
      </c>
      <c r="X45" s="42" t="s">
        <v>78</v>
      </c>
      <c r="Y45" s="48" t="s">
        <v>4937</v>
      </c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</row>
    <row r="46" spans="1:240" s="41" customFormat="1" ht="15" customHeight="1" x14ac:dyDescent="0.25">
      <c r="A46" s="14">
        <v>45</v>
      </c>
      <c r="B46" s="42" t="s">
        <v>60</v>
      </c>
      <c r="C46" s="43" t="s">
        <v>9</v>
      </c>
      <c r="D46" s="42" t="s">
        <v>61</v>
      </c>
      <c r="E46" s="44">
        <v>42990</v>
      </c>
      <c r="F46" s="45" t="s">
        <v>366</v>
      </c>
      <c r="G46" s="42">
        <v>8222000024</v>
      </c>
      <c r="H46" s="42" t="s">
        <v>367</v>
      </c>
      <c r="I46" s="42" t="s">
        <v>368</v>
      </c>
      <c r="J46" s="42" t="s">
        <v>369</v>
      </c>
      <c r="K46" s="46">
        <v>150000</v>
      </c>
      <c r="L46" s="42" t="s">
        <v>66</v>
      </c>
      <c r="M46" s="42" t="s">
        <v>67</v>
      </c>
      <c r="N46" s="42" t="s">
        <v>370</v>
      </c>
      <c r="O46" s="42" t="s">
        <v>371</v>
      </c>
      <c r="P46" s="42" t="s">
        <v>372</v>
      </c>
      <c r="Q46" s="14" t="s">
        <v>373</v>
      </c>
      <c r="R46" s="47" t="s">
        <v>72</v>
      </c>
      <c r="S46" s="42" t="s">
        <v>374</v>
      </c>
      <c r="T46" s="14" t="s">
        <v>375</v>
      </c>
      <c r="U46" s="42" t="s">
        <v>90</v>
      </c>
      <c r="V46" s="42" t="s">
        <v>76</v>
      </c>
      <c r="W46" s="42" t="s">
        <v>77</v>
      </c>
      <c r="X46" s="42" t="s">
        <v>78</v>
      </c>
      <c r="Y46" s="48" t="s">
        <v>4936</v>
      </c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/>
    </row>
    <row r="47" spans="1:240" s="41" customFormat="1" ht="15" customHeight="1" x14ac:dyDescent="0.25">
      <c r="A47" s="14">
        <v>46</v>
      </c>
      <c r="B47" s="42" t="s">
        <v>60</v>
      </c>
      <c r="C47" s="43" t="s">
        <v>10</v>
      </c>
      <c r="D47" s="42" t="s">
        <v>61</v>
      </c>
      <c r="E47" s="55">
        <v>43001</v>
      </c>
      <c r="F47" s="53">
        <v>0.79218749999999993</v>
      </c>
      <c r="G47" s="42" t="s">
        <v>31</v>
      </c>
      <c r="H47" s="42" t="s">
        <v>31</v>
      </c>
      <c r="I47" s="42" t="s">
        <v>31</v>
      </c>
      <c r="J47" s="42" t="s">
        <v>31</v>
      </c>
      <c r="K47" s="46">
        <v>100000</v>
      </c>
      <c r="L47" s="42" t="s">
        <v>31</v>
      </c>
      <c r="M47" s="42" t="s">
        <v>31</v>
      </c>
      <c r="N47" s="42" t="s">
        <v>31</v>
      </c>
      <c r="O47" s="42" t="s">
        <v>31</v>
      </c>
      <c r="P47" s="42" t="s">
        <v>376</v>
      </c>
      <c r="Q47" s="14" t="s">
        <v>100</v>
      </c>
      <c r="R47" s="47" t="s">
        <v>72</v>
      </c>
      <c r="S47" s="42" t="s">
        <v>377</v>
      </c>
      <c r="T47" s="14" t="s">
        <v>375</v>
      </c>
      <c r="U47" s="42" t="s">
        <v>102</v>
      </c>
      <c r="V47" s="42" t="s">
        <v>31</v>
      </c>
      <c r="W47" s="42" t="s">
        <v>31</v>
      </c>
      <c r="X47" s="42" t="s">
        <v>78</v>
      </c>
      <c r="Y47" s="48" t="s">
        <v>4936</v>
      </c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IF47" s="54"/>
    </row>
    <row r="48" spans="1:240" s="41" customFormat="1" ht="15" customHeight="1" x14ac:dyDescent="0.25">
      <c r="A48" s="14">
        <v>47</v>
      </c>
      <c r="B48" s="42" t="s">
        <v>60</v>
      </c>
      <c r="C48" s="43" t="s">
        <v>10</v>
      </c>
      <c r="D48" s="42" t="s">
        <v>61</v>
      </c>
      <c r="E48" s="56">
        <v>42997</v>
      </c>
      <c r="F48" s="57">
        <v>0.32929398148148148</v>
      </c>
      <c r="G48" s="42" t="s">
        <v>31</v>
      </c>
      <c r="H48" s="42" t="s">
        <v>31</v>
      </c>
      <c r="I48" s="42" t="s">
        <v>31</v>
      </c>
      <c r="J48" s="42" t="s">
        <v>31</v>
      </c>
      <c r="K48" s="46">
        <v>50000</v>
      </c>
      <c r="L48" s="42" t="s">
        <v>31</v>
      </c>
      <c r="M48" s="42" t="s">
        <v>31</v>
      </c>
      <c r="N48" s="42" t="s">
        <v>31</v>
      </c>
      <c r="O48" s="42" t="s">
        <v>31</v>
      </c>
      <c r="P48" s="42" t="s">
        <v>378</v>
      </c>
      <c r="Q48" s="14" t="s">
        <v>100</v>
      </c>
      <c r="R48" s="47" t="s">
        <v>72</v>
      </c>
      <c r="S48" s="42" t="s">
        <v>379</v>
      </c>
      <c r="T48" s="14" t="s">
        <v>380</v>
      </c>
      <c r="U48" s="42" t="s">
        <v>102</v>
      </c>
      <c r="V48" s="42" t="s">
        <v>31</v>
      </c>
      <c r="W48" s="42" t="s">
        <v>31</v>
      </c>
      <c r="X48" s="42" t="s">
        <v>78</v>
      </c>
      <c r="Y48" s="48" t="s">
        <v>4936</v>
      </c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</row>
    <row r="49" spans="1:240" s="41" customFormat="1" ht="15" customHeight="1" x14ac:dyDescent="0.25">
      <c r="A49" s="14">
        <v>48</v>
      </c>
      <c r="B49" s="42" t="s">
        <v>60</v>
      </c>
      <c r="C49" s="43" t="s">
        <v>9</v>
      </c>
      <c r="D49" s="42" t="s">
        <v>61</v>
      </c>
      <c r="E49" s="52">
        <v>42998</v>
      </c>
      <c r="F49" s="58" t="s">
        <v>381</v>
      </c>
      <c r="G49" s="42">
        <v>8159000405</v>
      </c>
      <c r="H49" s="42" t="s">
        <v>382</v>
      </c>
      <c r="I49" s="42" t="s">
        <v>383</v>
      </c>
      <c r="J49" s="42" t="s">
        <v>384</v>
      </c>
      <c r="K49" s="46">
        <v>300000</v>
      </c>
      <c r="L49" s="42" t="s">
        <v>66</v>
      </c>
      <c r="M49" s="42" t="s">
        <v>67</v>
      </c>
      <c r="N49" s="42" t="s">
        <v>385</v>
      </c>
      <c r="O49" s="42" t="s">
        <v>386</v>
      </c>
      <c r="P49" s="42" t="s">
        <v>387</v>
      </c>
      <c r="Q49" s="14" t="s">
        <v>388</v>
      </c>
      <c r="R49" s="47" t="s">
        <v>72</v>
      </c>
      <c r="S49" s="42" t="s">
        <v>389</v>
      </c>
      <c r="T49" s="14" t="s">
        <v>380</v>
      </c>
      <c r="U49" s="42" t="s">
        <v>90</v>
      </c>
      <c r="V49" s="42" t="s">
        <v>76</v>
      </c>
      <c r="W49" s="42" t="s">
        <v>77</v>
      </c>
      <c r="X49" s="42" t="s">
        <v>78</v>
      </c>
      <c r="Y49" s="48" t="s">
        <v>4936</v>
      </c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</row>
    <row r="50" spans="1:240" s="41" customFormat="1" ht="15" customHeight="1" x14ac:dyDescent="0.25">
      <c r="A50" s="14">
        <v>49</v>
      </c>
      <c r="B50" s="42" t="s">
        <v>60</v>
      </c>
      <c r="C50" s="43" t="s">
        <v>10</v>
      </c>
      <c r="D50" s="42" t="s">
        <v>61</v>
      </c>
      <c r="E50" s="56">
        <v>43003</v>
      </c>
      <c r="F50" s="57">
        <v>7.767361111111111E-2</v>
      </c>
      <c r="G50" s="42" t="s">
        <v>31</v>
      </c>
      <c r="H50" s="42" t="s">
        <v>31</v>
      </c>
      <c r="I50" s="42" t="s">
        <v>31</v>
      </c>
      <c r="J50" s="42" t="s">
        <v>31</v>
      </c>
      <c r="K50" s="46">
        <v>50000</v>
      </c>
      <c r="L50" s="42" t="s">
        <v>31</v>
      </c>
      <c r="M50" s="42" t="s">
        <v>31</v>
      </c>
      <c r="N50" s="42" t="s">
        <v>31</v>
      </c>
      <c r="O50" s="42" t="s">
        <v>31</v>
      </c>
      <c r="P50" s="42" t="s">
        <v>390</v>
      </c>
      <c r="Q50" s="14" t="s">
        <v>100</v>
      </c>
      <c r="R50" s="47" t="s">
        <v>72</v>
      </c>
      <c r="S50" s="42" t="s">
        <v>379</v>
      </c>
      <c r="T50" s="14" t="s">
        <v>380</v>
      </c>
      <c r="U50" s="42" t="s">
        <v>102</v>
      </c>
      <c r="V50" s="42" t="s">
        <v>31</v>
      </c>
      <c r="W50" s="42" t="s">
        <v>31</v>
      </c>
      <c r="X50" s="42" t="s">
        <v>78</v>
      </c>
      <c r="Y50" s="48" t="s">
        <v>4936</v>
      </c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</row>
    <row r="51" spans="1:240" s="41" customFormat="1" ht="15" customHeight="1" x14ac:dyDescent="0.25">
      <c r="A51" s="14">
        <v>50</v>
      </c>
      <c r="B51" s="42" t="s">
        <v>391</v>
      </c>
      <c r="C51" s="43" t="s">
        <v>10</v>
      </c>
      <c r="D51" s="42" t="s">
        <v>61</v>
      </c>
      <c r="E51" s="52">
        <v>42982</v>
      </c>
      <c r="F51" s="59">
        <v>0.49434027777777773</v>
      </c>
      <c r="G51" s="42" t="s">
        <v>31</v>
      </c>
      <c r="H51" s="42" t="s">
        <v>31</v>
      </c>
      <c r="I51" s="42" t="s">
        <v>31</v>
      </c>
      <c r="J51" s="42" t="s">
        <v>31</v>
      </c>
      <c r="K51" s="46">
        <v>200000</v>
      </c>
      <c r="L51" s="42" t="s">
        <v>31</v>
      </c>
      <c r="M51" s="42" t="s">
        <v>31</v>
      </c>
      <c r="N51" s="42" t="s">
        <v>31</v>
      </c>
      <c r="O51" s="42" t="s">
        <v>31</v>
      </c>
      <c r="P51" s="42" t="s">
        <v>392</v>
      </c>
      <c r="Q51" s="14" t="s">
        <v>100</v>
      </c>
      <c r="R51" s="47" t="s">
        <v>72</v>
      </c>
      <c r="S51" s="42" t="s">
        <v>393</v>
      </c>
      <c r="T51" s="14" t="s">
        <v>394</v>
      </c>
      <c r="U51" s="42" t="s">
        <v>102</v>
      </c>
      <c r="V51" s="42" t="s">
        <v>31</v>
      </c>
      <c r="W51" s="42" t="s">
        <v>31</v>
      </c>
      <c r="X51" s="42" t="s">
        <v>78</v>
      </c>
      <c r="Y51" s="48" t="s">
        <v>4936</v>
      </c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</row>
    <row r="52" spans="1:240" s="41" customFormat="1" ht="15" customHeight="1" x14ac:dyDescent="0.25">
      <c r="A52" s="14">
        <v>51</v>
      </c>
      <c r="B52" s="42" t="s">
        <v>391</v>
      </c>
      <c r="C52" s="43" t="s">
        <v>10</v>
      </c>
      <c r="D52" s="42" t="s">
        <v>61</v>
      </c>
      <c r="E52" s="52">
        <v>42999</v>
      </c>
      <c r="F52" s="53">
        <v>0.39594907407407409</v>
      </c>
      <c r="G52" s="42" t="s">
        <v>31</v>
      </c>
      <c r="H52" s="42" t="s">
        <v>31</v>
      </c>
      <c r="I52" s="42" t="s">
        <v>31</v>
      </c>
      <c r="J52" s="42" t="s">
        <v>31</v>
      </c>
      <c r="K52" s="46">
        <v>100000</v>
      </c>
      <c r="L52" s="42" t="s">
        <v>31</v>
      </c>
      <c r="M52" s="42" t="s">
        <v>31</v>
      </c>
      <c r="N52" s="42" t="s">
        <v>31</v>
      </c>
      <c r="O52" s="42" t="s">
        <v>31</v>
      </c>
      <c r="P52" s="42" t="s">
        <v>395</v>
      </c>
      <c r="Q52" s="14" t="s">
        <v>100</v>
      </c>
      <c r="R52" s="47" t="s">
        <v>72</v>
      </c>
      <c r="S52" s="42" t="s">
        <v>396</v>
      </c>
      <c r="T52" s="14" t="s">
        <v>394</v>
      </c>
      <c r="U52" s="42" t="s">
        <v>102</v>
      </c>
      <c r="V52" s="42" t="s">
        <v>31</v>
      </c>
      <c r="W52" s="42" t="s">
        <v>31</v>
      </c>
      <c r="X52" s="42" t="s">
        <v>78</v>
      </c>
      <c r="Y52" s="48" t="s">
        <v>4936</v>
      </c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</row>
    <row r="53" spans="1:240" s="41" customFormat="1" ht="15" customHeight="1" x14ac:dyDescent="0.25">
      <c r="A53" s="14">
        <v>52</v>
      </c>
      <c r="B53" s="42" t="s">
        <v>391</v>
      </c>
      <c r="C53" s="43" t="s">
        <v>10</v>
      </c>
      <c r="D53" s="42" t="s">
        <v>61</v>
      </c>
      <c r="E53" s="52">
        <v>42999</v>
      </c>
      <c r="F53" s="53">
        <v>0.3991898148148148</v>
      </c>
      <c r="G53" s="42" t="s">
        <v>31</v>
      </c>
      <c r="H53" s="42" t="s">
        <v>31</v>
      </c>
      <c r="I53" s="42" t="s">
        <v>31</v>
      </c>
      <c r="J53" s="42" t="s">
        <v>31</v>
      </c>
      <c r="K53" s="46">
        <v>100000</v>
      </c>
      <c r="L53" s="42" t="s">
        <v>31</v>
      </c>
      <c r="M53" s="42" t="s">
        <v>31</v>
      </c>
      <c r="N53" s="42" t="s">
        <v>31</v>
      </c>
      <c r="O53" s="42" t="s">
        <v>31</v>
      </c>
      <c r="P53" s="42" t="s">
        <v>395</v>
      </c>
      <c r="Q53" s="14" t="s">
        <v>100</v>
      </c>
      <c r="R53" s="47" t="s">
        <v>72</v>
      </c>
      <c r="S53" s="42" t="s">
        <v>396</v>
      </c>
      <c r="T53" s="14" t="s">
        <v>394</v>
      </c>
      <c r="U53" s="42" t="s">
        <v>102</v>
      </c>
      <c r="V53" s="42" t="s">
        <v>31</v>
      </c>
      <c r="W53" s="42" t="s">
        <v>31</v>
      </c>
      <c r="X53" s="42" t="s">
        <v>78</v>
      </c>
      <c r="Y53" s="48" t="s">
        <v>4936</v>
      </c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/>
      <c r="IB53" s="54"/>
      <c r="IC53" s="54"/>
      <c r="ID53" s="54"/>
      <c r="IE53" s="54"/>
      <c r="IF53" s="54"/>
    </row>
    <row r="54" spans="1:240" s="41" customFormat="1" ht="15" customHeight="1" x14ac:dyDescent="0.25">
      <c r="A54" s="14">
        <v>53</v>
      </c>
      <c r="B54" s="42" t="s">
        <v>391</v>
      </c>
      <c r="C54" s="43" t="s">
        <v>10</v>
      </c>
      <c r="D54" s="42" t="s">
        <v>61</v>
      </c>
      <c r="E54" s="52">
        <v>42999</v>
      </c>
      <c r="F54" s="53">
        <v>0.41690972222222222</v>
      </c>
      <c r="G54" s="42" t="s">
        <v>31</v>
      </c>
      <c r="H54" s="42" t="s">
        <v>31</v>
      </c>
      <c r="I54" s="42" t="s">
        <v>31</v>
      </c>
      <c r="J54" s="42" t="s">
        <v>31</v>
      </c>
      <c r="K54" s="46">
        <v>300000</v>
      </c>
      <c r="L54" s="42" t="s">
        <v>31</v>
      </c>
      <c r="M54" s="42" t="s">
        <v>31</v>
      </c>
      <c r="N54" s="42" t="s">
        <v>31</v>
      </c>
      <c r="O54" s="42" t="s">
        <v>31</v>
      </c>
      <c r="P54" s="42" t="s">
        <v>397</v>
      </c>
      <c r="Q54" s="14" t="s">
        <v>100</v>
      </c>
      <c r="R54" s="47" t="s">
        <v>72</v>
      </c>
      <c r="S54" s="42" t="s">
        <v>396</v>
      </c>
      <c r="T54" s="14" t="s">
        <v>394</v>
      </c>
      <c r="U54" s="42" t="s">
        <v>102</v>
      </c>
      <c r="V54" s="42" t="s">
        <v>31</v>
      </c>
      <c r="W54" s="42" t="s">
        <v>31</v>
      </c>
      <c r="X54" s="42" t="s">
        <v>78</v>
      </c>
      <c r="Y54" s="48" t="s">
        <v>4936</v>
      </c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/>
      <c r="HY54" s="54"/>
      <c r="HZ54" s="54"/>
      <c r="IA54" s="54"/>
      <c r="IB54" s="54"/>
      <c r="IC54" s="54"/>
      <c r="ID54" s="54"/>
      <c r="IE54" s="54"/>
      <c r="IF54" s="54"/>
    </row>
    <row r="55" spans="1:240" s="41" customFormat="1" ht="15" customHeight="1" x14ac:dyDescent="0.25">
      <c r="A55" s="14">
        <v>54</v>
      </c>
      <c r="B55" s="42" t="s">
        <v>391</v>
      </c>
      <c r="C55" s="43" t="s">
        <v>10</v>
      </c>
      <c r="D55" s="42" t="s">
        <v>61</v>
      </c>
      <c r="E55" s="52">
        <v>42999</v>
      </c>
      <c r="F55" s="53">
        <v>0.41690972222222222</v>
      </c>
      <c r="G55" s="42" t="s">
        <v>31</v>
      </c>
      <c r="H55" s="42" t="s">
        <v>31</v>
      </c>
      <c r="I55" s="42" t="s">
        <v>31</v>
      </c>
      <c r="J55" s="42" t="s">
        <v>31</v>
      </c>
      <c r="K55" s="46">
        <v>50000</v>
      </c>
      <c r="L55" s="42" t="s">
        <v>31</v>
      </c>
      <c r="M55" s="42" t="s">
        <v>31</v>
      </c>
      <c r="N55" s="42" t="s">
        <v>31</v>
      </c>
      <c r="O55" s="42" t="s">
        <v>31</v>
      </c>
      <c r="P55" s="42" t="s">
        <v>398</v>
      </c>
      <c r="Q55" s="14" t="s">
        <v>100</v>
      </c>
      <c r="R55" s="47" t="s">
        <v>72</v>
      </c>
      <c r="S55" s="42" t="s">
        <v>396</v>
      </c>
      <c r="T55" s="14" t="s">
        <v>394</v>
      </c>
      <c r="U55" s="42" t="s">
        <v>102</v>
      </c>
      <c r="V55" s="42" t="s">
        <v>31</v>
      </c>
      <c r="W55" s="42" t="s">
        <v>31</v>
      </c>
      <c r="X55" s="42" t="s">
        <v>78</v>
      </c>
      <c r="Y55" s="48" t="s">
        <v>4936</v>
      </c>
      <c r="HI55" s="54"/>
      <c r="HJ55" s="54"/>
      <c r="HK55" s="54"/>
      <c r="HL55" s="54"/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/>
      <c r="HZ55" s="54"/>
      <c r="IA55" s="54"/>
      <c r="IB55" s="54"/>
      <c r="IC55" s="54"/>
      <c r="ID55" s="54"/>
      <c r="IE55" s="54"/>
      <c r="IF55" s="54"/>
    </row>
    <row r="56" spans="1:240" s="41" customFormat="1" ht="15" customHeight="1" x14ac:dyDescent="0.25">
      <c r="A56" s="14">
        <v>55</v>
      </c>
      <c r="B56" s="42" t="s">
        <v>391</v>
      </c>
      <c r="C56" s="43" t="s">
        <v>10</v>
      </c>
      <c r="D56" s="42" t="s">
        <v>61</v>
      </c>
      <c r="E56" s="52">
        <v>42999</v>
      </c>
      <c r="F56" s="53">
        <v>0.42370370370370369</v>
      </c>
      <c r="G56" s="42" t="s">
        <v>31</v>
      </c>
      <c r="H56" s="42" t="s">
        <v>31</v>
      </c>
      <c r="I56" s="42" t="s">
        <v>31</v>
      </c>
      <c r="J56" s="42" t="s">
        <v>31</v>
      </c>
      <c r="K56" s="46">
        <v>100000</v>
      </c>
      <c r="L56" s="42" t="s">
        <v>31</v>
      </c>
      <c r="M56" s="42" t="s">
        <v>31</v>
      </c>
      <c r="N56" s="42" t="s">
        <v>31</v>
      </c>
      <c r="O56" s="42" t="s">
        <v>31</v>
      </c>
      <c r="P56" s="42" t="s">
        <v>399</v>
      </c>
      <c r="Q56" s="14" t="s">
        <v>100</v>
      </c>
      <c r="R56" s="47" t="s">
        <v>72</v>
      </c>
      <c r="S56" s="42" t="s">
        <v>396</v>
      </c>
      <c r="T56" s="14" t="s">
        <v>394</v>
      </c>
      <c r="U56" s="42" t="s">
        <v>102</v>
      </c>
      <c r="V56" s="42" t="s">
        <v>31</v>
      </c>
      <c r="W56" s="42" t="s">
        <v>31</v>
      </c>
      <c r="X56" s="42" t="s">
        <v>78</v>
      </c>
      <c r="Y56" s="48" t="s">
        <v>4936</v>
      </c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</row>
    <row r="57" spans="1:240" s="41" customFormat="1" ht="15" customHeight="1" x14ac:dyDescent="0.25">
      <c r="A57" s="14">
        <v>56</v>
      </c>
      <c r="B57" s="42" t="s">
        <v>391</v>
      </c>
      <c r="C57" s="43" t="s">
        <v>10</v>
      </c>
      <c r="D57" s="42" t="s">
        <v>61</v>
      </c>
      <c r="E57" s="52">
        <v>42999</v>
      </c>
      <c r="F57" s="53">
        <v>0.71795138888888888</v>
      </c>
      <c r="G57" s="42" t="s">
        <v>31</v>
      </c>
      <c r="H57" s="42" t="s">
        <v>31</v>
      </c>
      <c r="I57" s="42" t="s">
        <v>31</v>
      </c>
      <c r="J57" s="42" t="s">
        <v>31</v>
      </c>
      <c r="K57" s="46">
        <v>100000</v>
      </c>
      <c r="L57" s="42" t="s">
        <v>31</v>
      </c>
      <c r="M57" s="42" t="s">
        <v>31</v>
      </c>
      <c r="N57" s="42" t="s">
        <v>31</v>
      </c>
      <c r="O57" s="42" t="s">
        <v>31</v>
      </c>
      <c r="P57" s="42" t="s">
        <v>400</v>
      </c>
      <c r="Q57" s="14" t="s">
        <v>100</v>
      </c>
      <c r="R57" s="47" t="s">
        <v>72</v>
      </c>
      <c r="S57" s="42" t="s">
        <v>396</v>
      </c>
      <c r="T57" s="14" t="s">
        <v>394</v>
      </c>
      <c r="U57" s="42" t="s">
        <v>102</v>
      </c>
      <c r="V57" s="42" t="s">
        <v>31</v>
      </c>
      <c r="W57" s="42" t="s">
        <v>31</v>
      </c>
      <c r="X57" s="42" t="s">
        <v>78</v>
      </c>
      <c r="Y57" s="48" t="s">
        <v>4936</v>
      </c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</row>
    <row r="58" spans="1:240" s="41" customFormat="1" ht="15" customHeight="1" x14ac:dyDescent="0.25">
      <c r="A58" s="14">
        <v>57</v>
      </c>
      <c r="B58" s="42" t="s">
        <v>391</v>
      </c>
      <c r="C58" s="43" t="s">
        <v>9</v>
      </c>
      <c r="D58" s="42" t="s">
        <v>61</v>
      </c>
      <c r="E58" s="44">
        <v>42890</v>
      </c>
      <c r="F58" s="45" t="s">
        <v>401</v>
      </c>
      <c r="G58" s="42">
        <v>8179001096</v>
      </c>
      <c r="H58" s="42" t="s">
        <v>402</v>
      </c>
      <c r="I58" s="42" t="s">
        <v>403</v>
      </c>
      <c r="J58" s="42" t="s">
        <v>109</v>
      </c>
      <c r="K58" s="46">
        <v>50000</v>
      </c>
      <c r="L58" s="42" t="s">
        <v>66</v>
      </c>
      <c r="M58" s="42" t="s">
        <v>67</v>
      </c>
      <c r="N58" s="42" t="s">
        <v>404</v>
      </c>
      <c r="O58" s="42" t="s">
        <v>405</v>
      </c>
      <c r="P58" s="42" t="s">
        <v>406</v>
      </c>
      <c r="Q58" s="14" t="s">
        <v>407</v>
      </c>
      <c r="R58" s="47" t="s">
        <v>72</v>
      </c>
      <c r="S58" s="42" t="s">
        <v>408</v>
      </c>
      <c r="T58" s="14" t="s">
        <v>115</v>
      </c>
      <c r="U58" s="42" t="s">
        <v>90</v>
      </c>
      <c r="V58" s="42" t="s">
        <v>409</v>
      </c>
      <c r="W58" s="42" t="s">
        <v>77</v>
      </c>
      <c r="X58" s="42" t="s">
        <v>78</v>
      </c>
      <c r="Y58" s="48" t="s">
        <v>4936</v>
      </c>
      <c r="HI58" s="54"/>
      <c r="HJ58" s="54"/>
      <c r="HK58" s="54"/>
      <c r="HL58" s="54"/>
      <c r="HM58" s="54"/>
      <c r="HN58" s="54"/>
      <c r="HO58" s="54"/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</row>
    <row r="59" spans="1:240" s="41" customFormat="1" ht="15" customHeight="1" x14ac:dyDescent="0.25">
      <c r="A59" s="14">
        <v>58</v>
      </c>
      <c r="B59" s="42" t="s">
        <v>391</v>
      </c>
      <c r="C59" s="43" t="s">
        <v>9</v>
      </c>
      <c r="D59" s="42" t="s">
        <v>61</v>
      </c>
      <c r="E59" s="44">
        <v>42890</v>
      </c>
      <c r="F59" s="45" t="s">
        <v>410</v>
      </c>
      <c r="G59" s="42">
        <v>8169000487</v>
      </c>
      <c r="H59" s="42" t="s">
        <v>411</v>
      </c>
      <c r="I59" s="42" t="s">
        <v>412</v>
      </c>
      <c r="J59" s="42" t="s">
        <v>121</v>
      </c>
      <c r="K59" s="46">
        <v>200000</v>
      </c>
      <c r="L59" s="42" t="s">
        <v>66</v>
      </c>
      <c r="M59" s="42" t="s">
        <v>67</v>
      </c>
      <c r="N59" s="42" t="s">
        <v>413</v>
      </c>
      <c r="O59" s="42" t="s">
        <v>414</v>
      </c>
      <c r="P59" s="42" t="s">
        <v>415</v>
      </c>
      <c r="Q59" s="14" t="s">
        <v>416</v>
      </c>
      <c r="R59" s="47" t="s">
        <v>72</v>
      </c>
      <c r="S59" s="42" t="s">
        <v>408</v>
      </c>
      <c r="T59" s="14" t="s">
        <v>115</v>
      </c>
      <c r="U59" s="42" t="s">
        <v>90</v>
      </c>
      <c r="V59" s="42" t="s">
        <v>417</v>
      </c>
      <c r="W59" s="42" t="s">
        <v>77</v>
      </c>
      <c r="X59" s="42" t="s">
        <v>78</v>
      </c>
      <c r="Y59" s="48" t="s">
        <v>4936</v>
      </c>
      <c r="HI59" s="60"/>
      <c r="HJ59" s="60"/>
      <c r="HK59" s="60"/>
      <c r="HL59" s="60"/>
      <c r="HM59" s="60"/>
      <c r="HN59" s="60"/>
      <c r="HO59" s="60"/>
      <c r="HP59" s="60"/>
      <c r="HQ59" s="60"/>
      <c r="HR59" s="60"/>
      <c r="HS59" s="60"/>
      <c r="HT59" s="60"/>
      <c r="HU59" s="60"/>
      <c r="HV59" s="60"/>
      <c r="HW59" s="60"/>
      <c r="HX59" s="60"/>
      <c r="HY59" s="60"/>
      <c r="HZ59" s="60"/>
      <c r="IA59" s="60"/>
      <c r="IB59" s="60"/>
      <c r="IC59" s="60"/>
      <c r="ID59" s="60"/>
      <c r="IE59" s="60"/>
      <c r="IF59" s="60"/>
    </row>
    <row r="60" spans="1:240" s="41" customFormat="1" ht="15" customHeight="1" x14ac:dyDescent="0.25">
      <c r="A60" s="14">
        <v>59</v>
      </c>
      <c r="B60" s="42" t="s">
        <v>391</v>
      </c>
      <c r="C60" s="43" t="s">
        <v>9</v>
      </c>
      <c r="D60" s="42" t="s">
        <v>61</v>
      </c>
      <c r="E60" s="44">
        <v>42894</v>
      </c>
      <c r="F60" s="45" t="s">
        <v>418</v>
      </c>
      <c r="G60" s="42">
        <v>8162000396</v>
      </c>
      <c r="H60" s="42" t="s">
        <v>419</v>
      </c>
      <c r="I60" s="42" t="s">
        <v>420</v>
      </c>
      <c r="J60" s="42" t="s">
        <v>121</v>
      </c>
      <c r="K60" s="46">
        <v>100000</v>
      </c>
      <c r="L60" s="42" t="s">
        <v>66</v>
      </c>
      <c r="M60" s="42" t="s">
        <v>67</v>
      </c>
      <c r="N60" s="42" t="s">
        <v>421</v>
      </c>
      <c r="O60" s="42" t="s">
        <v>422</v>
      </c>
      <c r="P60" s="42" t="s">
        <v>423</v>
      </c>
      <c r="Q60" s="14" t="s">
        <v>424</v>
      </c>
      <c r="R60" s="47" t="s">
        <v>72</v>
      </c>
      <c r="S60" s="42" t="s">
        <v>408</v>
      </c>
      <c r="T60" s="14" t="s">
        <v>115</v>
      </c>
      <c r="U60" s="42" t="s">
        <v>90</v>
      </c>
      <c r="V60" s="42" t="s">
        <v>425</v>
      </c>
      <c r="W60" s="42" t="s">
        <v>77</v>
      </c>
      <c r="X60" s="42" t="s">
        <v>78</v>
      </c>
      <c r="Y60" s="48" t="s">
        <v>4936</v>
      </c>
      <c r="HI60" s="60"/>
      <c r="HJ60" s="60"/>
      <c r="HK60" s="60"/>
      <c r="HL60" s="60"/>
      <c r="HM60" s="60"/>
      <c r="HN60" s="60"/>
      <c r="HO60" s="60"/>
      <c r="HP60" s="60"/>
      <c r="HQ60" s="60"/>
      <c r="HR60" s="60"/>
      <c r="HS60" s="60"/>
      <c r="HT60" s="60"/>
      <c r="HU60" s="60"/>
      <c r="HV60" s="60"/>
      <c r="HW60" s="60"/>
      <c r="HX60" s="60"/>
      <c r="HY60" s="60"/>
      <c r="HZ60" s="60"/>
      <c r="IA60" s="60"/>
      <c r="IB60" s="60"/>
      <c r="IC60" s="60"/>
      <c r="ID60" s="60"/>
      <c r="IE60" s="60"/>
      <c r="IF60" s="60"/>
    </row>
    <row r="61" spans="1:240" s="41" customFormat="1" ht="15" customHeight="1" x14ac:dyDescent="0.25">
      <c r="A61" s="14">
        <v>60</v>
      </c>
      <c r="B61" s="42" t="s">
        <v>391</v>
      </c>
      <c r="C61" s="43" t="s">
        <v>9</v>
      </c>
      <c r="D61" s="42" t="s">
        <v>61</v>
      </c>
      <c r="E61" s="44">
        <v>42894</v>
      </c>
      <c r="F61" s="45" t="s">
        <v>426</v>
      </c>
      <c r="G61" s="42">
        <v>8179001166</v>
      </c>
      <c r="H61" s="42" t="s">
        <v>427</v>
      </c>
      <c r="I61" s="42" t="s">
        <v>428</v>
      </c>
      <c r="J61" s="42" t="s">
        <v>109</v>
      </c>
      <c r="K61" s="46">
        <v>700000</v>
      </c>
      <c r="L61" s="42" t="s">
        <v>66</v>
      </c>
      <c r="M61" s="42" t="s">
        <v>67</v>
      </c>
      <c r="N61" s="42" t="s">
        <v>429</v>
      </c>
      <c r="O61" s="42" t="s">
        <v>430</v>
      </c>
      <c r="P61" s="42" t="s">
        <v>431</v>
      </c>
      <c r="Q61" s="14" t="s">
        <v>432</v>
      </c>
      <c r="R61" s="47" t="s">
        <v>72</v>
      </c>
      <c r="S61" s="42" t="s">
        <v>408</v>
      </c>
      <c r="T61" s="14" t="s">
        <v>115</v>
      </c>
      <c r="U61" s="42" t="s">
        <v>433</v>
      </c>
      <c r="V61" s="42" t="s">
        <v>434</v>
      </c>
      <c r="W61" s="42" t="s">
        <v>77</v>
      </c>
      <c r="X61" s="42" t="s">
        <v>78</v>
      </c>
      <c r="Y61" s="48" t="s">
        <v>4936</v>
      </c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  <c r="HT61" s="60"/>
      <c r="HU61" s="60"/>
      <c r="HV61" s="60"/>
      <c r="HW61" s="60"/>
      <c r="HX61" s="60"/>
      <c r="HY61" s="60"/>
      <c r="HZ61" s="60"/>
      <c r="IA61" s="60"/>
      <c r="IB61" s="60"/>
      <c r="IC61" s="60"/>
      <c r="ID61" s="60"/>
      <c r="IE61" s="60"/>
      <c r="IF61" s="60"/>
    </row>
    <row r="62" spans="1:240" s="41" customFormat="1" ht="15" customHeight="1" x14ac:dyDescent="0.25">
      <c r="A62" s="14">
        <v>61</v>
      </c>
      <c r="B62" s="42" t="s">
        <v>391</v>
      </c>
      <c r="C62" s="43" t="s">
        <v>9</v>
      </c>
      <c r="D62" s="42" t="s">
        <v>61</v>
      </c>
      <c r="E62" s="44">
        <v>42894</v>
      </c>
      <c r="F62" s="45" t="s">
        <v>435</v>
      </c>
      <c r="G62" s="42">
        <v>8179001302</v>
      </c>
      <c r="H62" s="42" t="s">
        <v>436</v>
      </c>
      <c r="I62" s="42" t="s">
        <v>437</v>
      </c>
      <c r="J62" s="42" t="s">
        <v>121</v>
      </c>
      <c r="K62" s="46">
        <v>100000</v>
      </c>
      <c r="L62" s="42" t="s">
        <v>66</v>
      </c>
      <c r="M62" s="42" t="s">
        <v>67</v>
      </c>
      <c r="N62" s="42" t="s">
        <v>438</v>
      </c>
      <c r="O62" s="42" t="s">
        <v>439</v>
      </c>
      <c r="P62" s="42" t="s">
        <v>440</v>
      </c>
      <c r="Q62" s="14" t="s">
        <v>441</v>
      </c>
      <c r="R62" s="47" t="s">
        <v>72</v>
      </c>
      <c r="S62" s="42" t="s">
        <v>408</v>
      </c>
      <c r="T62" s="14" t="s">
        <v>115</v>
      </c>
      <c r="U62" s="42" t="s">
        <v>90</v>
      </c>
      <c r="V62" s="42" t="s">
        <v>442</v>
      </c>
      <c r="W62" s="42" t="s">
        <v>77</v>
      </c>
      <c r="X62" s="42" t="s">
        <v>78</v>
      </c>
      <c r="Y62" s="48" t="s">
        <v>4936</v>
      </c>
      <c r="HI62" s="60"/>
      <c r="HJ62" s="60"/>
      <c r="HK62" s="60"/>
      <c r="HL62" s="60"/>
      <c r="HM62" s="60"/>
      <c r="HN62" s="60"/>
      <c r="HO62" s="60"/>
      <c r="HP62" s="60"/>
      <c r="HQ62" s="60"/>
      <c r="HR62" s="60"/>
      <c r="HS62" s="60"/>
      <c r="HT62" s="60"/>
      <c r="HU62" s="60"/>
      <c r="HV62" s="60"/>
      <c r="HW62" s="60"/>
      <c r="HX62" s="60"/>
      <c r="HY62" s="60"/>
      <c r="HZ62" s="60"/>
      <c r="IA62" s="60"/>
      <c r="IB62" s="60"/>
      <c r="IC62" s="60"/>
      <c r="ID62" s="60"/>
      <c r="IE62" s="60"/>
      <c r="IF62" s="60"/>
    </row>
    <row r="63" spans="1:240" s="41" customFormat="1" ht="15" customHeight="1" x14ac:dyDescent="0.25">
      <c r="A63" s="14">
        <v>62</v>
      </c>
      <c r="B63" s="42" t="s">
        <v>391</v>
      </c>
      <c r="C63" s="43" t="s">
        <v>9</v>
      </c>
      <c r="D63" s="42" t="s">
        <v>61</v>
      </c>
      <c r="E63" s="44">
        <v>42895</v>
      </c>
      <c r="F63" s="45" t="s">
        <v>443</v>
      </c>
      <c r="G63" s="42">
        <v>8172000414</v>
      </c>
      <c r="H63" s="42" t="s">
        <v>444</v>
      </c>
      <c r="I63" s="42" t="s">
        <v>445</v>
      </c>
      <c r="J63" s="42" t="s">
        <v>121</v>
      </c>
      <c r="K63" s="46">
        <v>100000</v>
      </c>
      <c r="L63" s="42" t="s">
        <v>66</v>
      </c>
      <c r="M63" s="42" t="s">
        <v>67</v>
      </c>
      <c r="N63" s="42" t="s">
        <v>446</v>
      </c>
      <c r="O63" s="42" t="s">
        <v>447</v>
      </c>
      <c r="P63" s="42" t="s">
        <v>448</v>
      </c>
      <c r="Q63" s="14" t="s">
        <v>449</v>
      </c>
      <c r="R63" s="47" t="s">
        <v>72</v>
      </c>
      <c r="S63" s="42" t="s">
        <v>408</v>
      </c>
      <c r="T63" s="14" t="s">
        <v>115</v>
      </c>
      <c r="U63" s="42" t="s">
        <v>450</v>
      </c>
      <c r="V63" s="42" t="s">
        <v>451</v>
      </c>
      <c r="W63" s="42" t="s">
        <v>77</v>
      </c>
      <c r="X63" s="42" t="s">
        <v>78</v>
      </c>
      <c r="Y63" s="48" t="s">
        <v>4936</v>
      </c>
      <c r="HI63" s="60"/>
      <c r="HJ63" s="60"/>
      <c r="HK63" s="60"/>
      <c r="HL63" s="60"/>
      <c r="HM63" s="60"/>
      <c r="HN63" s="60"/>
      <c r="HO63" s="60"/>
      <c r="HP63" s="60"/>
      <c r="HQ63" s="60"/>
      <c r="HR63" s="60"/>
      <c r="HS63" s="60"/>
      <c r="HT63" s="60"/>
      <c r="HU63" s="60"/>
      <c r="HV63" s="60"/>
      <c r="HW63" s="60"/>
      <c r="HX63" s="60"/>
      <c r="HY63" s="60"/>
      <c r="HZ63" s="60"/>
      <c r="IA63" s="60"/>
      <c r="IB63" s="60"/>
      <c r="IC63" s="60"/>
      <c r="ID63" s="60"/>
      <c r="IE63" s="60"/>
      <c r="IF63" s="60"/>
    </row>
    <row r="64" spans="1:240" s="41" customFormat="1" ht="15" customHeight="1" x14ac:dyDescent="0.25">
      <c r="A64" s="14">
        <v>63</v>
      </c>
      <c r="B64" s="42" t="s">
        <v>391</v>
      </c>
      <c r="C64" s="43" t="s">
        <v>9</v>
      </c>
      <c r="D64" s="42" t="s">
        <v>61</v>
      </c>
      <c r="E64" s="44">
        <v>42905</v>
      </c>
      <c r="F64" s="45" t="s">
        <v>452</v>
      </c>
      <c r="G64" s="42">
        <v>8179001312</v>
      </c>
      <c r="H64" s="42" t="s">
        <v>453</v>
      </c>
      <c r="I64" s="42" t="s">
        <v>454</v>
      </c>
      <c r="J64" s="42" t="s">
        <v>121</v>
      </c>
      <c r="K64" s="46">
        <v>300000</v>
      </c>
      <c r="L64" s="42" t="s">
        <v>66</v>
      </c>
      <c r="M64" s="42" t="s">
        <v>67</v>
      </c>
      <c r="N64" s="42" t="s">
        <v>455</v>
      </c>
      <c r="O64" s="42" t="s">
        <v>456</v>
      </c>
      <c r="P64" s="42" t="s">
        <v>457</v>
      </c>
      <c r="Q64" s="14" t="s">
        <v>458</v>
      </c>
      <c r="R64" s="47" t="s">
        <v>72</v>
      </c>
      <c r="S64" s="42" t="s">
        <v>408</v>
      </c>
      <c r="T64" s="14" t="s">
        <v>115</v>
      </c>
      <c r="U64" s="42" t="s">
        <v>90</v>
      </c>
      <c r="V64" s="42" t="s">
        <v>459</v>
      </c>
      <c r="W64" s="42" t="s">
        <v>77</v>
      </c>
      <c r="X64" s="42" t="s">
        <v>78</v>
      </c>
      <c r="Y64" s="48" t="s">
        <v>4936</v>
      </c>
      <c r="HI64" s="60"/>
      <c r="HJ64" s="60"/>
      <c r="HK64" s="60"/>
      <c r="HL64" s="60"/>
      <c r="HM64" s="60"/>
      <c r="HN64" s="60"/>
      <c r="HO64" s="60"/>
      <c r="HP64" s="60"/>
      <c r="HQ64" s="60"/>
      <c r="HR64" s="60"/>
      <c r="HS64" s="60"/>
      <c r="HT64" s="60"/>
      <c r="HU64" s="60"/>
      <c r="HV64" s="60"/>
      <c r="HW64" s="60"/>
      <c r="HX64" s="60"/>
      <c r="HY64" s="60"/>
      <c r="HZ64" s="60"/>
      <c r="IA64" s="60"/>
      <c r="IB64" s="60"/>
      <c r="IC64" s="60"/>
      <c r="ID64" s="60"/>
      <c r="IE64" s="60"/>
      <c r="IF64" s="60"/>
    </row>
    <row r="65" spans="1:240" s="41" customFormat="1" ht="15" customHeight="1" x14ac:dyDescent="0.25">
      <c r="A65" s="14">
        <v>64</v>
      </c>
      <c r="B65" s="42" t="s">
        <v>391</v>
      </c>
      <c r="C65" s="43" t="s">
        <v>9</v>
      </c>
      <c r="D65" s="42" t="s">
        <v>61</v>
      </c>
      <c r="E65" s="44">
        <v>42907</v>
      </c>
      <c r="F65" s="45" t="s">
        <v>460</v>
      </c>
      <c r="G65" s="42">
        <v>8172000414</v>
      </c>
      <c r="H65" s="42" t="s">
        <v>444</v>
      </c>
      <c r="I65" s="42" t="s">
        <v>445</v>
      </c>
      <c r="J65" s="42" t="s">
        <v>121</v>
      </c>
      <c r="K65" s="46">
        <v>300000</v>
      </c>
      <c r="L65" s="42" t="s">
        <v>66</v>
      </c>
      <c r="M65" s="42" t="s">
        <v>67</v>
      </c>
      <c r="N65" s="42" t="s">
        <v>461</v>
      </c>
      <c r="O65" s="42" t="s">
        <v>462</v>
      </c>
      <c r="P65" s="42" t="s">
        <v>463</v>
      </c>
      <c r="Q65" s="14" t="s">
        <v>449</v>
      </c>
      <c r="R65" s="47" t="s">
        <v>72</v>
      </c>
      <c r="S65" s="42" t="s">
        <v>408</v>
      </c>
      <c r="T65" s="14" t="s">
        <v>115</v>
      </c>
      <c r="U65" s="42" t="s">
        <v>433</v>
      </c>
      <c r="V65" s="42" t="s">
        <v>464</v>
      </c>
      <c r="W65" s="42" t="s">
        <v>77</v>
      </c>
      <c r="X65" s="42" t="s">
        <v>78</v>
      </c>
      <c r="Y65" s="48" t="s">
        <v>4936</v>
      </c>
      <c r="HI65" s="60"/>
      <c r="HJ65" s="60"/>
      <c r="HK65" s="60"/>
      <c r="HL65" s="60"/>
      <c r="HM65" s="60"/>
      <c r="HN65" s="60"/>
      <c r="HO65" s="60"/>
      <c r="HP65" s="60"/>
      <c r="HQ65" s="60"/>
      <c r="HR65" s="60"/>
      <c r="HS65" s="60"/>
      <c r="HT65" s="60"/>
      <c r="HU65" s="60"/>
      <c r="HV65" s="60"/>
      <c r="HW65" s="60"/>
      <c r="HX65" s="60"/>
      <c r="HY65" s="60"/>
      <c r="HZ65" s="60"/>
      <c r="IA65" s="60"/>
      <c r="IB65" s="60"/>
      <c r="IC65" s="60"/>
      <c r="ID65" s="60"/>
      <c r="IE65" s="60"/>
      <c r="IF65" s="60"/>
    </row>
    <row r="66" spans="1:240" s="41" customFormat="1" ht="15" customHeight="1" x14ac:dyDescent="0.25">
      <c r="A66" s="14">
        <v>65</v>
      </c>
      <c r="B66" s="42" t="s">
        <v>391</v>
      </c>
      <c r="C66" s="43" t="s">
        <v>9</v>
      </c>
      <c r="D66" s="42" t="s">
        <v>61</v>
      </c>
      <c r="E66" s="44">
        <v>42908</v>
      </c>
      <c r="F66" s="45" t="s">
        <v>465</v>
      </c>
      <c r="G66" s="42">
        <v>8179001133</v>
      </c>
      <c r="H66" s="42" t="s">
        <v>466</v>
      </c>
      <c r="I66" s="42" t="s">
        <v>467</v>
      </c>
      <c r="J66" s="42" t="s">
        <v>109</v>
      </c>
      <c r="K66" s="46">
        <v>500000</v>
      </c>
      <c r="L66" s="42" t="s">
        <v>66</v>
      </c>
      <c r="M66" s="42" t="s">
        <v>67</v>
      </c>
      <c r="N66" s="42" t="s">
        <v>468</v>
      </c>
      <c r="O66" s="42" t="s">
        <v>469</v>
      </c>
      <c r="P66" s="42" t="s">
        <v>470</v>
      </c>
      <c r="Q66" s="14" t="s">
        <v>471</v>
      </c>
      <c r="R66" s="47" t="s">
        <v>72</v>
      </c>
      <c r="S66" s="42" t="s">
        <v>408</v>
      </c>
      <c r="T66" s="14" t="s">
        <v>115</v>
      </c>
      <c r="U66" s="42" t="s">
        <v>90</v>
      </c>
      <c r="V66" s="42" t="s">
        <v>417</v>
      </c>
      <c r="W66" s="42" t="s">
        <v>77</v>
      </c>
      <c r="X66" s="42" t="s">
        <v>78</v>
      </c>
      <c r="Y66" s="48" t="s">
        <v>4936</v>
      </c>
      <c r="HI66" s="60"/>
      <c r="HJ66" s="60"/>
      <c r="HK66" s="60"/>
      <c r="HL66" s="60"/>
      <c r="HM66" s="60"/>
      <c r="HN66" s="60"/>
      <c r="HO66" s="60"/>
      <c r="HP66" s="60"/>
      <c r="HQ66" s="60"/>
      <c r="HR66" s="60"/>
      <c r="HS66" s="60"/>
      <c r="HT66" s="60"/>
      <c r="HU66" s="60"/>
      <c r="HV66" s="60"/>
      <c r="HW66" s="60"/>
      <c r="HX66" s="60"/>
      <c r="HY66" s="60"/>
      <c r="HZ66" s="60"/>
      <c r="IA66" s="60"/>
      <c r="IB66" s="60"/>
      <c r="IC66" s="60"/>
      <c r="ID66" s="60"/>
      <c r="IE66" s="60"/>
      <c r="IF66" s="60"/>
    </row>
    <row r="67" spans="1:240" s="41" customFormat="1" ht="15" customHeight="1" x14ac:dyDescent="0.25">
      <c r="A67" s="14">
        <v>66</v>
      </c>
      <c r="B67" s="42" t="s">
        <v>391</v>
      </c>
      <c r="C67" s="43" t="s">
        <v>9</v>
      </c>
      <c r="D67" s="42" t="s">
        <v>61</v>
      </c>
      <c r="E67" s="44">
        <v>42909</v>
      </c>
      <c r="F67" s="45" t="s">
        <v>472</v>
      </c>
      <c r="G67" s="42">
        <v>8179001248</v>
      </c>
      <c r="H67" s="42" t="s">
        <v>473</v>
      </c>
      <c r="I67" s="42" t="s">
        <v>474</v>
      </c>
      <c r="J67" s="42" t="s">
        <v>121</v>
      </c>
      <c r="K67" s="46">
        <v>300000</v>
      </c>
      <c r="L67" s="42" t="s">
        <v>66</v>
      </c>
      <c r="M67" s="42" t="s">
        <v>67</v>
      </c>
      <c r="N67" s="42" t="s">
        <v>475</v>
      </c>
      <c r="O67" s="42" t="s">
        <v>476</v>
      </c>
      <c r="P67" s="42" t="s">
        <v>477</v>
      </c>
      <c r="Q67" s="14" t="s">
        <v>478</v>
      </c>
      <c r="R67" s="47" t="s">
        <v>72</v>
      </c>
      <c r="S67" s="42" t="s">
        <v>408</v>
      </c>
      <c r="T67" s="14" t="s">
        <v>115</v>
      </c>
      <c r="U67" s="42" t="s">
        <v>433</v>
      </c>
      <c r="V67" s="42" t="s">
        <v>479</v>
      </c>
      <c r="W67" s="42" t="s">
        <v>77</v>
      </c>
      <c r="X67" s="42" t="s">
        <v>78</v>
      </c>
      <c r="Y67" s="48" t="s">
        <v>4936</v>
      </c>
      <c r="HI67" s="60"/>
      <c r="HJ67" s="60"/>
      <c r="HK67" s="60"/>
      <c r="HL67" s="60"/>
      <c r="HM67" s="60"/>
      <c r="HN67" s="60"/>
      <c r="HO67" s="60"/>
      <c r="HP67" s="60"/>
      <c r="HQ67" s="60"/>
      <c r="HR67" s="60"/>
      <c r="HS67" s="60"/>
      <c r="HT67" s="60"/>
      <c r="HU67" s="60"/>
      <c r="HV67" s="60"/>
      <c r="HW67" s="60"/>
      <c r="HX67" s="60"/>
      <c r="HY67" s="60"/>
      <c r="HZ67" s="60"/>
      <c r="IA67" s="60"/>
      <c r="IB67" s="60"/>
      <c r="IC67" s="60"/>
      <c r="ID67" s="60"/>
      <c r="IE67" s="60"/>
      <c r="IF67" s="60"/>
    </row>
    <row r="68" spans="1:240" s="41" customFormat="1" ht="15" customHeight="1" x14ac:dyDescent="0.25">
      <c r="A68" s="14">
        <v>67</v>
      </c>
      <c r="B68" s="42" t="s">
        <v>391</v>
      </c>
      <c r="C68" s="43" t="s">
        <v>9</v>
      </c>
      <c r="D68" s="42" t="s">
        <v>61</v>
      </c>
      <c r="E68" s="44">
        <v>42910</v>
      </c>
      <c r="F68" s="45" t="s">
        <v>480</v>
      </c>
      <c r="G68" s="42">
        <v>8179001193</v>
      </c>
      <c r="H68" s="42" t="s">
        <v>481</v>
      </c>
      <c r="I68" s="42" t="s">
        <v>482</v>
      </c>
      <c r="J68" s="42" t="s">
        <v>121</v>
      </c>
      <c r="K68" s="46">
        <v>50000</v>
      </c>
      <c r="L68" s="42" t="s">
        <v>66</v>
      </c>
      <c r="M68" s="42" t="s">
        <v>67</v>
      </c>
      <c r="N68" s="42" t="s">
        <v>483</v>
      </c>
      <c r="O68" s="42" t="s">
        <v>484</v>
      </c>
      <c r="P68" s="42" t="s">
        <v>485</v>
      </c>
      <c r="Q68" s="14" t="s">
        <v>486</v>
      </c>
      <c r="R68" s="47" t="s">
        <v>72</v>
      </c>
      <c r="S68" s="42" t="s">
        <v>408</v>
      </c>
      <c r="T68" s="14" t="s">
        <v>115</v>
      </c>
      <c r="U68" s="42" t="s">
        <v>487</v>
      </c>
      <c r="V68" s="42" t="s">
        <v>488</v>
      </c>
      <c r="W68" s="42" t="s">
        <v>77</v>
      </c>
      <c r="X68" s="42" t="s">
        <v>78</v>
      </c>
      <c r="Y68" s="48" t="s">
        <v>4936</v>
      </c>
      <c r="HI68" s="60"/>
      <c r="HJ68" s="60"/>
      <c r="HK68" s="60"/>
      <c r="HL68" s="60"/>
      <c r="HM68" s="60"/>
      <c r="HN68" s="60"/>
      <c r="HO68" s="60"/>
      <c r="HP68" s="60"/>
      <c r="HQ68" s="60"/>
      <c r="HR68" s="60"/>
      <c r="HS68" s="60"/>
      <c r="HT68" s="60"/>
      <c r="HU68" s="60"/>
      <c r="HV68" s="60"/>
      <c r="HW68" s="60"/>
      <c r="HX68" s="60"/>
      <c r="HY68" s="60"/>
      <c r="HZ68" s="60"/>
      <c r="IA68" s="60"/>
      <c r="IB68" s="60"/>
      <c r="IC68" s="60"/>
      <c r="ID68" s="60"/>
      <c r="IE68" s="60"/>
      <c r="IF68" s="60"/>
    </row>
    <row r="69" spans="1:240" s="41" customFormat="1" ht="15" customHeight="1" x14ac:dyDescent="0.25">
      <c r="A69" s="14">
        <v>68</v>
      </c>
      <c r="B69" s="42" t="s">
        <v>391</v>
      </c>
      <c r="C69" s="43" t="s">
        <v>9</v>
      </c>
      <c r="D69" s="42" t="s">
        <v>61</v>
      </c>
      <c r="E69" s="44">
        <v>42911</v>
      </c>
      <c r="F69" s="45" t="s">
        <v>489</v>
      </c>
      <c r="G69" s="42">
        <v>8179001198</v>
      </c>
      <c r="H69" s="42" t="s">
        <v>490</v>
      </c>
      <c r="I69" s="42" t="s">
        <v>491</v>
      </c>
      <c r="J69" s="42" t="s">
        <v>121</v>
      </c>
      <c r="K69" s="46">
        <v>250000</v>
      </c>
      <c r="L69" s="42" t="s">
        <v>66</v>
      </c>
      <c r="M69" s="42" t="s">
        <v>67</v>
      </c>
      <c r="N69" s="42" t="s">
        <v>492</v>
      </c>
      <c r="O69" s="42" t="s">
        <v>493</v>
      </c>
      <c r="P69" s="42" t="s">
        <v>494</v>
      </c>
      <c r="Q69" s="14" t="s">
        <v>495</v>
      </c>
      <c r="R69" s="47" t="s">
        <v>72</v>
      </c>
      <c r="S69" s="42" t="s">
        <v>408</v>
      </c>
      <c r="T69" s="14" t="s">
        <v>115</v>
      </c>
      <c r="U69" s="42" t="s">
        <v>116</v>
      </c>
      <c r="V69" s="42" t="s">
        <v>496</v>
      </c>
      <c r="W69" s="42" t="s">
        <v>77</v>
      </c>
      <c r="X69" s="42" t="s">
        <v>78</v>
      </c>
      <c r="Y69" s="48" t="s">
        <v>4936</v>
      </c>
      <c r="HI69" s="60"/>
      <c r="HJ69" s="60"/>
      <c r="HK69" s="60"/>
      <c r="HL69" s="60"/>
      <c r="HM69" s="60"/>
      <c r="HN69" s="60"/>
      <c r="HO69" s="60"/>
      <c r="HP69" s="60"/>
      <c r="HQ69" s="60"/>
      <c r="HR69" s="60"/>
      <c r="HS69" s="60"/>
      <c r="HT69" s="60"/>
      <c r="HU69" s="60"/>
      <c r="HV69" s="60"/>
      <c r="HW69" s="60"/>
      <c r="HX69" s="60"/>
      <c r="HY69" s="60"/>
      <c r="HZ69" s="60"/>
      <c r="IA69" s="60"/>
      <c r="IB69" s="60"/>
      <c r="IC69" s="60"/>
      <c r="ID69" s="60"/>
      <c r="IE69" s="60"/>
      <c r="IF69" s="60"/>
    </row>
    <row r="70" spans="1:240" s="41" customFormat="1" ht="15" customHeight="1" x14ac:dyDescent="0.25">
      <c r="A70" s="14">
        <v>69</v>
      </c>
      <c r="B70" s="42" t="s">
        <v>391</v>
      </c>
      <c r="C70" s="43" t="s">
        <v>9</v>
      </c>
      <c r="D70" s="42" t="s">
        <v>61</v>
      </c>
      <c r="E70" s="44">
        <v>42920</v>
      </c>
      <c r="F70" s="45" t="s">
        <v>497</v>
      </c>
      <c r="G70" s="42">
        <v>93010248622</v>
      </c>
      <c r="H70" s="42" t="s">
        <v>290</v>
      </c>
      <c r="I70" s="42" t="s">
        <v>291</v>
      </c>
      <c r="J70" s="42" t="s">
        <v>121</v>
      </c>
      <c r="K70" s="46">
        <v>100000</v>
      </c>
      <c r="L70" s="42" t="s">
        <v>66</v>
      </c>
      <c r="M70" s="42" t="s">
        <v>67</v>
      </c>
      <c r="N70" s="42" t="s">
        <v>498</v>
      </c>
      <c r="O70" s="42" t="s">
        <v>499</v>
      </c>
      <c r="P70" s="42" t="s">
        <v>500</v>
      </c>
      <c r="Q70" s="14" t="s">
        <v>295</v>
      </c>
      <c r="R70" s="47" t="s">
        <v>72</v>
      </c>
      <c r="S70" s="42" t="s">
        <v>408</v>
      </c>
      <c r="T70" s="14" t="s">
        <v>115</v>
      </c>
      <c r="U70" s="42" t="s">
        <v>433</v>
      </c>
      <c r="V70" s="42" t="s">
        <v>501</v>
      </c>
      <c r="W70" s="42" t="s">
        <v>502</v>
      </c>
      <c r="X70" s="42" t="s">
        <v>78</v>
      </c>
      <c r="Y70" s="48" t="s">
        <v>4936</v>
      </c>
      <c r="HI70" s="60"/>
      <c r="HJ70" s="60"/>
      <c r="HK70" s="60"/>
      <c r="HL70" s="60"/>
      <c r="HM70" s="60"/>
      <c r="HN70" s="60"/>
      <c r="HO70" s="60"/>
      <c r="HP70" s="60"/>
      <c r="HQ70" s="60"/>
      <c r="HR70" s="60"/>
      <c r="HS70" s="60"/>
      <c r="HT70" s="60"/>
      <c r="HU70" s="60"/>
      <c r="HV70" s="60"/>
      <c r="HW70" s="60"/>
      <c r="HX70" s="60"/>
      <c r="HY70" s="60"/>
      <c r="HZ70" s="60"/>
      <c r="IA70" s="60"/>
      <c r="IB70" s="60"/>
      <c r="IC70" s="60"/>
      <c r="ID70" s="60"/>
      <c r="IE70" s="60"/>
      <c r="IF70" s="60"/>
    </row>
    <row r="71" spans="1:240" s="41" customFormat="1" ht="15" customHeight="1" x14ac:dyDescent="0.25">
      <c r="A71" s="14">
        <v>70</v>
      </c>
      <c r="B71" s="42" t="s">
        <v>391</v>
      </c>
      <c r="C71" s="43" t="s">
        <v>9</v>
      </c>
      <c r="D71" s="42" t="s">
        <v>61</v>
      </c>
      <c r="E71" s="44">
        <v>42943</v>
      </c>
      <c r="F71" s="45" t="s">
        <v>503</v>
      </c>
      <c r="G71" s="42">
        <v>8179001276</v>
      </c>
      <c r="H71" s="42" t="s">
        <v>504</v>
      </c>
      <c r="I71" s="42" t="s">
        <v>505</v>
      </c>
      <c r="J71" s="42" t="s">
        <v>121</v>
      </c>
      <c r="K71" s="46">
        <v>100000</v>
      </c>
      <c r="L71" s="42" t="s">
        <v>66</v>
      </c>
      <c r="M71" s="42" t="s">
        <v>67</v>
      </c>
      <c r="N71" s="42" t="s">
        <v>506</v>
      </c>
      <c r="O71" s="42" t="s">
        <v>507</v>
      </c>
      <c r="P71" s="42" t="s">
        <v>508</v>
      </c>
      <c r="Q71" s="14" t="s">
        <v>509</v>
      </c>
      <c r="R71" s="47" t="s">
        <v>72</v>
      </c>
      <c r="S71" s="42" t="s">
        <v>408</v>
      </c>
      <c r="T71" s="14" t="s">
        <v>115</v>
      </c>
      <c r="U71" s="42" t="s">
        <v>116</v>
      </c>
      <c r="V71" s="42" t="s">
        <v>510</v>
      </c>
      <c r="W71" s="42" t="s">
        <v>77</v>
      </c>
      <c r="X71" s="42" t="s">
        <v>78</v>
      </c>
      <c r="Y71" s="48" t="s">
        <v>4936</v>
      </c>
      <c r="HI71" s="60"/>
      <c r="HJ71" s="60"/>
      <c r="HK71" s="60"/>
      <c r="HL71" s="60"/>
      <c r="HM71" s="60"/>
      <c r="HN71" s="60"/>
      <c r="HO71" s="60"/>
      <c r="HP71" s="60"/>
      <c r="HQ71" s="60"/>
      <c r="HR71" s="60"/>
      <c r="HS71" s="60"/>
      <c r="HT71" s="60"/>
      <c r="HU71" s="60"/>
      <c r="HV71" s="60"/>
      <c r="HW71" s="60"/>
      <c r="HX71" s="60"/>
      <c r="HY71" s="60"/>
      <c r="HZ71" s="60"/>
      <c r="IA71" s="60"/>
      <c r="IB71" s="60"/>
      <c r="IC71" s="60"/>
      <c r="ID71" s="60"/>
      <c r="IE71" s="60"/>
      <c r="IF71" s="60"/>
    </row>
    <row r="72" spans="1:240" s="41" customFormat="1" ht="15" customHeight="1" x14ac:dyDescent="0.25">
      <c r="A72" s="14">
        <v>71</v>
      </c>
      <c r="B72" s="42" t="s">
        <v>391</v>
      </c>
      <c r="C72" s="43" t="s">
        <v>9</v>
      </c>
      <c r="D72" s="42" t="s">
        <v>61</v>
      </c>
      <c r="E72" s="44">
        <v>42950</v>
      </c>
      <c r="F72" s="45" t="s">
        <v>511</v>
      </c>
      <c r="G72" s="42">
        <v>8179001192</v>
      </c>
      <c r="H72" s="42" t="s">
        <v>269</v>
      </c>
      <c r="I72" s="42" t="s">
        <v>512</v>
      </c>
      <c r="J72" s="42" t="s">
        <v>121</v>
      </c>
      <c r="K72" s="46">
        <v>100000</v>
      </c>
      <c r="L72" s="42" t="s">
        <v>66</v>
      </c>
      <c r="M72" s="42" t="s">
        <v>67</v>
      </c>
      <c r="N72" s="42" t="s">
        <v>513</v>
      </c>
      <c r="O72" s="42" t="s">
        <v>514</v>
      </c>
      <c r="P72" s="42" t="s">
        <v>515</v>
      </c>
      <c r="Q72" s="14" t="s">
        <v>274</v>
      </c>
      <c r="R72" s="47" t="s">
        <v>72</v>
      </c>
      <c r="S72" s="42" t="s">
        <v>408</v>
      </c>
      <c r="T72" s="14" t="s">
        <v>115</v>
      </c>
      <c r="U72" s="42" t="s">
        <v>433</v>
      </c>
      <c r="V72" s="42" t="s">
        <v>516</v>
      </c>
      <c r="W72" s="42" t="s">
        <v>77</v>
      </c>
      <c r="X72" s="42" t="s">
        <v>78</v>
      </c>
      <c r="Y72" s="48" t="s">
        <v>4936</v>
      </c>
      <c r="HI72" s="60"/>
      <c r="HJ72" s="60"/>
      <c r="HK72" s="60"/>
      <c r="HL72" s="60"/>
      <c r="HM72" s="60"/>
      <c r="HN72" s="60"/>
      <c r="HO72" s="60"/>
      <c r="HP72" s="60"/>
      <c r="HQ72" s="60"/>
      <c r="HR72" s="60"/>
      <c r="HS72" s="60"/>
      <c r="HT72" s="60"/>
      <c r="HU72" s="60"/>
      <c r="HV72" s="60"/>
      <c r="HW72" s="60"/>
      <c r="HX72" s="60"/>
      <c r="HY72" s="60"/>
      <c r="HZ72" s="60"/>
      <c r="IA72" s="60"/>
      <c r="IB72" s="60"/>
      <c r="IC72" s="60"/>
      <c r="ID72" s="60"/>
      <c r="IE72" s="60"/>
      <c r="IF72" s="60"/>
    </row>
    <row r="73" spans="1:240" s="41" customFormat="1" ht="15" customHeight="1" x14ac:dyDescent="0.25">
      <c r="A73" s="14">
        <v>72</v>
      </c>
      <c r="B73" s="42" t="s">
        <v>391</v>
      </c>
      <c r="C73" s="43" t="s">
        <v>9</v>
      </c>
      <c r="D73" s="42" t="s">
        <v>138</v>
      </c>
      <c r="E73" s="44">
        <v>42960</v>
      </c>
      <c r="F73" s="45" t="s">
        <v>517</v>
      </c>
      <c r="G73" s="42">
        <v>8172000259</v>
      </c>
      <c r="H73" s="42" t="s">
        <v>149</v>
      </c>
      <c r="I73" s="42" t="s">
        <v>518</v>
      </c>
      <c r="J73" s="42" t="s">
        <v>109</v>
      </c>
      <c r="K73" s="46">
        <v>100000</v>
      </c>
      <c r="L73" s="42" t="s">
        <v>66</v>
      </c>
      <c r="M73" s="42" t="s">
        <v>67</v>
      </c>
      <c r="N73" s="42" t="s">
        <v>519</v>
      </c>
      <c r="O73" s="42" t="s">
        <v>520</v>
      </c>
      <c r="P73" s="42" t="s">
        <v>521</v>
      </c>
      <c r="Q73" s="14" t="s">
        <v>154</v>
      </c>
      <c r="R73" s="47" t="s">
        <v>72</v>
      </c>
      <c r="S73" s="42" t="s">
        <v>408</v>
      </c>
      <c r="T73" s="14" t="s">
        <v>115</v>
      </c>
      <c r="U73" s="42" t="s">
        <v>147</v>
      </c>
      <c r="V73" s="42" t="s">
        <v>76</v>
      </c>
      <c r="W73" s="42" t="s">
        <v>77</v>
      </c>
      <c r="X73" s="42" t="s">
        <v>78</v>
      </c>
      <c r="Y73" s="48" t="s">
        <v>4937</v>
      </c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</row>
    <row r="74" spans="1:240" s="41" customFormat="1" ht="15" customHeight="1" x14ac:dyDescent="0.25">
      <c r="A74" s="14">
        <v>73</v>
      </c>
      <c r="B74" s="42" t="s">
        <v>391</v>
      </c>
      <c r="C74" s="43" t="s">
        <v>9</v>
      </c>
      <c r="D74" s="42" t="s">
        <v>138</v>
      </c>
      <c r="E74" s="44">
        <v>42961</v>
      </c>
      <c r="F74" s="45" t="s">
        <v>522</v>
      </c>
      <c r="G74" s="42">
        <v>8169000485</v>
      </c>
      <c r="H74" s="42" t="s">
        <v>244</v>
      </c>
      <c r="I74" s="42" t="s">
        <v>523</v>
      </c>
      <c r="J74" s="42" t="s">
        <v>121</v>
      </c>
      <c r="K74" s="46">
        <v>50000</v>
      </c>
      <c r="L74" s="42" t="s">
        <v>66</v>
      </c>
      <c r="M74" s="42" t="s">
        <v>67</v>
      </c>
      <c r="N74" s="42" t="s">
        <v>524</v>
      </c>
      <c r="O74" s="42" t="s">
        <v>525</v>
      </c>
      <c r="P74" s="42" t="s">
        <v>526</v>
      </c>
      <c r="Q74" s="14" t="s">
        <v>249</v>
      </c>
      <c r="R74" s="47" t="s">
        <v>72</v>
      </c>
      <c r="S74" s="42" t="s">
        <v>408</v>
      </c>
      <c r="T74" s="14" t="s">
        <v>115</v>
      </c>
      <c r="U74" s="42" t="s">
        <v>147</v>
      </c>
      <c r="V74" s="42" t="s">
        <v>76</v>
      </c>
      <c r="W74" s="42" t="s">
        <v>77</v>
      </c>
      <c r="X74" s="42" t="s">
        <v>78</v>
      </c>
      <c r="Y74" s="48" t="s">
        <v>4937</v>
      </c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  <c r="HT74" s="60"/>
      <c r="HU74" s="60"/>
      <c r="HV74" s="60"/>
      <c r="HW74" s="60"/>
      <c r="HX74" s="60"/>
      <c r="HY74" s="60"/>
      <c r="HZ74" s="60"/>
      <c r="IA74" s="60"/>
      <c r="IB74" s="60"/>
      <c r="IC74" s="60"/>
      <c r="ID74" s="60"/>
      <c r="IE74" s="60"/>
      <c r="IF74" s="60"/>
    </row>
    <row r="75" spans="1:240" s="41" customFormat="1" ht="15" customHeight="1" x14ac:dyDescent="0.25">
      <c r="A75" s="14">
        <v>74</v>
      </c>
      <c r="B75" s="42" t="s">
        <v>391</v>
      </c>
      <c r="C75" s="43" t="s">
        <v>9</v>
      </c>
      <c r="D75" s="42" t="s">
        <v>138</v>
      </c>
      <c r="E75" s="44">
        <v>42962</v>
      </c>
      <c r="F75" s="45" t="s">
        <v>527</v>
      </c>
      <c r="G75" s="42">
        <v>8172000288</v>
      </c>
      <c r="H75" s="42" t="s">
        <v>528</v>
      </c>
      <c r="I75" s="42" t="s">
        <v>529</v>
      </c>
      <c r="J75" s="42" t="s">
        <v>121</v>
      </c>
      <c r="K75" s="46">
        <v>100000</v>
      </c>
      <c r="L75" s="42" t="s">
        <v>66</v>
      </c>
      <c r="M75" s="42" t="s">
        <v>67</v>
      </c>
      <c r="N75" s="42" t="s">
        <v>530</v>
      </c>
      <c r="O75" s="42" t="s">
        <v>531</v>
      </c>
      <c r="P75" s="42" t="s">
        <v>532</v>
      </c>
      <c r="Q75" s="14" t="s">
        <v>190</v>
      </c>
      <c r="R75" s="47" t="s">
        <v>72</v>
      </c>
      <c r="S75" s="42" t="s">
        <v>408</v>
      </c>
      <c r="T75" s="14" t="s">
        <v>115</v>
      </c>
      <c r="U75" s="42" t="s">
        <v>147</v>
      </c>
      <c r="V75" s="42" t="s">
        <v>76</v>
      </c>
      <c r="W75" s="42" t="s">
        <v>77</v>
      </c>
      <c r="X75" s="42" t="s">
        <v>78</v>
      </c>
      <c r="Y75" s="48" t="s">
        <v>4937</v>
      </c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  <c r="HT75" s="60"/>
      <c r="HU75" s="60"/>
      <c r="HV75" s="60"/>
      <c r="HW75" s="60"/>
      <c r="HX75" s="60"/>
      <c r="HY75" s="60"/>
      <c r="HZ75" s="60"/>
      <c r="IA75" s="60"/>
      <c r="IB75" s="60"/>
      <c r="IC75" s="60"/>
      <c r="ID75" s="60"/>
      <c r="IE75" s="60"/>
      <c r="IF75" s="60"/>
    </row>
    <row r="76" spans="1:240" s="41" customFormat="1" ht="15" customHeight="1" x14ac:dyDescent="0.25">
      <c r="A76" s="14">
        <v>75</v>
      </c>
      <c r="B76" s="42" t="s">
        <v>391</v>
      </c>
      <c r="C76" s="43" t="s">
        <v>9</v>
      </c>
      <c r="D76" s="42" t="s">
        <v>138</v>
      </c>
      <c r="E76" s="44">
        <v>42962</v>
      </c>
      <c r="F76" s="45" t="s">
        <v>533</v>
      </c>
      <c r="G76" s="42">
        <v>8179001345</v>
      </c>
      <c r="H76" s="42" t="s">
        <v>346</v>
      </c>
      <c r="I76" s="42" t="s">
        <v>347</v>
      </c>
      <c r="J76" s="42" t="s">
        <v>121</v>
      </c>
      <c r="K76" s="46">
        <v>50000</v>
      </c>
      <c r="L76" s="42" t="s">
        <v>66</v>
      </c>
      <c r="M76" s="42" t="s">
        <v>67</v>
      </c>
      <c r="N76" s="42" t="s">
        <v>534</v>
      </c>
      <c r="O76" s="42" t="s">
        <v>535</v>
      </c>
      <c r="P76" s="42" t="s">
        <v>536</v>
      </c>
      <c r="Q76" s="14" t="s">
        <v>351</v>
      </c>
      <c r="R76" s="47" t="s">
        <v>72</v>
      </c>
      <c r="S76" s="42" t="s">
        <v>408</v>
      </c>
      <c r="T76" s="14" t="s">
        <v>115</v>
      </c>
      <c r="U76" s="42" t="s">
        <v>147</v>
      </c>
      <c r="V76" s="42" t="s">
        <v>76</v>
      </c>
      <c r="W76" s="42" t="s">
        <v>77</v>
      </c>
      <c r="X76" s="42" t="s">
        <v>78</v>
      </c>
      <c r="Y76" s="48" t="s">
        <v>4937</v>
      </c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</row>
    <row r="77" spans="1:240" s="41" customFormat="1" ht="15" customHeight="1" x14ac:dyDescent="0.25">
      <c r="A77" s="14">
        <v>76</v>
      </c>
      <c r="B77" s="42" t="s">
        <v>391</v>
      </c>
      <c r="C77" s="43" t="s">
        <v>9</v>
      </c>
      <c r="D77" s="42" t="s">
        <v>138</v>
      </c>
      <c r="E77" s="44">
        <v>42967</v>
      </c>
      <c r="F77" s="45" t="s">
        <v>537</v>
      </c>
      <c r="G77" s="42">
        <v>8169000538</v>
      </c>
      <c r="H77" s="42" t="s">
        <v>538</v>
      </c>
      <c r="I77" s="42" t="s">
        <v>539</v>
      </c>
      <c r="J77" s="42" t="s">
        <v>109</v>
      </c>
      <c r="K77" s="46">
        <v>500000</v>
      </c>
      <c r="L77" s="42" t="s">
        <v>66</v>
      </c>
      <c r="M77" s="42" t="s">
        <v>67</v>
      </c>
      <c r="N77" s="42" t="s">
        <v>540</v>
      </c>
      <c r="O77" s="42" t="s">
        <v>541</v>
      </c>
      <c r="P77" s="42" t="s">
        <v>542</v>
      </c>
      <c r="Q77" s="14" t="s">
        <v>543</v>
      </c>
      <c r="R77" s="47" t="s">
        <v>72</v>
      </c>
      <c r="S77" s="42" t="s">
        <v>408</v>
      </c>
      <c r="T77" s="14" t="s">
        <v>115</v>
      </c>
      <c r="U77" s="42" t="s">
        <v>147</v>
      </c>
      <c r="V77" s="42" t="s">
        <v>76</v>
      </c>
      <c r="W77" s="42" t="s">
        <v>77</v>
      </c>
      <c r="X77" s="42" t="s">
        <v>78</v>
      </c>
      <c r="Y77" s="48" t="s">
        <v>4937</v>
      </c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</row>
    <row r="78" spans="1:240" s="41" customFormat="1" ht="15" customHeight="1" x14ac:dyDescent="0.25">
      <c r="A78" s="14">
        <v>77</v>
      </c>
      <c r="B78" s="42" t="s">
        <v>391</v>
      </c>
      <c r="C78" s="43" t="s">
        <v>9</v>
      </c>
      <c r="D78" s="42" t="s">
        <v>138</v>
      </c>
      <c r="E78" s="44">
        <v>42969</v>
      </c>
      <c r="F78" s="45" t="s">
        <v>544</v>
      </c>
      <c r="G78" s="42">
        <v>8172000232</v>
      </c>
      <c r="H78" s="42" t="s">
        <v>545</v>
      </c>
      <c r="I78" s="42" t="s">
        <v>546</v>
      </c>
      <c r="J78" s="42" t="s">
        <v>109</v>
      </c>
      <c r="K78" s="46">
        <v>100000</v>
      </c>
      <c r="L78" s="42" t="s">
        <v>66</v>
      </c>
      <c r="M78" s="42" t="s">
        <v>67</v>
      </c>
      <c r="N78" s="42" t="s">
        <v>547</v>
      </c>
      <c r="O78" s="42" t="s">
        <v>548</v>
      </c>
      <c r="P78" s="42" t="s">
        <v>549</v>
      </c>
      <c r="Q78" s="14" t="s">
        <v>154</v>
      </c>
      <c r="R78" s="47" t="s">
        <v>72</v>
      </c>
      <c r="S78" s="42" t="s">
        <v>408</v>
      </c>
      <c r="T78" s="14" t="s">
        <v>115</v>
      </c>
      <c r="U78" s="42" t="s">
        <v>147</v>
      </c>
      <c r="V78" s="42" t="s">
        <v>76</v>
      </c>
      <c r="W78" s="42" t="s">
        <v>502</v>
      </c>
      <c r="X78" s="42" t="s">
        <v>78</v>
      </c>
      <c r="Y78" s="48" t="s">
        <v>4937</v>
      </c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</row>
    <row r="79" spans="1:240" s="41" customFormat="1" ht="15" customHeight="1" x14ac:dyDescent="0.25">
      <c r="A79" s="14">
        <v>78</v>
      </c>
      <c r="B79" s="42" t="s">
        <v>391</v>
      </c>
      <c r="C79" s="43" t="s">
        <v>9</v>
      </c>
      <c r="D79" s="42" t="s">
        <v>138</v>
      </c>
      <c r="E79" s="44">
        <v>42973</v>
      </c>
      <c r="F79" s="45" t="s">
        <v>550</v>
      </c>
      <c r="G79" s="42">
        <v>8179001126</v>
      </c>
      <c r="H79" s="42" t="s">
        <v>551</v>
      </c>
      <c r="I79" s="42" t="s">
        <v>552</v>
      </c>
      <c r="J79" s="42" t="s">
        <v>109</v>
      </c>
      <c r="K79" s="46">
        <v>50000</v>
      </c>
      <c r="L79" s="42" t="s">
        <v>66</v>
      </c>
      <c r="M79" s="42" t="s">
        <v>67</v>
      </c>
      <c r="N79" s="42" t="s">
        <v>553</v>
      </c>
      <c r="O79" s="42" t="s">
        <v>554</v>
      </c>
      <c r="P79" s="42" t="s">
        <v>555</v>
      </c>
      <c r="Q79" s="14" t="s">
        <v>556</v>
      </c>
      <c r="R79" s="47" t="s">
        <v>72</v>
      </c>
      <c r="S79" s="42" t="s">
        <v>408</v>
      </c>
      <c r="T79" s="14" t="s">
        <v>115</v>
      </c>
      <c r="U79" s="42" t="s">
        <v>147</v>
      </c>
      <c r="V79" s="42" t="s">
        <v>76</v>
      </c>
      <c r="W79" s="42" t="s">
        <v>77</v>
      </c>
      <c r="X79" s="42" t="s">
        <v>78</v>
      </c>
      <c r="Y79" s="48" t="s">
        <v>4937</v>
      </c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</row>
    <row r="80" spans="1:240" s="41" customFormat="1" ht="15" customHeight="1" x14ac:dyDescent="0.25">
      <c r="A80" s="14">
        <v>79</v>
      </c>
      <c r="B80" s="42" t="s">
        <v>391</v>
      </c>
      <c r="C80" s="43" t="s">
        <v>9</v>
      </c>
      <c r="D80" s="42" t="s">
        <v>138</v>
      </c>
      <c r="E80" s="44">
        <v>42976</v>
      </c>
      <c r="F80" s="45" t="s">
        <v>557</v>
      </c>
      <c r="G80" s="42">
        <v>8169000376</v>
      </c>
      <c r="H80" s="42" t="s">
        <v>140</v>
      </c>
      <c r="I80" s="42" t="s">
        <v>558</v>
      </c>
      <c r="J80" s="42" t="s">
        <v>121</v>
      </c>
      <c r="K80" s="46">
        <v>50000</v>
      </c>
      <c r="L80" s="42" t="s">
        <v>66</v>
      </c>
      <c r="M80" s="42" t="s">
        <v>67</v>
      </c>
      <c r="N80" s="42" t="s">
        <v>559</v>
      </c>
      <c r="O80" s="42" t="s">
        <v>560</v>
      </c>
      <c r="P80" s="42" t="s">
        <v>561</v>
      </c>
      <c r="Q80" s="14" t="s">
        <v>145</v>
      </c>
      <c r="R80" s="47" t="s">
        <v>72</v>
      </c>
      <c r="S80" s="42" t="s">
        <v>408</v>
      </c>
      <c r="T80" s="14" t="s">
        <v>115</v>
      </c>
      <c r="U80" s="42" t="s">
        <v>147</v>
      </c>
      <c r="V80" s="42" t="s">
        <v>76</v>
      </c>
      <c r="W80" s="42" t="s">
        <v>77</v>
      </c>
      <c r="X80" s="42" t="s">
        <v>78</v>
      </c>
      <c r="Y80" s="48" t="s">
        <v>4937</v>
      </c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</row>
    <row r="81" spans="1:240" s="41" customFormat="1" ht="15" customHeight="1" x14ac:dyDescent="0.25">
      <c r="A81" s="14">
        <v>80</v>
      </c>
      <c r="B81" s="42" t="s">
        <v>391</v>
      </c>
      <c r="C81" s="43" t="s">
        <v>9</v>
      </c>
      <c r="D81" s="42" t="s">
        <v>138</v>
      </c>
      <c r="E81" s="44">
        <v>42978</v>
      </c>
      <c r="F81" s="45" t="s">
        <v>562</v>
      </c>
      <c r="G81" s="42">
        <v>8179000797</v>
      </c>
      <c r="H81" s="42" t="s">
        <v>563</v>
      </c>
      <c r="I81" s="42" t="s">
        <v>564</v>
      </c>
      <c r="J81" s="42" t="s">
        <v>121</v>
      </c>
      <c r="K81" s="46">
        <v>50000</v>
      </c>
      <c r="L81" s="42" t="s">
        <v>66</v>
      </c>
      <c r="M81" s="42" t="s">
        <v>67</v>
      </c>
      <c r="N81" s="42" t="s">
        <v>565</v>
      </c>
      <c r="O81" s="42" t="s">
        <v>566</v>
      </c>
      <c r="P81" s="42" t="s">
        <v>567</v>
      </c>
      <c r="Q81" s="14" t="s">
        <v>568</v>
      </c>
      <c r="R81" s="47" t="s">
        <v>72</v>
      </c>
      <c r="S81" s="42" t="s">
        <v>408</v>
      </c>
      <c r="T81" s="14" t="s">
        <v>115</v>
      </c>
      <c r="U81" s="42" t="s">
        <v>147</v>
      </c>
      <c r="V81" s="42" t="s">
        <v>76</v>
      </c>
      <c r="W81" s="42" t="s">
        <v>502</v>
      </c>
      <c r="X81" s="42" t="s">
        <v>78</v>
      </c>
      <c r="Y81" s="48" t="s">
        <v>4937</v>
      </c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</row>
    <row r="82" spans="1:240" s="41" customFormat="1" ht="15" customHeight="1" x14ac:dyDescent="0.25">
      <c r="A82" s="14">
        <v>81</v>
      </c>
      <c r="B82" s="42" t="s">
        <v>391</v>
      </c>
      <c r="C82" s="43" t="s">
        <v>9</v>
      </c>
      <c r="D82" s="42" t="s">
        <v>138</v>
      </c>
      <c r="E82" s="44">
        <v>42978</v>
      </c>
      <c r="F82" s="45" t="s">
        <v>569</v>
      </c>
      <c r="G82" s="42">
        <v>8172000318</v>
      </c>
      <c r="H82" s="42" t="s">
        <v>570</v>
      </c>
      <c r="I82" s="42" t="s">
        <v>571</v>
      </c>
      <c r="J82" s="42" t="s">
        <v>109</v>
      </c>
      <c r="K82" s="46">
        <v>100000</v>
      </c>
      <c r="L82" s="42" t="s">
        <v>66</v>
      </c>
      <c r="M82" s="42" t="s">
        <v>67</v>
      </c>
      <c r="N82" s="42" t="s">
        <v>572</v>
      </c>
      <c r="O82" s="42" t="s">
        <v>573</v>
      </c>
      <c r="P82" s="42" t="s">
        <v>574</v>
      </c>
      <c r="Q82" s="14" t="s">
        <v>575</v>
      </c>
      <c r="R82" s="47" t="s">
        <v>72</v>
      </c>
      <c r="S82" s="42" t="s">
        <v>408</v>
      </c>
      <c r="T82" s="14" t="s">
        <v>115</v>
      </c>
      <c r="U82" s="42" t="s">
        <v>147</v>
      </c>
      <c r="V82" s="42" t="s">
        <v>76</v>
      </c>
      <c r="W82" s="42" t="s">
        <v>77</v>
      </c>
      <c r="X82" s="42" t="s">
        <v>78</v>
      </c>
      <c r="Y82" s="48" t="s">
        <v>4937</v>
      </c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</row>
    <row r="83" spans="1:240" s="41" customFormat="1" ht="15" customHeight="1" x14ac:dyDescent="0.25">
      <c r="A83" s="14">
        <v>82</v>
      </c>
      <c r="B83" s="42" t="s">
        <v>391</v>
      </c>
      <c r="C83" s="43" t="s">
        <v>9</v>
      </c>
      <c r="D83" s="42" t="s">
        <v>61</v>
      </c>
      <c r="E83" s="61">
        <v>43009</v>
      </c>
      <c r="F83" s="62" t="s">
        <v>576</v>
      </c>
      <c r="G83" s="42" t="s">
        <v>577</v>
      </c>
      <c r="H83" s="42" t="s">
        <v>578</v>
      </c>
      <c r="I83" s="42" t="s">
        <v>579</v>
      </c>
      <c r="J83" s="42" t="s">
        <v>580</v>
      </c>
      <c r="K83" s="46">
        <v>50000</v>
      </c>
      <c r="L83" s="42" t="s">
        <v>66</v>
      </c>
      <c r="M83" s="42" t="s">
        <v>67</v>
      </c>
      <c r="N83" s="42" t="s">
        <v>581</v>
      </c>
      <c r="O83" s="42" t="s">
        <v>582</v>
      </c>
      <c r="P83" s="42" t="s">
        <v>583</v>
      </c>
      <c r="Q83" s="14" t="s">
        <v>584</v>
      </c>
      <c r="R83" s="47" t="s">
        <v>72</v>
      </c>
      <c r="S83" s="42" t="s">
        <v>585</v>
      </c>
      <c r="T83" s="14" t="s">
        <v>586</v>
      </c>
      <c r="U83" s="42" t="s">
        <v>116</v>
      </c>
      <c r="V83" s="42" t="s">
        <v>76</v>
      </c>
      <c r="W83" s="42" t="s">
        <v>77</v>
      </c>
      <c r="X83" s="42" t="s">
        <v>78</v>
      </c>
      <c r="Y83" s="48" t="s">
        <v>4936</v>
      </c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</row>
    <row r="84" spans="1:240" s="41" customFormat="1" ht="15" customHeight="1" x14ac:dyDescent="0.25">
      <c r="A84" s="14">
        <v>83</v>
      </c>
      <c r="B84" s="42" t="s">
        <v>391</v>
      </c>
      <c r="C84" s="43" t="s">
        <v>9</v>
      </c>
      <c r="D84" s="42" t="s">
        <v>61</v>
      </c>
      <c r="E84" s="61">
        <v>43011</v>
      </c>
      <c r="F84" s="62" t="s">
        <v>587</v>
      </c>
      <c r="G84" s="42" t="s">
        <v>588</v>
      </c>
      <c r="H84" s="42" t="s">
        <v>589</v>
      </c>
      <c r="I84" s="42" t="s">
        <v>590</v>
      </c>
      <c r="J84" s="42" t="s">
        <v>591</v>
      </c>
      <c r="K84" s="46">
        <v>50000</v>
      </c>
      <c r="L84" s="42" t="s">
        <v>66</v>
      </c>
      <c r="M84" s="42" t="s">
        <v>67</v>
      </c>
      <c r="N84" s="42" t="s">
        <v>592</v>
      </c>
      <c r="O84" s="42" t="s">
        <v>593</v>
      </c>
      <c r="P84" s="42" t="s">
        <v>594</v>
      </c>
      <c r="Q84" s="14" t="s">
        <v>595</v>
      </c>
      <c r="R84" s="47" t="s">
        <v>72</v>
      </c>
      <c r="S84" s="42" t="s">
        <v>585</v>
      </c>
      <c r="T84" s="14" t="s">
        <v>586</v>
      </c>
      <c r="U84" s="42" t="s">
        <v>116</v>
      </c>
      <c r="V84" s="42" t="s">
        <v>76</v>
      </c>
      <c r="W84" s="42" t="s">
        <v>77</v>
      </c>
      <c r="X84" s="42" t="s">
        <v>78</v>
      </c>
      <c r="Y84" s="48" t="s">
        <v>4936</v>
      </c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</row>
    <row r="85" spans="1:240" s="41" customFormat="1" ht="15" customHeight="1" x14ac:dyDescent="0.25">
      <c r="A85" s="14">
        <v>84</v>
      </c>
      <c r="B85" s="42" t="s">
        <v>391</v>
      </c>
      <c r="C85" s="43" t="s">
        <v>9</v>
      </c>
      <c r="D85" s="42" t="s">
        <v>61</v>
      </c>
      <c r="E85" s="44">
        <v>42999</v>
      </c>
      <c r="F85" s="45" t="s">
        <v>596</v>
      </c>
      <c r="G85" s="42" t="s">
        <v>597</v>
      </c>
      <c r="H85" s="42" t="s">
        <v>598</v>
      </c>
      <c r="I85" s="42" t="s">
        <v>599</v>
      </c>
      <c r="J85" s="42" t="s">
        <v>600</v>
      </c>
      <c r="K85" s="46">
        <v>100000</v>
      </c>
      <c r="L85" s="42" t="s">
        <v>66</v>
      </c>
      <c r="M85" s="42" t="s">
        <v>67</v>
      </c>
      <c r="N85" s="42" t="s">
        <v>601</v>
      </c>
      <c r="O85" s="42" t="s">
        <v>602</v>
      </c>
      <c r="P85" s="42" t="s">
        <v>603</v>
      </c>
      <c r="Q85" s="14" t="s">
        <v>604</v>
      </c>
      <c r="R85" s="47" t="s">
        <v>72</v>
      </c>
      <c r="S85" s="42" t="s">
        <v>605</v>
      </c>
      <c r="T85" s="14" t="s">
        <v>606</v>
      </c>
      <c r="U85" s="42" t="s">
        <v>116</v>
      </c>
      <c r="V85" s="42" t="s">
        <v>76</v>
      </c>
      <c r="W85" s="42" t="s">
        <v>77</v>
      </c>
      <c r="X85" s="42" t="s">
        <v>78</v>
      </c>
      <c r="Y85" s="48" t="s">
        <v>4936</v>
      </c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</row>
    <row r="86" spans="1:240" s="41" customFormat="1" ht="15" customHeight="1" x14ac:dyDescent="0.25">
      <c r="A86" s="14">
        <v>85</v>
      </c>
      <c r="B86" s="42" t="s">
        <v>607</v>
      </c>
      <c r="C86" s="43" t="s">
        <v>9</v>
      </c>
      <c r="D86" s="42" t="s">
        <v>61</v>
      </c>
      <c r="E86" s="63">
        <v>43000</v>
      </c>
      <c r="F86" s="45" t="s">
        <v>608</v>
      </c>
      <c r="G86" s="42">
        <v>8190000838</v>
      </c>
      <c r="H86" s="42" t="s">
        <v>609</v>
      </c>
      <c r="I86" s="42" t="s">
        <v>610</v>
      </c>
      <c r="J86" s="42" t="s">
        <v>611</v>
      </c>
      <c r="K86" s="46">
        <v>200000</v>
      </c>
      <c r="L86" s="42" t="s">
        <v>66</v>
      </c>
      <c r="M86" s="42" t="s">
        <v>67</v>
      </c>
      <c r="N86" s="42" t="s">
        <v>612</v>
      </c>
      <c r="O86" s="42" t="s">
        <v>613</v>
      </c>
      <c r="P86" s="42" t="s">
        <v>614</v>
      </c>
      <c r="Q86" s="14" t="s">
        <v>615</v>
      </c>
      <c r="R86" s="47" t="s">
        <v>72</v>
      </c>
      <c r="S86" s="42" t="s">
        <v>616</v>
      </c>
      <c r="T86" s="14" t="s">
        <v>617</v>
      </c>
      <c r="U86" s="42" t="s">
        <v>618</v>
      </c>
      <c r="V86" s="42" t="s">
        <v>619</v>
      </c>
      <c r="W86" s="42" t="s">
        <v>77</v>
      </c>
      <c r="X86" s="42" t="s">
        <v>78</v>
      </c>
      <c r="Y86" s="48" t="s">
        <v>4936</v>
      </c>
      <c r="HI86" s="60"/>
      <c r="HJ86" s="60"/>
      <c r="HK86" s="60"/>
      <c r="HL86" s="60"/>
      <c r="HM86" s="60"/>
      <c r="HN86" s="60"/>
      <c r="HO86" s="60"/>
      <c r="HP86" s="60"/>
      <c r="HQ86" s="60"/>
      <c r="HR86" s="60"/>
      <c r="HS86" s="60"/>
      <c r="HT86" s="60"/>
      <c r="HU86" s="60"/>
      <c r="HV86" s="60"/>
      <c r="HW86" s="60"/>
      <c r="HX86" s="60"/>
      <c r="HY86" s="60"/>
      <c r="HZ86" s="60"/>
      <c r="IA86" s="60"/>
      <c r="IB86" s="60"/>
      <c r="IC86" s="60"/>
      <c r="ID86" s="60"/>
      <c r="IE86" s="60"/>
      <c r="IF86" s="60"/>
    </row>
    <row r="87" spans="1:240" s="41" customFormat="1" ht="15" customHeight="1" x14ac:dyDescent="0.25">
      <c r="A87" s="14">
        <v>86</v>
      </c>
      <c r="B87" s="42" t="s">
        <v>607</v>
      </c>
      <c r="C87" s="43" t="s">
        <v>9</v>
      </c>
      <c r="D87" s="42" t="s">
        <v>61</v>
      </c>
      <c r="E87" s="44">
        <v>43012</v>
      </c>
      <c r="F87" s="45" t="s">
        <v>620</v>
      </c>
      <c r="G87" s="42">
        <v>8182000509</v>
      </c>
      <c r="H87" s="42" t="s">
        <v>621</v>
      </c>
      <c r="I87" s="42" t="s">
        <v>622</v>
      </c>
      <c r="J87" s="42" t="s">
        <v>623</v>
      </c>
      <c r="K87" s="46">
        <v>100000</v>
      </c>
      <c r="L87" s="42" t="s">
        <v>66</v>
      </c>
      <c r="M87" s="42" t="s">
        <v>67</v>
      </c>
      <c r="N87" s="42" t="s">
        <v>624</v>
      </c>
      <c r="O87" s="42" t="s">
        <v>625</v>
      </c>
      <c r="P87" s="42" t="s">
        <v>626</v>
      </c>
      <c r="Q87" s="14" t="s">
        <v>627</v>
      </c>
      <c r="R87" s="47" t="s">
        <v>72</v>
      </c>
      <c r="S87" s="42" t="s">
        <v>628</v>
      </c>
      <c r="T87" s="14" t="s">
        <v>629</v>
      </c>
      <c r="U87" s="42" t="s">
        <v>75</v>
      </c>
      <c r="V87" s="42" t="s">
        <v>76</v>
      </c>
      <c r="W87" s="42" t="s">
        <v>77</v>
      </c>
      <c r="X87" s="42" t="s">
        <v>78</v>
      </c>
      <c r="Y87" s="48" t="s">
        <v>4936</v>
      </c>
      <c r="HI87" s="60"/>
      <c r="HJ87" s="60"/>
      <c r="HK87" s="60"/>
      <c r="HL87" s="60"/>
      <c r="HM87" s="60"/>
      <c r="HN87" s="60"/>
      <c r="HO87" s="60"/>
      <c r="HP87" s="60"/>
      <c r="HQ87" s="60"/>
      <c r="HR87" s="60"/>
      <c r="HS87" s="60"/>
      <c r="HT87" s="60"/>
      <c r="HU87" s="60"/>
      <c r="HV87" s="60"/>
      <c r="HW87" s="60"/>
      <c r="HX87" s="60"/>
      <c r="HY87" s="60"/>
      <c r="HZ87" s="60"/>
      <c r="IA87" s="60"/>
      <c r="IB87" s="60"/>
      <c r="IC87" s="60"/>
      <c r="ID87" s="60"/>
      <c r="IE87" s="60"/>
      <c r="IF87" s="60"/>
    </row>
    <row r="88" spans="1:240" s="41" customFormat="1" ht="15" customHeight="1" x14ac:dyDescent="0.25">
      <c r="A88" s="14">
        <v>87</v>
      </c>
      <c r="B88" s="42" t="s">
        <v>607</v>
      </c>
      <c r="C88" s="43" t="s">
        <v>9</v>
      </c>
      <c r="D88" s="42" t="s">
        <v>61</v>
      </c>
      <c r="E88" s="44">
        <v>43013</v>
      </c>
      <c r="F88" s="45" t="s">
        <v>630</v>
      </c>
      <c r="G88" s="42">
        <v>8168000102</v>
      </c>
      <c r="H88" s="42" t="s">
        <v>631</v>
      </c>
      <c r="I88" s="42" t="s">
        <v>632</v>
      </c>
      <c r="J88" s="42" t="s">
        <v>623</v>
      </c>
      <c r="K88" s="46">
        <v>150000</v>
      </c>
      <c r="L88" s="42" t="s">
        <v>66</v>
      </c>
      <c r="M88" s="42" t="s">
        <v>67</v>
      </c>
      <c r="N88" s="42" t="s">
        <v>633</v>
      </c>
      <c r="O88" s="42" t="s">
        <v>634</v>
      </c>
      <c r="P88" s="42" t="s">
        <v>635</v>
      </c>
      <c r="Q88" s="14" t="s">
        <v>636</v>
      </c>
      <c r="R88" s="47" t="s">
        <v>72</v>
      </c>
      <c r="S88" s="42" t="s">
        <v>628</v>
      </c>
      <c r="T88" s="14" t="s">
        <v>629</v>
      </c>
      <c r="U88" s="42" t="s">
        <v>75</v>
      </c>
      <c r="V88" s="42" t="s">
        <v>76</v>
      </c>
      <c r="W88" s="42" t="s">
        <v>77</v>
      </c>
      <c r="X88" s="42" t="s">
        <v>78</v>
      </c>
      <c r="Y88" s="48" t="s">
        <v>4936</v>
      </c>
      <c r="HI88" s="60"/>
      <c r="HJ88" s="60"/>
      <c r="HK88" s="60"/>
      <c r="HL88" s="60"/>
      <c r="HM88" s="60"/>
      <c r="HN88" s="60"/>
      <c r="HO88" s="60"/>
      <c r="HP88" s="60"/>
      <c r="HQ88" s="60"/>
      <c r="HR88" s="60"/>
      <c r="HS88" s="60"/>
      <c r="HT88" s="60"/>
      <c r="HU88" s="60"/>
      <c r="HV88" s="60"/>
      <c r="HW88" s="60"/>
      <c r="HX88" s="60"/>
      <c r="HY88" s="60"/>
      <c r="HZ88" s="60"/>
      <c r="IA88" s="60"/>
      <c r="IB88" s="60"/>
      <c r="IC88" s="60"/>
      <c r="ID88" s="60"/>
      <c r="IE88" s="60"/>
      <c r="IF88" s="60"/>
    </row>
    <row r="89" spans="1:240" s="41" customFormat="1" ht="15" customHeight="1" x14ac:dyDescent="0.25">
      <c r="A89" s="14">
        <v>88</v>
      </c>
      <c r="B89" s="42" t="s">
        <v>607</v>
      </c>
      <c r="C89" s="43" t="s">
        <v>9</v>
      </c>
      <c r="D89" s="42" t="s">
        <v>61</v>
      </c>
      <c r="E89" s="44">
        <v>43013</v>
      </c>
      <c r="F89" s="45" t="s">
        <v>637</v>
      </c>
      <c r="G89" s="42">
        <v>8210000060</v>
      </c>
      <c r="H89" s="42" t="s">
        <v>638</v>
      </c>
      <c r="I89" s="42" t="s">
        <v>639</v>
      </c>
      <c r="J89" s="42" t="s">
        <v>640</v>
      </c>
      <c r="K89" s="46">
        <v>150000</v>
      </c>
      <c r="L89" s="42" t="s">
        <v>66</v>
      </c>
      <c r="M89" s="42" t="s">
        <v>67</v>
      </c>
      <c r="N89" s="42" t="s">
        <v>641</v>
      </c>
      <c r="O89" s="42" t="s">
        <v>642</v>
      </c>
      <c r="P89" s="42" t="s">
        <v>643</v>
      </c>
      <c r="Q89" s="14" t="s">
        <v>644</v>
      </c>
      <c r="R89" s="47" t="s">
        <v>72</v>
      </c>
      <c r="S89" s="42" t="s">
        <v>628</v>
      </c>
      <c r="T89" s="14" t="s">
        <v>629</v>
      </c>
      <c r="U89" s="42" t="s">
        <v>75</v>
      </c>
      <c r="V89" s="42" t="s">
        <v>76</v>
      </c>
      <c r="W89" s="42" t="s">
        <v>77</v>
      </c>
      <c r="X89" s="42" t="s">
        <v>78</v>
      </c>
      <c r="Y89" s="48" t="s">
        <v>4936</v>
      </c>
      <c r="HI89" s="60"/>
      <c r="HJ89" s="60"/>
      <c r="HK89" s="60"/>
      <c r="HL89" s="60"/>
      <c r="HM89" s="60"/>
      <c r="HN89" s="60"/>
      <c r="HO89" s="60"/>
      <c r="HP89" s="60"/>
      <c r="HQ89" s="60"/>
      <c r="HR89" s="60"/>
      <c r="HS89" s="60"/>
      <c r="HT89" s="60"/>
      <c r="HU89" s="60"/>
      <c r="HV89" s="60"/>
      <c r="HW89" s="60"/>
      <c r="HX89" s="60"/>
      <c r="HY89" s="60"/>
      <c r="HZ89" s="60"/>
      <c r="IA89" s="60"/>
      <c r="IB89" s="60"/>
      <c r="IC89" s="60"/>
      <c r="ID89" s="60"/>
      <c r="IE89" s="60"/>
      <c r="IF89" s="60"/>
    </row>
    <row r="90" spans="1:240" s="41" customFormat="1" ht="15" customHeight="1" x14ac:dyDescent="0.25">
      <c r="A90" s="14">
        <v>89</v>
      </c>
      <c r="B90" s="42" t="s">
        <v>607</v>
      </c>
      <c r="C90" s="43" t="s">
        <v>9</v>
      </c>
      <c r="D90" s="42" t="s">
        <v>61</v>
      </c>
      <c r="E90" s="44">
        <v>43019</v>
      </c>
      <c r="F90" s="45" t="s">
        <v>645</v>
      </c>
      <c r="G90" s="42">
        <v>8175000123</v>
      </c>
      <c r="H90" s="42" t="s">
        <v>646</v>
      </c>
      <c r="I90" s="42" t="s">
        <v>647</v>
      </c>
      <c r="J90" s="42" t="s">
        <v>640</v>
      </c>
      <c r="K90" s="46">
        <v>400000</v>
      </c>
      <c r="L90" s="42" t="s">
        <v>66</v>
      </c>
      <c r="M90" s="42" t="s">
        <v>67</v>
      </c>
      <c r="N90" s="42" t="s">
        <v>648</v>
      </c>
      <c r="O90" s="42" t="s">
        <v>649</v>
      </c>
      <c r="P90" s="42" t="s">
        <v>650</v>
      </c>
      <c r="Q90" s="14" t="s">
        <v>651</v>
      </c>
      <c r="R90" s="47" t="s">
        <v>72</v>
      </c>
      <c r="S90" s="42" t="s">
        <v>628</v>
      </c>
      <c r="T90" s="14" t="s">
        <v>629</v>
      </c>
      <c r="U90" s="42" t="s">
        <v>75</v>
      </c>
      <c r="V90" s="42" t="s">
        <v>76</v>
      </c>
      <c r="W90" s="42" t="s">
        <v>77</v>
      </c>
      <c r="X90" s="42" t="s">
        <v>78</v>
      </c>
      <c r="Y90" s="48" t="s">
        <v>4936</v>
      </c>
      <c r="HI90" s="60"/>
      <c r="HJ90" s="60"/>
      <c r="HK90" s="60"/>
      <c r="HL90" s="60"/>
      <c r="HM90" s="60"/>
      <c r="HN90" s="60"/>
      <c r="HO90" s="60"/>
      <c r="HP90" s="60"/>
      <c r="HQ90" s="60"/>
      <c r="HR90" s="60"/>
      <c r="HS90" s="60"/>
      <c r="HT90" s="60"/>
      <c r="HU90" s="60"/>
      <c r="HV90" s="60"/>
      <c r="HW90" s="60"/>
      <c r="HX90" s="60"/>
      <c r="HY90" s="60"/>
      <c r="HZ90" s="60"/>
      <c r="IA90" s="60"/>
      <c r="IB90" s="60"/>
      <c r="IC90" s="60"/>
      <c r="ID90" s="60"/>
      <c r="IE90" s="60"/>
      <c r="IF90" s="60"/>
    </row>
    <row r="91" spans="1:240" s="41" customFormat="1" ht="15" customHeight="1" x14ac:dyDescent="0.25">
      <c r="A91" s="14">
        <v>90</v>
      </c>
      <c r="B91" s="42" t="s">
        <v>607</v>
      </c>
      <c r="C91" s="43" t="s">
        <v>9</v>
      </c>
      <c r="D91" s="42" t="s">
        <v>61</v>
      </c>
      <c r="E91" s="44">
        <v>42972</v>
      </c>
      <c r="F91" s="45" t="s">
        <v>652</v>
      </c>
      <c r="G91" s="42">
        <v>8224000622</v>
      </c>
      <c r="H91" s="42" t="s">
        <v>653</v>
      </c>
      <c r="I91" s="42" t="s">
        <v>654</v>
      </c>
      <c r="J91" s="42" t="s">
        <v>369</v>
      </c>
      <c r="K91" s="46">
        <v>500000</v>
      </c>
      <c r="L91" s="42" t="s">
        <v>66</v>
      </c>
      <c r="M91" s="42" t="s">
        <v>67</v>
      </c>
      <c r="N91" s="42" t="s">
        <v>655</v>
      </c>
      <c r="O91" s="42" t="s">
        <v>656</v>
      </c>
      <c r="P91" s="42" t="s">
        <v>657</v>
      </c>
      <c r="Q91" s="14" t="s">
        <v>658</v>
      </c>
      <c r="R91" s="47" t="s">
        <v>72</v>
      </c>
      <c r="S91" s="42" t="s">
        <v>659</v>
      </c>
      <c r="T91" s="14" t="s">
        <v>375</v>
      </c>
      <c r="U91" s="42" t="s">
        <v>660</v>
      </c>
      <c r="V91" s="42" t="s">
        <v>661</v>
      </c>
      <c r="W91" s="42" t="s">
        <v>77</v>
      </c>
      <c r="X91" s="42" t="s">
        <v>78</v>
      </c>
      <c r="Y91" s="48" t="s">
        <v>4936</v>
      </c>
      <c r="HI91" s="60"/>
      <c r="HJ91" s="60"/>
      <c r="HK91" s="60"/>
      <c r="HL91" s="60"/>
      <c r="HM91" s="60"/>
      <c r="HN91" s="60"/>
      <c r="HO91" s="60"/>
      <c r="HP91" s="60"/>
      <c r="HQ91" s="60"/>
      <c r="HR91" s="60"/>
      <c r="HS91" s="60"/>
      <c r="HT91" s="60"/>
      <c r="HU91" s="60"/>
      <c r="HV91" s="60"/>
      <c r="HW91" s="60"/>
      <c r="HX91" s="60"/>
      <c r="HY91" s="60"/>
      <c r="HZ91" s="60"/>
      <c r="IA91" s="60"/>
      <c r="IB91" s="60"/>
      <c r="IC91" s="60"/>
      <c r="ID91" s="60"/>
      <c r="IE91" s="60"/>
      <c r="IF91" s="60"/>
    </row>
    <row r="92" spans="1:240" s="41" customFormat="1" ht="15" customHeight="1" x14ac:dyDescent="0.25">
      <c r="A92" s="14">
        <v>91</v>
      </c>
      <c r="B92" s="42" t="s">
        <v>607</v>
      </c>
      <c r="C92" s="43" t="s">
        <v>9</v>
      </c>
      <c r="D92" s="42" t="s">
        <v>61</v>
      </c>
      <c r="E92" s="52">
        <v>43008</v>
      </c>
      <c r="F92" s="58" t="s">
        <v>662</v>
      </c>
      <c r="G92" s="42">
        <v>8156001360</v>
      </c>
      <c r="H92" s="42" t="s">
        <v>663</v>
      </c>
      <c r="I92" s="42" t="s">
        <v>664</v>
      </c>
      <c r="J92" s="42" t="s">
        <v>665</v>
      </c>
      <c r="K92" s="46">
        <v>50000</v>
      </c>
      <c r="L92" s="42" t="s">
        <v>66</v>
      </c>
      <c r="M92" s="42" t="s">
        <v>67</v>
      </c>
      <c r="N92" s="42" t="s">
        <v>666</v>
      </c>
      <c r="O92" s="42" t="s">
        <v>667</v>
      </c>
      <c r="P92" s="42" t="s">
        <v>668</v>
      </c>
      <c r="Q92" s="14" t="s">
        <v>669</v>
      </c>
      <c r="R92" s="47" t="s">
        <v>72</v>
      </c>
      <c r="S92" s="42" t="s">
        <v>670</v>
      </c>
      <c r="T92" s="14" t="s">
        <v>380</v>
      </c>
      <c r="U92" s="42" t="s">
        <v>75</v>
      </c>
      <c r="V92" s="42" t="s">
        <v>671</v>
      </c>
      <c r="W92" s="42" t="s">
        <v>77</v>
      </c>
      <c r="X92" s="42" t="s">
        <v>78</v>
      </c>
      <c r="Y92" s="48" t="s">
        <v>4936</v>
      </c>
      <c r="HI92" s="60"/>
      <c r="HJ92" s="60"/>
      <c r="HK92" s="60"/>
      <c r="HL92" s="60"/>
      <c r="HM92" s="60"/>
      <c r="HN92" s="60"/>
      <c r="HO92" s="60"/>
      <c r="HP92" s="60"/>
      <c r="HQ92" s="60"/>
      <c r="HR92" s="60"/>
      <c r="HS92" s="60"/>
      <c r="HT92" s="60"/>
      <c r="HU92" s="60"/>
      <c r="HV92" s="60"/>
      <c r="HW92" s="60"/>
      <c r="HX92" s="60"/>
      <c r="HY92" s="60"/>
      <c r="HZ92" s="60"/>
      <c r="IA92" s="60"/>
      <c r="IB92" s="60"/>
      <c r="IC92" s="60"/>
      <c r="ID92" s="60"/>
      <c r="IE92" s="60"/>
      <c r="IF92" s="60"/>
    </row>
    <row r="93" spans="1:240" s="41" customFormat="1" ht="15" customHeight="1" x14ac:dyDescent="0.25">
      <c r="A93" s="14">
        <v>92</v>
      </c>
      <c r="B93" s="42" t="s">
        <v>607</v>
      </c>
      <c r="C93" s="43" t="s">
        <v>9</v>
      </c>
      <c r="D93" s="42" t="s">
        <v>61</v>
      </c>
      <c r="E93" s="52">
        <v>43014</v>
      </c>
      <c r="F93" s="58" t="s">
        <v>672</v>
      </c>
      <c r="G93" s="42">
        <v>8153000220</v>
      </c>
      <c r="H93" s="42" t="s">
        <v>673</v>
      </c>
      <c r="I93" s="42" t="s">
        <v>674</v>
      </c>
      <c r="J93" s="42" t="s">
        <v>384</v>
      </c>
      <c r="K93" s="46">
        <v>100000</v>
      </c>
      <c r="L93" s="42" t="s">
        <v>66</v>
      </c>
      <c r="M93" s="42" t="s">
        <v>67</v>
      </c>
      <c r="N93" s="42" t="s">
        <v>675</v>
      </c>
      <c r="O93" s="42" t="s">
        <v>676</v>
      </c>
      <c r="P93" s="42" t="s">
        <v>677</v>
      </c>
      <c r="Q93" s="14" t="s">
        <v>678</v>
      </c>
      <c r="R93" s="47" t="s">
        <v>72</v>
      </c>
      <c r="S93" s="42" t="s">
        <v>670</v>
      </c>
      <c r="T93" s="14" t="s">
        <v>380</v>
      </c>
      <c r="U93" s="42" t="s">
        <v>90</v>
      </c>
      <c r="V93" s="42" t="s">
        <v>671</v>
      </c>
      <c r="W93" s="42" t="s">
        <v>77</v>
      </c>
      <c r="X93" s="42" t="s">
        <v>78</v>
      </c>
      <c r="Y93" s="48" t="s">
        <v>4936</v>
      </c>
      <c r="HI93" s="60"/>
      <c r="HJ93" s="60"/>
      <c r="HK93" s="60"/>
      <c r="HL93" s="60"/>
      <c r="HM93" s="60"/>
      <c r="HN93" s="60"/>
      <c r="HO93" s="60"/>
      <c r="HP93" s="60"/>
      <c r="HQ93" s="60"/>
      <c r="HR93" s="60"/>
      <c r="HS93" s="60"/>
      <c r="HT93" s="60"/>
      <c r="HU93" s="60"/>
      <c r="HV93" s="60"/>
      <c r="HW93" s="60"/>
      <c r="HX93" s="60"/>
      <c r="HY93" s="60"/>
      <c r="HZ93" s="60"/>
      <c r="IA93" s="60"/>
      <c r="IB93" s="60"/>
      <c r="IC93" s="60"/>
      <c r="ID93" s="60"/>
      <c r="IE93" s="60"/>
      <c r="IF93" s="60"/>
    </row>
    <row r="94" spans="1:240" s="41" customFormat="1" ht="15" customHeight="1" x14ac:dyDescent="0.25">
      <c r="A94" s="14">
        <v>93</v>
      </c>
      <c r="B94" s="42" t="s">
        <v>607</v>
      </c>
      <c r="C94" s="43" t="s">
        <v>9</v>
      </c>
      <c r="D94" s="42" t="s">
        <v>61</v>
      </c>
      <c r="E94" s="52">
        <v>43016</v>
      </c>
      <c r="F94" s="58" t="s">
        <v>679</v>
      </c>
      <c r="G94" s="42">
        <v>8187001302</v>
      </c>
      <c r="H94" s="42" t="s">
        <v>680</v>
      </c>
      <c r="I94" s="42" t="s">
        <v>681</v>
      </c>
      <c r="J94" s="42" t="s">
        <v>665</v>
      </c>
      <c r="K94" s="46">
        <v>50000</v>
      </c>
      <c r="L94" s="42" t="s">
        <v>66</v>
      </c>
      <c r="M94" s="42" t="s">
        <v>67</v>
      </c>
      <c r="N94" s="42" t="s">
        <v>682</v>
      </c>
      <c r="O94" s="42" t="s">
        <v>683</v>
      </c>
      <c r="P94" s="42" t="s">
        <v>684</v>
      </c>
      <c r="Q94" s="14" t="s">
        <v>685</v>
      </c>
      <c r="R94" s="47" t="s">
        <v>72</v>
      </c>
      <c r="S94" s="42" t="s">
        <v>670</v>
      </c>
      <c r="T94" s="14" t="s">
        <v>380</v>
      </c>
      <c r="U94" s="42" t="s">
        <v>90</v>
      </c>
      <c r="V94" s="42" t="s">
        <v>671</v>
      </c>
      <c r="W94" s="42" t="s">
        <v>77</v>
      </c>
      <c r="X94" s="42" t="s">
        <v>78</v>
      </c>
      <c r="Y94" s="48" t="s">
        <v>4936</v>
      </c>
      <c r="HI94" s="60"/>
      <c r="HJ94" s="60"/>
      <c r="HK94" s="60"/>
      <c r="HL94" s="60"/>
      <c r="HM94" s="60"/>
      <c r="HN94" s="60"/>
      <c r="HO94" s="60"/>
      <c r="HP94" s="60"/>
      <c r="HQ94" s="60"/>
      <c r="HR94" s="60"/>
      <c r="HS94" s="60"/>
      <c r="HT94" s="60"/>
      <c r="HU94" s="60"/>
      <c r="HV94" s="60"/>
      <c r="HW94" s="60"/>
      <c r="HX94" s="60"/>
      <c r="HY94" s="60"/>
      <c r="HZ94" s="60"/>
      <c r="IA94" s="60"/>
      <c r="IB94" s="60"/>
      <c r="IC94" s="60"/>
      <c r="ID94" s="60"/>
      <c r="IE94" s="60"/>
      <c r="IF94" s="60"/>
    </row>
    <row r="95" spans="1:240" s="41" customFormat="1" ht="15" customHeight="1" x14ac:dyDescent="0.25">
      <c r="A95" s="14">
        <v>94</v>
      </c>
      <c r="B95" s="42" t="s">
        <v>607</v>
      </c>
      <c r="C95" s="43" t="s">
        <v>9</v>
      </c>
      <c r="D95" s="42" t="s">
        <v>61</v>
      </c>
      <c r="E95" s="52">
        <v>43015</v>
      </c>
      <c r="F95" s="58" t="s">
        <v>686</v>
      </c>
      <c r="G95" s="42">
        <v>8187001201</v>
      </c>
      <c r="H95" s="42" t="s">
        <v>687</v>
      </c>
      <c r="I95" s="42" t="s">
        <v>688</v>
      </c>
      <c r="J95" s="42" t="s">
        <v>665</v>
      </c>
      <c r="K95" s="46">
        <v>50000</v>
      </c>
      <c r="L95" s="42" t="s">
        <v>66</v>
      </c>
      <c r="M95" s="42" t="s">
        <v>67</v>
      </c>
      <c r="N95" s="42" t="s">
        <v>689</v>
      </c>
      <c r="O95" s="42" t="s">
        <v>690</v>
      </c>
      <c r="P95" s="42" t="s">
        <v>691</v>
      </c>
      <c r="Q95" s="14" t="s">
        <v>692</v>
      </c>
      <c r="R95" s="47" t="s">
        <v>72</v>
      </c>
      <c r="S95" s="42" t="s">
        <v>670</v>
      </c>
      <c r="T95" s="14" t="s">
        <v>380</v>
      </c>
      <c r="U95" s="42" t="s">
        <v>90</v>
      </c>
      <c r="V95" s="42" t="s">
        <v>671</v>
      </c>
      <c r="W95" s="42" t="s">
        <v>77</v>
      </c>
      <c r="X95" s="42" t="s">
        <v>78</v>
      </c>
      <c r="Y95" s="48" t="s">
        <v>4936</v>
      </c>
      <c r="HI95" s="60"/>
      <c r="HJ95" s="60"/>
      <c r="HK95" s="60"/>
      <c r="HL95" s="60"/>
      <c r="HM95" s="60"/>
      <c r="HN95" s="60"/>
      <c r="HO95" s="60"/>
      <c r="HP95" s="60"/>
      <c r="HQ95" s="60"/>
      <c r="HR95" s="60"/>
      <c r="HS95" s="60"/>
      <c r="HT95" s="60"/>
      <c r="HU95" s="60"/>
      <c r="HV95" s="60"/>
      <c r="HW95" s="60"/>
      <c r="HX95" s="60"/>
      <c r="HY95" s="60"/>
      <c r="HZ95" s="60"/>
      <c r="IA95" s="60"/>
      <c r="IB95" s="60"/>
      <c r="IC95" s="60"/>
      <c r="ID95" s="60"/>
      <c r="IE95" s="60"/>
      <c r="IF95" s="60"/>
    </row>
    <row r="96" spans="1:240" s="41" customFormat="1" ht="15" customHeight="1" x14ac:dyDescent="0.25">
      <c r="A96" s="14">
        <v>95</v>
      </c>
      <c r="B96" s="42" t="s">
        <v>607</v>
      </c>
      <c r="C96" s="43" t="s">
        <v>10</v>
      </c>
      <c r="D96" s="42" t="s">
        <v>61</v>
      </c>
      <c r="E96" s="52">
        <v>43004</v>
      </c>
      <c r="F96" s="64">
        <v>0.11197916666666667</v>
      </c>
      <c r="G96" s="42" t="s">
        <v>31</v>
      </c>
      <c r="H96" s="42" t="s">
        <v>31</v>
      </c>
      <c r="I96" s="42" t="s">
        <v>31</v>
      </c>
      <c r="J96" s="42" t="s">
        <v>31</v>
      </c>
      <c r="K96" s="46">
        <v>50000</v>
      </c>
      <c r="L96" s="42" t="s">
        <v>31</v>
      </c>
      <c r="M96" s="42" t="s">
        <v>31</v>
      </c>
      <c r="N96" s="42" t="s">
        <v>31</v>
      </c>
      <c r="O96" s="42" t="s">
        <v>31</v>
      </c>
      <c r="P96" s="42" t="s">
        <v>693</v>
      </c>
      <c r="Q96" s="14" t="s">
        <v>100</v>
      </c>
      <c r="R96" s="47" t="s">
        <v>72</v>
      </c>
      <c r="S96" s="42" t="s">
        <v>694</v>
      </c>
      <c r="T96" s="14" t="s">
        <v>606</v>
      </c>
      <c r="U96" s="42" t="s">
        <v>102</v>
      </c>
      <c r="V96" s="42" t="s">
        <v>31</v>
      </c>
      <c r="W96" s="42" t="s">
        <v>31</v>
      </c>
      <c r="X96" s="42" t="s">
        <v>78</v>
      </c>
      <c r="Y96" s="48" t="s">
        <v>4936</v>
      </c>
      <c r="HI96" s="60"/>
      <c r="HJ96" s="60"/>
      <c r="HK96" s="60"/>
      <c r="HL96" s="60"/>
      <c r="HM96" s="60"/>
      <c r="HN96" s="60"/>
      <c r="HO96" s="60"/>
      <c r="HP96" s="60"/>
      <c r="HQ96" s="60"/>
      <c r="HR96" s="60"/>
      <c r="HS96" s="60"/>
      <c r="HT96" s="60"/>
      <c r="HU96" s="60"/>
      <c r="HV96" s="60"/>
      <c r="HW96" s="60"/>
      <c r="HX96" s="60"/>
      <c r="HY96" s="60"/>
      <c r="HZ96" s="60"/>
      <c r="IA96" s="60"/>
      <c r="IB96" s="60"/>
      <c r="IC96" s="60"/>
      <c r="ID96" s="60"/>
      <c r="IE96" s="60"/>
      <c r="IF96" s="60"/>
    </row>
    <row r="97" spans="1:240" s="41" customFormat="1" ht="15" customHeight="1" x14ac:dyDescent="0.25">
      <c r="A97" s="14">
        <v>96</v>
      </c>
      <c r="B97" s="42" t="s">
        <v>607</v>
      </c>
      <c r="C97" s="43" t="s">
        <v>10</v>
      </c>
      <c r="D97" s="42" t="s">
        <v>61</v>
      </c>
      <c r="E97" s="52">
        <v>43009</v>
      </c>
      <c r="F97" s="64">
        <v>0.8389699074074074</v>
      </c>
      <c r="G97" s="42" t="s">
        <v>31</v>
      </c>
      <c r="H97" s="42" t="s">
        <v>31</v>
      </c>
      <c r="I97" s="42" t="s">
        <v>31</v>
      </c>
      <c r="J97" s="42" t="s">
        <v>31</v>
      </c>
      <c r="K97" s="46">
        <v>100000</v>
      </c>
      <c r="L97" s="42" t="s">
        <v>31</v>
      </c>
      <c r="M97" s="42" t="s">
        <v>31</v>
      </c>
      <c r="N97" s="42" t="s">
        <v>31</v>
      </c>
      <c r="O97" s="42" t="s">
        <v>31</v>
      </c>
      <c r="P97" s="42" t="s">
        <v>695</v>
      </c>
      <c r="Q97" s="14" t="s">
        <v>100</v>
      </c>
      <c r="R97" s="47" t="s">
        <v>72</v>
      </c>
      <c r="S97" s="42" t="s">
        <v>694</v>
      </c>
      <c r="T97" s="14" t="s">
        <v>606</v>
      </c>
      <c r="U97" s="42" t="s">
        <v>102</v>
      </c>
      <c r="V97" s="42" t="s">
        <v>31</v>
      </c>
      <c r="W97" s="42" t="s">
        <v>31</v>
      </c>
      <c r="X97" s="42" t="s">
        <v>78</v>
      </c>
      <c r="Y97" s="48" t="s">
        <v>4936</v>
      </c>
      <c r="HI97" s="60"/>
      <c r="HJ97" s="60"/>
      <c r="HK97" s="60"/>
      <c r="HL97" s="60"/>
      <c r="HM97" s="60"/>
      <c r="HN97" s="60"/>
      <c r="HO97" s="60"/>
      <c r="HP97" s="60"/>
      <c r="HQ97" s="60"/>
      <c r="HR97" s="60"/>
      <c r="HS97" s="60"/>
      <c r="HT97" s="60"/>
      <c r="HU97" s="60"/>
      <c r="HV97" s="60"/>
      <c r="HW97" s="60"/>
      <c r="HX97" s="60"/>
      <c r="HY97" s="60"/>
      <c r="HZ97" s="60"/>
      <c r="IA97" s="60"/>
      <c r="IB97" s="60"/>
      <c r="IC97" s="60"/>
      <c r="ID97" s="60"/>
      <c r="IE97" s="60"/>
      <c r="IF97" s="60"/>
    </row>
    <row r="98" spans="1:240" s="41" customFormat="1" ht="15" customHeight="1" x14ac:dyDescent="0.25">
      <c r="A98" s="14">
        <v>97</v>
      </c>
      <c r="B98" s="42" t="s">
        <v>696</v>
      </c>
      <c r="C98" s="43" t="s">
        <v>9</v>
      </c>
      <c r="D98" s="42" t="s">
        <v>61</v>
      </c>
      <c r="E98" s="65">
        <v>43023</v>
      </c>
      <c r="F98" s="66" t="s">
        <v>697</v>
      </c>
      <c r="G98" s="42">
        <v>8183000597</v>
      </c>
      <c r="H98" s="42" t="s">
        <v>698</v>
      </c>
      <c r="I98" s="42" t="s">
        <v>699</v>
      </c>
      <c r="J98" s="42" t="s">
        <v>700</v>
      </c>
      <c r="K98" s="46">
        <v>200000</v>
      </c>
      <c r="L98" s="42" t="s">
        <v>66</v>
      </c>
      <c r="M98" s="42" t="s">
        <v>67</v>
      </c>
      <c r="N98" s="42" t="s">
        <v>701</v>
      </c>
      <c r="O98" s="42" t="s">
        <v>702</v>
      </c>
      <c r="P98" s="42" t="s">
        <v>703</v>
      </c>
      <c r="Q98" s="14" t="s">
        <v>704</v>
      </c>
      <c r="R98" s="47" t="s">
        <v>72</v>
      </c>
      <c r="S98" s="42" t="s">
        <v>705</v>
      </c>
      <c r="T98" s="14" t="s">
        <v>706</v>
      </c>
      <c r="U98" s="42" t="s">
        <v>75</v>
      </c>
      <c r="V98" s="42" t="s">
        <v>76</v>
      </c>
      <c r="W98" s="42" t="s">
        <v>77</v>
      </c>
      <c r="X98" s="42" t="s">
        <v>78</v>
      </c>
      <c r="Y98" s="48" t="s">
        <v>4936</v>
      </c>
      <c r="HI98" s="60"/>
      <c r="HJ98" s="60"/>
      <c r="HK98" s="60"/>
      <c r="HL98" s="60"/>
      <c r="HM98" s="60"/>
      <c r="HN98" s="60"/>
      <c r="HO98" s="60"/>
      <c r="HP98" s="60"/>
      <c r="HQ98" s="60"/>
      <c r="HR98" s="60"/>
      <c r="HS98" s="60"/>
      <c r="HT98" s="60"/>
      <c r="HU98" s="60"/>
      <c r="HV98" s="60"/>
      <c r="HW98" s="60"/>
      <c r="HX98" s="60"/>
      <c r="HY98" s="60"/>
      <c r="HZ98" s="60"/>
      <c r="IA98" s="60"/>
      <c r="IB98" s="60"/>
      <c r="IC98" s="60"/>
      <c r="ID98" s="60"/>
      <c r="IE98" s="60"/>
      <c r="IF98" s="60"/>
    </row>
    <row r="99" spans="1:240" s="41" customFormat="1" ht="15" customHeight="1" x14ac:dyDescent="0.25">
      <c r="A99" s="14">
        <v>98</v>
      </c>
      <c r="B99" s="42" t="s">
        <v>696</v>
      </c>
      <c r="C99" s="43" t="s">
        <v>9</v>
      </c>
      <c r="D99" s="42" t="s">
        <v>61</v>
      </c>
      <c r="E99" s="65">
        <v>43023</v>
      </c>
      <c r="F99" s="66" t="s">
        <v>707</v>
      </c>
      <c r="G99" s="42">
        <v>8180000812</v>
      </c>
      <c r="H99" s="42" t="s">
        <v>708</v>
      </c>
      <c r="I99" s="42" t="s">
        <v>709</v>
      </c>
      <c r="J99" s="42" t="s">
        <v>710</v>
      </c>
      <c r="K99" s="46">
        <v>50000</v>
      </c>
      <c r="L99" s="42" t="s">
        <v>66</v>
      </c>
      <c r="M99" s="42" t="s">
        <v>67</v>
      </c>
      <c r="N99" s="42" t="s">
        <v>711</v>
      </c>
      <c r="O99" s="42" t="s">
        <v>712</v>
      </c>
      <c r="P99" s="42" t="s">
        <v>713</v>
      </c>
      <c r="Q99" s="14" t="s">
        <v>714</v>
      </c>
      <c r="R99" s="47" t="s">
        <v>72</v>
      </c>
      <c r="S99" s="42" t="s">
        <v>705</v>
      </c>
      <c r="T99" s="14" t="s">
        <v>706</v>
      </c>
      <c r="U99" s="42" t="s">
        <v>75</v>
      </c>
      <c r="V99" s="42" t="s">
        <v>76</v>
      </c>
      <c r="W99" s="42" t="s">
        <v>77</v>
      </c>
      <c r="X99" s="42" t="s">
        <v>78</v>
      </c>
      <c r="Y99" s="48" t="s">
        <v>4936</v>
      </c>
      <c r="HI99" s="60"/>
      <c r="HJ99" s="60"/>
      <c r="HK99" s="60"/>
      <c r="HL99" s="60"/>
      <c r="HM99" s="60"/>
      <c r="HN99" s="60"/>
      <c r="HO99" s="60"/>
      <c r="HP99" s="60"/>
      <c r="HQ99" s="60"/>
      <c r="HR99" s="60"/>
      <c r="HS99" s="60"/>
      <c r="HT99" s="60"/>
      <c r="HU99" s="60"/>
      <c r="HV99" s="60"/>
      <c r="HW99" s="60"/>
      <c r="HX99" s="60"/>
      <c r="HY99" s="60"/>
      <c r="HZ99" s="60"/>
      <c r="IA99" s="60"/>
      <c r="IB99" s="60"/>
      <c r="IC99" s="60"/>
      <c r="ID99" s="60"/>
      <c r="IE99" s="60"/>
      <c r="IF99" s="60"/>
    </row>
    <row r="100" spans="1:240" s="41" customFormat="1" ht="15" customHeight="1" x14ac:dyDescent="0.25">
      <c r="A100" s="14">
        <v>99</v>
      </c>
      <c r="B100" s="42" t="s">
        <v>696</v>
      </c>
      <c r="C100" s="43" t="s">
        <v>9</v>
      </c>
      <c r="D100" s="42" t="s">
        <v>61</v>
      </c>
      <c r="E100" s="65">
        <v>43030</v>
      </c>
      <c r="F100" s="66" t="s">
        <v>715</v>
      </c>
      <c r="G100" s="42">
        <v>8183000615</v>
      </c>
      <c r="H100" s="42" t="s">
        <v>716</v>
      </c>
      <c r="I100" s="42" t="s">
        <v>717</v>
      </c>
      <c r="J100" s="42" t="s">
        <v>700</v>
      </c>
      <c r="K100" s="46">
        <v>100000</v>
      </c>
      <c r="L100" s="42" t="s">
        <v>66</v>
      </c>
      <c r="M100" s="42" t="s">
        <v>67</v>
      </c>
      <c r="N100" s="42" t="s">
        <v>718</v>
      </c>
      <c r="O100" s="42" t="s">
        <v>719</v>
      </c>
      <c r="P100" s="42" t="s">
        <v>720</v>
      </c>
      <c r="Q100" s="14" t="s">
        <v>721</v>
      </c>
      <c r="R100" s="47" t="s">
        <v>72</v>
      </c>
      <c r="S100" s="42" t="s">
        <v>722</v>
      </c>
      <c r="T100" s="14" t="s">
        <v>706</v>
      </c>
      <c r="U100" s="42" t="s">
        <v>75</v>
      </c>
      <c r="V100" s="42" t="s">
        <v>76</v>
      </c>
      <c r="W100" s="42" t="s">
        <v>77</v>
      </c>
      <c r="X100" s="42" t="s">
        <v>78</v>
      </c>
      <c r="Y100" s="48" t="s">
        <v>4936</v>
      </c>
      <c r="HI100" s="60"/>
      <c r="HJ100" s="60"/>
      <c r="HK100" s="60"/>
      <c r="HL100" s="60"/>
      <c r="HM100" s="60"/>
      <c r="HN100" s="60"/>
      <c r="HO100" s="60"/>
      <c r="HP100" s="60"/>
      <c r="HQ100" s="60"/>
      <c r="HR100" s="60"/>
      <c r="HS100" s="60"/>
      <c r="HT100" s="60"/>
      <c r="HU100" s="60"/>
      <c r="HV100" s="60"/>
      <c r="HW100" s="60"/>
      <c r="HX100" s="60"/>
      <c r="HY100" s="60"/>
      <c r="HZ100" s="60"/>
      <c r="IA100" s="60"/>
      <c r="IB100" s="60"/>
      <c r="IC100" s="60"/>
      <c r="ID100" s="60"/>
      <c r="IE100" s="60"/>
      <c r="IF100" s="60"/>
    </row>
    <row r="101" spans="1:240" s="41" customFormat="1" ht="15" customHeight="1" x14ac:dyDescent="0.25">
      <c r="A101" s="14">
        <v>100</v>
      </c>
      <c r="B101" s="42" t="s">
        <v>696</v>
      </c>
      <c r="C101" s="43" t="s">
        <v>9</v>
      </c>
      <c r="D101" s="42" t="s">
        <v>61</v>
      </c>
      <c r="E101" s="65">
        <v>43027</v>
      </c>
      <c r="F101" s="66" t="s">
        <v>723</v>
      </c>
      <c r="G101" s="42">
        <v>8163000985</v>
      </c>
      <c r="H101" s="42" t="s">
        <v>724</v>
      </c>
      <c r="I101" s="42" t="s">
        <v>725</v>
      </c>
      <c r="J101" s="42" t="s">
        <v>710</v>
      </c>
      <c r="K101" s="46">
        <v>50000</v>
      </c>
      <c r="L101" s="42" t="s">
        <v>66</v>
      </c>
      <c r="M101" s="42" t="s">
        <v>67</v>
      </c>
      <c r="N101" s="42" t="s">
        <v>726</v>
      </c>
      <c r="O101" s="42" t="s">
        <v>727</v>
      </c>
      <c r="P101" s="42" t="s">
        <v>728</v>
      </c>
      <c r="Q101" s="14" t="s">
        <v>729</v>
      </c>
      <c r="R101" s="47" t="s">
        <v>72</v>
      </c>
      <c r="S101" s="42" t="s">
        <v>722</v>
      </c>
      <c r="T101" s="14" t="s">
        <v>706</v>
      </c>
      <c r="U101" s="42" t="s">
        <v>75</v>
      </c>
      <c r="V101" s="42" t="s">
        <v>76</v>
      </c>
      <c r="W101" s="42" t="s">
        <v>77</v>
      </c>
      <c r="X101" s="42" t="s">
        <v>78</v>
      </c>
      <c r="Y101" s="48" t="s">
        <v>4936</v>
      </c>
      <c r="HI101" s="60"/>
      <c r="HJ101" s="60"/>
      <c r="HK101" s="60"/>
      <c r="HL101" s="60"/>
      <c r="HM101" s="60"/>
      <c r="HN101" s="60"/>
      <c r="HO101" s="60"/>
      <c r="HP101" s="60"/>
      <c r="HQ101" s="60"/>
      <c r="HR101" s="60"/>
      <c r="HS101" s="60"/>
      <c r="HT101" s="60"/>
      <c r="HU101" s="60"/>
      <c r="HV101" s="60"/>
      <c r="HW101" s="60"/>
      <c r="HX101" s="60"/>
      <c r="HY101" s="60"/>
      <c r="HZ101" s="60"/>
      <c r="IA101" s="60"/>
      <c r="IB101" s="60"/>
      <c r="IC101" s="60"/>
      <c r="ID101" s="60"/>
      <c r="IE101" s="60"/>
      <c r="IF101" s="60"/>
    </row>
    <row r="102" spans="1:240" s="41" customFormat="1" ht="15" customHeight="1" x14ac:dyDescent="0.25">
      <c r="A102" s="14">
        <v>101</v>
      </c>
      <c r="B102" s="42" t="s">
        <v>696</v>
      </c>
      <c r="C102" s="43" t="s">
        <v>9</v>
      </c>
      <c r="D102" s="42" t="s">
        <v>61</v>
      </c>
      <c r="E102" s="65">
        <v>43011</v>
      </c>
      <c r="F102" s="66" t="s">
        <v>730</v>
      </c>
      <c r="G102" s="42">
        <v>8183000481</v>
      </c>
      <c r="H102" s="42" t="s">
        <v>731</v>
      </c>
      <c r="I102" s="42" t="s">
        <v>732</v>
      </c>
      <c r="J102" s="42" t="s">
        <v>710</v>
      </c>
      <c r="K102" s="46">
        <v>50000</v>
      </c>
      <c r="L102" s="42" t="s">
        <v>66</v>
      </c>
      <c r="M102" s="42" t="s">
        <v>67</v>
      </c>
      <c r="N102" s="42" t="s">
        <v>733</v>
      </c>
      <c r="O102" s="42" t="s">
        <v>734</v>
      </c>
      <c r="P102" s="42" t="s">
        <v>735</v>
      </c>
      <c r="Q102" s="14" t="s">
        <v>736</v>
      </c>
      <c r="R102" s="47" t="s">
        <v>72</v>
      </c>
      <c r="S102" s="42" t="s">
        <v>722</v>
      </c>
      <c r="T102" s="14" t="s">
        <v>706</v>
      </c>
      <c r="U102" s="42" t="s">
        <v>90</v>
      </c>
      <c r="V102" s="42" t="s">
        <v>76</v>
      </c>
      <c r="W102" s="42" t="s">
        <v>77</v>
      </c>
      <c r="X102" s="42" t="s">
        <v>78</v>
      </c>
      <c r="Y102" s="48" t="s">
        <v>4936</v>
      </c>
      <c r="HI102" s="60"/>
      <c r="HJ102" s="60"/>
      <c r="HK102" s="60"/>
      <c r="HL102" s="60"/>
      <c r="HM102" s="60"/>
      <c r="HN102" s="60"/>
      <c r="HO102" s="60"/>
      <c r="HP102" s="60"/>
      <c r="HQ102" s="60"/>
      <c r="HR102" s="60"/>
      <c r="HS102" s="60"/>
      <c r="HT102" s="60"/>
      <c r="HU102" s="60"/>
      <c r="HV102" s="60"/>
      <c r="HW102" s="60"/>
      <c r="HX102" s="60"/>
      <c r="HY102" s="60"/>
      <c r="HZ102" s="60"/>
      <c r="IA102" s="60"/>
      <c r="IB102" s="60"/>
      <c r="IC102" s="60"/>
      <c r="ID102" s="60"/>
      <c r="IE102" s="60"/>
      <c r="IF102" s="60"/>
    </row>
    <row r="103" spans="1:240" s="41" customFormat="1" ht="15" customHeight="1" x14ac:dyDescent="0.25">
      <c r="A103" s="14">
        <v>102</v>
      </c>
      <c r="B103" s="42" t="s">
        <v>696</v>
      </c>
      <c r="C103" s="43" t="s">
        <v>10</v>
      </c>
      <c r="D103" s="42" t="s">
        <v>61</v>
      </c>
      <c r="E103" s="65">
        <v>43018</v>
      </c>
      <c r="F103" s="67">
        <v>0.12164351851851851</v>
      </c>
      <c r="G103" s="42" t="s">
        <v>31</v>
      </c>
      <c r="H103" s="42" t="s">
        <v>31</v>
      </c>
      <c r="I103" s="42" t="s">
        <v>31</v>
      </c>
      <c r="J103" s="42" t="s">
        <v>31</v>
      </c>
      <c r="K103" s="46">
        <v>100000</v>
      </c>
      <c r="L103" s="42" t="s">
        <v>31</v>
      </c>
      <c r="M103" s="42" t="s">
        <v>31</v>
      </c>
      <c r="N103" s="42" t="s">
        <v>31</v>
      </c>
      <c r="O103" s="42" t="s">
        <v>31</v>
      </c>
      <c r="P103" s="42" t="s">
        <v>737</v>
      </c>
      <c r="Q103" s="14" t="s">
        <v>100</v>
      </c>
      <c r="R103" s="47" t="s">
        <v>72</v>
      </c>
      <c r="S103" s="42" t="s">
        <v>738</v>
      </c>
      <c r="T103" s="14" t="s">
        <v>706</v>
      </c>
      <c r="U103" s="42" t="s">
        <v>102</v>
      </c>
      <c r="V103" s="42" t="s">
        <v>31</v>
      </c>
      <c r="W103" s="42" t="s">
        <v>31</v>
      </c>
      <c r="X103" s="42" t="s">
        <v>78</v>
      </c>
      <c r="Y103" s="48" t="s">
        <v>4936</v>
      </c>
      <c r="HI103" s="60"/>
      <c r="HJ103" s="60"/>
      <c r="HK103" s="60"/>
      <c r="HL103" s="60"/>
      <c r="HM103" s="60"/>
      <c r="HN103" s="60"/>
      <c r="HO103" s="60"/>
      <c r="HP103" s="60"/>
      <c r="HQ103" s="60"/>
      <c r="HR103" s="60"/>
      <c r="HS103" s="60"/>
      <c r="HT103" s="60"/>
      <c r="HU103" s="60"/>
      <c r="HV103" s="60"/>
      <c r="HW103" s="60"/>
      <c r="HX103" s="60"/>
      <c r="HY103" s="60"/>
      <c r="HZ103" s="60"/>
      <c r="IA103" s="60"/>
      <c r="IB103" s="60"/>
      <c r="IC103" s="60"/>
      <c r="ID103" s="60"/>
      <c r="IE103" s="60"/>
      <c r="IF103" s="60"/>
    </row>
    <row r="104" spans="1:240" s="41" customFormat="1" ht="15" customHeight="1" x14ac:dyDescent="0.25">
      <c r="A104" s="14">
        <v>103</v>
      </c>
      <c r="B104" s="42" t="s">
        <v>696</v>
      </c>
      <c r="C104" s="43" t="s">
        <v>9</v>
      </c>
      <c r="D104" s="42" t="s">
        <v>61</v>
      </c>
      <c r="E104" s="61">
        <v>43020</v>
      </c>
      <c r="F104" s="62" t="s">
        <v>739</v>
      </c>
      <c r="G104" s="42" t="s">
        <v>740</v>
      </c>
      <c r="H104" s="42" t="s">
        <v>741</v>
      </c>
      <c r="I104" s="42" t="s">
        <v>742</v>
      </c>
      <c r="J104" s="42" t="s">
        <v>591</v>
      </c>
      <c r="K104" s="46">
        <v>50000</v>
      </c>
      <c r="L104" s="42" t="s">
        <v>66</v>
      </c>
      <c r="M104" s="42" t="s">
        <v>67</v>
      </c>
      <c r="N104" s="42" t="s">
        <v>743</v>
      </c>
      <c r="O104" s="42" t="s">
        <v>744</v>
      </c>
      <c r="P104" s="42" t="s">
        <v>745</v>
      </c>
      <c r="Q104" s="14" t="s">
        <v>746</v>
      </c>
      <c r="R104" s="47" t="s">
        <v>72</v>
      </c>
      <c r="S104" s="42" t="s">
        <v>747</v>
      </c>
      <c r="T104" s="14" t="s">
        <v>748</v>
      </c>
      <c r="U104" s="42" t="s">
        <v>75</v>
      </c>
      <c r="V104" s="42" t="s">
        <v>76</v>
      </c>
      <c r="W104" s="42" t="s">
        <v>77</v>
      </c>
      <c r="X104" s="42" t="s">
        <v>78</v>
      </c>
      <c r="Y104" s="48" t="s">
        <v>4936</v>
      </c>
      <c r="HI104" s="60"/>
      <c r="HJ104" s="60"/>
      <c r="HK104" s="60"/>
      <c r="HL104" s="60"/>
      <c r="HM104" s="60"/>
      <c r="HN104" s="60"/>
      <c r="HO104" s="60"/>
      <c r="HP104" s="60"/>
      <c r="HQ104" s="60"/>
      <c r="HR104" s="60"/>
      <c r="HS104" s="60"/>
      <c r="HT104" s="60"/>
      <c r="HU104" s="60"/>
      <c r="HV104" s="60"/>
      <c r="HW104" s="60"/>
      <c r="HX104" s="60"/>
      <c r="HY104" s="60"/>
      <c r="HZ104" s="60"/>
      <c r="IA104" s="60"/>
      <c r="IB104" s="60"/>
      <c r="IC104" s="60"/>
      <c r="ID104" s="60"/>
      <c r="IE104" s="60"/>
      <c r="IF104" s="60"/>
    </row>
    <row r="105" spans="1:240" s="41" customFormat="1" ht="15" customHeight="1" x14ac:dyDescent="0.25">
      <c r="A105" s="14">
        <v>104</v>
      </c>
      <c r="B105" s="42" t="s">
        <v>696</v>
      </c>
      <c r="C105" s="43" t="s">
        <v>9</v>
      </c>
      <c r="D105" s="42" t="s">
        <v>61</v>
      </c>
      <c r="E105" s="61">
        <v>43030</v>
      </c>
      <c r="F105" s="62" t="s">
        <v>749</v>
      </c>
      <c r="G105" s="42" t="s">
        <v>750</v>
      </c>
      <c r="H105" s="42" t="s">
        <v>751</v>
      </c>
      <c r="I105" s="42" t="s">
        <v>752</v>
      </c>
      <c r="J105" s="42" t="s">
        <v>580</v>
      </c>
      <c r="K105" s="46">
        <v>50000</v>
      </c>
      <c r="L105" s="42" t="s">
        <v>66</v>
      </c>
      <c r="M105" s="42" t="s">
        <v>67</v>
      </c>
      <c r="N105" s="42" t="s">
        <v>753</v>
      </c>
      <c r="O105" s="42" t="s">
        <v>754</v>
      </c>
      <c r="P105" s="42" t="s">
        <v>755</v>
      </c>
      <c r="Q105" s="14" t="s">
        <v>756</v>
      </c>
      <c r="R105" s="47" t="s">
        <v>72</v>
      </c>
      <c r="S105" s="42" t="s">
        <v>747</v>
      </c>
      <c r="T105" s="14" t="s">
        <v>748</v>
      </c>
      <c r="U105" s="42" t="s">
        <v>75</v>
      </c>
      <c r="V105" s="42" t="s">
        <v>76</v>
      </c>
      <c r="W105" s="42" t="s">
        <v>77</v>
      </c>
      <c r="X105" s="42" t="s">
        <v>78</v>
      </c>
      <c r="Y105" s="48" t="s">
        <v>4936</v>
      </c>
      <c r="HI105" s="60"/>
      <c r="HJ105" s="60"/>
      <c r="HK105" s="60"/>
      <c r="HL105" s="60"/>
      <c r="HM105" s="60"/>
      <c r="HN105" s="60"/>
      <c r="HO105" s="60"/>
      <c r="HP105" s="60"/>
      <c r="HQ105" s="60"/>
      <c r="HR105" s="60"/>
      <c r="HS105" s="60"/>
      <c r="HT105" s="60"/>
      <c r="HU105" s="60"/>
      <c r="HV105" s="60"/>
      <c r="HW105" s="60"/>
      <c r="HX105" s="60"/>
      <c r="HY105" s="60"/>
      <c r="HZ105" s="60"/>
      <c r="IA105" s="60"/>
      <c r="IB105" s="60"/>
      <c r="IC105" s="60"/>
      <c r="ID105" s="60"/>
      <c r="IE105" s="60"/>
      <c r="IF105" s="60"/>
    </row>
    <row r="106" spans="1:240" s="41" customFormat="1" ht="15" customHeight="1" x14ac:dyDescent="0.25">
      <c r="A106" s="14">
        <v>105</v>
      </c>
      <c r="B106" s="42" t="s">
        <v>696</v>
      </c>
      <c r="C106" s="43" t="s">
        <v>9</v>
      </c>
      <c r="D106" s="42" t="s">
        <v>61</v>
      </c>
      <c r="E106" s="61">
        <v>43033</v>
      </c>
      <c r="F106" s="62" t="s">
        <v>757</v>
      </c>
      <c r="G106" s="42" t="s">
        <v>758</v>
      </c>
      <c r="H106" s="42" t="s">
        <v>759</v>
      </c>
      <c r="I106" s="42" t="s">
        <v>760</v>
      </c>
      <c r="J106" s="42" t="s">
        <v>580</v>
      </c>
      <c r="K106" s="46">
        <v>50000</v>
      </c>
      <c r="L106" s="42" t="s">
        <v>66</v>
      </c>
      <c r="M106" s="42" t="s">
        <v>67</v>
      </c>
      <c r="N106" s="42" t="s">
        <v>761</v>
      </c>
      <c r="O106" s="42" t="s">
        <v>762</v>
      </c>
      <c r="P106" s="42" t="s">
        <v>763</v>
      </c>
      <c r="Q106" s="14" t="s">
        <v>764</v>
      </c>
      <c r="R106" s="47" t="s">
        <v>72</v>
      </c>
      <c r="S106" s="42" t="s">
        <v>747</v>
      </c>
      <c r="T106" s="14" t="s">
        <v>586</v>
      </c>
      <c r="U106" s="42" t="s">
        <v>75</v>
      </c>
      <c r="V106" s="42" t="s">
        <v>76</v>
      </c>
      <c r="W106" s="42" t="s">
        <v>77</v>
      </c>
      <c r="X106" s="42" t="s">
        <v>78</v>
      </c>
      <c r="Y106" s="48" t="s">
        <v>4936</v>
      </c>
      <c r="HI106" s="60"/>
      <c r="HJ106" s="60"/>
      <c r="HK106" s="60"/>
      <c r="HL106" s="60"/>
      <c r="HM106" s="60"/>
      <c r="HN106" s="60"/>
      <c r="HO106" s="60"/>
      <c r="HP106" s="60"/>
      <c r="HQ106" s="60"/>
      <c r="HR106" s="60"/>
      <c r="HS106" s="60"/>
      <c r="HT106" s="60"/>
      <c r="HU106" s="60"/>
      <c r="HV106" s="60"/>
      <c r="HW106" s="60"/>
      <c r="HX106" s="60"/>
      <c r="HY106" s="60"/>
      <c r="HZ106" s="60"/>
      <c r="IA106" s="60"/>
      <c r="IB106" s="60"/>
      <c r="IC106" s="60"/>
      <c r="ID106" s="60"/>
      <c r="IE106" s="60"/>
      <c r="IF106" s="60"/>
    </row>
    <row r="107" spans="1:240" s="41" customFormat="1" ht="15" customHeight="1" x14ac:dyDescent="0.25">
      <c r="A107" s="14">
        <v>106</v>
      </c>
      <c r="B107" s="42" t="s">
        <v>696</v>
      </c>
      <c r="C107" s="43" t="s">
        <v>9</v>
      </c>
      <c r="D107" s="42" t="s">
        <v>61</v>
      </c>
      <c r="E107" s="68">
        <v>43019</v>
      </c>
      <c r="F107" s="69" t="s">
        <v>765</v>
      </c>
      <c r="G107" s="42" t="s">
        <v>766</v>
      </c>
      <c r="H107" s="42" t="s">
        <v>767</v>
      </c>
      <c r="I107" s="42" t="s">
        <v>768</v>
      </c>
      <c r="J107" s="42" t="s">
        <v>769</v>
      </c>
      <c r="K107" s="46">
        <v>100000</v>
      </c>
      <c r="L107" s="42" t="s">
        <v>66</v>
      </c>
      <c r="M107" s="42" t="s">
        <v>67</v>
      </c>
      <c r="N107" s="42" t="s">
        <v>770</v>
      </c>
      <c r="O107" s="42" t="s">
        <v>771</v>
      </c>
      <c r="P107" s="42" t="s">
        <v>772</v>
      </c>
      <c r="Q107" s="14" t="s">
        <v>773</v>
      </c>
      <c r="R107" s="47" t="s">
        <v>72</v>
      </c>
      <c r="S107" s="42" t="s">
        <v>774</v>
      </c>
      <c r="T107" s="14" t="s">
        <v>775</v>
      </c>
      <c r="U107" s="42" t="s">
        <v>776</v>
      </c>
      <c r="V107" s="42" t="s">
        <v>76</v>
      </c>
      <c r="W107" s="42" t="s">
        <v>77</v>
      </c>
      <c r="X107" s="42" t="s">
        <v>78</v>
      </c>
      <c r="Y107" s="48" t="s">
        <v>4936</v>
      </c>
      <c r="HI107" s="60"/>
      <c r="HJ107" s="60"/>
      <c r="HK107" s="60"/>
      <c r="HL107" s="60"/>
      <c r="HM107" s="60"/>
      <c r="HN107" s="60"/>
      <c r="HO107" s="60"/>
      <c r="HP107" s="60"/>
      <c r="HQ107" s="60"/>
      <c r="HR107" s="60"/>
      <c r="HS107" s="60"/>
      <c r="HT107" s="60"/>
      <c r="HU107" s="60"/>
      <c r="HV107" s="60"/>
      <c r="HW107" s="60"/>
      <c r="HX107" s="60"/>
      <c r="HY107" s="60"/>
      <c r="HZ107" s="60"/>
      <c r="IA107" s="60"/>
      <c r="IB107" s="60"/>
      <c r="IC107" s="60"/>
      <c r="ID107" s="60"/>
      <c r="IE107" s="60"/>
      <c r="IF107" s="60"/>
    </row>
    <row r="108" spans="1:240" s="41" customFormat="1" ht="15" customHeight="1" x14ac:dyDescent="0.25">
      <c r="A108" s="14">
        <v>107</v>
      </c>
      <c r="B108" s="42" t="s">
        <v>696</v>
      </c>
      <c r="C108" s="43" t="s">
        <v>9</v>
      </c>
      <c r="D108" s="42" t="s">
        <v>61</v>
      </c>
      <c r="E108" s="68">
        <v>43019</v>
      </c>
      <c r="F108" s="69" t="s">
        <v>777</v>
      </c>
      <c r="G108" s="42" t="s">
        <v>766</v>
      </c>
      <c r="H108" s="42" t="s">
        <v>767</v>
      </c>
      <c r="I108" s="42" t="s">
        <v>768</v>
      </c>
      <c r="J108" s="42" t="s">
        <v>769</v>
      </c>
      <c r="K108" s="46">
        <v>100000</v>
      </c>
      <c r="L108" s="42" t="s">
        <v>66</v>
      </c>
      <c r="M108" s="42" t="s">
        <v>67</v>
      </c>
      <c r="N108" s="42" t="s">
        <v>778</v>
      </c>
      <c r="O108" s="42" t="s">
        <v>779</v>
      </c>
      <c r="P108" s="42" t="s">
        <v>780</v>
      </c>
      <c r="Q108" s="14" t="s">
        <v>773</v>
      </c>
      <c r="R108" s="47" t="s">
        <v>72</v>
      </c>
      <c r="S108" s="42" t="s">
        <v>774</v>
      </c>
      <c r="T108" s="14" t="s">
        <v>775</v>
      </c>
      <c r="U108" s="42" t="s">
        <v>776</v>
      </c>
      <c r="V108" s="42" t="s">
        <v>76</v>
      </c>
      <c r="W108" s="42" t="s">
        <v>77</v>
      </c>
      <c r="X108" s="42" t="s">
        <v>78</v>
      </c>
      <c r="Y108" s="48" t="s">
        <v>4936</v>
      </c>
      <c r="HI108" s="60"/>
      <c r="HJ108" s="60"/>
      <c r="HK108" s="60"/>
      <c r="HL108" s="60"/>
      <c r="HM108" s="60"/>
      <c r="HN108" s="60"/>
      <c r="HO108" s="60"/>
      <c r="HP108" s="60"/>
      <c r="HQ108" s="60"/>
      <c r="HR108" s="60"/>
      <c r="HS108" s="60"/>
      <c r="HT108" s="60"/>
      <c r="HU108" s="60"/>
      <c r="HV108" s="60"/>
      <c r="HW108" s="60"/>
      <c r="HX108" s="60"/>
      <c r="HY108" s="60"/>
      <c r="HZ108" s="60"/>
      <c r="IA108" s="60"/>
      <c r="IB108" s="60"/>
      <c r="IC108" s="60"/>
      <c r="ID108" s="60"/>
      <c r="IE108" s="60"/>
      <c r="IF108" s="60"/>
    </row>
    <row r="109" spans="1:240" s="41" customFormat="1" ht="15" customHeight="1" x14ac:dyDescent="0.25">
      <c r="A109" s="14">
        <v>108</v>
      </c>
      <c r="B109" s="42" t="s">
        <v>696</v>
      </c>
      <c r="C109" s="43" t="s">
        <v>9</v>
      </c>
      <c r="D109" s="42" t="s">
        <v>61</v>
      </c>
      <c r="E109" s="70">
        <v>43006</v>
      </c>
      <c r="F109" s="71" t="s">
        <v>781</v>
      </c>
      <c r="G109" s="42">
        <v>8156001258</v>
      </c>
      <c r="H109" s="42" t="s">
        <v>782</v>
      </c>
      <c r="I109" s="42" t="s">
        <v>783</v>
      </c>
      <c r="J109" s="42" t="s">
        <v>784</v>
      </c>
      <c r="K109" s="46">
        <v>100000</v>
      </c>
      <c r="L109" s="42" t="s">
        <v>66</v>
      </c>
      <c r="M109" s="42" t="s">
        <v>67</v>
      </c>
      <c r="N109" s="42" t="s">
        <v>785</v>
      </c>
      <c r="O109" s="42" t="s">
        <v>786</v>
      </c>
      <c r="P109" s="42" t="s">
        <v>787</v>
      </c>
      <c r="Q109" s="14" t="s">
        <v>788</v>
      </c>
      <c r="R109" s="47" t="s">
        <v>72</v>
      </c>
      <c r="S109" s="42" t="s">
        <v>789</v>
      </c>
      <c r="T109" s="14" t="s">
        <v>790</v>
      </c>
      <c r="U109" s="42" t="s">
        <v>791</v>
      </c>
      <c r="V109" s="42" t="s">
        <v>76</v>
      </c>
      <c r="W109" s="42" t="s">
        <v>792</v>
      </c>
      <c r="X109" s="42" t="s">
        <v>78</v>
      </c>
      <c r="Y109" s="48" t="s">
        <v>4936</v>
      </c>
      <c r="HI109" s="60"/>
      <c r="HJ109" s="60"/>
      <c r="HK109" s="60"/>
      <c r="HL109" s="60"/>
      <c r="HM109" s="60"/>
      <c r="HN109" s="60"/>
      <c r="HO109" s="60"/>
      <c r="HP109" s="60"/>
      <c r="HQ109" s="60"/>
      <c r="HR109" s="60"/>
      <c r="HS109" s="60"/>
      <c r="HT109" s="60"/>
      <c r="HU109" s="60"/>
      <c r="HV109" s="60"/>
      <c r="HW109" s="60"/>
      <c r="HX109" s="60"/>
      <c r="HY109" s="60"/>
      <c r="HZ109" s="60"/>
      <c r="IA109" s="60"/>
      <c r="IB109" s="60"/>
      <c r="IC109" s="60"/>
      <c r="ID109" s="60"/>
      <c r="IE109" s="60"/>
      <c r="IF109" s="60"/>
    </row>
    <row r="110" spans="1:240" s="41" customFormat="1" ht="15" customHeight="1" x14ac:dyDescent="0.25">
      <c r="A110" s="14">
        <v>109</v>
      </c>
      <c r="B110" s="42" t="s">
        <v>793</v>
      </c>
      <c r="C110" s="43" t="s">
        <v>9</v>
      </c>
      <c r="D110" s="42" t="s">
        <v>61</v>
      </c>
      <c r="E110" s="65">
        <v>43033</v>
      </c>
      <c r="F110" s="66" t="s">
        <v>794</v>
      </c>
      <c r="G110" s="42">
        <v>8183000513</v>
      </c>
      <c r="H110" s="42" t="s">
        <v>795</v>
      </c>
      <c r="I110" s="42" t="s">
        <v>796</v>
      </c>
      <c r="J110" s="42" t="s">
        <v>700</v>
      </c>
      <c r="K110" s="46">
        <v>50000</v>
      </c>
      <c r="L110" s="42" t="s">
        <v>66</v>
      </c>
      <c r="M110" s="42" t="s">
        <v>67</v>
      </c>
      <c r="N110" s="42" t="s">
        <v>797</v>
      </c>
      <c r="O110" s="42" t="s">
        <v>798</v>
      </c>
      <c r="P110" s="42" t="s">
        <v>799</v>
      </c>
      <c r="Q110" s="14" t="s">
        <v>800</v>
      </c>
      <c r="R110" s="47" t="s">
        <v>72</v>
      </c>
      <c r="S110" s="42" t="s">
        <v>801</v>
      </c>
      <c r="T110" s="14" t="s">
        <v>706</v>
      </c>
      <c r="U110" s="42" t="s">
        <v>75</v>
      </c>
      <c r="V110" s="42" t="s">
        <v>661</v>
      </c>
      <c r="W110" s="42" t="s">
        <v>77</v>
      </c>
      <c r="X110" s="42" t="s">
        <v>78</v>
      </c>
      <c r="Y110" s="48" t="s">
        <v>4936</v>
      </c>
      <c r="HI110" s="60"/>
      <c r="HJ110" s="60"/>
      <c r="HK110" s="60"/>
      <c r="HL110" s="60"/>
      <c r="HM110" s="60"/>
      <c r="HN110" s="60"/>
      <c r="HO110" s="60"/>
      <c r="HP110" s="60"/>
      <c r="HQ110" s="60"/>
      <c r="HR110" s="60"/>
      <c r="HS110" s="60"/>
      <c r="HT110" s="60"/>
      <c r="HU110" s="60"/>
      <c r="HV110" s="60"/>
      <c r="HW110" s="60"/>
      <c r="HX110" s="60"/>
      <c r="HY110" s="60"/>
      <c r="HZ110" s="60"/>
      <c r="IA110" s="60"/>
      <c r="IB110" s="60"/>
      <c r="IC110" s="60"/>
      <c r="ID110" s="60"/>
      <c r="IE110" s="60"/>
      <c r="IF110" s="60"/>
    </row>
    <row r="111" spans="1:240" s="41" customFormat="1" ht="15" customHeight="1" x14ac:dyDescent="0.25">
      <c r="A111" s="14">
        <v>110</v>
      </c>
      <c r="B111" s="42" t="s">
        <v>793</v>
      </c>
      <c r="C111" s="43" t="s">
        <v>9</v>
      </c>
      <c r="D111" s="42" t="s">
        <v>61</v>
      </c>
      <c r="E111" s="65">
        <v>43002</v>
      </c>
      <c r="F111" s="66" t="s">
        <v>802</v>
      </c>
      <c r="G111" s="42">
        <v>8183000627</v>
      </c>
      <c r="H111" s="42" t="s">
        <v>803</v>
      </c>
      <c r="I111" s="42" t="s">
        <v>804</v>
      </c>
      <c r="J111" s="42">
        <v>352</v>
      </c>
      <c r="K111" s="46">
        <v>50000</v>
      </c>
      <c r="L111" s="42" t="s">
        <v>66</v>
      </c>
      <c r="M111" s="42" t="s">
        <v>67</v>
      </c>
      <c r="N111" s="42" t="s">
        <v>805</v>
      </c>
      <c r="O111" s="42" t="s">
        <v>806</v>
      </c>
      <c r="P111" s="42" t="s">
        <v>807</v>
      </c>
      <c r="Q111" s="14" t="s">
        <v>808</v>
      </c>
      <c r="R111" s="47" t="s">
        <v>72</v>
      </c>
      <c r="S111" s="42" t="s">
        <v>801</v>
      </c>
      <c r="T111" s="14" t="s">
        <v>706</v>
      </c>
      <c r="U111" s="42" t="s">
        <v>433</v>
      </c>
      <c r="V111" s="42" t="s">
        <v>661</v>
      </c>
      <c r="W111" s="42" t="s">
        <v>77</v>
      </c>
      <c r="X111" s="42" t="s">
        <v>78</v>
      </c>
      <c r="Y111" s="48" t="s">
        <v>4936</v>
      </c>
      <c r="HI111" s="60"/>
      <c r="HJ111" s="60"/>
      <c r="HK111" s="60"/>
      <c r="HL111" s="60"/>
      <c r="HM111" s="60"/>
      <c r="HN111" s="60"/>
      <c r="HO111" s="60"/>
      <c r="HP111" s="60"/>
      <c r="HQ111" s="60"/>
      <c r="HR111" s="60"/>
      <c r="HS111" s="60"/>
      <c r="HT111" s="60"/>
      <c r="HU111" s="60"/>
      <c r="HV111" s="60"/>
      <c r="HW111" s="60"/>
      <c r="HX111" s="60"/>
      <c r="HY111" s="60"/>
      <c r="HZ111" s="60"/>
      <c r="IA111" s="60"/>
      <c r="IB111" s="60"/>
      <c r="IC111" s="60"/>
      <c r="ID111" s="60"/>
      <c r="IE111" s="60"/>
      <c r="IF111" s="60"/>
    </row>
    <row r="112" spans="1:240" s="41" customFormat="1" ht="15" customHeight="1" x14ac:dyDescent="0.25">
      <c r="A112" s="14">
        <v>111</v>
      </c>
      <c r="B112" s="42" t="s">
        <v>793</v>
      </c>
      <c r="C112" s="43" t="s">
        <v>9</v>
      </c>
      <c r="D112" s="42" t="s">
        <v>61</v>
      </c>
      <c r="E112" s="65">
        <v>43017</v>
      </c>
      <c r="F112" s="66" t="s">
        <v>809</v>
      </c>
      <c r="G112" s="42">
        <v>8183000632</v>
      </c>
      <c r="H112" s="42" t="s">
        <v>810</v>
      </c>
      <c r="I112" s="42" t="s">
        <v>811</v>
      </c>
      <c r="J112" s="42" t="s">
        <v>710</v>
      </c>
      <c r="K112" s="46">
        <v>500000</v>
      </c>
      <c r="L112" s="42" t="s">
        <v>66</v>
      </c>
      <c r="M112" s="42" t="s">
        <v>67</v>
      </c>
      <c r="N112" s="42" t="s">
        <v>812</v>
      </c>
      <c r="O112" s="42" t="s">
        <v>813</v>
      </c>
      <c r="P112" s="42" t="s">
        <v>814</v>
      </c>
      <c r="Q112" s="14" t="s">
        <v>815</v>
      </c>
      <c r="R112" s="47" t="s">
        <v>72</v>
      </c>
      <c r="S112" s="42" t="s">
        <v>801</v>
      </c>
      <c r="T112" s="14" t="s">
        <v>706</v>
      </c>
      <c r="U112" s="42" t="s">
        <v>433</v>
      </c>
      <c r="V112" s="42" t="s">
        <v>661</v>
      </c>
      <c r="W112" s="42" t="s">
        <v>77</v>
      </c>
      <c r="X112" s="42" t="s">
        <v>78</v>
      </c>
      <c r="Y112" s="48" t="s">
        <v>4936</v>
      </c>
      <c r="HI112" s="60"/>
      <c r="HJ112" s="60"/>
      <c r="HK112" s="60"/>
      <c r="HL112" s="60"/>
      <c r="HM112" s="60"/>
      <c r="HN112" s="60"/>
      <c r="HO112" s="60"/>
      <c r="HP112" s="60"/>
      <c r="HQ112" s="60"/>
      <c r="HR112" s="60"/>
      <c r="HS112" s="60"/>
      <c r="HT112" s="60"/>
      <c r="HU112" s="60"/>
      <c r="HV112" s="60"/>
      <c r="HW112" s="60"/>
      <c r="HX112" s="60"/>
      <c r="HY112" s="60"/>
      <c r="HZ112" s="60"/>
      <c r="IA112" s="60"/>
      <c r="IB112" s="60"/>
      <c r="IC112" s="60"/>
      <c r="ID112" s="60"/>
      <c r="IE112" s="60"/>
      <c r="IF112" s="60"/>
    </row>
    <row r="113" spans="1:240" s="41" customFormat="1" ht="15" customHeight="1" x14ac:dyDescent="0.25">
      <c r="A113" s="14">
        <v>112</v>
      </c>
      <c r="B113" s="42" t="s">
        <v>793</v>
      </c>
      <c r="C113" s="43" t="s">
        <v>9</v>
      </c>
      <c r="D113" s="42" t="s">
        <v>61</v>
      </c>
      <c r="E113" s="65">
        <v>43017</v>
      </c>
      <c r="F113" s="66" t="s">
        <v>816</v>
      </c>
      <c r="G113" s="42">
        <v>8163001027</v>
      </c>
      <c r="H113" s="42" t="s">
        <v>817</v>
      </c>
      <c r="I113" s="42" t="s">
        <v>818</v>
      </c>
      <c r="J113" s="42" t="s">
        <v>710</v>
      </c>
      <c r="K113" s="46">
        <v>200000</v>
      </c>
      <c r="L113" s="42" t="s">
        <v>66</v>
      </c>
      <c r="M113" s="42" t="s">
        <v>67</v>
      </c>
      <c r="N113" s="42" t="s">
        <v>819</v>
      </c>
      <c r="O113" s="42" t="s">
        <v>820</v>
      </c>
      <c r="P113" s="42" t="s">
        <v>821</v>
      </c>
      <c r="Q113" s="14" t="s">
        <v>822</v>
      </c>
      <c r="R113" s="47" t="s">
        <v>72</v>
      </c>
      <c r="S113" s="42" t="s">
        <v>801</v>
      </c>
      <c r="T113" s="14" t="s">
        <v>706</v>
      </c>
      <c r="U113" s="42" t="s">
        <v>75</v>
      </c>
      <c r="V113" s="42" t="s">
        <v>661</v>
      </c>
      <c r="W113" s="42" t="s">
        <v>77</v>
      </c>
      <c r="X113" s="42" t="s">
        <v>78</v>
      </c>
      <c r="Y113" s="48" t="s">
        <v>4936</v>
      </c>
      <c r="HI113" s="60"/>
      <c r="HJ113" s="60"/>
      <c r="HK113" s="60"/>
      <c r="HL113" s="60"/>
      <c r="HM113" s="60"/>
      <c r="HN113" s="60"/>
      <c r="HO113" s="60"/>
      <c r="HP113" s="60"/>
      <c r="HQ113" s="60"/>
      <c r="HR113" s="60"/>
      <c r="HS113" s="60"/>
      <c r="HT113" s="60"/>
      <c r="HU113" s="60"/>
      <c r="HV113" s="60"/>
      <c r="HW113" s="60"/>
      <c r="HX113" s="60"/>
      <c r="HY113" s="60"/>
      <c r="HZ113" s="60"/>
      <c r="IA113" s="60"/>
      <c r="IB113" s="60"/>
      <c r="IC113" s="60"/>
      <c r="ID113" s="60"/>
      <c r="IE113" s="60"/>
      <c r="IF113" s="60"/>
    </row>
    <row r="114" spans="1:240" s="41" customFormat="1" ht="15" customHeight="1" x14ac:dyDescent="0.25">
      <c r="A114" s="14">
        <v>113</v>
      </c>
      <c r="B114" s="42" t="s">
        <v>793</v>
      </c>
      <c r="C114" s="43" t="s">
        <v>9</v>
      </c>
      <c r="D114" s="42" t="s">
        <v>61</v>
      </c>
      <c r="E114" s="65">
        <v>43017</v>
      </c>
      <c r="F114" s="66" t="s">
        <v>823</v>
      </c>
      <c r="G114" s="42">
        <v>8163001027</v>
      </c>
      <c r="H114" s="42" t="s">
        <v>817</v>
      </c>
      <c r="I114" s="42" t="s">
        <v>818</v>
      </c>
      <c r="J114" s="42" t="s">
        <v>710</v>
      </c>
      <c r="K114" s="46">
        <v>150000</v>
      </c>
      <c r="L114" s="42" t="s">
        <v>66</v>
      </c>
      <c r="M114" s="42" t="s">
        <v>67</v>
      </c>
      <c r="N114" s="42" t="s">
        <v>824</v>
      </c>
      <c r="O114" s="42" t="s">
        <v>825</v>
      </c>
      <c r="P114" s="42" t="s">
        <v>826</v>
      </c>
      <c r="Q114" s="14" t="s">
        <v>822</v>
      </c>
      <c r="R114" s="47" t="s">
        <v>72</v>
      </c>
      <c r="S114" s="42" t="s">
        <v>801</v>
      </c>
      <c r="T114" s="14" t="s">
        <v>706</v>
      </c>
      <c r="U114" s="42" t="s">
        <v>75</v>
      </c>
      <c r="V114" s="42" t="s">
        <v>661</v>
      </c>
      <c r="W114" s="42" t="s">
        <v>77</v>
      </c>
      <c r="X114" s="42" t="s">
        <v>78</v>
      </c>
      <c r="Y114" s="48" t="s">
        <v>4936</v>
      </c>
      <c r="HI114" s="60"/>
      <c r="HJ114" s="60"/>
      <c r="HK114" s="60"/>
      <c r="HL114" s="60"/>
      <c r="HM114" s="60"/>
      <c r="HN114" s="60"/>
      <c r="HO114" s="60"/>
      <c r="HP114" s="60"/>
      <c r="HQ114" s="60"/>
      <c r="HR114" s="60"/>
      <c r="HS114" s="60"/>
      <c r="HT114" s="60"/>
      <c r="HU114" s="60"/>
      <c r="HV114" s="60"/>
      <c r="HW114" s="60"/>
      <c r="HX114" s="60"/>
      <c r="HY114" s="60"/>
      <c r="HZ114" s="60"/>
      <c r="IA114" s="60"/>
      <c r="IB114" s="60"/>
      <c r="IC114" s="60"/>
      <c r="ID114" s="60"/>
      <c r="IE114" s="60"/>
      <c r="IF114" s="60"/>
    </row>
    <row r="115" spans="1:240" s="41" customFormat="1" ht="15" customHeight="1" x14ac:dyDescent="0.25">
      <c r="A115" s="14">
        <v>114</v>
      </c>
      <c r="B115" s="42" t="s">
        <v>793</v>
      </c>
      <c r="C115" s="43" t="s">
        <v>9</v>
      </c>
      <c r="D115" s="42" t="s">
        <v>61</v>
      </c>
      <c r="E115" s="65">
        <v>43035</v>
      </c>
      <c r="F115" s="66" t="s">
        <v>827</v>
      </c>
      <c r="G115" s="42">
        <v>8183000490</v>
      </c>
      <c r="H115" s="42" t="s">
        <v>828</v>
      </c>
      <c r="I115" s="42" t="s">
        <v>829</v>
      </c>
      <c r="J115" s="42" t="s">
        <v>710</v>
      </c>
      <c r="K115" s="46">
        <v>100000</v>
      </c>
      <c r="L115" s="42" t="s">
        <v>66</v>
      </c>
      <c r="M115" s="42" t="s">
        <v>67</v>
      </c>
      <c r="N115" s="42" t="s">
        <v>830</v>
      </c>
      <c r="O115" s="42" t="s">
        <v>831</v>
      </c>
      <c r="P115" s="42" t="s">
        <v>832</v>
      </c>
      <c r="Q115" s="14" t="s">
        <v>833</v>
      </c>
      <c r="R115" s="47" t="s">
        <v>72</v>
      </c>
      <c r="S115" s="42" t="s">
        <v>801</v>
      </c>
      <c r="T115" s="14" t="s">
        <v>706</v>
      </c>
      <c r="U115" s="42" t="s">
        <v>75</v>
      </c>
      <c r="V115" s="42" t="s">
        <v>661</v>
      </c>
      <c r="W115" s="42" t="s">
        <v>77</v>
      </c>
      <c r="X115" s="42" t="s">
        <v>78</v>
      </c>
      <c r="Y115" s="48" t="s">
        <v>4936</v>
      </c>
      <c r="HI115" s="60"/>
      <c r="HJ115" s="60"/>
      <c r="HK115" s="60"/>
      <c r="HL115" s="60"/>
      <c r="HM115" s="60"/>
      <c r="HN115" s="60"/>
      <c r="HO115" s="60"/>
      <c r="HP115" s="60"/>
      <c r="HQ115" s="60"/>
      <c r="HR115" s="60"/>
      <c r="HS115" s="60"/>
      <c r="HT115" s="60"/>
      <c r="HU115" s="60"/>
      <c r="HV115" s="60"/>
      <c r="HW115" s="60"/>
      <c r="HX115" s="60"/>
      <c r="HY115" s="60"/>
      <c r="HZ115" s="60"/>
      <c r="IA115" s="60"/>
      <c r="IB115" s="60"/>
      <c r="IC115" s="60"/>
      <c r="ID115" s="60"/>
      <c r="IE115" s="60"/>
      <c r="IF115" s="60"/>
    </row>
    <row r="116" spans="1:240" s="41" customFormat="1" ht="15" customHeight="1" x14ac:dyDescent="0.25">
      <c r="A116" s="14">
        <v>115</v>
      </c>
      <c r="B116" s="42" t="s">
        <v>793</v>
      </c>
      <c r="C116" s="43" t="s">
        <v>9</v>
      </c>
      <c r="D116" s="42" t="s">
        <v>61</v>
      </c>
      <c r="E116" s="65">
        <v>43033</v>
      </c>
      <c r="F116" s="66" t="s">
        <v>834</v>
      </c>
      <c r="G116" s="42">
        <v>8183000654</v>
      </c>
      <c r="H116" s="42" t="s">
        <v>835</v>
      </c>
      <c r="I116" s="42" t="s">
        <v>836</v>
      </c>
      <c r="J116" s="42" t="s">
        <v>710</v>
      </c>
      <c r="K116" s="46">
        <v>50000</v>
      </c>
      <c r="L116" s="42" t="s">
        <v>66</v>
      </c>
      <c r="M116" s="42" t="s">
        <v>67</v>
      </c>
      <c r="N116" s="42" t="s">
        <v>837</v>
      </c>
      <c r="O116" s="42" t="s">
        <v>838</v>
      </c>
      <c r="P116" s="42" t="s">
        <v>839</v>
      </c>
      <c r="Q116" s="14" t="s">
        <v>840</v>
      </c>
      <c r="R116" s="47" t="s">
        <v>72</v>
      </c>
      <c r="S116" s="42" t="s">
        <v>801</v>
      </c>
      <c r="T116" s="14" t="s">
        <v>706</v>
      </c>
      <c r="U116" s="42" t="s">
        <v>75</v>
      </c>
      <c r="V116" s="42" t="s">
        <v>661</v>
      </c>
      <c r="W116" s="42" t="s">
        <v>77</v>
      </c>
      <c r="X116" s="42" t="s">
        <v>78</v>
      </c>
      <c r="Y116" s="48" t="s">
        <v>4936</v>
      </c>
      <c r="HI116" s="60"/>
      <c r="HJ116" s="60"/>
      <c r="HK116" s="60"/>
      <c r="HL116" s="60"/>
      <c r="HM116" s="60"/>
      <c r="HN116" s="60"/>
      <c r="HO116" s="60"/>
      <c r="HP116" s="60"/>
      <c r="HQ116" s="60"/>
      <c r="HR116" s="60"/>
      <c r="HS116" s="60"/>
      <c r="HT116" s="60"/>
      <c r="HU116" s="60"/>
      <c r="HV116" s="60"/>
      <c r="HW116" s="60"/>
      <c r="HX116" s="60"/>
      <c r="HY116" s="60"/>
      <c r="HZ116" s="60"/>
      <c r="IA116" s="60"/>
      <c r="IB116" s="60"/>
      <c r="IC116" s="60"/>
      <c r="ID116" s="60"/>
      <c r="IE116" s="60"/>
      <c r="IF116" s="60"/>
    </row>
    <row r="117" spans="1:240" s="41" customFormat="1" ht="15" customHeight="1" x14ac:dyDescent="0.25">
      <c r="A117" s="14">
        <v>116</v>
      </c>
      <c r="B117" s="42" t="s">
        <v>793</v>
      </c>
      <c r="C117" s="43" t="s">
        <v>10</v>
      </c>
      <c r="D117" s="42" t="s">
        <v>61</v>
      </c>
      <c r="E117" s="72">
        <v>43004</v>
      </c>
      <c r="F117" s="64">
        <v>0.42664351851851851</v>
      </c>
      <c r="G117" s="42" t="s">
        <v>31</v>
      </c>
      <c r="H117" s="42" t="s">
        <v>31</v>
      </c>
      <c r="I117" s="42" t="s">
        <v>31</v>
      </c>
      <c r="J117" s="42" t="s">
        <v>31</v>
      </c>
      <c r="K117" s="46">
        <v>50000</v>
      </c>
      <c r="L117" s="42" t="s">
        <v>31</v>
      </c>
      <c r="M117" s="42" t="s">
        <v>31</v>
      </c>
      <c r="N117" s="42" t="s">
        <v>31</v>
      </c>
      <c r="O117" s="42" t="s">
        <v>31</v>
      </c>
      <c r="P117" s="42" t="s">
        <v>841</v>
      </c>
      <c r="Q117" s="14" t="s">
        <v>100</v>
      </c>
      <c r="R117" s="47" t="s">
        <v>72</v>
      </c>
      <c r="S117" s="42" t="s">
        <v>842</v>
      </c>
      <c r="T117" s="14" t="s">
        <v>843</v>
      </c>
      <c r="U117" s="42" t="s">
        <v>102</v>
      </c>
      <c r="V117" s="42" t="s">
        <v>31</v>
      </c>
      <c r="W117" s="42" t="s">
        <v>31</v>
      </c>
      <c r="X117" s="42" t="s">
        <v>78</v>
      </c>
      <c r="Y117" s="48" t="s">
        <v>4936</v>
      </c>
      <c r="HI117" s="60"/>
      <c r="HJ117" s="60"/>
      <c r="HK117" s="60"/>
      <c r="HL117" s="60"/>
      <c r="HM117" s="60"/>
      <c r="HN117" s="60"/>
      <c r="HO117" s="60"/>
      <c r="HP117" s="60"/>
      <c r="HQ117" s="60"/>
      <c r="HR117" s="60"/>
      <c r="HS117" s="60"/>
      <c r="HT117" s="60"/>
      <c r="HU117" s="60"/>
      <c r="HV117" s="60"/>
      <c r="HW117" s="60"/>
      <c r="HX117" s="60"/>
      <c r="HY117" s="60"/>
      <c r="HZ117" s="60"/>
      <c r="IA117" s="60"/>
      <c r="IB117" s="60"/>
      <c r="IC117" s="60"/>
      <c r="ID117" s="60"/>
      <c r="IE117" s="60"/>
      <c r="IF117" s="60"/>
    </row>
    <row r="118" spans="1:240" s="41" customFormat="1" ht="15" customHeight="1" x14ac:dyDescent="0.25">
      <c r="A118" s="14">
        <v>117</v>
      </c>
      <c r="B118" s="42" t="s">
        <v>793</v>
      </c>
      <c r="C118" s="43" t="s">
        <v>9</v>
      </c>
      <c r="D118" s="42" t="s">
        <v>61</v>
      </c>
      <c r="E118" s="70">
        <v>43028</v>
      </c>
      <c r="F118" s="71" t="s">
        <v>844</v>
      </c>
      <c r="G118" s="42">
        <v>8170000054</v>
      </c>
      <c r="H118" s="42" t="s">
        <v>845</v>
      </c>
      <c r="I118" s="42" t="s">
        <v>846</v>
      </c>
      <c r="J118" s="42" t="s">
        <v>623</v>
      </c>
      <c r="K118" s="46">
        <v>200000</v>
      </c>
      <c r="L118" s="42" t="s">
        <v>66</v>
      </c>
      <c r="M118" s="42" t="s">
        <v>67</v>
      </c>
      <c r="N118" s="42" t="s">
        <v>847</v>
      </c>
      <c r="O118" s="42" t="s">
        <v>848</v>
      </c>
      <c r="P118" s="42" t="s">
        <v>849</v>
      </c>
      <c r="Q118" s="14" t="s">
        <v>850</v>
      </c>
      <c r="R118" s="47" t="s">
        <v>72</v>
      </c>
      <c r="S118" s="42" t="s">
        <v>851</v>
      </c>
      <c r="T118" s="14" t="s">
        <v>629</v>
      </c>
      <c r="U118" s="42" t="s">
        <v>75</v>
      </c>
      <c r="V118" s="42" t="s">
        <v>661</v>
      </c>
      <c r="W118" s="42" t="s">
        <v>77</v>
      </c>
      <c r="X118" s="42" t="s">
        <v>78</v>
      </c>
      <c r="Y118" s="48" t="s">
        <v>4936</v>
      </c>
      <c r="HI118" s="60"/>
      <c r="HJ118" s="60"/>
      <c r="HK118" s="60"/>
      <c r="HL118" s="60"/>
      <c r="HM118" s="60"/>
      <c r="HN118" s="60"/>
      <c r="HO118" s="60"/>
      <c r="HP118" s="60"/>
      <c r="HQ118" s="60"/>
      <c r="HR118" s="60"/>
      <c r="HS118" s="60"/>
      <c r="HT118" s="60"/>
      <c r="HU118" s="60"/>
      <c r="HV118" s="60"/>
      <c r="HW118" s="60"/>
      <c r="HX118" s="60"/>
      <c r="HY118" s="60"/>
      <c r="HZ118" s="60"/>
      <c r="IA118" s="60"/>
      <c r="IB118" s="60"/>
      <c r="IC118" s="60"/>
      <c r="ID118" s="60"/>
      <c r="IE118" s="60"/>
      <c r="IF118" s="60"/>
    </row>
    <row r="119" spans="1:240" s="41" customFormat="1" ht="15" customHeight="1" x14ac:dyDescent="0.25">
      <c r="A119" s="14">
        <v>118</v>
      </c>
      <c r="B119" s="42" t="s">
        <v>793</v>
      </c>
      <c r="C119" s="43" t="s">
        <v>9</v>
      </c>
      <c r="D119" s="42" t="s">
        <v>61</v>
      </c>
      <c r="E119" s="70">
        <v>43033</v>
      </c>
      <c r="F119" s="71" t="s">
        <v>852</v>
      </c>
      <c r="G119" s="42">
        <v>8182000222</v>
      </c>
      <c r="H119" s="42" t="s">
        <v>853</v>
      </c>
      <c r="I119" s="42" t="s">
        <v>854</v>
      </c>
      <c r="J119" s="42" t="s">
        <v>640</v>
      </c>
      <c r="K119" s="46">
        <v>50000</v>
      </c>
      <c r="L119" s="42" t="s">
        <v>66</v>
      </c>
      <c r="M119" s="42" t="s">
        <v>67</v>
      </c>
      <c r="N119" s="42" t="s">
        <v>855</v>
      </c>
      <c r="O119" s="42" t="s">
        <v>856</v>
      </c>
      <c r="P119" s="42" t="s">
        <v>857</v>
      </c>
      <c r="Q119" s="14" t="s">
        <v>858</v>
      </c>
      <c r="R119" s="47" t="s">
        <v>72</v>
      </c>
      <c r="S119" s="42" t="s">
        <v>851</v>
      </c>
      <c r="T119" s="14" t="s">
        <v>629</v>
      </c>
      <c r="U119" s="42" t="s">
        <v>75</v>
      </c>
      <c r="V119" s="42" t="s">
        <v>661</v>
      </c>
      <c r="W119" s="42" t="s">
        <v>77</v>
      </c>
      <c r="X119" s="42" t="s">
        <v>78</v>
      </c>
      <c r="Y119" s="48" t="s">
        <v>4936</v>
      </c>
      <c r="HI119" s="60"/>
      <c r="HJ119" s="60"/>
      <c r="HK119" s="60"/>
      <c r="HL119" s="60"/>
      <c r="HM119" s="60"/>
      <c r="HN119" s="60"/>
      <c r="HO119" s="60"/>
      <c r="HP119" s="60"/>
      <c r="HQ119" s="60"/>
      <c r="HR119" s="60"/>
      <c r="HS119" s="60"/>
      <c r="HT119" s="60"/>
      <c r="HU119" s="60"/>
      <c r="HV119" s="60"/>
      <c r="HW119" s="60"/>
      <c r="HX119" s="60"/>
      <c r="HY119" s="60"/>
      <c r="HZ119" s="60"/>
      <c r="IA119" s="60"/>
      <c r="IB119" s="60"/>
      <c r="IC119" s="60"/>
      <c r="ID119" s="60"/>
      <c r="IE119" s="60"/>
      <c r="IF119" s="60"/>
    </row>
    <row r="120" spans="1:240" s="41" customFormat="1" ht="15" customHeight="1" x14ac:dyDescent="0.25">
      <c r="A120" s="14">
        <v>119</v>
      </c>
      <c r="B120" s="42" t="s">
        <v>793</v>
      </c>
      <c r="C120" s="43" t="s">
        <v>9</v>
      </c>
      <c r="D120" s="42" t="s">
        <v>61</v>
      </c>
      <c r="E120" s="61">
        <v>43034</v>
      </c>
      <c r="F120" s="62" t="s">
        <v>859</v>
      </c>
      <c r="G120" s="42" t="s">
        <v>860</v>
      </c>
      <c r="H120" s="42" t="s">
        <v>861</v>
      </c>
      <c r="I120" s="42" t="s">
        <v>862</v>
      </c>
      <c r="J120" s="42" t="s">
        <v>580</v>
      </c>
      <c r="K120" s="46">
        <v>50000</v>
      </c>
      <c r="L120" s="42" t="s">
        <v>66</v>
      </c>
      <c r="M120" s="42" t="s">
        <v>67</v>
      </c>
      <c r="N120" s="42" t="s">
        <v>863</v>
      </c>
      <c r="O120" s="42" t="s">
        <v>864</v>
      </c>
      <c r="P120" s="42" t="s">
        <v>865</v>
      </c>
      <c r="Q120" s="14" t="s">
        <v>866</v>
      </c>
      <c r="R120" s="47" t="s">
        <v>72</v>
      </c>
      <c r="S120" s="42" t="s">
        <v>867</v>
      </c>
      <c r="T120" s="14" t="s">
        <v>748</v>
      </c>
      <c r="U120" s="42" t="s">
        <v>75</v>
      </c>
      <c r="V120" s="42" t="s">
        <v>661</v>
      </c>
      <c r="W120" s="42" t="s">
        <v>77</v>
      </c>
      <c r="X120" s="42" t="s">
        <v>78</v>
      </c>
      <c r="Y120" s="48" t="s">
        <v>4936</v>
      </c>
      <c r="HI120" s="60"/>
      <c r="HJ120" s="60"/>
      <c r="HK120" s="60"/>
      <c r="HL120" s="60"/>
      <c r="HM120" s="60"/>
      <c r="HN120" s="60"/>
      <c r="HO120" s="60"/>
      <c r="HP120" s="60"/>
      <c r="HQ120" s="60"/>
      <c r="HR120" s="60"/>
      <c r="HS120" s="60"/>
      <c r="HT120" s="60"/>
      <c r="HU120" s="60"/>
      <c r="HV120" s="60"/>
      <c r="HW120" s="60"/>
      <c r="HX120" s="60"/>
      <c r="HY120" s="60"/>
      <c r="HZ120" s="60"/>
      <c r="IA120" s="60"/>
      <c r="IB120" s="60"/>
      <c r="IC120" s="60"/>
      <c r="ID120" s="60"/>
      <c r="IE120" s="60"/>
      <c r="IF120" s="60"/>
    </row>
    <row r="121" spans="1:240" s="41" customFormat="1" ht="15" customHeight="1" x14ac:dyDescent="0.25">
      <c r="A121" s="14">
        <v>120</v>
      </c>
      <c r="B121" s="42" t="s">
        <v>793</v>
      </c>
      <c r="C121" s="43" t="s">
        <v>9</v>
      </c>
      <c r="D121" s="42" t="s">
        <v>61</v>
      </c>
      <c r="E121" s="61">
        <v>43034</v>
      </c>
      <c r="F121" s="62" t="s">
        <v>868</v>
      </c>
      <c r="G121" s="42" t="s">
        <v>869</v>
      </c>
      <c r="H121" s="42" t="s">
        <v>870</v>
      </c>
      <c r="I121" s="42" t="s">
        <v>871</v>
      </c>
      <c r="J121" s="42" t="s">
        <v>580</v>
      </c>
      <c r="K121" s="46">
        <v>100000</v>
      </c>
      <c r="L121" s="42" t="s">
        <v>66</v>
      </c>
      <c r="M121" s="42" t="s">
        <v>67</v>
      </c>
      <c r="N121" s="42" t="s">
        <v>872</v>
      </c>
      <c r="O121" s="42" t="s">
        <v>873</v>
      </c>
      <c r="P121" s="42" t="s">
        <v>874</v>
      </c>
      <c r="Q121" s="14" t="s">
        <v>875</v>
      </c>
      <c r="R121" s="47" t="s">
        <v>72</v>
      </c>
      <c r="S121" s="42" t="s">
        <v>867</v>
      </c>
      <c r="T121" s="14" t="s">
        <v>748</v>
      </c>
      <c r="U121" s="42" t="s">
        <v>75</v>
      </c>
      <c r="V121" s="42" t="s">
        <v>661</v>
      </c>
      <c r="W121" s="42" t="s">
        <v>77</v>
      </c>
      <c r="X121" s="42" t="s">
        <v>78</v>
      </c>
      <c r="Y121" s="48" t="s">
        <v>4936</v>
      </c>
      <c r="HI121" s="60"/>
      <c r="HJ121" s="60"/>
      <c r="HK121" s="60"/>
      <c r="HL121" s="60"/>
      <c r="HM121" s="60"/>
      <c r="HN121" s="60"/>
      <c r="HO121" s="60"/>
      <c r="HP121" s="60"/>
      <c r="HQ121" s="60"/>
      <c r="HR121" s="60"/>
      <c r="HS121" s="60"/>
      <c r="HT121" s="60"/>
      <c r="HU121" s="60"/>
      <c r="HV121" s="60"/>
      <c r="HW121" s="60"/>
      <c r="HX121" s="60"/>
      <c r="HY121" s="60"/>
      <c r="HZ121" s="60"/>
      <c r="IA121" s="60"/>
      <c r="IB121" s="60"/>
      <c r="IC121" s="60"/>
      <c r="ID121" s="60"/>
      <c r="IE121" s="60"/>
      <c r="IF121" s="60"/>
    </row>
    <row r="122" spans="1:240" s="41" customFormat="1" ht="15" customHeight="1" x14ac:dyDescent="0.25">
      <c r="A122" s="14">
        <v>121</v>
      </c>
      <c r="B122" s="42" t="s">
        <v>793</v>
      </c>
      <c r="C122" s="43" t="s">
        <v>9</v>
      </c>
      <c r="D122" s="42" t="s">
        <v>61</v>
      </c>
      <c r="E122" s="61">
        <v>43037</v>
      </c>
      <c r="F122" s="62" t="s">
        <v>876</v>
      </c>
      <c r="G122" s="42" t="s">
        <v>877</v>
      </c>
      <c r="H122" s="42" t="s">
        <v>878</v>
      </c>
      <c r="I122" s="42" t="s">
        <v>879</v>
      </c>
      <c r="J122" s="42" t="s">
        <v>580</v>
      </c>
      <c r="K122" s="46">
        <v>50000</v>
      </c>
      <c r="L122" s="42" t="s">
        <v>66</v>
      </c>
      <c r="M122" s="42" t="s">
        <v>67</v>
      </c>
      <c r="N122" s="42" t="s">
        <v>880</v>
      </c>
      <c r="O122" s="42" t="s">
        <v>881</v>
      </c>
      <c r="P122" s="42" t="s">
        <v>882</v>
      </c>
      <c r="Q122" s="14" t="s">
        <v>883</v>
      </c>
      <c r="R122" s="47" t="s">
        <v>72</v>
      </c>
      <c r="S122" s="42" t="s">
        <v>867</v>
      </c>
      <c r="T122" s="14" t="s">
        <v>748</v>
      </c>
      <c r="U122" s="42" t="s">
        <v>75</v>
      </c>
      <c r="V122" s="42" t="s">
        <v>661</v>
      </c>
      <c r="W122" s="42" t="s">
        <v>77</v>
      </c>
      <c r="X122" s="42" t="s">
        <v>78</v>
      </c>
      <c r="Y122" s="48" t="s">
        <v>4936</v>
      </c>
      <c r="HI122" s="60"/>
      <c r="HJ122" s="60"/>
      <c r="HK122" s="60"/>
      <c r="HL122" s="60"/>
      <c r="HM122" s="60"/>
      <c r="HN122" s="60"/>
      <c r="HO122" s="60"/>
      <c r="HP122" s="60"/>
      <c r="HQ122" s="60"/>
      <c r="HR122" s="60"/>
      <c r="HS122" s="60"/>
      <c r="HT122" s="60"/>
      <c r="HU122" s="60"/>
      <c r="HV122" s="60"/>
      <c r="HW122" s="60"/>
      <c r="HX122" s="60"/>
      <c r="HY122" s="60"/>
      <c r="HZ122" s="60"/>
      <c r="IA122" s="60"/>
      <c r="IB122" s="60"/>
      <c r="IC122" s="60"/>
      <c r="ID122" s="60"/>
      <c r="IE122" s="60"/>
      <c r="IF122" s="60"/>
    </row>
    <row r="123" spans="1:240" s="41" customFormat="1" ht="15" customHeight="1" x14ac:dyDescent="0.25">
      <c r="A123" s="14">
        <v>122</v>
      </c>
      <c r="B123" s="42" t="s">
        <v>793</v>
      </c>
      <c r="C123" s="43" t="s">
        <v>10</v>
      </c>
      <c r="D123" s="42" t="s">
        <v>61</v>
      </c>
      <c r="E123" s="52">
        <v>43032</v>
      </c>
      <c r="F123" s="64">
        <v>0.11012731481481482</v>
      </c>
      <c r="G123" s="42" t="s">
        <v>31</v>
      </c>
      <c r="H123" s="42" t="s">
        <v>31</v>
      </c>
      <c r="I123" s="42" t="s">
        <v>31</v>
      </c>
      <c r="J123" s="42" t="s">
        <v>31</v>
      </c>
      <c r="K123" s="46">
        <v>50000</v>
      </c>
      <c r="L123" s="42" t="s">
        <v>31</v>
      </c>
      <c r="M123" s="42" t="s">
        <v>31</v>
      </c>
      <c r="N123" s="42" t="s">
        <v>31</v>
      </c>
      <c r="O123" s="42" t="s">
        <v>31</v>
      </c>
      <c r="P123" s="42" t="s">
        <v>884</v>
      </c>
      <c r="Q123" s="14" t="s">
        <v>100</v>
      </c>
      <c r="R123" s="47" t="s">
        <v>72</v>
      </c>
      <c r="S123" s="42" t="s">
        <v>885</v>
      </c>
      <c r="T123" s="14" t="s">
        <v>74</v>
      </c>
      <c r="U123" s="42" t="s">
        <v>102</v>
      </c>
      <c r="V123" s="42" t="s">
        <v>31</v>
      </c>
      <c r="W123" s="42" t="s">
        <v>31</v>
      </c>
      <c r="X123" s="42" t="s">
        <v>78</v>
      </c>
      <c r="Y123" s="48" t="s">
        <v>4936</v>
      </c>
      <c r="HI123" s="60"/>
      <c r="HJ123" s="60"/>
      <c r="HK123" s="60"/>
      <c r="HL123" s="60"/>
      <c r="HM123" s="60"/>
      <c r="HN123" s="60"/>
      <c r="HO123" s="60"/>
      <c r="HP123" s="60"/>
      <c r="HQ123" s="60"/>
      <c r="HR123" s="60"/>
      <c r="HS123" s="60"/>
      <c r="HT123" s="60"/>
      <c r="HU123" s="60"/>
      <c r="HV123" s="60"/>
      <c r="HW123" s="60"/>
      <c r="HX123" s="60"/>
      <c r="HY123" s="60"/>
      <c r="HZ123" s="60"/>
      <c r="IA123" s="60"/>
      <c r="IB123" s="60"/>
      <c r="IC123" s="60"/>
      <c r="ID123" s="60"/>
      <c r="IE123" s="60"/>
      <c r="IF123" s="60"/>
    </row>
    <row r="124" spans="1:240" s="41" customFormat="1" ht="15" customHeight="1" x14ac:dyDescent="0.25">
      <c r="A124" s="14">
        <v>123</v>
      </c>
      <c r="B124" s="42" t="s">
        <v>793</v>
      </c>
      <c r="C124" s="43" t="s">
        <v>10</v>
      </c>
      <c r="D124" s="42" t="s">
        <v>61</v>
      </c>
      <c r="E124" s="52">
        <v>42917</v>
      </c>
      <c r="F124" s="58" t="s">
        <v>886</v>
      </c>
      <c r="G124" s="42" t="s">
        <v>31</v>
      </c>
      <c r="H124" s="42" t="s">
        <v>31</v>
      </c>
      <c r="I124" s="42" t="s">
        <v>31</v>
      </c>
      <c r="J124" s="42" t="s">
        <v>31</v>
      </c>
      <c r="K124" s="46">
        <v>258000</v>
      </c>
      <c r="L124" s="42" t="s">
        <v>31</v>
      </c>
      <c r="M124" s="42" t="s">
        <v>31</v>
      </c>
      <c r="N124" s="42" t="s">
        <v>31</v>
      </c>
      <c r="O124" s="42" t="s">
        <v>31</v>
      </c>
      <c r="P124" s="42" t="s">
        <v>887</v>
      </c>
      <c r="Q124" s="14" t="s">
        <v>100</v>
      </c>
      <c r="R124" s="47" t="s">
        <v>72</v>
      </c>
      <c r="S124" s="42" t="s">
        <v>888</v>
      </c>
      <c r="T124" s="14" t="s">
        <v>889</v>
      </c>
      <c r="U124" s="42" t="s">
        <v>102</v>
      </c>
      <c r="V124" s="42" t="s">
        <v>31</v>
      </c>
      <c r="W124" s="42" t="s">
        <v>31</v>
      </c>
      <c r="X124" s="42" t="s">
        <v>78</v>
      </c>
      <c r="Y124" s="48" t="s">
        <v>4936</v>
      </c>
      <c r="HI124" s="60"/>
      <c r="HJ124" s="60"/>
      <c r="HK124" s="60"/>
      <c r="HL124" s="60"/>
      <c r="HM124" s="60"/>
      <c r="HN124" s="60"/>
      <c r="HO124" s="60"/>
      <c r="HP124" s="60"/>
      <c r="HQ124" s="60"/>
      <c r="HR124" s="60"/>
      <c r="HS124" s="60"/>
      <c r="HT124" s="60"/>
      <c r="HU124" s="60"/>
      <c r="HV124" s="60"/>
      <c r="HW124" s="60"/>
      <c r="HX124" s="60"/>
      <c r="HY124" s="60"/>
      <c r="HZ124" s="60"/>
      <c r="IA124" s="60"/>
      <c r="IB124" s="60"/>
      <c r="IC124" s="60"/>
      <c r="ID124" s="60"/>
      <c r="IE124" s="60"/>
      <c r="IF124" s="60"/>
    </row>
    <row r="125" spans="1:240" s="41" customFormat="1" ht="15" customHeight="1" x14ac:dyDescent="0.25">
      <c r="A125" s="14">
        <v>124</v>
      </c>
      <c r="B125" s="42" t="s">
        <v>793</v>
      </c>
      <c r="C125" s="43" t="s">
        <v>9</v>
      </c>
      <c r="D125" s="42" t="s">
        <v>61</v>
      </c>
      <c r="E125" s="50">
        <v>43022</v>
      </c>
      <c r="F125" s="51" t="s">
        <v>890</v>
      </c>
      <c r="G125" s="42" t="s">
        <v>891</v>
      </c>
      <c r="H125" s="42" t="s">
        <v>892</v>
      </c>
      <c r="I125" s="42" t="s">
        <v>893</v>
      </c>
      <c r="J125" s="42" t="s">
        <v>83</v>
      </c>
      <c r="K125" s="46">
        <v>50000</v>
      </c>
      <c r="L125" s="42" t="s">
        <v>66</v>
      </c>
      <c r="M125" s="42" t="s">
        <v>67</v>
      </c>
      <c r="N125" s="42" t="s">
        <v>894</v>
      </c>
      <c r="O125" s="42" t="s">
        <v>895</v>
      </c>
      <c r="P125" s="42" t="s">
        <v>896</v>
      </c>
      <c r="Q125" s="14" t="s">
        <v>897</v>
      </c>
      <c r="R125" s="47" t="s">
        <v>72</v>
      </c>
      <c r="S125" s="42" t="s">
        <v>898</v>
      </c>
      <c r="T125" s="14" t="s">
        <v>89</v>
      </c>
      <c r="U125" s="42" t="s">
        <v>899</v>
      </c>
      <c r="V125" s="42" t="s">
        <v>661</v>
      </c>
      <c r="W125" s="42" t="s">
        <v>77</v>
      </c>
      <c r="X125" s="42" t="s">
        <v>78</v>
      </c>
      <c r="Y125" s="48" t="s">
        <v>4936</v>
      </c>
      <c r="HI125" s="60"/>
      <c r="HJ125" s="60"/>
      <c r="HK125" s="60"/>
      <c r="HL125" s="60"/>
      <c r="HM125" s="60"/>
      <c r="HN125" s="60"/>
      <c r="HO125" s="60"/>
      <c r="HP125" s="60"/>
      <c r="HQ125" s="60"/>
      <c r="HR125" s="60"/>
      <c r="HS125" s="60"/>
      <c r="HT125" s="60"/>
      <c r="HU125" s="60"/>
      <c r="HV125" s="60"/>
      <c r="HW125" s="60"/>
      <c r="HX125" s="60"/>
      <c r="HY125" s="60"/>
      <c r="HZ125" s="60"/>
      <c r="IA125" s="60"/>
      <c r="IB125" s="60"/>
      <c r="IC125" s="60"/>
      <c r="ID125" s="60"/>
      <c r="IE125" s="60"/>
      <c r="IF125" s="60"/>
    </row>
    <row r="126" spans="1:240" s="41" customFormat="1" ht="15" customHeight="1" x14ac:dyDescent="0.25">
      <c r="A126" s="14">
        <v>125</v>
      </c>
      <c r="B126" s="42" t="s">
        <v>793</v>
      </c>
      <c r="C126" s="43" t="s">
        <v>9</v>
      </c>
      <c r="D126" s="42" t="s">
        <v>61</v>
      </c>
      <c r="E126" s="70">
        <v>42988</v>
      </c>
      <c r="F126" s="71" t="s">
        <v>900</v>
      </c>
      <c r="G126" s="42">
        <v>93010248622</v>
      </c>
      <c r="H126" s="42" t="s">
        <v>290</v>
      </c>
      <c r="I126" s="42" t="s">
        <v>291</v>
      </c>
      <c r="J126" s="42" t="s">
        <v>121</v>
      </c>
      <c r="K126" s="46">
        <v>500000</v>
      </c>
      <c r="L126" s="42" t="s">
        <v>66</v>
      </c>
      <c r="M126" s="42" t="s">
        <v>67</v>
      </c>
      <c r="N126" s="42" t="s">
        <v>901</v>
      </c>
      <c r="O126" s="42" t="s">
        <v>902</v>
      </c>
      <c r="P126" s="42" t="s">
        <v>903</v>
      </c>
      <c r="Q126" s="14" t="s">
        <v>295</v>
      </c>
      <c r="R126" s="47" t="s">
        <v>72</v>
      </c>
      <c r="S126" s="42" t="s">
        <v>904</v>
      </c>
      <c r="T126" s="14" t="s">
        <v>115</v>
      </c>
      <c r="U126" s="42" t="s">
        <v>433</v>
      </c>
      <c r="V126" s="42" t="s">
        <v>905</v>
      </c>
      <c r="W126" s="42" t="s">
        <v>77</v>
      </c>
      <c r="X126" s="42" t="s">
        <v>78</v>
      </c>
      <c r="Y126" s="48" t="s">
        <v>4936</v>
      </c>
      <c r="HI126" s="60"/>
      <c r="HJ126" s="60"/>
      <c r="HK126" s="60"/>
      <c r="HL126" s="60"/>
      <c r="HM126" s="60"/>
      <c r="HN126" s="60"/>
      <c r="HO126" s="60"/>
      <c r="HP126" s="60"/>
      <c r="HQ126" s="60"/>
      <c r="HR126" s="60"/>
      <c r="HS126" s="60"/>
      <c r="HT126" s="60"/>
      <c r="HU126" s="60"/>
      <c r="HV126" s="60"/>
      <c r="HW126" s="60"/>
      <c r="HX126" s="60"/>
      <c r="HY126" s="60"/>
      <c r="HZ126" s="60"/>
      <c r="IA126" s="60"/>
      <c r="IB126" s="60"/>
      <c r="IC126" s="60"/>
      <c r="ID126" s="60"/>
      <c r="IE126" s="60"/>
      <c r="IF126" s="60"/>
    </row>
    <row r="127" spans="1:240" s="41" customFormat="1" ht="15" customHeight="1" x14ac:dyDescent="0.25">
      <c r="A127" s="14">
        <v>126</v>
      </c>
      <c r="B127" s="42" t="s">
        <v>793</v>
      </c>
      <c r="C127" s="43" t="s">
        <v>9</v>
      </c>
      <c r="D127" s="42" t="s">
        <v>61</v>
      </c>
      <c r="E127" s="70">
        <v>42969</v>
      </c>
      <c r="F127" s="71" t="s">
        <v>906</v>
      </c>
      <c r="G127" s="42">
        <v>93010248622</v>
      </c>
      <c r="H127" s="42" t="s">
        <v>290</v>
      </c>
      <c r="I127" s="42" t="s">
        <v>291</v>
      </c>
      <c r="J127" s="42" t="s">
        <v>121</v>
      </c>
      <c r="K127" s="46">
        <v>100000</v>
      </c>
      <c r="L127" s="42" t="s">
        <v>66</v>
      </c>
      <c r="M127" s="42" t="s">
        <v>67</v>
      </c>
      <c r="N127" s="42" t="s">
        <v>907</v>
      </c>
      <c r="O127" s="42" t="s">
        <v>908</v>
      </c>
      <c r="P127" s="42" t="s">
        <v>909</v>
      </c>
      <c r="Q127" s="14" t="s">
        <v>295</v>
      </c>
      <c r="R127" s="47" t="s">
        <v>72</v>
      </c>
      <c r="S127" s="42" t="s">
        <v>904</v>
      </c>
      <c r="T127" s="14" t="s">
        <v>115</v>
      </c>
      <c r="U127" s="42" t="s">
        <v>433</v>
      </c>
      <c r="V127" s="42" t="s">
        <v>910</v>
      </c>
      <c r="W127" s="42" t="s">
        <v>77</v>
      </c>
      <c r="X127" s="42" t="s">
        <v>78</v>
      </c>
      <c r="Y127" s="48" t="s">
        <v>4936</v>
      </c>
      <c r="HI127" s="60"/>
      <c r="HJ127" s="60"/>
      <c r="HK127" s="60"/>
      <c r="HL127" s="60"/>
      <c r="HM127" s="60"/>
      <c r="HN127" s="60"/>
      <c r="HO127" s="60"/>
      <c r="HP127" s="60"/>
      <c r="HQ127" s="60"/>
      <c r="HR127" s="60"/>
      <c r="HS127" s="60"/>
      <c r="HT127" s="60"/>
      <c r="HU127" s="60"/>
      <c r="HV127" s="60"/>
      <c r="HW127" s="60"/>
      <c r="HX127" s="60"/>
      <c r="HY127" s="60"/>
      <c r="HZ127" s="60"/>
      <c r="IA127" s="60"/>
      <c r="IB127" s="60"/>
      <c r="IC127" s="60"/>
      <c r="ID127" s="60"/>
      <c r="IE127" s="60"/>
      <c r="IF127" s="60"/>
    </row>
    <row r="128" spans="1:240" s="41" customFormat="1" ht="15" customHeight="1" x14ac:dyDescent="0.25">
      <c r="A128" s="14">
        <v>127</v>
      </c>
      <c r="B128" s="42" t="s">
        <v>793</v>
      </c>
      <c r="C128" s="43" t="s">
        <v>9</v>
      </c>
      <c r="D128" s="42" t="s">
        <v>61</v>
      </c>
      <c r="E128" s="70">
        <v>42979</v>
      </c>
      <c r="F128" s="71" t="s">
        <v>911</v>
      </c>
      <c r="G128" s="42">
        <v>8172000410</v>
      </c>
      <c r="H128" s="42" t="s">
        <v>912</v>
      </c>
      <c r="I128" s="42" t="s">
        <v>913</v>
      </c>
      <c r="J128" s="42" t="s">
        <v>121</v>
      </c>
      <c r="K128" s="46">
        <v>200000</v>
      </c>
      <c r="L128" s="42" t="s">
        <v>66</v>
      </c>
      <c r="M128" s="42" t="s">
        <v>67</v>
      </c>
      <c r="N128" s="42" t="s">
        <v>914</v>
      </c>
      <c r="O128" s="42" t="s">
        <v>915</v>
      </c>
      <c r="P128" s="42" t="s">
        <v>916</v>
      </c>
      <c r="Q128" s="14" t="s">
        <v>917</v>
      </c>
      <c r="R128" s="47" t="s">
        <v>72</v>
      </c>
      <c r="S128" s="42" t="s">
        <v>904</v>
      </c>
      <c r="T128" s="14" t="s">
        <v>115</v>
      </c>
      <c r="U128" s="42" t="s">
        <v>75</v>
      </c>
      <c r="V128" s="42" t="s">
        <v>910</v>
      </c>
      <c r="W128" s="42" t="s">
        <v>77</v>
      </c>
      <c r="X128" s="42" t="s">
        <v>78</v>
      </c>
      <c r="Y128" s="48" t="s">
        <v>4936</v>
      </c>
      <c r="HI128" s="60"/>
      <c r="HJ128" s="60"/>
      <c r="HK128" s="60"/>
      <c r="HL128" s="60"/>
      <c r="HM128" s="60"/>
      <c r="HN128" s="60"/>
      <c r="HO128" s="60"/>
      <c r="HP128" s="60"/>
      <c r="HQ128" s="60"/>
      <c r="HR128" s="60"/>
      <c r="HS128" s="60"/>
      <c r="HT128" s="60"/>
      <c r="HU128" s="60"/>
      <c r="HV128" s="60"/>
      <c r="HW128" s="60"/>
      <c r="HX128" s="60"/>
      <c r="HY128" s="60"/>
      <c r="HZ128" s="60"/>
      <c r="IA128" s="60"/>
      <c r="IB128" s="60"/>
      <c r="IC128" s="60"/>
      <c r="ID128" s="60"/>
      <c r="IE128" s="60"/>
      <c r="IF128" s="60"/>
    </row>
    <row r="129" spans="1:240" s="41" customFormat="1" ht="15" customHeight="1" x14ac:dyDescent="0.25">
      <c r="A129" s="14">
        <v>128</v>
      </c>
      <c r="B129" s="42" t="s">
        <v>793</v>
      </c>
      <c r="C129" s="43" t="s">
        <v>9</v>
      </c>
      <c r="D129" s="42" t="s">
        <v>61</v>
      </c>
      <c r="E129" s="70">
        <v>42983</v>
      </c>
      <c r="F129" s="71" t="s">
        <v>918</v>
      </c>
      <c r="G129" s="42">
        <v>8179001336</v>
      </c>
      <c r="H129" s="42" t="s">
        <v>919</v>
      </c>
      <c r="I129" s="42" t="s">
        <v>920</v>
      </c>
      <c r="J129" s="42" t="s">
        <v>121</v>
      </c>
      <c r="K129" s="46">
        <v>100000</v>
      </c>
      <c r="L129" s="42" t="s">
        <v>66</v>
      </c>
      <c r="M129" s="42" t="s">
        <v>67</v>
      </c>
      <c r="N129" s="42" t="s">
        <v>921</v>
      </c>
      <c r="O129" s="42" t="s">
        <v>922</v>
      </c>
      <c r="P129" s="42" t="s">
        <v>923</v>
      </c>
      <c r="Q129" s="14" t="s">
        <v>924</v>
      </c>
      <c r="R129" s="47" t="s">
        <v>72</v>
      </c>
      <c r="S129" s="42" t="s">
        <v>904</v>
      </c>
      <c r="T129" s="14" t="s">
        <v>115</v>
      </c>
      <c r="U129" s="42" t="s">
        <v>75</v>
      </c>
      <c r="V129" s="42" t="s">
        <v>925</v>
      </c>
      <c r="W129" s="42" t="s">
        <v>77</v>
      </c>
      <c r="X129" s="42" t="s">
        <v>78</v>
      </c>
      <c r="Y129" s="48" t="s">
        <v>4936</v>
      </c>
      <c r="HI129" s="60"/>
      <c r="HJ129" s="60"/>
      <c r="HK129" s="60"/>
      <c r="HL129" s="60"/>
      <c r="HM129" s="60"/>
      <c r="HN129" s="60"/>
      <c r="HO129" s="60"/>
      <c r="HP129" s="60"/>
      <c r="HQ129" s="60"/>
      <c r="HR129" s="60"/>
      <c r="HS129" s="60"/>
      <c r="HT129" s="60"/>
      <c r="HU129" s="60"/>
      <c r="HV129" s="60"/>
      <c r="HW129" s="60"/>
      <c r="HX129" s="60"/>
      <c r="HY129" s="60"/>
      <c r="HZ129" s="60"/>
      <c r="IA129" s="60"/>
      <c r="IB129" s="60"/>
      <c r="IC129" s="60"/>
      <c r="ID129" s="60"/>
      <c r="IE129" s="60"/>
      <c r="IF129" s="60"/>
    </row>
    <row r="130" spans="1:240" s="41" customFormat="1" ht="15" customHeight="1" x14ac:dyDescent="0.25">
      <c r="A130" s="14">
        <v>129</v>
      </c>
      <c r="B130" s="42" t="s">
        <v>793</v>
      </c>
      <c r="C130" s="43" t="s">
        <v>9</v>
      </c>
      <c r="D130" s="42" t="s">
        <v>61</v>
      </c>
      <c r="E130" s="70">
        <v>42995</v>
      </c>
      <c r="F130" s="71" t="s">
        <v>926</v>
      </c>
      <c r="G130" s="42">
        <v>8172000266</v>
      </c>
      <c r="H130" s="42" t="s">
        <v>927</v>
      </c>
      <c r="I130" s="42" t="s">
        <v>928</v>
      </c>
      <c r="J130" s="42" t="s">
        <v>121</v>
      </c>
      <c r="K130" s="46">
        <v>200000</v>
      </c>
      <c r="L130" s="42" t="s">
        <v>66</v>
      </c>
      <c r="M130" s="42" t="s">
        <v>67</v>
      </c>
      <c r="N130" s="42" t="s">
        <v>929</v>
      </c>
      <c r="O130" s="42" t="s">
        <v>930</v>
      </c>
      <c r="P130" s="42" t="s">
        <v>931</v>
      </c>
      <c r="Q130" s="14" t="s">
        <v>932</v>
      </c>
      <c r="R130" s="47" t="s">
        <v>72</v>
      </c>
      <c r="S130" s="42" t="s">
        <v>904</v>
      </c>
      <c r="T130" s="14" t="s">
        <v>115</v>
      </c>
      <c r="U130" s="42" t="s">
        <v>75</v>
      </c>
      <c r="V130" s="42" t="s">
        <v>933</v>
      </c>
      <c r="W130" s="42" t="s">
        <v>77</v>
      </c>
      <c r="X130" s="42" t="s">
        <v>78</v>
      </c>
      <c r="Y130" s="48" t="s">
        <v>4936</v>
      </c>
      <c r="HI130" s="60"/>
      <c r="HJ130" s="60"/>
      <c r="HK130" s="60"/>
      <c r="HL130" s="60"/>
      <c r="HM130" s="60"/>
      <c r="HN130" s="60"/>
      <c r="HO130" s="60"/>
      <c r="HP130" s="60"/>
      <c r="HQ130" s="60"/>
      <c r="HR130" s="60"/>
      <c r="HS130" s="60"/>
      <c r="HT130" s="60"/>
      <c r="HU130" s="60"/>
      <c r="HV130" s="60"/>
      <c r="HW130" s="60"/>
      <c r="HX130" s="60"/>
      <c r="HY130" s="60"/>
      <c r="HZ130" s="60"/>
      <c r="IA130" s="60"/>
      <c r="IB130" s="60"/>
      <c r="IC130" s="60"/>
      <c r="ID130" s="60"/>
      <c r="IE130" s="60"/>
      <c r="IF130" s="60"/>
    </row>
    <row r="131" spans="1:240" s="41" customFormat="1" ht="15" customHeight="1" x14ac:dyDescent="0.25">
      <c r="A131" s="14">
        <v>130</v>
      </c>
      <c r="B131" s="42" t="s">
        <v>793</v>
      </c>
      <c r="C131" s="43" t="s">
        <v>9</v>
      </c>
      <c r="D131" s="42" t="s">
        <v>138</v>
      </c>
      <c r="E131" s="70">
        <v>43028</v>
      </c>
      <c r="F131" s="71" t="s">
        <v>934</v>
      </c>
      <c r="G131" s="42">
        <v>8179001260</v>
      </c>
      <c r="H131" s="42" t="s">
        <v>935</v>
      </c>
      <c r="I131" s="42" t="s">
        <v>936</v>
      </c>
      <c r="J131" s="42" t="s">
        <v>121</v>
      </c>
      <c r="K131" s="46">
        <v>100000</v>
      </c>
      <c r="L131" s="42" t="s">
        <v>66</v>
      </c>
      <c r="M131" s="42" t="s">
        <v>67</v>
      </c>
      <c r="N131" s="42" t="s">
        <v>937</v>
      </c>
      <c r="O131" s="42" t="s">
        <v>938</v>
      </c>
      <c r="P131" s="42" t="s">
        <v>939</v>
      </c>
      <c r="Q131" s="14" t="s">
        <v>940</v>
      </c>
      <c r="R131" s="47" t="s">
        <v>72</v>
      </c>
      <c r="S131" s="42" t="s">
        <v>904</v>
      </c>
      <c r="T131" s="14" t="s">
        <v>115</v>
      </c>
      <c r="U131" s="42" t="s">
        <v>941</v>
      </c>
      <c r="V131" s="42" t="s">
        <v>661</v>
      </c>
      <c r="W131" s="42" t="s">
        <v>77</v>
      </c>
      <c r="X131" s="42" t="s">
        <v>78</v>
      </c>
      <c r="Y131" s="48" t="s">
        <v>4937</v>
      </c>
      <c r="HI131" s="60"/>
      <c r="HJ131" s="60"/>
      <c r="HK131" s="60"/>
      <c r="HL131" s="60"/>
      <c r="HM131" s="60"/>
      <c r="HN131" s="60"/>
      <c r="HO131" s="60"/>
      <c r="HP131" s="60"/>
      <c r="HQ131" s="60"/>
      <c r="HR131" s="60"/>
      <c r="HS131" s="60"/>
      <c r="HT131" s="60"/>
      <c r="HU131" s="60"/>
      <c r="HV131" s="60"/>
      <c r="HW131" s="60"/>
      <c r="HX131" s="60"/>
      <c r="HY131" s="60"/>
      <c r="HZ131" s="60"/>
      <c r="IA131" s="60"/>
      <c r="IB131" s="60"/>
      <c r="IC131" s="60"/>
      <c r="ID131" s="60"/>
      <c r="IE131" s="60"/>
      <c r="IF131" s="60"/>
    </row>
    <row r="132" spans="1:240" s="41" customFormat="1" ht="15" customHeight="1" x14ac:dyDescent="0.25">
      <c r="A132" s="14">
        <v>131</v>
      </c>
      <c r="B132" s="42" t="s">
        <v>793</v>
      </c>
      <c r="C132" s="43" t="s">
        <v>9</v>
      </c>
      <c r="D132" s="42" t="s">
        <v>138</v>
      </c>
      <c r="E132" s="70">
        <v>43038</v>
      </c>
      <c r="F132" s="71" t="s">
        <v>942</v>
      </c>
      <c r="G132" s="42">
        <v>8162000394</v>
      </c>
      <c r="H132" s="42" t="s">
        <v>943</v>
      </c>
      <c r="I132" s="42" t="s">
        <v>944</v>
      </c>
      <c r="J132" s="42" t="s">
        <v>121</v>
      </c>
      <c r="K132" s="46">
        <v>100000</v>
      </c>
      <c r="L132" s="42" t="s">
        <v>66</v>
      </c>
      <c r="M132" s="42" t="s">
        <v>67</v>
      </c>
      <c r="N132" s="42" t="s">
        <v>945</v>
      </c>
      <c r="O132" s="42" t="s">
        <v>946</v>
      </c>
      <c r="P132" s="42" t="s">
        <v>947</v>
      </c>
      <c r="Q132" s="14" t="s">
        <v>948</v>
      </c>
      <c r="R132" s="47" t="s">
        <v>72</v>
      </c>
      <c r="S132" s="42" t="s">
        <v>904</v>
      </c>
      <c r="T132" s="14" t="s">
        <v>115</v>
      </c>
      <c r="U132" s="42" t="s">
        <v>941</v>
      </c>
      <c r="V132" s="42" t="s">
        <v>661</v>
      </c>
      <c r="W132" s="42" t="s">
        <v>77</v>
      </c>
      <c r="X132" s="42" t="s">
        <v>78</v>
      </c>
      <c r="Y132" s="48" t="s">
        <v>4937</v>
      </c>
      <c r="HI132" s="60"/>
      <c r="HJ132" s="60"/>
      <c r="HK132" s="60"/>
      <c r="HL132" s="60"/>
      <c r="HM132" s="60"/>
      <c r="HN132" s="60"/>
      <c r="HO132" s="60"/>
      <c r="HP132" s="60"/>
      <c r="HQ132" s="60"/>
      <c r="HR132" s="60"/>
      <c r="HS132" s="60"/>
      <c r="HT132" s="60"/>
      <c r="HU132" s="60"/>
      <c r="HV132" s="60"/>
      <c r="HW132" s="60"/>
      <c r="HX132" s="60"/>
      <c r="HY132" s="60"/>
      <c r="HZ132" s="60"/>
      <c r="IA132" s="60"/>
      <c r="IB132" s="60"/>
      <c r="IC132" s="60"/>
      <c r="ID132" s="60"/>
      <c r="IE132" s="60"/>
      <c r="IF132" s="60"/>
    </row>
    <row r="133" spans="1:240" s="41" customFormat="1" ht="15" customHeight="1" x14ac:dyDescent="0.25">
      <c r="A133" s="14">
        <v>132</v>
      </c>
      <c r="B133" s="42" t="s">
        <v>793</v>
      </c>
      <c r="C133" s="43" t="s">
        <v>9</v>
      </c>
      <c r="D133" s="42" t="s">
        <v>138</v>
      </c>
      <c r="E133" s="70">
        <v>43036</v>
      </c>
      <c r="F133" s="71" t="s">
        <v>949</v>
      </c>
      <c r="G133" s="42">
        <v>8179000655</v>
      </c>
      <c r="H133" s="42" t="s">
        <v>950</v>
      </c>
      <c r="I133" s="42" t="s">
        <v>951</v>
      </c>
      <c r="J133" s="42" t="s">
        <v>109</v>
      </c>
      <c r="K133" s="46">
        <v>50000</v>
      </c>
      <c r="L133" s="42" t="s">
        <v>66</v>
      </c>
      <c r="M133" s="42" t="s">
        <v>67</v>
      </c>
      <c r="N133" s="42" t="s">
        <v>952</v>
      </c>
      <c r="O133" s="42" t="s">
        <v>953</v>
      </c>
      <c r="P133" s="42" t="s">
        <v>954</v>
      </c>
      <c r="Q133" s="14" t="s">
        <v>955</v>
      </c>
      <c r="R133" s="47" t="s">
        <v>72</v>
      </c>
      <c r="S133" s="42" t="s">
        <v>904</v>
      </c>
      <c r="T133" s="14" t="s">
        <v>115</v>
      </c>
      <c r="U133" s="42" t="s">
        <v>941</v>
      </c>
      <c r="V133" s="42" t="s">
        <v>661</v>
      </c>
      <c r="W133" s="42" t="s">
        <v>502</v>
      </c>
      <c r="X133" s="42" t="s">
        <v>78</v>
      </c>
      <c r="Y133" s="48" t="s">
        <v>4937</v>
      </c>
      <c r="HI133" s="60"/>
      <c r="HJ133" s="60"/>
      <c r="HK133" s="60"/>
      <c r="HL133" s="60"/>
      <c r="HM133" s="60"/>
      <c r="HN133" s="60"/>
      <c r="HO133" s="60"/>
      <c r="HP133" s="60"/>
      <c r="HQ133" s="60"/>
      <c r="HR133" s="60"/>
      <c r="HS133" s="60"/>
      <c r="HT133" s="60"/>
      <c r="HU133" s="60"/>
      <c r="HV133" s="60"/>
      <c r="HW133" s="60"/>
      <c r="HX133" s="60"/>
      <c r="HY133" s="60"/>
      <c r="HZ133" s="60"/>
      <c r="IA133" s="60"/>
      <c r="IB133" s="60"/>
      <c r="IC133" s="60"/>
      <c r="ID133" s="60"/>
      <c r="IE133" s="60"/>
      <c r="IF133" s="60"/>
    </row>
    <row r="134" spans="1:240" s="41" customFormat="1" ht="15" customHeight="1" x14ac:dyDescent="0.25">
      <c r="A134" s="14">
        <v>133</v>
      </c>
      <c r="B134" s="42" t="s">
        <v>793</v>
      </c>
      <c r="C134" s="43" t="s">
        <v>9</v>
      </c>
      <c r="D134" s="42" t="s">
        <v>138</v>
      </c>
      <c r="E134" s="70">
        <v>43029</v>
      </c>
      <c r="F134" s="71" t="s">
        <v>956</v>
      </c>
      <c r="G134" s="42">
        <v>8179001100</v>
      </c>
      <c r="H134" s="42" t="s">
        <v>957</v>
      </c>
      <c r="I134" s="42" t="s">
        <v>958</v>
      </c>
      <c r="J134" s="42" t="s">
        <v>109</v>
      </c>
      <c r="K134" s="46">
        <v>50000</v>
      </c>
      <c r="L134" s="42" t="s">
        <v>66</v>
      </c>
      <c r="M134" s="42" t="s">
        <v>67</v>
      </c>
      <c r="N134" s="42" t="s">
        <v>959</v>
      </c>
      <c r="O134" s="42" t="s">
        <v>960</v>
      </c>
      <c r="P134" s="42" t="s">
        <v>961</v>
      </c>
      <c r="Q134" s="14" t="s">
        <v>962</v>
      </c>
      <c r="R134" s="47" t="s">
        <v>72</v>
      </c>
      <c r="S134" s="42" t="s">
        <v>904</v>
      </c>
      <c r="T134" s="14" t="s">
        <v>115</v>
      </c>
      <c r="U134" s="42" t="s">
        <v>941</v>
      </c>
      <c r="V134" s="42" t="s">
        <v>661</v>
      </c>
      <c r="W134" s="42" t="s">
        <v>77</v>
      </c>
      <c r="X134" s="42" t="s">
        <v>78</v>
      </c>
      <c r="Y134" s="48" t="s">
        <v>4937</v>
      </c>
      <c r="HI134" s="60"/>
      <c r="HJ134" s="60"/>
      <c r="HK134" s="60"/>
      <c r="HL134" s="60"/>
      <c r="HM134" s="60"/>
      <c r="HN134" s="60"/>
      <c r="HO134" s="60"/>
      <c r="HP134" s="60"/>
      <c r="HQ134" s="60"/>
      <c r="HR134" s="60"/>
      <c r="HS134" s="60"/>
      <c r="HT134" s="60"/>
      <c r="HU134" s="60"/>
      <c r="HV134" s="60"/>
      <c r="HW134" s="60"/>
      <c r="HX134" s="60"/>
      <c r="HY134" s="60"/>
      <c r="HZ134" s="60"/>
      <c r="IA134" s="60"/>
      <c r="IB134" s="60"/>
      <c r="IC134" s="60"/>
      <c r="ID134" s="60"/>
      <c r="IE134" s="60"/>
      <c r="IF134" s="60"/>
    </row>
    <row r="135" spans="1:240" s="41" customFormat="1" ht="15" customHeight="1" x14ac:dyDescent="0.25">
      <c r="A135" s="14">
        <v>134</v>
      </c>
      <c r="B135" s="42" t="s">
        <v>793</v>
      </c>
      <c r="C135" s="43" t="s">
        <v>9</v>
      </c>
      <c r="D135" s="42" t="s">
        <v>138</v>
      </c>
      <c r="E135" s="70">
        <v>43039</v>
      </c>
      <c r="F135" s="71" t="s">
        <v>963</v>
      </c>
      <c r="G135" s="42">
        <v>8172000463</v>
      </c>
      <c r="H135" s="42" t="s">
        <v>964</v>
      </c>
      <c r="I135" s="42" t="s">
        <v>965</v>
      </c>
      <c r="J135" s="42" t="s">
        <v>121</v>
      </c>
      <c r="K135" s="46">
        <v>100000</v>
      </c>
      <c r="L135" s="42" t="s">
        <v>66</v>
      </c>
      <c r="M135" s="42" t="s">
        <v>67</v>
      </c>
      <c r="N135" s="42" t="s">
        <v>966</v>
      </c>
      <c r="O135" s="42" t="s">
        <v>967</v>
      </c>
      <c r="P135" s="42" t="s">
        <v>968</v>
      </c>
      <c r="Q135" s="14" t="s">
        <v>190</v>
      </c>
      <c r="R135" s="47" t="s">
        <v>72</v>
      </c>
      <c r="S135" s="42" t="s">
        <v>904</v>
      </c>
      <c r="T135" s="14" t="s">
        <v>115</v>
      </c>
      <c r="U135" s="42" t="s">
        <v>941</v>
      </c>
      <c r="V135" s="42" t="s">
        <v>661</v>
      </c>
      <c r="W135" s="42" t="s">
        <v>77</v>
      </c>
      <c r="X135" s="42" t="s">
        <v>78</v>
      </c>
      <c r="Y135" s="48" t="s">
        <v>4937</v>
      </c>
      <c r="HI135" s="60"/>
      <c r="HJ135" s="60"/>
      <c r="HK135" s="60"/>
      <c r="HL135" s="60"/>
      <c r="HM135" s="60"/>
      <c r="HN135" s="60"/>
      <c r="HO135" s="60"/>
      <c r="HP135" s="60"/>
      <c r="HQ135" s="60"/>
      <c r="HR135" s="60"/>
      <c r="HS135" s="60"/>
      <c r="HT135" s="60"/>
      <c r="HU135" s="60"/>
      <c r="HV135" s="60"/>
      <c r="HW135" s="60"/>
      <c r="HX135" s="60"/>
      <c r="HY135" s="60"/>
      <c r="HZ135" s="60"/>
      <c r="IA135" s="60"/>
      <c r="IB135" s="60"/>
      <c r="IC135" s="60"/>
      <c r="ID135" s="60"/>
      <c r="IE135" s="60"/>
      <c r="IF135" s="60"/>
    </row>
    <row r="136" spans="1:240" s="41" customFormat="1" ht="15" customHeight="1" x14ac:dyDescent="0.25">
      <c r="A136" s="14">
        <v>135</v>
      </c>
      <c r="B136" s="42" t="s">
        <v>793</v>
      </c>
      <c r="C136" s="43" t="s">
        <v>9</v>
      </c>
      <c r="D136" s="42" t="s">
        <v>138</v>
      </c>
      <c r="E136" s="70">
        <v>43028</v>
      </c>
      <c r="F136" s="71" t="s">
        <v>969</v>
      </c>
      <c r="G136" s="42">
        <v>8169000397</v>
      </c>
      <c r="H136" s="42" t="s">
        <v>970</v>
      </c>
      <c r="I136" s="42" t="s">
        <v>971</v>
      </c>
      <c r="J136" s="42" t="s">
        <v>121</v>
      </c>
      <c r="K136" s="46">
        <v>50000</v>
      </c>
      <c r="L136" s="42" t="s">
        <v>66</v>
      </c>
      <c r="M136" s="42" t="s">
        <v>67</v>
      </c>
      <c r="N136" s="42" t="s">
        <v>972</v>
      </c>
      <c r="O136" s="42" t="s">
        <v>973</v>
      </c>
      <c r="P136" s="42" t="s">
        <v>974</v>
      </c>
      <c r="Q136" s="14" t="s">
        <v>975</v>
      </c>
      <c r="R136" s="47" t="s">
        <v>72</v>
      </c>
      <c r="S136" s="42" t="s">
        <v>904</v>
      </c>
      <c r="T136" s="14" t="s">
        <v>115</v>
      </c>
      <c r="U136" s="42" t="s">
        <v>941</v>
      </c>
      <c r="V136" s="42" t="s">
        <v>661</v>
      </c>
      <c r="W136" s="42" t="s">
        <v>77</v>
      </c>
      <c r="X136" s="42" t="s">
        <v>78</v>
      </c>
      <c r="Y136" s="48" t="s">
        <v>4937</v>
      </c>
      <c r="HI136" s="60"/>
      <c r="HJ136" s="60"/>
      <c r="HK136" s="60"/>
      <c r="HL136" s="60"/>
      <c r="HM136" s="60"/>
      <c r="HN136" s="60"/>
      <c r="HO136" s="60"/>
      <c r="HP136" s="60"/>
      <c r="HQ136" s="60"/>
      <c r="HR136" s="60"/>
      <c r="HS136" s="60"/>
      <c r="HT136" s="60"/>
      <c r="HU136" s="60"/>
      <c r="HV136" s="60"/>
      <c r="HW136" s="60"/>
      <c r="HX136" s="60"/>
      <c r="HY136" s="60"/>
      <c r="HZ136" s="60"/>
      <c r="IA136" s="60"/>
      <c r="IB136" s="60"/>
      <c r="IC136" s="60"/>
      <c r="ID136" s="60"/>
      <c r="IE136" s="60"/>
      <c r="IF136" s="60"/>
    </row>
    <row r="137" spans="1:240" s="41" customFormat="1" ht="15" customHeight="1" x14ac:dyDescent="0.25">
      <c r="A137" s="14">
        <v>136</v>
      </c>
      <c r="B137" s="42" t="s">
        <v>793</v>
      </c>
      <c r="C137" s="43" t="s">
        <v>9</v>
      </c>
      <c r="D137" s="42" t="s">
        <v>138</v>
      </c>
      <c r="E137" s="70">
        <v>43026</v>
      </c>
      <c r="F137" s="71" t="s">
        <v>976</v>
      </c>
      <c r="G137" s="42">
        <v>8179000676</v>
      </c>
      <c r="H137" s="42" t="s">
        <v>977</v>
      </c>
      <c r="I137" s="42" t="s">
        <v>978</v>
      </c>
      <c r="J137" s="42" t="s">
        <v>121</v>
      </c>
      <c r="K137" s="46">
        <v>50000</v>
      </c>
      <c r="L137" s="42" t="s">
        <v>66</v>
      </c>
      <c r="M137" s="42" t="s">
        <v>67</v>
      </c>
      <c r="N137" s="42" t="s">
        <v>979</v>
      </c>
      <c r="O137" s="42" t="s">
        <v>980</v>
      </c>
      <c r="P137" s="42" t="s">
        <v>981</v>
      </c>
      <c r="Q137" s="14" t="s">
        <v>982</v>
      </c>
      <c r="R137" s="47" t="s">
        <v>72</v>
      </c>
      <c r="S137" s="42" t="s">
        <v>904</v>
      </c>
      <c r="T137" s="14" t="s">
        <v>115</v>
      </c>
      <c r="U137" s="42" t="s">
        <v>941</v>
      </c>
      <c r="V137" s="42" t="s">
        <v>661</v>
      </c>
      <c r="W137" s="42" t="s">
        <v>502</v>
      </c>
      <c r="X137" s="42" t="s">
        <v>78</v>
      </c>
      <c r="Y137" s="48" t="s">
        <v>4937</v>
      </c>
      <c r="HI137" s="60"/>
      <c r="HJ137" s="60"/>
      <c r="HK137" s="60"/>
      <c r="HL137" s="60"/>
      <c r="HM137" s="60"/>
      <c r="HN137" s="60"/>
      <c r="HO137" s="60"/>
      <c r="HP137" s="60"/>
      <c r="HQ137" s="60"/>
      <c r="HR137" s="60"/>
      <c r="HS137" s="60"/>
      <c r="HT137" s="60"/>
      <c r="HU137" s="60"/>
      <c r="HV137" s="60"/>
      <c r="HW137" s="60"/>
      <c r="HX137" s="60"/>
      <c r="HY137" s="60"/>
      <c r="HZ137" s="60"/>
      <c r="IA137" s="60"/>
      <c r="IB137" s="60"/>
      <c r="IC137" s="60"/>
      <c r="ID137" s="60"/>
      <c r="IE137" s="60"/>
      <c r="IF137" s="60"/>
    </row>
    <row r="138" spans="1:240" s="41" customFormat="1" ht="15" customHeight="1" x14ac:dyDescent="0.25">
      <c r="A138" s="14">
        <v>137</v>
      </c>
      <c r="B138" s="42" t="s">
        <v>793</v>
      </c>
      <c r="C138" s="43" t="s">
        <v>9</v>
      </c>
      <c r="D138" s="42" t="s">
        <v>138</v>
      </c>
      <c r="E138" s="70">
        <v>43024</v>
      </c>
      <c r="F138" s="71" t="s">
        <v>983</v>
      </c>
      <c r="G138" s="42">
        <v>8172000463</v>
      </c>
      <c r="H138" s="42" t="s">
        <v>964</v>
      </c>
      <c r="I138" s="42" t="s">
        <v>984</v>
      </c>
      <c r="J138" s="42" t="s">
        <v>121</v>
      </c>
      <c r="K138" s="46">
        <v>50000</v>
      </c>
      <c r="L138" s="42" t="s">
        <v>66</v>
      </c>
      <c r="M138" s="42" t="s">
        <v>67</v>
      </c>
      <c r="N138" s="42" t="s">
        <v>985</v>
      </c>
      <c r="O138" s="42" t="s">
        <v>986</v>
      </c>
      <c r="P138" s="42" t="s">
        <v>987</v>
      </c>
      <c r="Q138" s="14" t="s">
        <v>190</v>
      </c>
      <c r="R138" s="47" t="s">
        <v>72</v>
      </c>
      <c r="S138" s="42" t="s">
        <v>904</v>
      </c>
      <c r="T138" s="14" t="s">
        <v>115</v>
      </c>
      <c r="U138" s="42" t="s">
        <v>941</v>
      </c>
      <c r="V138" s="42" t="s">
        <v>661</v>
      </c>
      <c r="W138" s="42" t="s">
        <v>77</v>
      </c>
      <c r="X138" s="42" t="s">
        <v>78</v>
      </c>
      <c r="Y138" s="48" t="s">
        <v>4937</v>
      </c>
      <c r="HI138" s="60"/>
      <c r="HJ138" s="60"/>
      <c r="HK138" s="60"/>
      <c r="HL138" s="60"/>
      <c r="HM138" s="60"/>
      <c r="HN138" s="60"/>
      <c r="HO138" s="60"/>
      <c r="HP138" s="60"/>
      <c r="HQ138" s="60"/>
      <c r="HR138" s="60"/>
      <c r="HS138" s="60"/>
      <c r="HT138" s="60"/>
      <c r="HU138" s="60"/>
      <c r="HV138" s="60"/>
      <c r="HW138" s="60"/>
      <c r="HX138" s="60"/>
      <c r="HY138" s="60"/>
      <c r="HZ138" s="60"/>
      <c r="IA138" s="60"/>
      <c r="IB138" s="60"/>
      <c r="IC138" s="60"/>
      <c r="ID138" s="60"/>
      <c r="IE138" s="60"/>
      <c r="IF138" s="60"/>
    </row>
    <row r="139" spans="1:240" s="41" customFormat="1" ht="15" customHeight="1" x14ac:dyDescent="0.25">
      <c r="A139" s="14">
        <v>138</v>
      </c>
      <c r="B139" s="42" t="s">
        <v>793</v>
      </c>
      <c r="C139" s="43" t="s">
        <v>9</v>
      </c>
      <c r="D139" s="42" t="s">
        <v>138</v>
      </c>
      <c r="E139" s="70">
        <v>43032</v>
      </c>
      <c r="F139" s="71" t="s">
        <v>988</v>
      </c>
      <c r="G139" s="42">
        <v>8169000394</v>
      </c>
      <c r="H139" s="42" t="s">
        <v>989</v>
      </c>
      <c r="I139" s="42" t="s">
        <v>990</v>
      </c>
      <c r="J139" s="42" t="s">
        <v>121</v>
      </c>
      <c r="K139" s="46">
        <v>50000</v>
      </c>
      <c r="L139" s="42" t="s">
        <v>66</v>
      </c>
      <c r="M139" s="42" t="s">
        <v>67</v>
      </c>
      <c r="N139" s="42" t="s">
        <v>991</v>
      </c>
      <c r="O139" s="42" t="s">
        <v>992</v>
      </c>
      <c r="P139" s="42" t="s">
        <v>993</v>
      </c>
      <c r="Q139" s="14" t="s">
        <v>994</v>
      </c>
      <c r="R139" s="47" t="s">
        <v>72</v>
      </c>
      <c r="S139" s="42" t="s">
        <v>904</v>
      </c>
      <c r="T139" s="14" t="s">
        <v>115</v>
      </c>
      <c r="U139" s="42" t="s">
        <v>941</v>
      </c>
      <c r="V139" s="42" t="s">
        <v>661</v>
      </c>
      <c r="W139" s="42" t="s">
        <v>77</v>
      </c>
      <c r="X139" s="42" t="s">
        <v>78</v>
      </c>
      <c r="Y139" s="48" t="s">
        <v>4937</v>
      </c>
      <c r="HI139" s="60"/>
      <c r="HJ139" s="60"/>
      <c r="HK139" s="60"/>
      <c r="HL139" s="60"/>
      <c r="HM139" s="60"/>
      <c r="HN139" s="60"/>
      <c r="HO139" s="60"/>
      <c r="HP139" s="60"/>
      <c r="HQ139" s="60"/>
      <c r="HR139" s="60"/>
      <c r="HS139" s="60"/>
      <c r="HT139" s="60"/>
      <c r="HU139" s="60"/>
      <c r="HV139" s="60"/>
      <c r="HW139" s="60"/>
      <c r="HX139" s="60"/>
      <c r="HY139" s="60"/>
      <c r="HZ139" s="60"/>
      <c r="IA139" s="60"/>
      <c r="IB139" s="60"/>
      <c r="IC139" s="60"/>
      <c r="ID139" s="60"/>
      <c r="IE139" s="60"/>
      <c r="IF139" s="60"/>
    </row>
    <row r="140" spans="1:240" s="41" customFormat="1" ht="15" customHeight="1" x14ac:dyDescent="0.25">
      <c r="A140" s="14">
        <v>139</v>
      </c>
      <c r="B140" s="42" t="s">
        <v>793</v>
      </c>
      <c r="C140" s="43" t="s">
        <v>9</v>
      </c>
      <c r="D140" s="42" t="s">
        <v>138</v>
      </c>
      <c r="E140" s="70">
        <v>43028</v>
      </c>
      <c r="F140" s="71" t="s">
        <v>995</v>
      </c>
      <c r="G140" s="42">
        <v>8169000485</v>
      </c>
      <c r="H140" s="42" t="s">
        <v>244</v>
      </c>
      <c r="I140" s="42" t="s">
        <v>523</v>
      </c>
      <c r="J140" s="42" t="s">
        <v>121</v>
      </c>
      <c r="K140" s="46">
        <v>100000</v>
      </c>
      <c r="L140" s="42" t="s">
        <v>66</v>
      </c>
      <c r="M140" s="42" t="s">
        <v>67</v>
      </c>
      <c r="N140" s="42" t="s">
        <v>996</v>
      </c>
      <c r="O140" s="42" t="s">
        <v>997</v>
      </c>
      <c r="P140" s="42" t="s">
        <v>998</v>
      </c>
      <c r="Q140" s="14" t="s">
        <v>249</v>
      </c>
      <c r="R140" s="47" t="s">
        <v>72</v>
      </c>
      <c r="S140" s="42" t="s">
        <v>904</v>
      </c>
      <c r="T140" s="14" t="s">
        <v>115</v>
      </c>
      <c r="U140" s="42" t="s">
        <v>941</v>
      </c>
      <c r="V140" s="42" t="s">
        <v>661</v>
      </c>
      <c r="W140" s="42" t="s">
        <v>77</v>
      </c>
      <c r="X140" s="42" t="s">
        <v>78</v>
      </c>
      <c r="Y140" s="48" t="s">
        <v>4937</v>
      </c>
      <c r="HI140" s="60"/>
      <c r="HJ140" s="60"/>
      <c r="HK140" s="60"/>
      <c r="HL140" s="60"/>
      <c r="HM140" s="60"/>
      <c r="HN140" s="60"/>
      <c r="HO140" s="60"/>
      <c r="HP140" s="60"/>
      <c r="HQ140" s="60"/>
      <c r="HR140" s="60"/>
      <c r="HS140" s="60"/>
      <c r="HT140" s="60"/>
      <c r="HU140" s="60"/>
      <c r="HV140" s="60"/>
      <c r="HW140" s="60"/>
      <c r="HX140" s="60"/>
      <c r="HY140" s="60"/>
      <c r="HZ140" s="60"/>
      <c r="IA140" s="60"/>
      <c r="IB140" s="60"/>
      <c r="IC140" s="60"/>
      <c r="ID140" s="60"/>
      <c r="IE140" s="60"/>
      <c r="IF140" s="60"/>
    </row>
    <row r="141" spans="1:240" s="41" customFormat="1" ht="15" customHeight="1" x14ac:dyDescent="0.25">
      <c r="A141" s="14">
        <v>140</v>
      </c>
      <c r="B141" s="42" t="s">
        <v>793</v>
      </c>
      <c r="C141" s="43" t="s">
        <v>9</v>
      </c>
      <c r="D141" s="42" t="s">
        <v>138</v>
      </c>
      <c r="E141" s="70">
        <v>43017</v>
      </c>
      <c r="F141" s="71" t="s">
        <v>999</v>
      </c>
      <c r="G141" s="42">
        <v>8172000227</v>
      </c>
      <c r="H141" s="42" t="s">
        <v>1000</v>
      </c>
      <c r="I141" s="42" t="s">
        <v>1001</v>
      </c>
      <c r="J141" s="42" t="s">
        <v>121</v>
      </c>
      <c r="K141" s="46">
        <v>50000</v>
      </c>
      <c r="L141" s="42" t="s">
        <v>66</v>
      </c>
      <c r="M141" s="42" t="s">
        <v>67</v>
      </c>
      <c r="N141" s="42" t="s">
        <v>1002</v>
      </c>
      <c r="O141" s="42" t="s">
        <v>1003</v>
      </c>
      <c r="P141" s="42" t="s">
        <v>1004</v>
      </c>
      <c r="Q141" s="14" t="s">
        <v>1005</v>
      </c>
      <c r="R141" s="47" t="s">
        <v>72</v>
      </c>
      <c r="S141" s="42" t="s">
        <v>904</v>
      </c>
      <c r="T141" s="14" t="s">
        <v>115</v>
      </c>
      <c r="U141" s="42" t="s">
        <v>941</v>
      </c>
      <c r="V141" s="42" t="s">
        <v>661</v>
      </c>
      <c r="W141" s="42" t="s">
        <v>502</v>
      </c>
      <c r="X141" s="42" t="s">
        <v>78</v>
      </c>
      <c r="Y141" s="48" t="s">
        <v>4937</v>
      </c>
      <c r="HI141" s="60"/>
      <c r="HJ141" s="60"/>
      <c r="HK141" s="60"/>
      <c r="HL141" s="60"/>
      <c r="HM141" s="60"/>
      <c r="HN141" s="60"/>
      <c r="HO141" s="60"/>
      <c r="HP141" s="60"/>
      <c r="HQ141" s="60"/>
      <c r="HR141" s="60"/>
      <c r="HS141" s="60"/>
      <c r="HT141" s="60"/>
      <c r="HU141" s="60"/>
      <c r="HV141" s="60"/>
      <c r="HW141" s="60"/>
      <c r="HX141" s="60"/>
      <c r="HY141" s="60"/>
      <c r="HZ141" s="60"/>
      <c r="IA141" s="60"/>
      <c r="IB141" s="60"/>
      <c r="IC141" s="60"/>
      <c r="ID141" s="60"/>
      <c r="IE141" s="60"/>
      <c r="IF141" s="60"/>
    </row>
    <row r="142" spans="1:240" s="41" customFormat="1" ht="15" customHeight="1" x14ac:dyDescent="0.25">
      <c r="A142" s="14">
        <v>141</v>
      </c>
      <c r="B142" s="42" t="s">
        <v>793</v>
      </c>
      <c r="C142" s="43" t="s">
        <v>9</v>
      </c>
      <c r="D142" s="42" t="s">
        <v>138</v>
      </c>
      <c r="E142" s="70">
        <v>43035</v>
      </c>
      <c r="F142" s="71" t="s">
        <v>1006</v>
      </c>
      <c r="G142" s="42">
        <v>8179001897</v>
      </c>
      <c r="H142" s="42" t="s">
        <v>1007</v>
      </c>
      <c r="I142" s="42" t="s">
        <v>1008</v>
      </c>
      <c r="J142" s="42" t="s">
        <v>121</v>
      </c>
      <c r="K142" s="46">
        <v>50000</v>
      </c>
      <c r="L142" s="42" t="s">
        <v>66</v>
      </c>
      <c r="M142" s="42" t="s">
        <v>67</v>
      </c>
      <c r="N142" s="42" t="s">
        <v>1009</v>
      </c>
      <c r="O142" s="42" t="s">
        <v>1010</v>
      </c>
      <c r="P142" s="42" t="s">
        <v>1011</v>
      </c>
      <c r="Q142" s="14" t="s">
        <v>1012</v>
      </c>
      <c r="R142" s="47" t="s">
        <v>72</v>
      </c>
      <c r="S142" s="42" t="s">
        <v>904</v>
      </c>
      <c r="T142" s="14" t="s">
        <v>115</v>
      </c>
      <c r="U142" s="42" t="s">
        <v>941</v>
      </c>
      <c r="V142" s="42" t="s">
        <v>661</v>
      </c>
      <c r="W142" s="42" t="s">
        <v>77</v>
      </c>
      <c r="X142" s="42" t="s">
        <v>78</v>
      </c>
      <c r="Y142" s="48" t="s">
        <v>4937</v>
      </c>
      <c r="HI142" s="60"/>
      <c r="HJ142" s="60"/>
      <c r="HK142" s="60"/>
      <c r="HL142" s="60"/>
      <c r="HM142" s="60"/>
      <c r="HN142" s="60"/>
      <c r="HO142" s="60"/>
      <c r="HP142" s="60"/>
      <c r="HQ142" s="60"/>
      <c r="HR142" s="60"/>
      <c r="HS142" s="60"/>
      <c r="HT142" s="60"/>
      <c r="HU142" s="60"/>
      <c r="HV142" s="60"/>
      <c r="HW142" s="60"/>
      <c r="HX142" s="60"/>
      <c r="HY142" s="60"/>
      <c r="HZ142" s="60"/>
      <c r="IA142" s="60"/>
      <c r="IB142" s="60"/>
      <c r="IC142" s="60"/>
      <c r="ID142" s="60"/>
      <c r="IE142" s="60"/>
      <c r="IF142" s="60"/>
    </row>
    <row r="143" spans="1:240" s="41" customFormat="1" ht="15" customHeight="1" x14ac:dyDescent="0.25">
      <c r="A143" s="14">
        <v>142</v>
      </c>
      <c r="B143" s="42" t="s">
        <v>793</v>
      </c>
      <c r="C143" s="43" t="s">
        <v>9</v>
      </c>
      <c r="D143" s="42" t="s">
        <v>138</v>
      </c>
      <c r="E143" s="70">
        <v>43035</v>
      </c>
      <c r="F143" s="71" t="s">
        <v>1013</v>
      </c>
      <c r="G143" s="42">
        <v>8173000143</v>
      </c>
      <c r="H143" s="42" t="s">
        <v>1014</v>
      </c>
      <c r="I143" s="42" t="s">
        <v>1015</v>
      </c>
      <c r="J143" s="42" t="s">
        <v>121</v>
      </c>
      <c r="K143" s="46">
        <v>100000</v>
      </c>
      <c r="L143" s="42" t="s">
        <v>66</v>
      </c>
      <c r="M143" s="42" t="s">
        <v>67</v>
      </c>
      <c r="N143" s="42" t="s">
        <v>1016</v>
      </c>
      <c r="O143" s="42" t="s">
        <v>1017</v>
      </c>
      <c r="P143" s="42" t="s">
        <v>1018</v>
      </c>
      <c r="Q143" s="14" t="s">
        <v>1019</v>
      </c>
      <c r="R143" s="47" t="s">
        <v>72</v>
      </c>
      <c r="S143" s="42" t="s">
        <v>904</v>
      </c>
      <c r="T143" s="14" t="s">
        <v>115</v>
      </c>
      <c r="U143" s="42" t="s">
        <v>941</v>
      </c>
      <c r="V143" s="42" t="s">
        <v>661</v>
      </c>
      <c r="W143" s="42" t="s">
        <v>77</v>
      </c>
      <c r="X143" s="42" t="s">
        <v>78</v>
      </c>
      <c r="Y143" s="48" t="s">
        <v>4937</v>
      </c>
      <c r="HI143" s="60"/>
      <c r="HJ143" s="60"/>
      <c r="HK143" s="60"/>
      <c r="HL143" s="60"/>
      <c r="HM143" s="60"/>
      <c r="HN143" s="60"/>
      <c r="HO143" s="60"/>
      <c r="HP143" s="60"/>
      <c r="HQ143" s="60"/>
      <c r="HR143" s="60"/>
      <c r="HS143" s="60"/>
      <c r="HT143" s="60"/>
      <c r="HU143" s="60"/>
      <c r="HV143" s="60"/>
      <c r="HW143" s="60"/>
      <c r="HX143" s="60"/>
      <c r="HY143" s="60"/>
      <c r="HZ143" s="60"/>
      <c r="IA143" s="60"/>
      <c r="IB143" s="60"/>
      <c r="IC143" s="60"/>
      <c r="ID143" s="60"/>
      <c r="IE143" s="60"/>
      <c r="IF143" s="60"/>
    </row>
    <row r="144" spans="1:240" s="41" customFormat="1" ht="15" customHeight="1" x14ac:dyDescent="0.25">
      <c r="A144" s="14">
        <v>143</v>
      </c>
      <c r="B144" s="42" t="s">
        <v>793</v>
      </c>
      <c r="C144" s="43" t="s">
        <v>9</v>
      </c>
      <c r="D144" s="42" t="s">
        <v>138</v>
      </c>
      <c r="E144" s="70">
        <v>43028</v>
      </c>
      <c r="F144" s="71" t="s">
        <v>1020</v>
      </c>
      <c r="G144" s="42">
        <v>8169000442</v>
      </c>
      <c r="H144" s="42" t="s">
        <v>1021</v>
      </c>
      <c r="I144" s="42" t="s">
        <v>1022</v>
      </c>
      <c r="J144" s="42" t="s">
        <v>121</v>
      </c>
      <c r="K144" s="46">
        <v>100000</v>
      </c>
      <c r="L144" s="42" t="s">
        <v>66</v>
      </c>
      <c r="M144" s="42" t="s">
        <v>67</v>
      </c>
      <c r="N144" s="42" t="s">
        <v>1023</v>
      </c>
      <c r="O144" s="42" t="s">
        <v>1024</v>
      </c>
      <c r="P144" s="42" t="s">
        <v>1025</v>
      </c>
      <c r="Q144" s="14" t="s">
        <v>1026</v>
      </c>
      <c r="R144" s="47" t="s">
        <v>72</v>
      </c>
      <c r="S144" s="42" t="s">
        <v>904</v>
      </c>
      <c r="T144" s="14" t="s">
        <v>115</v>
      </c>
      <c r="U144" s="42" t="s">
        <v>941</v>
      </c>
      <c r="V144" s="42" t="s">
        <v>661</v>
      </c>
      <c r="W144" s="42" t="s">
        <v>77</v>
      </c>
      <c r="X144" s="42" t="s">
        <v>78</v>
      </c>
      <c r="Y144" s="48" t="s">
        <v>4937</v>
      </c>
      <c r="HI144" s="60"/>
      <c r="HJ144" s="60"/>
      <c r="HK144" s="60"/>
      <c r="HL144" s="60"/>
      <c r="HM144" s="60"/>
      <c r="HN144" s="60"/>
      <c r="HO144" s="60"/>
      <c r="HP144" s="60"/>
      <c r="HQ144" s="60"/>
      <c r="HR144" s="60"/>
      <c r="HS144" s="60"/>
      <c r="HT144" s="60"/>
      <c r="HU144" s="60"/>
      <c r="HV144" s="60"/>
      <c r="HW144" s="60"/>
      <c r="HX144" s="60"/>
      <c r="HY144" s="60"/>
      <c r="HZ144" s="60"/>
      <c r="IA144" s="60"/>
      <c r="IB144" s="60"/>
      <c r="IC144" s="60"/>
      <c r="ID144" s="60"/>
      <c r="IE144" s="60"/>
      <c r="IF144" s="60"/>
    </row>
    <row r="145" spans="1:240" s="41" customFormat="1" ht="15" customHeight="1" x14ac:dyDescent="0.25">
      <c r="A145" s="14">
        <v>144</v>
      </c>
      <c r="B145" s="42" t="s">
        <v>793</v>
      </c>
      <c r="C145" s="43" t="s">
        <v>9</v>
      </c>
      <c r="D145" s="42" t="s">
        <v>138</v>
      </c>
      <c r="E145" s="70">
        <v>43033</v>
      </c>
      <c r="F145" s="71" t="s">
        <v>1027</v>
      </c>
      <c r="G145" s="42">
        <v>8172000463</v>
      </c>
      <c r="H145" s="42" t="s">
        <v>964</v>
      </c>
      <c r="I145" s="42" t="s">
        <v>186</v>
      </c>
      <c r="J145" s="42" t="s">
        <v>121</v>
      </c>
      <c r="K145" s="46">
        <v>100000</v>
      </c>
      <c r="L145" s="42" t="s">
        <v>66</v>
      </c>
      <c r="M145" s="42" t="s">
        <v>67</v>
      </c>
      <c r="N145" s="42" t="s">
        <v>1028</v>
      </c>
      <c r="O145" s="42" t="s">
        <v>1029</v>
      </c>
      <c r="P145" s="42" t="s">
        <v>1030</v>
      </c>
      <c r="Q145" s="14" t="s">
        <v>190</v>
      </c>
      <c r="R145" s="47" t="s">
        <v>72</v>
      </c>
      <c r="S145" s="42" t="s">
        <v>904</v>
      </c>
      <c r="T145" s="14" t="s">
        <v>115</v>
      </c>
      <c r="U145" s="42" t="s">
        <v>941</v>
      </c>
      <c r="V145" s="42" t="s">
        <v>661</v>
      </c>
      <c r="W145" s="42" t="s">
        <v>77</v>
      </c>
      <c r="X145" s="42" t="s">
        <v>78</v>
      </c>
      <c r="Y145" s="48" t="s">
        <v>4937</v>
      </c>
      <c r="HI145" s="60"/>
      <c r="HJ145" s="60"/>
      <c r="HK145" s="60"/>
      <c r="HL145" s="60"/>
      <c r="HM145" s="60"/>
      <c r="HN145" s="60"/>
      <c r="HO145" s="60"/>
      <c r="HP145" s="60"/>
      <c r="HQ145" s="60"/>
      <c r="HR145" s="60"/>
      <c r="HS145" s="60"/>
      <c r="HT145" s="60"/>
      <c r="HU145" s="60"/>
      <c r="HV145" s="60"/>
      <c r="HW145" s="60"/>
      <c r="HX145" s="60"/>
      <c r="HY145" s="60"/>
      <c r="HZ145" s="60"/>
      <c r="IA145" s="60"/>
      <c r="IB145" s="60"/>
      <c r="IC145" s="60"/>
      <c r="ID145" s="60"/>
      <c r="IE145" s="60"/>
      <c r="IF145" s="60"/>
    </row>
    <row r="146" spans="1:240" s="41" customFormat="1" ht="15" customHeight="1" x14ac:dyDescent="0.25">
      <c r="A146" s="14">
        <v>145</v>
      </c>
      <c r="B146" s="42" t="s">
        <v>793</v>
      </c>
      <c r="C146" s="43" t="s">
        <v>9</v>
      </c>
      <c r="D146" s="42" t="s">
        <v>138</v>
      </c>
      <c r="E146" s="70">
        <v>43033</v>
      </c>
      <c r="F146" s="71" t="s">
        <v>1031</v>
      </c>
      <c r="G146" s="42">
        <v>8169000386</v>
      </c>
      <c r="H146" s="42" t="s">
        <v>1032</v>
      </c>
      <c r="I146" s="42" t="s">
        <v>1033</v>
      </c>
      <c r="J146" s="42" t="s">
        <v>121</v>
      </c>
      <c r="K146" s="46">
        <v>200000</v>
      </c>
      <c r="L146" s="42" t="s">
        <v>66</v>
      </c>
      <c r="M146" s="42" t="s">
        <v>67</v>
      </c>
      <c r="N146" s="42" t="s">
        <v>1034</v>
      </c>
      <c r="O146" s="42" t="s">
        <v>1035</v>
      </c>
      <c r="P146" s="42" t="s">
        <v>1036</v>
      </c>
      <c r="Q146" s="14" t="s">
        <v>1037</v>
      </c>
      <c r="R146" s="47" t="s">
        <v>72</v>
      </c>
      <c r="S146" s="42" t="s">
        <v>904</v>
      </c>
      <c r="T146" s="14" t="s">
        <v>115</v>
      </c>
      <c r="U146" s="42" t="s">
        <v>941</v>
      </c>
      <c r="V146" s="42" t="s">
        <v>661</v>
      </c>
      <c r="W146" s="42" t="s">
        <v>77</v>
      </c>
      <c r="X146" s="42" t="s">
        <v>78</v>
      </c>
      <c r="Y146" s="48" t="s">
        <v>4937</v>
      </c>
      <c r="HI146" s="60"/>
      <c r="HJ146" s="60"/>
      <c r="HK146" s="60"/>
      <c r="HL146" s="60"/>
      <c r="HM146" s="60"/>
      <c r="HN146" s="60"/>
      <c r="HO146" s="60"/>
      <c r="HP146" s="60"/>
      <c r="HQ146" s="60"/>
      <c r="HR146" s="60"/>
      <c r="HS146" s="60"/>
      <c r="HT146" s="60"/>
      <c r="HU146" s="60"/>
      <c r="HV146" s="60"/>
      <c r="HW146" s="60"/>
      <c r="HX146" s="60"/>
      <c r="HY146" s="60"/>
      <c r="HZ146" s="60"/>
      <c r="IA146" s="60"/>
      <c r="IB146" s="60"/>
      <c r="IC146" s="60"/>
      <c r="ID146" s="60"/>
      <c r="IE146" s="60"/>
      <c r="IF146" s="60"/>
    </row>
    <row r="147" spans="1:240" s="41" customFormat="1" ht="15" customHeight="1" x14ac:dyDescent="0.25">
      <c r="A147" s="14">
        <v>146</v>
      </c>
      <c r="B147" s="42" t="s">
        <v>793</v>
      </c>
      <c r="C147" s="43" t="s">
        <v>9</v>
      </c>
      <c r="D147" s="42" t="s">
        <v>138</v>
      </c>
      <c r="E147" s="70">
        <v>43039</v>
      </c>
      <c r="F147" s="71" t="s">
        <v>1038</v>
      </c>
      <c r="G147" s="42">
        <v>8179001221</v>
      </c>
      <c r="H147" s="42" t="s">
        <v>1039</v>
      </c>
      <c r="I147" s="42" t="s">
        <v>1040</v>
      </c>
      <c r="J147" s="42" t="s">
        <v>121</v>
      </c>
      <c r="K147" s="46">
        <v>50000</v>
      </c>
      <c r="L147" s="42" t="s">
        <v>66</v>
      </c>
      <c r="M147" s="42" t="s">
        <v>67</v>
      </c>
      <c r="N147" s="42" t="s">
        <v>1041</v>
      </c>
      <c r="O147" s="42" t="s">
        <v>1042</v>
      </c>
      <c r="P147" s="42" t="s">
        <v>1043</v>
      </c>
      <c r="Q147" s="14" t="s">
        <v>1044</v>
      </c>
      <c r="R147" s="47" t="s">
        <v>72</v>
      </c>
      <c r="S147" s="42" t="s">
        <v>904</v>
      </c>
      <c r="T147" s="14" t="s">
        <v>115</v>
      </c>
      <c r="U147" s="42" t="s">
        <v>941</v>
      </c>
      <c r="V147" s="42" t="s">
        <v>661</v>
      </c>
      <c r="W147" s="42" t="s">
        <v>77</v>
      </c>
      <c r="X147" s="42" t="s">
        <v>78</v>
      </c>
      <c r="Y147" s="48" t="s">
        <v>4937</v>
      </c>
      <c r="HI147" s="60"/>
      <c r="HJ147" s="60"/>
      <c r="HK147" s="60"/>
      <c r="HL147" s="60"/>
      <c r="HM147" s="60"/>
      <c r="HN147" s="60"/>
      <c r="HO147" s="60"/>
      <c r="HP147" s="60"/>
      <c r="HQ147" s="60"/>
      <c r="HR147" s="60"/>
      <c r="HS147" s="60"/>
      <c r="HT147" s="60"/>
      <c r="HU147" s="60"/>
      <c r="HV147" s="60"/>
      <c r="HW147" s="60"/>
      <c r="HX147" s="60"/>
      <c r="HY147" s="60"/>
      <c r="HZ147" s="60"/>
      <c r="IA147" s="60"/>
      <c r="IB147" s="60"/>
      <c r="IC147" s="60"/>
      <c r="ID147" s="60"/>
      <c r="IE147" s="60"/>
      <c r="IF147" s="60"/>
    </row>
    <row r="148" spans="1:240" s="41" customFormat="1" ht="15" customHeight="1" x14ac:dyDescent="0.25">
      <c r="A148" s="14">
        <v>147</v>
      </c>
      <c r="B148" s="42" t="s">
        <v>793</v>
      </c>
      <c r="C148" s="43" t="s">
        <v>9</v>
      </c>
      <c r="D148" s="42" t="s">
        <v>138</v>
      </c>
      <c r="E148" s="70">
        <v>43038</v>
      </c>
      <c r="F148" s="71" t="s">
        <v>1045</v>
      </c>
      <c r="G148" s="42">
        <v>8169000397</v>
      </c>
      <c r="H148" s="42" t="s">
        <v>970</v>
      </c>
      <c r="I148" s="42" t="s">
        <v>971</v>
      </c>
      <c r="J148" s="42" t="s">
        <v>121</v>
      </c>
      <c r="K148" s="46">
        <v>100000</v>
      </c>
      <c r="L148" s="42" t="s">
        <v>66</v>
      </c>
      <c r="M148" s="42" t="s">
        <v>67</v>
      </c>
      <c r="N148" s="42" t="s">
        <v>1046</v>
      </c>
      <c r="O148" s="42" t="s">
        <v>1047</v>
      </c>
      <c r="P148" s="42" t="s">
        <v>1048</v>
      </c>
      <c r="Q148" s="14" t="s">
        <v>975</v>
      </c>
      <c r="R148" s="47" t="s">
        <v>72</v>
      </c>
      <c r="S148" s="42" t="s">
        <v>904</v>
      </c>
      <c r="T148" s="14" t="s">
        <v>115</v>
      </c>
      <c r="U148" s="42" t="s">
        <v>941</v>
      </c>
      <c r="V148" s="42" t="s">
        <v>661</v>
      </c>
      <c r="W148" s="42" t="s">
        <v>77</v>
      </c>
      <c r="X148" s="42" t="s">
        <v>78</v>
      </c>
      <c r="Y148" s="48" t="s">
        <v>4937</v>
      </c>
      <c r="HI148" s="60"/>
      <c r="HJ148" s="60"/>
      <c r="HK148" s="60"/>
      <c r="HL148" s="60"/>
      <c r="HM148" s="60"/>
      <c r="HN148" s="60"/>
      <c r="HO148" s="60"/>
      <c r="HP148" s="60"/>
      <c r="HQ148" s="60"/>
      <c r="HR148" s="60"/>
      <c r="HS148" s="60"/>
      <c r="HT148" s="60"/>
      <c r="HU148" s="60"/>
      <c r="HV148" s="60"/>
      <c r="HW148" s="60"/>
      <c r="HX148" s="60"/>
      <c r="HY148" s="60"/>
      <c r="HZ148" s="60"/>
      <c r="IA148" s="60"/>
      <c r="IB148" s="60"/>
      <c r="IC148" s="60"/>
      <c r="ID148" s="60"/>
      <c r="IE148" s="60"/>
      <c r="IF148" s="60"/>
    </row>
    <row r="149" spans="1:240" s="41" customFormat="1" ht="15" customHeight="1" x14ac:dyDescent="0.25">
      <c r="A149" s="14">
        <v>148</v>
      </c>
      <c r="B149" s="42" t="s">
        <v>793</v>
      </c>
      <c r="C149" s="43" t="s">
        <v>9</v>
      </c>
      <c r="D149" s="42" t="s">
        <v>138</v>
      </c>
      <c r="E149" s="70">
        <v>43036</v>
      </c>
      <c r="F149" s="71" t="s">
        <v>1049</v>
      </c>
      <c r="G149" s="42">
        <v>8169000431</v>
      </c>
      <c r="H149" s="42" t="s">
        <v>1050</v>
      </c>
      <c r="I149" s="42" t="s">
        <v>1051</v>
      </c>
      <c r="J149" s="42" t="s">
        <v>121</v>
      </c>
      <c r="K149" s="46">
        <v>50000</v>
      </c>
      <c r="L149" s="42" t="s">
        <v>66</v>
      </c>
      <c r="M149" s="42" t="s">
        <v>67</v>
      </c>
      <c r="N149" s="42" t="s">
        <v>1052</v>
      </c>
      <c r="O149" s="42" t="s">
        <v>1053</v>
      </c>
      <c r="P149" s="42" t="s">
        <v>1054</v>
      </c>
      <c r="Q149" s="14" t="s">
        <v>1055</v>
      </c>
      <c r="R149" s="47" t="s">
        <v>72</v>
      </c>
      <c r="S149" s="42" t="s">
        <v>904</v>
      </c>
      <c r="T149" s="14" t="s">
        <v>115</v>
      </c>
      <c r="U149" s="42" t="s">
        <v>941</v>
      </c>
      <c r="V149" s="42" t="s">
        <v>661</v>
      </c>
      <c r="W149" s="42" t="s">
        <v>77</v>
      </c>
      <c r="X149" s="42" t="s">
        <v>78</v>
      </c>
      <c r="Y149" s="48" t="s">
        <v>4937</v>
      </c>
      <c r="HI149" s="60"/>
      <c r="HJ149" s="60"/>
      <c r="HK149" s="60"/>
      <c r="HL149" s="60"/>
      <c r="HM149" s="60"/>
      <c r="HN149" s="60"/>
      <c r="HO149" s="60"/>
      <c r="HP149" s="60"/>
      <c r="HQ149" s="60"/>
      <c r="HR149" s="60"/>
      <c r="HS149" s="60"/>
      <c r="HT149" s="60"/>
      <c r="HU149" s="60"/>
      <c r="HV149" s="60"/>
      <c r="HW149" s="60"/>
      <c r="HX149" s="60"/>
      <c r="HY149" s="60"/>
      <c r="HZ149" s="60"/>
      <c r="IA149" s="60"/>
      <c r="IB149" s="60"/>
      <c r="IC149" s="60"/>
      <c r="ID149" s="60"/>
      <c r="IE149" s="60"/>
      <c r="IF149" s="60"/>
    </row>
    <row r="150" spans="1:240" s="41" customFormat="1" ht="15" customHeight="1" x14ac:dyDescent="0.25">
      <c r="A150" s="14">
        <v>149</v>
      </c>
      <c r="B150" s="42" t="s">
        <v>793</v>
      </c>
      <c r="C150" s="43" t="s">
        <v>9</v>
      </c>
      <c r="D150" s="42" t="s">
        <v>138</v>
      </c>
      <c r="E150" s="70">
        <v>43030</v>
      </c>
      <c r="F150" s="71" t="s">
        <v>1056</v>
      </c>
      <c r="G150" s="42">
        <v>8169000331</v>
      </c>
      <c r="H150" s="42" t="s">
        <v>1057</v>
      </c>
      <c r="I150" s="42" t="s">
        <v>1058</v>
      </c>
      <c r="J150" s="42" t="s">
        <v>109</v>
      </c>
      <c r="K150" s="46">
        <v>50000</v>
      </c>
      <c r="L150" s="42" t="s">
        <v>66</v>
      </c>
      <c r="M150" s="42" t="s">
        <v>67</v>
      </c>
      <c r="N150" s="42" t="s">
        <v>1059</v>
      </c>
      <c r="O150" s="42" t="s">
        <v>1060</v>
      </c>
      <c r="P150" s="42" t="s">
        <v>1061</v>
      </c>
      <c r="Q150" s="14" t="s">
        <v>1062</v>
      </c>
      <c r="R150" s="47" t="s">
        <v>72</v>
      </c>
      <c r="S150" s="42" t="s">
        <v>904</v>
      </c>
      <c r="T150" s="14" t="s">
        <v>115</v>
      </c>
      <c r="U150" s="42" t="s">
        <v>941</v>
      </c>
      <c r="V150" s="42" t="s">
        <v>661</v>
      </c>
      <c r="W150" s="42" t="s">
        <v>77</v>
      </c>
      <c r="X150" s="42" t="s">
        <v>78</v>
      </c>
      <c r="Y150" s="48" t="s">
        <v>4937</v>
      </c>
      <c r="HI150" s="60"/>
      <c r="HJ150" s="60"/>
      <c r="HK150" s="60"/>
      <c r="HL150" s="60"/>
      <c r="HM150" s="60"/>
      <c r="HN150" s="60"/>
      <c r="HO150" s="60"/>
      <c r="HP150" s="60"/>
      <c r="HQ150" s="60"/>
      <c r="HR150" s="60"/>
      <c r="HS150" s="60"/>
      <c r="HT150" s="60"/>
      <c r="HU150" s="60"/>
      <c r="HV150" s="60"/>
      <c r="HW150" s="60"/>
      <c r="HX150" s="60"/>
      <c r="HY150" s="60"/>
      <c r="HZ150" s="60"/>
      <c r="IA150" s="60"/>
      <c r="IB150" s="60"/>
      <c r="IC150" s="60"/>
      <c r="ID150" s="60"/>
      <c r="IE150" s="60"/>
      <c r="IF150" s="60"/>
    </row>
    <row r="151" spans="1:240" s="41" customFormat="1" ht="15" customHeight="1" x14ac:dyDescent="0.25">
      <c r="A151" s="14">
        <v>150</v>
      </c>
      <c r="B151" s="42" t="s">
        <v>793</v>
      </c>
      <c r="C151" s="43" t="s">
        <v>9</v>
      </c>
      <c r="D151" s="42" t="s">
        <v>138</v>
      </c>
      <c r="E151" s="70">
        <v>43028</v>
      </c>
      <c r="F151" s="71" t="s">
        <v>1063</v>
      </c>
      <c r="G151" s="42">
        <v>8179000859</v>
      </c>
      <c r="H151" s="42" t="s">
        <v>1064</v>
      </c>
      <c r="I151" s="42" t="s">
        <v>1065</v>
      </c>
      <c r="J151" s="42" t="s">
        <v>121</v>
      </c>
      <c r="K151" s="46">
        <v>100000</v>
      </c>
      <c r="L151" s="42" t="s">
        <v>66</v>
      </c>
      <c r="M151" s="42" t="s">
        <v>67</v>
      </c>
      <c r="N151" s="42" t="s">
        <v>1066</v>
      </c>
      <c r="O151" s="42" t="s">
        <v>1067</v>
      </c>
      <c r="P151" s="42" t="s">
        <v>1068</v>
      </c>
      <c r="Q151" s="14" t="s">
        <v>1069</v>
      </c>
      <c r="R151" s="47" t="s">
        <v>72</v>
      </c>
      <c r="S151" s="42" t="s">
        <v>904</v>
      </c>
      <c r="T151" s="14" t="s">
        <v>115</v>
      </c>
      <c r="U151" s="42" t="s">
        <v>941</v>
      </c>
      <c r="V151" s="42" t="s">
        <v>661</v>
      </c>
      <c r="W151" s="42" t="s">
        <v>502</v>
      </c>
      <c r="X151" s="42" t="s">
        <v>78</v>
      </c>
      <c r="Y151" s="48" t="s">
        <v>4937</v>
      </c>
      <c r="HI151" s="60"/>
      <c r="HJ151" s="60"/>
      <c r="HK151" s="60"/>
      <c r="HL151" s="60"/>
      <c r="HM151" s="60"/>
      <c r="HN151" s="60"/>
      <c r="HO151" s="60"/>
      <c r="HP151" s="60"/>
      <c r="HQ151" s="60"/>
      <c r="HR151" s="60"/>
      <c r="HS151" s="60"/>
      <c r="HT151" s="60"/>
      <c r="HU151" s="60"/>
      <c r="HV151" s="60"/>
      <c r="HW151" s="60"/>
      <c r="HX151" s="60"/>
      <c r="HY151" s="60"/>
      <c r="HZ151" s="60"/>
      <c r="IA151" s="60"/>
      <c r="IB151" s="60"/>
      <c r="IC151" s="60"/>
      <c r="ID151" s="60"/>
      <c r="IE151" s="60"/>
      <c r="IF151" s="60"/>
    </row>
    <row r="152" spans="1:240" s="41" customFormat="1" ht="15" customHeight="1" x14ac:dyDescent="0.25">
      <c r="A152" s="14">
        <v>151</v>
      </c>
      <c r="B152" s="42" t="s">
        <v>793</v>
      </c>
      <c r="C152" s="43" t="s">
        <v>9</v>
      </c>
      <c r="D152" s="42" t="s">
        <v>138</v>
      </c>
      <c r="E152" s="70">
        <v>43036</v>
      </c>
      <c r="F152" s="71" t="s">
        <v>1070</v>
      </c>
      <c r="G152" s="42">
        <v>8179001205</v>
      </c>
      <c r="H152" s="42" t="s">
        <v>353</v>
      </c>
      <c r="I152" s="42" t="s">
        <v>354</v>
      </c>
      <c r="J152" s="42" t="s">
        <v>121</v>
      </c>
      <c r="K152" s="46">
        <v>50000</v>
      </c>
      <c r="L152" s="42" t="s">
        <v>66</v>
      </c>
      <c r="M152" s="42" t="s">
        <v>67</v>
      </c>
      <c r="N152" s="42" t="s">
        <v>1071</v>
      </c>
      <c r="O152" s="42" t="s">
        <v>1072</v>
      </c>
      <c r="P152" s="42" t="s">
        <v>1073</v>
      </c>
      <c r="Q152" s="14" t="s">
        <v>358</v>
      </c>
      <c r="R152" s="47" t="s">
        <v>72</v>
      </c>
      <c r="S152" s="42" t="s">
        <v>904</v>
      </c>
      <c r="T152" s="14" t="s">
        <v>115</v>
      </c>
      <c r="U152" s="42" t="s">
        <v>941</v>
      </c>
      <c r="V152" s="42" t="s">
        <v>661</v>
      </c>
      <c r="W152" s="42" t="s">
        <v>77</v>
      </c>
      <c r="X152" s="42" t="s">
        <v>78</v>
      </c>
      <c r="Y152" s="48" t="s">
        <v>4937</v>
      </c>
      <c r="HI152" s="60"/>
      <c r="HJ152" s="60"/>
      <c r="HK152" s="60"/>
      <c r="HL152" s="60"/>
      <c r="HM152" s="60"/>
      <c r="HN152" s="60"/>
      <c r="HO152" s="60"/>
      <c r="HP152" s="60"/>
      <c r="HQ152" s="60"/>
      <c r="HR152" s="60"/>
      <c r="HS152" s="60"/>
      <c r="HT152" s="60"/>
      <c r="HU152" s="60"/>
      <c r="HV152" s="60"/>
      <c r="HW152" s="60"/>
      <c r="HX152" s="60"/>
      <c r="HY152" s="60"/>
      <c r="HZ152" s="60"/>
      <c r="IA152" s="60"/>
      <c r="IB152" s="60"/>
      <c r="IC152" s="60"/>
      <c r="ID152" s="60"/>
      <c r="IE152" s="60"/>
      <c r="IF152" s="60"/>
    </row>
    <row r="153" spans="1:240" s="41" customFormat="1" ht="15" customHeight="1" x14ac:dyDescent="0.25">
      <c r="A153" s="14">
        <v>152</v>
      </c>
      <c r="B153" s="42" t="s">
        <v>793</v>
      </c>
      <c r="C153" s="43" t="s">
        <v>9</v>
      </c>
      <c r="D153" s="42" t="s">
        <v>138</v>
      </c>
      <c r="E153" s="70">
        <v>43037</v>
      </c>
      <c r="F153" s="71" t="s">
        <v>1074</v>
      </c>
      <c r="G153" s="42">
        <v>8179001130</v>
      </c>
      <c r="H153" s="42" t="s">
        <v>1075</v>
      </c>
      <c r="I153" s="42" t="s">
        <v>1076</v>
      </c>
      <c r="J153" s="42" t="s">
        <v>109</v>
      </c>
      <c r="K153" s="46">
        <v>100000</v>
      </c>
      <c r="L153" s="42" t="s">
        <v>66</v>
      </c>
      <c r="M153" s="42" t="s">
        <v>67</v>
      </c>
      <c r="N153" s="42" t="s">
        <v>1077</v>
      </c>
      <c r="O153" s="42" t="s">
        <v>1078</v>
      </c>
      <c r="P153" s="42" t="s">
        <v>1079</v>
      </c>
      <c r="Q153" s="14" t="s">
        <v>1080</v>
      </c>
      <c r="R153" s="47" t="s">
        <v>72</v>
      </c>
      <c r="S153" s="42" t="s">
        <v>904</v>
      </c>
      <c r="T153" s="14" t="s">
        <v>115</v>
      </c>
      <c r="U153" s="42" t="s">
        <v>941</v>
      </c>
      <c r="V153" s="42" t="s">
        <v>661</v>
      </c>
      <c r="W153" s="42" t="s">
        <v>77</v>
      </c>
      <c r="X153" s="42" t="s">
        <v>78</v>
      </c>
      <c r="Y153" s="48" t="s">
        <v>4937</v>
      </c>
      <c r="HI153" s="60"/>
      <c r="HJ153" s="60"/>
      <c r="HK153" s="60"/>
      <c r="HL153" s="60"/>
      <c r="HM153" s="60"/>
      <c r="HN153" s="60"/>
      <c r="HO153" s="60"/>
      <c r="HP153" s="60"/>
      <c r="HQ153" s="60"/>
      <c r="HR153" s="60"/>
      <c r="HS153" s="60"/>
      <c r="HT153" s="60"/>
      <c r="HU153" s="60"/>
      <c r="HV153" s="60"/>
      <c r="HW153" s="60"/>
      <c r="HX153" s="60"/>
      <c r="HY153" s="60"/>
      <c r="HZ153" s="60"/>
      <c r="IA153" s="60"/>
      <c r="IB153" s="60"/>
      <c r="IC153" s="60"/>
      <c r="ID153" s="60"/>
      <c r="IE153" s="60"/>
      <c r="IF153" s="60"/>
    </row>
    <row r="154" spans="1:240" s="41" customFormat="1" ht="15" customHeight="1" x14ac:dyDescent="0.25">
      <c r="A154" s="14">
        <v>153</v>
      </c>
      <c r="B154" s="42" t="s">
        <v>793</v>
      </c>
      <c r="C154" s="43" t="s">
        <v>9</v>
      </c>
      <c r="D154" s="42" t="s">
        <v>138</v>
      </c>
      <c r="E154" s="70">
        <v>43023</v>
      </c>
      <c r="F154" s="71" t="s">
        <v>1081</v>
      </c>
      <c r="G154" s="42">
        <v>8169000489</v>
      </c>
      <c r="H154" s="42" t="s">
        <v>1082</v>
      </c>
      <c r="I154" s="42" t="s">
        <v>1083</v>
      </c>
      <c r="J154" s="42" t="s">
        <v>121</v>
      </c>
      <c r="K154" s="46">
        <v>100000</v>
      </c>
      <c r="L154" s="42" t="s">
        <v>66</v>
      </c>
      <c r="M154" s="42" t="s">
        <v>67</v>
      </c>
      <c r="N154" s="42" t="s">
        <v>1084</v>
      </c>
      <c r="O154" s="42" t="s">
        <v>1085</v>
      </c>
      <c r="P154" s="42" t="s">
        <v>1086</v>
      </c>
      <c r="Q154" s="14" t="s">
        <v>1087</v>
      </c>
      <c r="R154" s="47" t="s">
        <v>72</v>
      </c>
      <c r="S154" s="42" t="s">
        <v>904</v>
      </c>
      <c r="T154" s="14" t="s">
        <v>115</v>
      </c>
      <c r="U154" s="42" t="s">
        <v>941</v>
      </c>
      <c r="V154" s="42" t="s">
        <v>661</v>
      </c>
      <c r="W154" s="42" t="s">
        <v>77</v>
      </c>
      <c r="X154" s="42" t="s">
        <v>78</v>
      </c>
      <c r="Y154" s="48" t="s">
        <v>4937</v>
      </c>
      <c r="HI154" s="60"/>
      <c r="HJ154" s="60"/>
      <c r="HK154" s="60"/>
      <c r="HL154" s="60"/>
      <c r="HM154" s="60"/>
      <c r="HN154" s="60"/>
      <c r="HO154" s="60"/>
      <c r="HP154" s="60"/>
      <c r="HQ154" s="60"/>
      <c r="HR154" s="60"/>
      <c r="HS154" s="60"/>
      <c r="HT154" s="60"/>
      <c r="HU154" s="60"/>
      <c r="HV154" s="60"/>
      <c r="HW154" s="60"/>
      <c r="HX154" s="60"/>
      <c r="HY154" s="60"/>
      <c r="HZ154" s="60"/>
      <c r="IA154" s="60"/>
      <c r="IB154" s="60"/>
      <c r="IC154" s="60"/>
      <c r="ID154" s="60"/>
      <c r="IE154" s="60"/>
      <c r="IF154" s="60"/>
    </row>
    <row r="155" spans="1:240" s="41" customFormat="1" ht="15" customHeight="1" x14ac:dyDescent="0.25">
      <c r="A155" s="14">
        <v>154</v>
      </c>
      <c r="B155" s="42" t="s">
        <v>793</v>
      </c>
      <c r="C155" s="43" t="s">
        <v>9</v>
      </c>
      <c r="D155" s="42" t="s">
        <v>138</v>
      </c>
      <c r="E155" s="70">
        <v>43024</v>
      </c>
      <c r="F155" s="71" t="s">
        <v>1088</v>
      </c>
      <c r="G155" s="42">
        <v>8169000407</v>
      </c>
      <c r="H155" s="42" t="s">
        <v>1089</v>
      </c>
      <c r="I155" s="42" t="s">
        <v>1090</v>
      </c>
      <c r="J155" s="42" t="s">
        <v>121</v>
      </c>
      <c r="K155" s="46">
        <v>50000</v>
      </c>
      <c r="L155" s="42" t="s">
        <v>66</v>
      </c>
      <c r="M155" s="42" t="s">
        <v>67</v>
      </c>
      <c r="N155" s="42" t="s">
        <v>1091</v>
      </c>
      <c r="O155" s="42" t="s">
        <v>1092</v>
      </c>
      <c r="P155" s="42" t="s">
        <v>1093</v>
      </c>
      <c r="Q155" s="14" t="s">
        <v>1094</v>
      </c>
      <c r="R155" s="47" t="s">
        <v>72</v>
      </c>
      <c r="S155" s="42" t="s">
        <v>904</v>
      </c>
      <c r="T155" s="14" t="s">
        <v>115</v>
      </c>
      <c r="U155" s="42" t="s">
        <v>941</v>
      </c>
      <c r="V155" s="42" t="s">
        <v>661</v>
      </c>
      <c r="W155" s="42" t="s">
        <v>77</v>
      </c>
      <c r="X155" s="42" t="s">
        <v>78</v>
      </c>
      <c r="Y155" s="48" t="s">
        <v>4937</v>
      </c>
      <c r="HI155" s="60"/>
      <c r="HJ155" s="60"/>
      <c r="HK155" s="60"/>
      <c r="HL155" s="60"/>
      <c r="HM155" s="60"/>
      <c r="HN155" s="60"/>
      <c r="HO155" s="60"/>
      <c r="HP155" s="60"/>
      <c r="HQ155" s="60"/>
      <c r="HR155" s="60"/>
      <c r="HS155" s="60"/>
      <c r="HT155" s="60"/>
      <c r="HU155" s="60"/>
      <c r="HV155" s="60"/>
      <c r="HW155" s="60"/>
      <c r="HX155" s="60"/>
      <c r="HY155" s="60"/>
      <c r="HZ155" s="60"/>
      <c r="IA155" s="60"/>
      <c r="IB155" s="60"/>
      <c r="IC155" s="60"/>
      <c r="ID155" s="60"/>
      <c r="IE155" s="60"/>
      <c r="IF155" s="60"/>
    </row>
    <row r="156" spans="1:240" s="41" customFormat="1" ht="15" customHeight="1" x14ac:dyDescent="0.25">
      <c r="A156" s="14">
        <v>155</v>
      </c>
      <c r="B156" s="42" t="s">
        <v>793</v>
      </c>
      <c r="C156" s="43" t="s">
        <v>9</v>
      </c>
      <c r="D156" s="42" t="s">
        <v>138</v>
      </c>
      <c r="E156" s="70">
        <v>43021</v>
      </c>
      <c r="F156" s="71" t="s">
        <v>1095</v>
      </c>
      <c r="G156" s="42">
        <v>8169000263</v>
      </c>
      <c r="H156" s="42" t="s">
        <v>1096</v>
      </c>
      <c r="I156" s="42" t="s">
        <v>1097</v>
      </c>
      <c r="J156" s="42" t="s">
        <v>121</v>
      </c>
      <c r="K156" s="46">
        <v>50000</v>
      </c>
      <c r="L156" s="42" t="s">
        <v>66</v>
      </c>
      <c r="M156" s="42" t="s">
        <v>67</v>
      </c>
      <c r="N156" s="42" t="s">
        <v>1098</v>
      </c>
      <c r="O156" s="42" t="s">
        <v>1099</v>
      </c>
      <c r="P156" s="42" t="s">
        <v>1100</v>
      </c>
      <c r="Q156" s="14" t="s">
        <v>1101</v>
      </c>
      <c r="R156" s="47" t="s">
        <v>72</v>
      </c>
      <c r="S156" s="42" t="s">
        <v>904</v>
      </c>
      <c r="T156" s="14" t="s">
        <v>115</v>
      </c>
      <c r="U156" s="42" t="s">
        <v>941</v>
      </c>
      <c r="V156" s="42" t="s">
        <v>661</v>
      </c>
      <c r="W156" s="42" t="s">
        <v>502</v>
      </c>
      <c r="X156" s="42" t="s">
        <v>78</v>
      </c>
      <c r="Y156" s="48" t="s">
        <v>4937</v>
      </c>
      <c r="HI156" s="60"/>
      <c r="HJ156" s="60"/>
      <c r="HK156" s="60"/>
      <c r="HL156" s="60"/>
      <c r="HM156" s="60"/>
      <c r="HN156" s="60"/>
      <c r="HO156" s="60"/>
      <c r="HP156" s="60"/>
      <c r="HQ156" s="60"/>
      <c r="HR156" s="60"/>
      <c r="HS156" s="60"/>
      <c r="HT156" s="60"/>
      <c r="HU156" s="60"/>
      <c r="HV156" s="60"/>
      <c r="HW156" s="60"/>
      <c r="HX156" s="60"/>
      <c r="HY156" s="60"/>
      <c r="HZ156" s="60"/>
      <c r="IA156" s="60"/>
      <c r="IB156" s="60"/>
      <c r="IC156" s="60"/>
      <c r="ID156" s="60"/>
      <c r="IE156" s="60"/>
      <c r="IF156" s="60"/>
    </row>
    <row r="157" spans="1:240" s="41" customFormat="1" ht="15" customHeight="1" x14ac:dyDescent="0.25">
      <c r="A157" s="14">
        <v>156</v>
      </c>
      <c r="B157" s="42" t="s">
        <v>793</v>
      </c>
      <c r="C157" s="43" t="s">
        <v>9</v>
      </c>
      <c r="D157" s="42" t="s">
        <v>138</v>
      </c>
      <c r="E157" s="70">
        <v>43020</v>
      </c>
      <c r="F157" s="71" t="s">
        <v>1102</v>
      </c>
      <c r="G157" s="42">
        <v>8179001315</v>
      </c>
      <c r="H157" s="42" t="s">
        <v>1103</v>
      </c>
      <c r="I157" s="42" t="s">
        <v>1104</v>
      </c>
      <c r="J157" s="42" t="s">
        <v>121</v>
      </c>
      <c r="K157" s="46">
        <v>50000</v>
      </c>
      <c r="L157" s="42" t="s">
        <v>66</v>
      </c>
      <c r="M157" s="42" t="s">
        <v>67</v>
      </c>
      <c r="N157" s="42" t="s">
        <v>1105</v>
      </c>
      <c r="O157" s="42" t="s">
        <v>1106</v>
      </c>
      <c r="P157" s="42" t="s">
        <v>1107</v>
      </c>
      <c r="Q157" s="14" t="s">
        <v>1108</v>
      </c>
      <c r="R157" s="47" t="s">
        <v>72</v>
      </c>
      <c r="S157" s="42" t="s">
        <v>904</v>
      </c>
      <c r="T157" s="14" t="s">
        <v>115</v>
      </c>
      <c r="U157" s="42" t="s">
        <v>941</v>
      </c>
      <c r="V157" s="42" t="s">
        <v>661</v>
      </c>
      <c r="W157" s="42" t="s">
        <v>77</v>
      </c>
      <c r="X157" s="42" t="s">
        <v>78</v>
      </c>
      <c r="Y157" s="48" t="s">
        <v>4937</v>
      </c>
      <c r="HI157" s="60"/>
      <c r="HJ157" s="60"/>
      <c r="HK157" s="60"/>
      <c r="HL157" s="60"/>
      <c r="HM157" s="60"/>
      <c r="HN157" s="60"/>
      <c r="HO157" s="60"/>
      <c r="HP157" s="60"/>
      <c r="HQ157" s="60"/>
      <c r="HR157" s="60"/>
      <c r="HS157" s="60"/>
      <c r="HT157" s="60"/>
      <c r="HU157" s="60"/>
      <c r="HV157" s="60"/>
      <c r="HW157" s="60"/>
      <c r="HX157" s="60"/>
      <c r="HY157" s="60"/>
      <c r="HZ157" s="60"/>
      <c r="IA157" s="60"/>
      <c r="IB157" s="60"/>
      <c r="IC157" s="60"/>
      <c r="ID157" s="60"/>
      <c r="IE157" s="60"/>
      <c r="IF157" s="60"/>
    </row>
    <row r="158" spans="1:240" s="41" customFormat="1" ht="15" customHeight="1" x14ac:dyDescent="0.25">
      <c r="A158" s="14">
        <v>157</v>
      </c>
      <c r="B158" s="42" t="s">
        <v>793</v>
      </c>
      <c r="C158" s="43" t="s">
        <v>9</v>
      </c>
      <c r="D158" s="42" t="s">
        <v>138</v>
      </c>
      <c r="E158" s="70">
        <v>43022</v>
      </c>
      <c r="F158" s="71" t="s">
        <v>1109</v>
      </c>
      <c r="G158" s="42">
        <v>8172000463</v>
      </c>
      <c r="H158" s="42" t="s">
        <v>964</v>
      </c>
      <c r="I158" s="42" t="s">
        <v>1110</v>
      </c>
      <c r="J158" s="42" t="s">
        <v>121</v>
      </c>
      <c r="K158" s="46">
        <v>250000</v>
      </c>
      <c r="L158" s="42" t="s">
        <v>66</v>
      </c>
      <c r="M158" s="42" t="s">
        <v>67</v>
      </c>
      <c r="N158" s="42" t="s">
        <v>1111</v>
      </c>
      <c r="O158" s="42" t="s">
        <v>1112</v>
      </c>
      <c r="P158" s="42" t="s">
        <v>1113</v>
      </c>
      <c r="Q158" s="14" t="s">
        <v>190</v>
      </c>
      <c r="R158" s="47" t="s">
        <v>72</v>
      </c>
      <c r="S158" s="42" t="s">
        <v>904</v>
      </c>
      <c r="T158" s="14" t="s">
        <v>115</v>
      </c>
      <c r="U158" s="42" t="s">
        <v>941</v>
      </c>
      <c r="V158" s="42" t="s">
        <v>661</v>
      </c>
      <c r="W158" s="42" t="s">
        <v>77</v>
      </c>
      <c r="X158" s="42" t="s">
        <v>78</v>
      </c>
      <c r="Y158" s="48" t="s">
        <v>4937</v>
      </c>
      <c r="HI158" s="60"/>
      <c r="HJ158" s="60"/>
      <c r="HK158" s="60"/>
      <c r="HL158" s="60"/>
      <c r="HM158" s="60"/>
      <c r="HN158" s="60"/>
      <c r="HO158" s="60"/>
      <c r="HP158" s="60"/>
      <c r="HQ158" s="60"/>
      <c r="HR158" s="60"/>
      <c r="HS158" s="60"/>
      <c r="HT158" s="60"/>
      <c r="HU158" s="60"/>
      <c r="HV158" s="60"/>
      <c r="HW158" s="60"/>
      <c r="HX158" s="60"/>
      <c r="HY158" s="60"/>
      <c r="HZ158" s="60"/>
      <c r="IA158" s="60"/>
      <c r="IB158" s="60"/>
      <c r="IC158" s="60"/>
      <c r="ID158" s="60"/>
      <c r="IE158" s="60"/>
      <c r="IF158" s="60"/>
    </row>
    <row r="159" spans="1:240" s="41" customFormat="1" ht="15" customHeight="1" x14ac:dyDescent="0.25">
      <c r="A159" s="14">
        <v>158</v>
      </c>
      <c r="B159" s="42" t="s">
        <v>793</v>
      </c>
      <c r="C159" s="43" t="s">
        <v>9</v>
      </c>
      <c r="D159" s="42" t="s">
        <v>138</v>
      </c>
      <c r="E159" s="70">
        <v>43022</v>
      </c>
      <c r="F159" s="71" t="s">
        <v>1114</v>
      </c>
      <c r="G159" s="42">
        <v>8179001099</v>
      </c>
      <c r="H159" s="42" t="s">
        <v>1115</v>
      </c>
      <c r="I159" s="42" t="s">
        <v>1116</v>
      </c>
      <c r="J159" s="42" t="s">
        <v>109</v>
      </c>
      <c r="K159" s="46">
        <v>200000</v>
      </c>
      <c r="L159" s="42" t="s">
        <v>66</v>
      </c>
      <c r="M159" s="42" t="s">
        <v>67</v>
      </c>
      <c r="N159" s="42" t="s">
        <v>1117</v>
      </c>
      <c r="O159" s="42" t="s">
        <v>1118</v>
      </c>
      <c r="P159" s="42" t="s">
        <v>1119</v>
      </c>
      <c r="Q159" s="14" t="s">
        <v>1120</v>
      </c>
      <c r="R159" s="47" t="s">
        <v>72</v>
      </c>
      <c r="S159" s="42" t="s">
        <v>904</v>
      </c>
      <c r="T159" s="14" t="s">
        <v>115</v>
      </c>
      <c r="U159" s="42" t="s">
        <v>941</v>
      </c>
      <c r="V159" s="42" t="s">
        <v>661</v>
      </c>
      <c r="W159" s="42" t="s">
        <v>77</v>
      </c>
      <c r="X159" s="42" t="s">
        <v>78</v>
      </c>
      <c r="Y159" s="48" t="s">
        <v>4937</v>
      </c>
      <c r="HI159" s="60"/>
      <c r="HJ159" s="60"/>
      <c r="HK159" s="60"/>
      <c r="HL159" s="60"/>
      <c r="HM159" s="60"/>
      <c r="HN159" s="60"/>
      <c r="HO159" s="60"/>
      <c r="HP159" s="60"/>
      <c r="HQ159" s="60"/>
      <c r="HR159" s="60"/>
      <c r="HS159" s="60"/>
      <c r="HT159" s="60"/>
      <c r="HU159" s="60"/>
      <c r="HV159" s="60"/>
      <c r="HW159" s="60"/>
      <c r="HX159" s="60"/>
      <c r="HY159" s="60"/>
      <c r="HZ159" s="60"/>
      <c r="IA159" s="60"/>
      <c r="IB159" s="60"/>
      <c r="IC159" s="60"/>
      <c r="ID159" s="60"/>
      <c r="IE159" s="60"/>
      <c r="IF159" s="60"/>
    </row>
    <row r="160" spans="1:240" s="41" customFormat="1" ht="15" customHeight="1" x14ac:dyDescent="0.25">
      <c r="A160" s="14">
        <v>159</v>
      </c>
      <c r="B160" s="42" t="s">
        <v>793</v>
      </c>
      <c r="C160" s="43" t="s">
        <v>9</v>
      </c>
      <c r="D160" s="42" t="s">
        <v>138</v>
      </c>
      <c r="E160" s="70">
        <v>43020</v>
      </c>
      <c r="F160" s="71" t="s">
        <v>1121</v>
      </c>
      <c r="G160" s="42">
        <v>8173000112</v>
      </c>
      <c r="H160" s="42" t="s">
        <v>1122</v>
      </c>
      <c r="I160" s="42" t="s">
        <v>1123</v>
      </c>
      <c r="J160" s="42" t="s">
        <v>121</v>
      </c>
      <c r="K160" s="46">
        <v>100000</v>
      </c>
      <c r="L160" s="42" t="s">
        <v>66</v>
      </c>
      <c r="M160" s="42" t="s">
        <v>67</v>
      </c>
      <c r="N160" s="42" t="s">
        <v>1124</v>
      </c>
      <c r="O160" s="42" t="s">
        <v>1125</v>
      </c>
      <c r="P160" s="42" t="s">
        <v>1126</v>
      </c>
      <c r="Q160" s="14" t="s">
        <v>1127</v>
      </c>
      <c r="R160" s="47" t="s">
        <v>72</v>
      </c>
      <c r="S160" s="42" t="s">
        <v>904</v>
      </c>
      <c r="T160" s="14" t="s">
        <v>115</v>
      </c>
      <c r="U160" s="42" t="s">
        <v>941</v>
      </c>
      <c r="V160" s="42" t="s">
        <v>661</v>
      </c>
      <c r="W160" s="42" t="s">
        <v>502</v>
      </c>
      <c r="X160" s="42" t="s">
        <v>78</v>
      </c>
      <c r="Y160" s="48" t="s">
        <v>4937</v>
      </c>
      <c r="HI160" s="60"/>
      <c r="HJ160" s="60"/>
      <c r="HK160" s="60"/>
      <c r="HL160" s="60"/>
      <c r="HM160" s="60"/>
      <c r="HN160" s="60"/>
      <c r="HO160" s="60"/>
      <c r="HP160" s="60"/>
      <c r="HQ160" s="60"/>
      <c r="HR160" s="60"/>
      <c r="HS160" s="60"/>
      <c r="HT160" s="60"/>
      <c r="HU160" s="60"/>
      <c r="HV160" s="60"/>
      <c r="HW160" s="60"/>
      <c r="HX160" s="60"/>
      <c r="HY160" s="60"/>
      <c r="HZ160" s="60"/>
      <c r="IA160" s="60"/>
      <c r="IB160" s="60"/>
      <c r="IC160" s="60"/>
      <c r="ID160" s="60"/>
      <c r="IE160" s="60"/>
      <c r="IF160" s="60"/>
    </row>
    <row r="161" spans="1:240" s="41" customFormat="1" ht="15" customHeight="1" x14ac:dyDescent="0.25">
      <c r="A161" s="14">
        <v>160</v>
      </c>
      <c r="B161" s="42" t="s">
        <v>793</v>
      </c>
      <c r="C161" s="43" t="s">
        <v>9</v>
      </c>
      <c r="D161" s="42" t="s">
        <v>138</v>
      </c>
      <c r="E161" s="70">
        <v>43039</v>
      </c>
      <c r="F161" s="71" t="s">
        <v>1128</v>
      </c>
      <c r="G161" s="42">
        <v>8172000410</v>
      </c>
      <c r="H161" s="42" t="s">
        <v>912</v>
      </c>
      <c r="I161" s="42" t="s">
        <v>913</v>
      </c>
      <c r="J161" s="42" t="s">
        <v>121</v>
      </c>
      <c r="K161" s="46">
        <v>200000</v>
      </c>
      <c r="L161" s="42" t="s">
        <v>66</v>
      </c>
      <c r="M161" s="42" t="s">
        <v>67</v>
      </c>
      <c r="N161" s="42" t="s">
        <v>1129</v>
      </c>
      <c r="O161" s="42" t="s">
        <v>1130</v>
      </c>
      <c r="P161" s="42" t="s">
        <v>1131</v>
      </c>
      <c r="Q161" s="14" t="s">
        <v>917</v>
      </c>
      <c r="R161" s="47" t="s">
        <v>72</v>
      </c>
      <c r="S161" s="42" t="s">
        <v>904</v>
      </c>
      <c r="T161" s="14" t="s">
        <v>115</v>
      </c>
      <c r="U161" s="42" t="s">
        <v>941</v>
      </c>
      <c r="V161" s="42" t="s">
        <v>661</v>
      </c>
      <c r="W161" s="42" t="s">
        <v>77</v>
      </c>
      <c r="X161" s="42" t="s">
        <v>78</v>
      </c>
      <c r="Y161" s="48" t="s">
        <v>4937</v>
      </c>
      <c r="HI161" s="60"/>
      <c r="HJ161" s="60"/>
      <c r="HK161" s="60"/>
      <c r="HL161" s="60"/>
      <c r="HM161" s="60"/>
      <c r="HN161" s="60"/>
      <c r="HO161" s="60"/>
      <c r="HP161" s="60"/>
      <c r="HQ161" s="60"/>
      <c r="HR161" s="60"/>
      <c r="HS161" s="60"/>
      <c r="HT161" s="60"/>
      <c r="HU161" s="60"/>
      <c r="HV161" s="60"/>
      <c r="HW161" s="60"/>
      <c r="HX161" s="60"/>
      <c r="HY161" s="60"/>
      <c r="HZ161" s="60"/>
      <c r="IA161" s="60"/>
      <c r="IB161" s="60"/>
      <c r="IC161" s="60"/>
      <c r="ID161" s="60"/>
      <c r="IE161" s="60"/>
      <c r="IF161" s="60"/>
    </row>
    <row r="162" spans="1:240" s="41" customFormat="1" ht="15" customHeight="1" x14ac:dyDescent="0.25">
      <c r="A162" s="14">
        <v>161</v>
      </c>
      <c r="B162" s="42" t="s">
        <v>793</v>
      </c>
      <c r="C162" s="43" t="s">
        <v>9</v>
      </c>
      <c r="D162" s="42" t="s">
        <v>138</v>
      </c>
      <c r="E162" s="70">
        <v>43037</v>
      </c>
      <c r="F162" s="71" t="s">
        <v>1132</v>
      </c>
      <c r="G162" s="42">
        <v>8172000288</v>
      </c>
      <c r="H162" s="42" t="s">
        <v>528</v>
      </c>
      <c r="I162" s="42" t="s">
        <v>965</v>
      </c>
      <c r="J162" s="42" t="s">
        <v>121</v>
      </c>
      <c r="K162" s="46">
        <v>50000</v>
      </c>
      <c r="L162" s="42" t="s">
        <v>66</v>
      </c>
      <c r="M162" s="42" t="s">
        <v>67</v>
      </c>
      <c r="N162" s="42" t="s">
        <v>1133</v>
      </c>
      <c r="O162" s="42" t="s">
        <v>1134</v>
      </c>
      <c r="P162" s="42" t="s">
        <v>1135</v>
      </c>
      <c r="Q162" s="14" t="s">
        <v>190</v>
      </c>
      <c r="R162" s="47" t="s">
        <v>72</v>
      </c>
      <c r="S162" s="42" t="s">
        <v>904</v>
      </c>
      <c r="T162" s="14" t="s">
        <v>115</v>
      </c>
      <c r="U162" s="42" t="s">
        <v>941</v>
      </c>
      <c r="V162" s="42" t="s">
        <v>661</v>
      </c>
      <c r="W162" s="42" t="s">
        <v>77</v>
      </c>
      <c r="X162" s="42" t="s">
        <v>78</v>
      </c>
      <c r="Y162" s="48" t="s">
        <v>4937</v>
      </c>
      <c r="HI162" s="60"/>
      <c r="HJ162" s="60"/>
      <c r="HK162" s="60"/>
      <c r="HL162" s="60"/>
      <c r="HM162" s="60"/>
      <c r="HN162" s="60"/>
      <c r="HO162" s="60"/>
      <c r="HP162" s="60"/>
      <c r="HQ162" s="60"/>
      <c r="HR162" s="60"/>
      <c r="HS162" s="60"/>
      <c r="HT162" s="60"/>
      <c r="HU162" s="60"/>
      <c r="HV162" s="60"/>
      <c r="HW162" s="60"/>
      <c r="HX162" s="60"/>
      <c r="HY162" s="60"/>
      <c r="HZ162" s="60"/>
      <c r="IA162" s="60"/>
      <c r="IB162" s="60"/>
      <c r="IC162" s="60"/>
      <c r="ID162" s="60"/>
      <c r="IE162" s="60"/>
      <c r="IF162" s="60"/>
    </row>
    <row r="163" spans="1:240" s="41" customFormat="1" ht="15" customHeight="1" x14ac:dyDescent="0.25">
      <c r="A163" s="14">
        <v>162</v>
      </c>
      <c r="B163" s="42" t="s">
        <v>793</v>
      </c>
      <c r="C163" s="43" t="s">
        <v>9</v>
      </c>
      <c r="D163" s="42" t="s">
        <v>138</v>
      </c>
      <c r="E163" s="70">
        <v>43033</v>
      </c>
      <c r="F163" s="71" t="s">
        <v>1136</v>
      </c>
      <c r="G163" s="42">
        <v>8169000376</v>
      </c>
      <c r="H163" s="42" t="s">
        <v>140</v>
      </c>
      <c r="I163" s="42" t="s">
        <v>1137</v>
      </c>
      <c r="J163" s="42" t="s">
        <v>121</v>
      </c>
      <c r="K163" s="46">
        <v>100000</v>
      </c>
      <c r="L163" s="42" t="s">
        <v>66</v>
      </c>
      <c r="M163" s="42" t="s">
        <v>67</v>
      </c>
      <c r="N163" s="42" t="s">
        <v>1138</v>
      </c>
      <c r="O163" s="42" t="s">
        <v>1139</v>
      </c>
      <c r="P163" s="42" t="s">
        <v>1140</v>
      </c>
      <c r="Q163" s="14" t="s">
        <v>145</v>
      </c>
      <c r="R163" s="47" t="s">
        <v>72</v>
      </c>
      <c r="S163" s="42" t="s">
        <v>904</v>
      </c>
      <c r="T163" s="14" t="s">
        <v>115</v>
      </c>
      <c r="U163" s="42" t="s">
        <v>941</v>
      </c>
      <c r="V163" s="42" t="s">
        <v>661</v>
      </c>
      <c r="W163" s="42" t="s">
        <v>77</v>
      </c>
      <c r="X163" s="42" t="s">
        <v>78</v>
      </c>
      <c r="Y163" s="48" t="s">
        <v>4937</v>
      </c>
      <c r="HI163" s="60"/>
      <c r="HJ163" s="60"/>
      <c r="HK163" s="60"/>
      <c r="HL163" s="60"/>
      <c r="HM163" s="60"/>
      <c r="HN163" s="60"/>
      <c r="HO163" s="60"/>
      <c r="HP163" s="60"/>
      <c r="HQ163" s="60"/>
      <c r="HR163" s="60"/>
      <c r="HS163" s="60"/>
      <c r="HT163" s="60"/>
      <c r="HU163" s="60"/>
      <c r="HV163" s="60"/>
      <c r="HW163" s="60"/>
      <c r="HX163" s="60"/>
      <c r="HY163" s="60"/>
      <c r="HZ163" s="60"/>
      <c r="IA163" s="60"/>
      <c r="IB163" s="60"/>
      <c r="IC163" s="60"/>
      <c r="ID163" s="60"/>
      <c r="IE163" s="60"/>
      <c r="IF163" s="60"/>
    </row>
    <row r="164" spans="1:240" s="41" customFormat="1" ht="15" customHeight="1" x14ac:dyDescent="0.25">
      <c r="A164" s="14">
        <v>163</v>
      </c>
      <c r="B164" s="42" t="s">
        <v>793</v>
      </c>
      <c r="C164" s="43" t="s">
        <v>9</v>
      </c>
      <c r="D164" s="42" t="s">
        <v>138</v>
      </c>
      <c r="E164" s="70">
        <v>43036</v>
      </c>
      <c r="F164" s="71" t="s">
        <v>1141</v>
      </c>
      <c r="G164" s="42">
        <v>8179001757</v>
      </c>
      <c r="H164" s="42" t="s">
        <v>1142</v>
      </c>
      <c r="I164" s="42" t="s">
        <v>1143</v>
      </c>
      <c r="J164" s="42" t="s">
        <v>121</v>
      </c>
      <c r="K164" s="46">
        <v>100000</v>
      </c>
      <c r="L164" s="42" t="s">
        <v>66</v>
      </c>
      <c r="M164" s="42" t="s">
        <v>67</v>
      </c>
      <c r="N164" s="42" t="s">
        <v>1144</v>
      </c>
      <c r="O164" s="42" t="s">
        <v>1145</v>
      </c>
      <c r="P164" s="42" t="s">
        <v>1146</v>
      </c>
      <c r="Q164" s="14" t="s">
        <v>1147</v>
      </c>
      <c r="R164" s="47" t="s">
        <v>72</v>
      </c>
      <c r="S164" s="42" t="s">
        <v>904</v>
      </c>
      <c r="T164" s="14" t="s">
        <v>115</v>
      </c>
      <c r="U164" s="42" t="s">
        <v>941</v>
      </c>
      <c r="V164" s="42" t="s">
        <v>661</v>
      </c>
      <c r="W164" s="42" t="s">
        <v>77</v>
      </c>
      <c r="X164" s="42" t="s">
        <v>78</v>
      </c>
      <c r="Y164" s="48" t="s">
        <v>4937</v>
      </c>
      <c r="HI164" s="60"/>
      <c r="HJ164" s="60"/>
      <c r="HK164" s="60"/>
      <c r="HL164" s="60"/>
      <c r="HM164" s="60"/>
      <c r="HN164" s="60"/>
      <c r="HO164" s="60"/>
      <c r="HP164" s="60"/>
      <c r="HQ164" s="60"/>
      <c r="HR164" s="60"/>
      <c r="HS164" s="60"/>
      <c r="HT164" s="60"/>
      <c r="HU164" s="60"/>
      <c r="HV164" s="60"/>
      <c r="HW164" s="60"/>
      <c r="HX164" s="60"/>
      <c r="HY164" s="60"/>
      <c r="HZ164" s="60"/>
      <c r="IA164" s="60"/>
      <c r="IB164" s="60"/>
      <c r="IC164" s="60"/>
      <c r="ID164" s="60"/>
      <c r="IE164" s="60"/>
      <c r="IF164" s="60"/>
    </row>
    <row r="165" spans="1:240" s="41" customFormat="1" ht="15" customHeight="1" x14ac:dyDescent="0.25">
      <c r="A165" s="14">
        <v>164</v>
      </c>
      <c r="B165" s="42" t="s">
        <v>793</v>
      </c>
      <c r="C165" s="43" t="s">
        <v>9</v>
      </c>
      <c r="D165" s="42" t="s">
        <v>138</v>
      </c>
      <c r="E165" s="70">
        <v>43024</v>
      </c>
      <c r="F165" s="71" t="s">
        <v>1148</v>
      </c>
      <c r="G165" s="42">
        <v>8172000423</v>
      </c>
      <c r="H165" s="42" t="s">
        <v>1149</v>
      </c>
      <c r="I165" s="42" t="s">
        <v>1150</v>
      </c>
      <c r="J165" s="42" t="s">
        <v>121</v>
      </c>
      <c r="K165" s="46">
        <v>100000</v>
      </c>
      <c r="L165" s="42" t="s">
        <v>66</v>
      </c>
      <c r="M165" s="42" t="s">
        <v>67</v>
      </c>
      <c r="N165" s="42" t="s">
        <v>1151</v>
      </c>
      <c r="O165" s="42" t="s">
        <v>1152</v>
      </c>
      <c r="P165" s="42" t="s">
        <v>1153</v>
      </c>
      <c r="Q165" s="14" t="s">
        <v>1154</v>
      </c>
      <c r="R165" s="47" t="s">
        <v>72</v>
      </c>
      <c r="S165" s="42" t="s">
        <v>904</v>
      </c>
      <c r="T165" s="14" t="s">
        <v>115</v>
      </c>
      <c r="U165" s="42" t="s">
        <v>941</v>
      </c>
      <c r="V165" s="42" t="s">
        <v>661</v>
      </c>
      <c r="W165" s="42" t="s">
        <v>77</v>
      </c>
      <c r="X165" s="42" t="s">
        <v>78</v>
      </c>
      <c r="Y165" s="48" t="s">
        <v>4937</v>
      </c>
      <c r="HI165" s="60"/>
      <c r="HJ165" s="60"/>
      <c r="HK165" s="60"/>
      <c r="HL165" s="60"/>
      <c r="HM165" s="60"/>
      <c r="HN165" s="60"/>
      <c r="HO165" s="60"/>
      <c r="HP165" s="60"/>
      <c r="HQ165" s="60"/>
      <c r="HR165" s="60"/>
      <c r="HS165" s="60"/>
      <c r="HT165" s="60"/>
      <c r="HU165" s="60"/>
      <c r="HV165" s="60"/>
      <c r="HW165" s="60"/>
      <c r="HX165" s="60"/>
      <c r="HY165" s="60"/>
      <c r="HZ165" s="60"/>
      <c r="IA165" s="60"/>
      <c r="IB165" s="60"/>
      <c r="IC165" s="60"/>
      <c r="ID165" s="60"/>
      <c r="IE165" s="60"/>
      <c r="IF165" s="60"/>
    </row>
    <row r="166" spans="1:240" s="41" customFormat="1" ht="15" customHeight="1" x14ac:dyDescent="0.25">
      <c r="A166" s="14">
        <v>165</v>
      </c>
      <c r="B166" s="42" t="s">
        <v>793</v>
      </c>
      <c r="C166" s="43" t="s">
        <v>9</v>
      </c>
      <c r="D166" s="42" t="s">
        <v>138</v>
      </c>
      <c r="E166" s="70">
        <v>43022</v>
      </c>
      <c r="F166" s="71" t="s">
        <v>1155</v>
      </c>
      <c r="G166" s="42">
        <v>8162000394</v>
      </c>
      <c r="H166" s="42" t="s">
        <v>943</v>
      </c>
      <c r="I166" s="42" t="s">
        <v>944</v>
      </c>
      <c r="J166" s="42" t="s">
        <v>121</v>
      </c>
      <c r="K166" s="46">
        <v>50000</v>
      </c>
      <c r="L166" s="42" t="s">
        <v>66</v>
      </c>
      <c r="M166" s="42" t="s">
        <v>67</v>
      </c>
      <c r="N166" s="42" t="s">
        <v>1156</v>
      </c>
      <c r="O166" s="42" t="s">
        <v>1157</v>
      </c>
      <c r="P166" s="42" t="s">
        <v>1158</v>
      </c>
      <c r="Q166" s="14" t="s">
        <v>948</v>
      </c>
      <c r="R166" s="47" t="s">
        <v>72</v>
      </c>
      <c r="S166" s="42" t="s">
        <v>904</v>
      </c>
      <c r="T166" s="14" t="s">
        <v>115</v>
      </c>
      <c r="U166" s="42" t="s">
        <v>941</v>
      </c>
      <c r="V166" s="42" t="s">
        <v>661</v>
      </c>
      <c r="W166" s="42" t="s">
        <v>77</v>
      </c>
      <c r="X166" s="42" t="s">
        <v>78</v>
      </c>
      <c r="Y166" s="48" t="s">
        <v>4937</v>
      </c>
      <c r="HI166" s="60"/>
      <c r="HJ166" s="60"/>
      <c r="HK166" s="60"/>
      <c r="HL166" s="60"/>
      <c r="HM166" s="60"/>
      <c r="HN166" s="60"/>
      <c r="HO166" s="60"/>
      <c r="HP166" s="60"/>
      <c r="HQ166" s="60"/>
      <c r="HR166" s="60"/>
      <c r="HS166" s="60"/>
      <c r="HT166" s="60"/>
      <c r="HU166" s="60"/>
      <c r="HV166" s="60"/>
      <c r="HW166" s="60"/>
      <c r="HX166" s="60"/>
      <c r="HY166" s="60"/>
      <c r="HZ166" s="60"/>
      <c r="IA166" s="60"/>
      <c r="IB166" s="60"/>
      <c r="IC166" s="60"/>
      <c r="ID166" s="60"/>
      <c r="IE166" s="60"/>
      <c r="IF166" s="60"/>
    </row>
    <row r="167" spans="1:240" s="41" customFormat="1" ht="15" customHeight="1" x14ac:dyDescent="0.25">
      <c r="A167" s="14">
        <v>166</v>
      </c>
      <c r="B167" s="42" t="s">
        <v>793</v>
      </c>
      <c r="C167" s="43" t="s">
        <v>9</v>
      </c>
      <c r="D167" s="42" t="s">
        <v>138</v>
      </c>
      <c r="E167" s="70">
        <v>43024</v>
      </c>
      <c r="F167" s="71" t="s">
        <v>1159</v>
      </c>
      <c r="G167" s="42">
        <v>8172000279</v>
      </c>
      <c r="H167" s="42" t="s">
        <v>1160</v>
      </c>
      <c r="I167" s="42" t="s">
        <v>1161</v>
      </c>
      <c r="J167" s="42" t="s">
        <v>121</v>
      </c>
      <c r="K167" s="46">
        <v>100000</v>
      </c>
      <c r="L167" s="42" t="s">
        <v>66</v>
      </c>
      <c r="M167" s="42" t="s">
        <v>67</v>
      </c>
      <c r="N167" s="42" t="s">
        <v>1162</v>
      </c>
      <c r="O167" s="42" t="s">
        <v>1163</v>
      </c>
      <c r="P167" s="42" t="s">
        <v>1164</v>
      </c>
      <c r="Q167" s="14" t="s">
        <v>1165</v>
      </c>
      <c r="R167" s="47" t="s">
        <v>72</v>
      </c>
      <c r="S167" s="42" t="s">
        <v>904</v>
      </c>
      <c r="T167" s="14" t="s">
        <v>115</v>
      </c>
      <c r="U167" s="42" t="s">
        <v>941</v>
      </c>
      <c r="V167" s="42" t="s">
        <v>661</v>
      </c>
      <c r="W167" s="42" t="s">
        <v>77</v>
      </c>
      <c r="X167" s="42" t="s">
        <v>78</v>
      </c>
      <c r="Y167" s="48" t="s">
        <v>4937</v>
      </c>
      <c r="HI167" s="60"/>
      <c r="HJ167" s="60"/>
      <c r="HK167" s="60"/>
      <c r="HL167" s="60"/>
      <c r="HM167" s="60"/>
      <c r="HN167" s="60"/>
      <c r="HO167" s="60"/>
      <c r="HP167" s="60"/>
      <c r="HQ167" s="60"/>
      <c r="HR167" s="60"/>
      <c r="HS167" s="60"/>
      <c r="HT167" s="60"/>
      <c r="HU167" s="60"/>
      <c r="HV167" s="60"/>
      <c r="HW167" s="60"/>
      <c r="HX167" s="60"/>
      <c r="HY167" s="60"/>
      <c r="HZ167" s="60"/>
      <c r="IA167" s="60"/>
      <c r="IB167" s="60"/>
      <c r="IC167" s="60"/>
      <c r="ID167" s="60"/>
      <c r="IE167" s="60"/>
      <c r="IF167" s="60"/>
    </row>
    <row r="168" spans="1:240" s="41" customFormat="1" ht="15" customHeight="1" x14ac:dyDescent="0.25">
      <c r="A168" s="14">
        <v>167</v>
      </c>
      <c r="B168" s="42" t="s">
        <v>793</v>
      </c>
      <c r="C168" s="43" t="s">
        <v>9</v>
      </c>
      <c r="D168" s="42" t="s">
        <v>138</v>
      </c>
      <c r="E168" s="70">
        <v>43022</v>
      </c>
      <c r="F168" s="71" t="s">
        <v>1166</v>
      </c>
      <c r="G168" s="42">
        <v>8172000171</v>
      </c>
      <c r="H168" s="42" t="s">
        <v>1167</v>
      </c>
      <c r="I168" s="42" t="s">
        <v>1137</v>
      </c>
      <c r="J168" s="42" t="s">
        <v>121</v>
      </c>
      <c r="K168" s="46">
        <v>100000</v>
      </c>
      <c r="L168" s="42" t="s">
        <v>66</v>
      </c>
      <c r="M168" s="42" t="s">
        <v>67</v>
      </c>
      <c r="N168" s="42" t="s">
        <v>1168</v>
      </c>
      <c r="O168" s="42" t="s">
        <v>1169</v>
      </c>
      <c r="P168" s="42" t="s">
        <v>1170</v>
      </c>
      <c r="Q168" s="14" t="s">
        <v>145</v>
      </c>
      <c r="R168" s="47" t="s">
        <v>72</v>
      </c>
      <c r="S168" s="42" t="s">
        <v>904</v>
      </c>
      <c r="T168" s="14" t="s">
        <v>115</v>
      </c>
      <c r="U168" s="42" t="s">
        <v>941</v>
      </c>
      <c r="V168" s="42" t="s">
        <v>661</v>
      </c>
      <c r="W168" s="42" t="s">
        <v>502</v>
      </c>
      <c r="X168" s="42" t="s">
        <v>78</v>
      </c>
      <c r="Y168" s="48" t="s">
        <v>4937</v>
      </c>
      <c r="HI168" s="60"/>
      <c r="HJ168" s="60"/>
      <c r="HK168" s="60"/>
      <c r="HL168" s="60"/>
      <c r="HM168" s="60"/>
      <c r="HN168" s="60"/>
      <c r="HO168" s="60"/>
      <c r="HP168" s="60"/>
      <c r="HQ168" s="60"/>
      <c r="HR168" s="60"/>
      <c r="HS168" s="60"/>
      <c r="HT168" s="60"/>
      <c r="HU168" s="60"/>
      <c r="HV168" s="60"/>
      <c r="HW168" s="60"/>
      <c r="HX168" s="60"/>
      <c r="HY168" s="60"/>
      <c r="HZ168" s="60"/>
      <c r="IA168" s="60"/>
      <c r="IB168" s="60"/>
      <c r="IC168" s="60"/>
      <c r="ID168" s="60"/>
      <c r="IE168" s="60"/>
      <c r="IF168" s="60"/>
    </row>
    <row r="169" spans="1:240" s="41" customFormat="1" ht="15" customHeight="1" x14ac:dyDescent="0.25">
      <c r="A169" s="14">
        <v>168</v>
      </c>
      <c r="B169" s="42" t="s">
        <v>793</v>
      </c>
      <c r="C169" s="43" t="s">
        <v>9</v>
      </c>
      <c r="D169" s="42" t="s">
        <v>138</v>
      </c>
      <c r="E169" s="70">
        <v>43029</v>
      </c>
      <c r="F169" s="71" t="s">
        <v>1171</v>
      </c>
      <c r="G169" s="42">
        <v>8179001130</v>
      </c>
      <c r="H169" s="42" t="s">
        <v>1075</v>
      </c>
      <c r="I169" s="42" t="s">
        <v>1076</v>
      </c>
      <c r="J169" s="42" t="s">
        <v>109</v>
      </c>
      <c r="K169" s="46">
        <v>50000</v>
      </c>
      <c r="L169" s="42" t="s">
        <v>66</v>
      </c>
      <c r="M169" s="42" t="s">
        <v>67</v>
      </c>
      <c r="N169" s="42" t="s">
        <v>1172</v>
      </c>
      <c r="O169" s="42" t="s">
        <v>1173</v>
      </c>
      <c r="P169" s="42" t="s">
        <v>1174</v>
      </c>
      <c r="Q169" s="14" t="s">
        <v>1080</v>
      </c>
      <c r="R169" s="47" t="s">
        <v>72</v>
      </c>
      <c r="S169" s="42" t="s">
        <v>904</v>
      </c>
      <c r="T169" s="14" t="s">
        <v>115</v>
      </c>
      <c r="U169" s="42" t="s">
        <v>941</v>
      </c>
      <c r="V169" s="42" t="s">
        <v>661</v>
      </c>
      <c r="W169" s="42" t="s">
        <v>77</v>
      </c>
      <c r="X169" s="42" t="s">
        <v>78</v>
      </c>
      <c r="Y169" s="48" t="s">
        <v>4937</v>
      </c>
      <c r="HI169" s="60"/>
      <c r="HJ169" s="60"/>
      <c r="HK169" s="60"/>
      <c r="HL169" s="60"/>
      <c r="HM169" s="60"/>
      <c r="HN169" s="60"/>
      <c r="HO169" s="60"/>
      <c r="HP169" s="60"/>
      <c r="HQ169" s="60"/>
      <c r="HR169" s="60"/>
      <c r="HS169" s="60"/>
      <c r="HT169" s="60"/>
      <c r="HU169" s="60"/>
      <c r="HV169" s="60"/>
      <c r="HW169" s="60"/>
      <c r="HX169" s="60"/>
      <c r="HY169" s="60"/>
      <c r="HZ169" s="60"/>
      <c r="IA169" s="60"/>
      <c r="IB169" s="60"/>
      <c r="IC169" s="60"/>
      <c r="ID169" s="60"/>
      <c r="IE169" s="60"/>
      <c r="IF169" s="60"/>
    </row>
    <row r="170" spans="1:240" s="41" customFormat="1" ht="15" customHeight="1" x14ac:dyDescent="0.25">
      <c r="A170" s="14">
        <v>169</v>
      </c>
      <c r="B170" s="42" t="s">
        <v>793</v>
      </c>
      <c r="C170" s="43" t="s">
        <v>9</v>
      </c>
      <c r="D170" s="42" t="s">
        <v>138</v>
      </c>
      <c r="E170" s="70">
        <v>43028</v>
      </c>
      <c r="F170" s="71" t="s">
        <v>1175</v>
      </c>
      <c r="G170" s="42">
        <v>8173000137</v>
      </c>
      <c r="H170" s="42" t="s">
        <v>1176</v>
      </c>
      <c r="I170" s="42" t="s">
        <v>1177</v>
      </c>
      <c r="J170" s="42" t="s">
        <v>121</v>
      </c>
      <c r="K170" s="46">
        <v>100000</v>
      </c>
      <c r="L170" s="42" t="s">
        <v>66</v>
      </c>
      <c r="M170" s="42" t="s">
        <v>67</v>
      </c>
      <c r="N170" s="42" t="s">
        <v>1178</v>
      </c>
      <c r="O170" s="42" t="s">
        <v>1179</v>
      </c>
      <c r="P170" s="42" t="s">
        <v>1180</v>
      </c>
      <c r="Q170" s="14" t="s">
        <v>1181</v>
      </c>
      <c r="R170" s="47" t="s">
        <v>72</v>
      </c>
      <c r="S170" s="42" t="s">
        <v>904</v>
      </c>
      <c r="T170" s="14" t="s">
        <v>115</v>
      </c>
      <c r="U170" s="42" t="s">
        <v>941</v>
      </c>
      <c r="V170" s="42" t="s">
        <v>661</v>
      </c>
      <c r="W170" s="42" t="s">
        <v>77</v>
      </c>
      <c r="X170" s="42" t="s">
        <v>78</v>
      </c>
      <c r="Y170" s="48" t="s">
        <v>4937</v>
      </c>
      <c r="HI170" s="60"/>
      <c r="HJ170" s="60"/>
      <c r="HK170" s="60"/>
      <c r="HL170" s="60"/>
      <c r="HM170" s="60"/>
      <c r="HN170" s="60"/>
      <c r="HO170" s="60"/>
      <c r="HP170" s="60"/>
      <c r="HQ170" s="60"/>
      <c r="HR170" s="60"/>
      <c r="HS170" s="60"/>
      <c r="HT170" s="60"/>
      <c r="HU170" s="60"/>
      <c r="HV170" s="60"/>
      <c r="HW170" s="60"/>
      <c r="HX170" s="60"/>
      <c r="HY170" s="60"/>
      <c r="HZ170" s="60"/>
      <c r="IA170" s="60"/>
      <c r="IB170" s="60"/>
      <c r="IC170" s="60"/>
      <c r="ID170" s="60"/>
      <c r="IE170" s="60"/>
      <c r="IF170" s="60"/>
    </row>
    <row r="171" spans="1:240" s="41" customFormat="1" ht="15" customHeight="1" x14ac:dyDescent="0.25">
      <c r="A171" s="14">
        <v>170</v>
      </c>
      <c r="B171" s="42" t="s">
        <v>793</v>
      </c>
      <c r="C171" s="43" t="s">
        <v>9</v>
      </c>
      <c r="D171" s="42" t="s">
        <v>138</v>
      </c>
      <c r="E171" s="70">
        <v>43019</v>
      </c>
      <c r="F171" s="71" t="s">
        <v>1182</v>
      </c>
      <c r="G171" s="42">
        <v>8172000262</v>
      </c>
      <c r="H171" s="42" t="s">
        <v>1183</v>
      </c>
      <c r="I171" s="42" t="s">
        <v>1184</v>
      </c>
      <c r="J171" s="42" t="s">
        <v>121</v>
      </c>
      <c r="K171" s="46">
        <v>100000</v>
      </c>
      <c r="L171" s="42" t="s">
        <v>66</v>
      </c>
      <c r="M171" s="42" t="s">
        <v>67</v>
      </c>
      <c r="N171" s="42" t="s">
        <v>1185</v>
      </c>
      <c r="O171" s="42" t="s">
        <v>1186</v>
      </c>
      <c r="P171" s="42" t="s">
        <v>1187</v>
      </c>
      <c r="Q171" s="14" t="s">
        <v>1188</v>
      </c>
      <c r="R171" s="47" t="s">
        <v>72</v>
      </c>
      <c r="S171" s="42" t="s">
        <v>904</v>
      </c>
      <c r="T171" s="14" t="s">
        <v>115</v>
      </c>
      <c r="U171" s="42" t="s">
        <v>941</v>
      </c>
      <c r="V171" s="42" t="s">
        <v>661</v>
      </c>
      <c r="W171" s="42" t="s">
        <v>77</v>
      </c>
      <c r="X171" s="42" t="s">
        <v>78</v>
      </c>
      <c r="Y171" s="48" t="s">
        <v>4937</v>
      </c>
      <c r="HI171" s="60"/>
      <c r="HJ171" s="60"/>
      <c r="HK171" s="60"/>
      <c r="HL171" s="60"/>
      <c r="HM171" s="60"/>
      <c r="HN171" s="60"/>
      <c r="HO171" s="60"/>
      <c r="HP171" s="60"/>
      <c r="HQ171" s="60"/>
      <c r="HR171" s="60"/>
      <c r="HS171" s="60"/>
      <c r="HT171" s="60"/>
      <c r="HU171" s="60"/>
      <c r="HV171" s="60"/>
      <c r="HW171" s="60"/>
      <c r="HX171" s="60"/>
      <c r="HY171" s="60"/>
      <c r="HZ171" s="60"/>
      <c r="IA171" s="60"/>
      <c r="IB171" s="60"/>
      <c r="IC171" s="60"/>
      <c r="ID171" s="60"/>
      <c r="IE171" s="60"/>
      <c r="IF171" s="60"/>
    </row>
    <row r="172" spans="1:240" s="41" customFormat="1" ht="15" customHeight="1" x14ac:dyDescent="0.25">
      <c r="A172" s="14">
        <v>171</v>
      </c>
      <c r="B172" s="42" t="s">
        <v>793</v>
      </c>
      <c r="C172" s="43" t="s">
        <v>9</v>
      </c>
      <c r="D172" s="42" t="s">
        <v>138</v>
      </c>
      <c r="E172" s="70">
        <v>43032</v>
      </c>
      <c r="F172" s="71" t="s">
        <v>1189</v>
      </c>
      <c r="G172" s="42">
        <v>8172000232</v>
      </c>
      <c r="H172" s="42" t="s">
        <v>545</v>
      </c>
      <c r="I172" s="42" t="s">
        <v>1190</v>
      </c>
      <c r="J172" s="42" t="s">
        <v>109</v>
      </c>
      <c r="K172" s="46">
        <v>50000</v>
      </c>
      <c r="L172" s="42" t="s">
        <v>66</v>
      </c>
      <c r="M172" s="42" t="s">
        <v>67</v>
      </c>
      <c r="N172" s="42" t="s">
        <v>1191</v>
      </c>
      <c r="O172" s="42" t="s">
        <v>1192</v>
      </c>
      <c r="P172" s="42" t="s">
        <v>1193</v>
      </c>
      <c r="Q172" s="14" t="s">
        <v>154</v>
      </c>
      <c r="R172" s="47" t="s">
        <v>72</v>
      </c>
      <c r="S172" s="42" t="s">
        <v>904</v>
      </c>
      <c r="T172" s="14" t="s">
        <v>115</v>
      </c>
      <c r="U172" s="42" t="s">
        <v>941</v>
      </c>
      <c r="V172" s="42" t="s">
        <v>661</v>
      </c>
      <c r="W172" s="42" t="s">
        <v>502</v>
      </c>
      <c r="X172" s="42" t="s">
        <v>78</v>
      </c>
      <c r="Y172" s="48" t="s">
        <v>4937</v>
      </c>
      <c r="HI172" s="60"/>
      <c r="HJ172" s="60"/>
      <c r="HK172" s="60"/>
      <c r="HL172" s="60"/>
      <c r="HM172" s="60"/>
      <c r="HN172" s="60"/>
      <c r="HO172" s="60"/>
      <c r="HP172" s="60"/>
      <c r="HQ172" s="60"/>
      <c r="HR172" s="60"/>
      <c r="HS172" s="60"/>
      <c r="HT172" s="60"/>
      <c r="HU172" s="60"/>
      <c r="HV172" s="60"/>
      <c r="HW172" s="60"/>
      <c r="HX172" s="60"/>
      <c r="HY172" s="60"/>
      <c r="HZ172" s="60"/>
      <c r="IA172" s="60"/>
      <c r="IB172" s="60"/>
      <c r="IC172" s="60"/>
      <c r="ID172" s="60"/>
      <c r="IE172" s="60"/>
      <c r="IF172" s="60"/>
    </row>
    <row r="173" spans="1:240" s="41" customFormat="1" ht="15" customHeight="1" x14ac:dyDescent="0.25">
      <c r="A173" s="14">
        <v>172</v>
      </c>
      <c r="B173" s="42" t="s">
        <v>793</v>
      </c>
      <c r="C173" s="43" t="s">
        <v>9</v>
      </c>
      <c r="D173" s="42" t="s">
        <v>138</v>
      </c>
      <c r="E173" s="70">
        <v>43024</v>
      </c>
      <c r="F173" s="71" t="s">
        <v>1194</v>
      </c>
      <c r="G173" s="42">
        <v>8179001329</v>
      </c>
      <c r="H173" s="42" t="s">
        <v>1195</v>
      </c>
      <c r="I173" s="42" t="s">
        <v>1196</v>
      </c>
      <c r="J173" s="42" t="s">
        <v>121</v>
      </c>
      <c r="K173" s="46">
        <v>50000</v>
      </c>
      <c r="L173" s="42" t="s">
        <v>66</v>
      </c>
      <c r="M173" s="42" t="s">
        <v>67</v>
      </c>
      <c r="N173" s="42" t="s">
        <v>1197</v>
      </c>
      <c r="O173" s="42" t="s">
        <v>1198</v>
      </c>
      <c r="P173" s="42" t="s">
        <v>1199</v>
      </c>
      <c r="Q173" s="14" t="s">
        <v>1200</v>
      </c>
      <c r="R173" s="47" t="s">
        <v>72</v>
      </c>
      <c r="S173" s="42" t="s">
        <v>904</v>
      </c>
      <c r="T173" s="14" t="s">
        <v>115</v>
      </c>
      <c r="U173" s="42" t="s">
        <v>941</v>
      </c>
      <c r="V173" s="42" t="s">
        <v>661</v>
      </c>
      <c r="W173" s="42" t="s">
        <v>77</v>
      </c>
      <c r="X173" s="42" t="s">
        <v>78</v>
      </c>
      <c r="Y173" s="48" t="s">
        <v>4937</v>
      </c>
      <c r="HI173" s="60"/>
      <c r="HJ173" s="60"/>
      <c r="HK173" s="60"/>
      <c r="HL173" s="60"/>
      <c r="HM173" s="60"/>
      <c r="HN173" s="60"/>
      <c r="HO173" s="60"/>
      <c r="HP173" s="60"/>
      <c r="HQ173" s="60"/>
      <c r="HR173" s="60"/>
      <c r="HS173" s="60"/>
      <c r="HT173" s="60"/>
      <c r="HU173" s="60"/>
      <c r="HV173" s="60"/>
      <c r="HW173" s="60"/>
      <c r="HX173" s="60"/>
      <c r="HY173" s="60"/>
      <c r="HZ173" s="60"/>
      <c r="IA173" s="60"/>
      <c r="IB173" s="60"/>
      <c r="IC173" s="60"/>
      <c r="ID173" s="60"/>
      <c r="IE173" s="60"/>
      <c r="IF173" s="60"/>
    </row>
    <row r="174" spans="1:240" s="41" customFormat="1" ht="15" customHeight="1" x14ac:dyDescent="0.25">
      <c r="A174" s="14">
        <v>173</v>
      </c>
      <c r="B174" s="42" t="s">
        <v>793</v>
      </c>
      <c r="C174" s="43" t="s">
        <v>9</v>
      </c>
      <c r="D174" s="42" t="s">
        <v>138</v>
      </c>
      <c r="E174" s="70">
        <v>43035</v>
      </c>
      <c r="F174" s="71" t="s">
        <v>1201</v>
      </c>
      <c r="G174" s="42">
        <v>8179001182</v>
      </c>
      <c r="H174" s="42" t="s">
        <v>1202</v>
      </c>
      <c r="I174" s="42" t="s">
        <v>1203</v>
      </c>
      <c r="J174" s="42" t="s">
        <v>121</v>
      </c>
      <c r="K174" s="46">
        <v>50000</v>
      </c>
      <c r="L174" s="42" t="s">
        <v>66</v>
      </c>
      <c r="M174" s="42" t="s">
        <v>67</v>
      </c>
      <c r="N174" s="42" t="s">
        <v>1204</v>
      </c>
      <c r="O174" s="42" t="s">
        <v>1205</v>
      </c>
      <c r="P174" s="42" t="s">
        <v>1206</v>
      </c>
      <c r="Q174" s="14" t="s">
        <v>1207</v>
      </c>
      <c r="R174" s="47" t="s">
        <v>72</v>
      </c>
      <c r="S174" s="42" t="s">
        <v>904</v>
      </c>
      <c r="T174" s="14" t="s">
        <v>115</v>
      </c>
      <c r="U174" s="42" t="s">
        <v>941</v>
      </c>
      <c r="V174" s="42" t="s">
        <v>661</v>
      </c>
      <c r="W174" s="42" t="s">
        <v>77</v>
      </c>
      <c r="X174" s="42" t="s">
        <v>78</v>
      </c>
      <c r="Y174" s="48" t="s">
        <v>4937</v>
      </c>
      <c r="HI174" s="60"/>
      <c r="HJ174" s="60"/>
      <c r="HK174" s="60"/>
      <c r="HL174" s="60"/>
      <c r="HM174" s="60"/>
      <c r="HN174" s="60"/>
      <c r="HO174" s="60"/>
      <c r="HP174" s="60"/>
      <c r="HQ174" s="60"/>
      <c r="HR174" s="60"/>
      <c r="HS174" s="60"/>
      <c r="HT174" s="60"/>
      <c r="HU174" s="60"/>
      <c r="HV174" s="60"/>
      <c r="HW174" s="60"/>
      <c r="HX174" s="60"/>
      <c r="HY174" s="60"/>
      <c r="HZ174" s="60"/>
      <c r="IA174" s="60"/>
      <c r="IB174" s="60"/>
      <c r="IC174" s="60"/>
      <c r="ID174" s="60"/>
      <c r="IE174" s="60"/>
      <c r="IF174" s="60"/>
    </row>
    <row r="175" spans="1:240" s="41" customFormat="1" ht="15" customHeight="1" x14ac:dyDescent="0.25">
      <c r="A175" s="14">
        <v>174</v>
      </c>
      <c r="B175" s="42" t="s">
        <v>793</v>
      </c>
      <c r="C175" s="43" t="s">
        <v>9</v>
      </c>
      <c r="D175" s="42" t="s">
        <v>138</v>
      </c>
      <c r="E175" s="70">
        <v>43033</v>
      </c>
      <c r="F175" s="71" t="s">
        <v>1208</v>
      </c>
      <c r="G175" s="42">
        <v>8169000505</v>
      </c>
      <c r="H175" s="42" t="s">
        <v>1209</v>
      </c>
      <c r="I175" s="42" t="s">
        <v>1210</v>
      </c>
      <c r="J175" s="42" t="s">
        <v>121</v>
      </c>
      <c r="K175" s="46">
        <v>50000</v>
      </c>
      <c r="L175" s="42" t="s">
        <v>66</v>
      </c>
      <c r="M175" s="42" t="s">
        <v>67</v>
      </c>
      <c r="N175" s="42" t="s">
        <v>1211</v>
      </c>
      <c r="O175" s="42" t="s">
        <v>1212</v>
      </c>
      <c r="P175" s="42" t="s">
        <v>1213</v>
      </c>
      <c r="Q175" s="14" t="s">
        <v>1101</v>
      </c>
      <c r="R175" s="47" t="s">
        <v>72</v>
      </c>
      <c r="S175" s="42" t="s">
        <v>904</v>
      </c>
      <c r="T175" s="14" t="s">
        <v>115</v>
      </c>
      <c r="U175" s="42" t="s">
        <v>941</v>
      </c>
      <c r="V175" s="42" t="s">
        <v>661</v>
      </c>
      <c r="W175" s="42" t="s">
        <v>77</v>
      </c>
      <c r="X175" s="42" t="s">
        <v>78</v>
      </c>
      <c r="Y175" s="48" t="s">
        <v>4937</v>
      </c>
      <c r="HI175" s="60"/>
      <c r="HJ175" s="60"/>
      <c r="HK175" s="60"/>
      <c r="HL175" s="60"/>
      <c r="HM175" s="60"/>
      <c r="HN175" s="60"/>
      <c r="HO175" s="60"/>
      <c r="HP175" s="60"/>
      <c r="HQ175" s="60"/>
      <c r="HR175" s="60"/>
      <c r="HS175" s="60"/>
      <c r="HT175" s="60"/>
      <c r="HU175" s="60"/>
      <c r="HV175" s="60"/>
      <c r="HW175" s="60"/>
      <c r="HX175" s="60"/>
      <c r="HY175" s="60"/>
      <c r="HZ175" s="60"/>
      <c r="IA175" s="60"/>
      <c r="IB175" s="60"/>
      <c r="IC175" s="60"/>
      <c r="ID175" s="60"/>
      <c r="IE175" s="60"/>
      <c r="IF175" s="60"/>
    </row>
    <row r="176" spans="1:240" s="41" customFormat="1" ht="15" customHeight="1" x14ac:dyDescent="0.25">
      <c r="A176" s="14">
        <v>175</v>
      </c>
      <c r="B176" s="42" t="s">
        <v>793</v>
      </c>
      <c r="C176" s="43" t="s">
        <v>9</v>
      </c>
      <c r="D176" s="42" t="s">
        <v>138</v>
      </c>
      <c r="E176" s="70">
        <v>43029</v>
      </c>
      <c r="F176" s="71" t="s">
        <v>1214</v>
      </c>
      <c r="G176" s="42">
        <v>8179001247</v>
      </c>
      <c r="H176" s="42" t="s">
        <v>1215</v>
      </c>
      <c r="I176" s="42" t="s">
        <v>1216</v>
      </c>
      <c r="J176" s="42" t="s">
        <v>121</v>
      </c>
      <c r="K176" s="46">
        <v>100000</v>
      </c>
      <c r="L176" s="42" t="s">
        <v>66</v>
      </c>
      <c r="M176" s="42" t="s">
        <v>67</v>
      </c>
      <c r="N176" s="42" t="s">
        <v>1217</v>
      </c>
      <c r="O176" s="42" t="s">
        <v>1218</v>
      </c>
      <c r="P176" s="42" t="s">
        <v>1219</v>
      </c>
      <c r="Q176" s="14" t="s">
        <v>1220</v>
      </c>
      <c r="R176" s="47" t="s">
        <v>72</v>
      </c>
      <c r="S176" s="42" t="s">
        <v>904</v>
      </c>
      <c r="T176" s="14" t="s">
        <v>115</v>
      </c>
      <c r="U176" s="42" t="s">
        <v>941</v>
      </c>
      <c r="V176" s="42" t="s">
        <v>661</v>
      </c>
      <c r="W176" s="42" t="s">
        <v>77</v>
      </c>
      <c r="X176" s="42" t="s">
        <v>78</v>
      </c>
      <c r="Y176" s="48" t="s">
        <v>4937</v>
      </c>
      <c r="HI176" s="60"/>
      <c r="HJ176" s="60"/>
      <c r="HK176" s="60"/>
      <c r="HL176" s="60"/>
      <c r="HM176" s="60"/>
      <c r="HN176" s="60"/>
      <c r="HO176" s="60"/>
      <c r="HP176" s="60"/>
      <c r="HQ176" s="60"/>
      <c r="HR176" s="60"/>
      <c r="HS176" s="60"/>
      <c r="HT176" s="60"/>
      <c r="HU176" s="60"/>
      <c r="HV176" s="60"/>
      <c r="HW176" s="60"/>
      <c r="HX176" s="60"/>
      <c r="HY176" s="60"/>
      <c r="HZ176" s="60"/>
      <c r="IA176" s="60"/>
      <c r="IB176" s="60"/>
      <c r="IC176" s="60"/>
      <c r="ID176" s="60"/>
      <c r="IE176" s="60"/>
      <c r="IF176" s="60"/>
    </row>
    <row r="177" spans="1:240" s="41" customFormat="1" ht="15" customHeight="1" x14ac:dyDescent="0.25">
      <c r="A177" s="14">
        <v>176</v>
      </c>
      <c r="B177" s="42" t="s">
        <v>793</v>
      </c>
      <c r="C177" s="43" t="s">
        <v>9</v>
      </c>
      <c r="D177" s="42" t="s">
        <v>138</v>
      </c>
      <c r="E177" s="70">
        <v>43033</v>
      </c>
      <c r="F177" s="71" t="s">
        <v>1221</v>
      </c>
      <c r="G177" s="42">
        <v>8172000259</v>
      </c>
      <c r="H177" s="42" t="s">
        <v>149</v>
      </c>
      <c r="I177" s="42" t="s">
        <v>204</v>
      </c>
      <c r="J177" s="42" t="s">
        <v>109</v>
      </c>
      <c r="K177" s="46">
        <v>100000</v>
      </c>
      <c r="L177" s="42" t="s">
        <v>66</v>
      </c>
      <c r="M177" s="42" t="s">
        <v>67</v>
      </c>
      <c r="N177" s="42" t="s">
        <v>1222</v>
      </c>
      <c r="O177" s="42" t="s">
        <v>1223</v>
      </c>
      <c r="P177" s="42" t="s">
        <v>1224</v>
      </c>
      <c r="Q177" s="14" t="s">
        <v>154</v>
      </c>
      <c r="R177" s="47" t="s">
        <v>72</v>
      </c>
      <c r="S177" s="42" t="s">
        <v>904</v>
      </c>
      <c r="T177" s="14" t="s">
        <v>115</v>
      </c>
      <c r="U177" s="42" t="s">
        <v>941</v>
      </c>
      <c r="V177" s="42" t="s">
        <v>661</v>
      </c>
      <c r="W177" s="42" t="s">
        <v>77</v>
      </c>
      <c r="X177" s="42" t="s">
        <v>78</v>
      </c>
      <c r="Y177" s="48" t="s">
        <v>4937</v>
      </c>
      <c r="HI177" s="60"/>
      <c r="HJ177" s="60"/>
      <c r="HK177" s="60"/>
      <c r="HL177" s="60"/>
      <c r="HM177" s="60"/>
      <c r="HN177" s="60"/>
      <c r="HO177" s="60"/>
      <c r="HP177" s="60"/>
      <c r="HQ177" s="60"/>
      <c r="HR177" s="60"/>
      <c r="HS177" s="60"/>
      <c r="HT177" s="60"/>
      <c r="HU177" s="60"/>
      <c r="HV177" s="60"/>
      <c r="HW177" s="60"/>
      <c r="HX177" s="60"/>
      <c r="HY177" s="60"/>
      <c r="HZ177" s="60"/>
      <c r="IA177" s="60"/>
      <c r="IB177" s="60"/>
      <c r="IC177" s="60"/>
      <c r="ID177" s="60"/>
      <c r="IE177" s="60"/>
      <c r="IF177" s="60"/>
    </row>
    <row r="178" spans="1:240" s="41" customFormat="1" ht="15" customHeight="1" x14ac:dyDescent="0.25">
      <c r="A178" s="14">
        <v>177</v>
      </c>
      <c r="B178" s="42" t="s">
        <v>793</v>
      </c>
      <c r="C178" s="43" t="s">
        <v>9</v>
      </c>
      <c r="D178" s="42" t="s">
        <v>138</v>
      </c>
      <c r="E178" s="70">
        <v>43035</v>
      </c>
      <c r="F178" s="71" t="s">
        <v>1225</v>
      </c>
      <c r="G178" s="42">
        <v>8173000112</v>
      </c>
      <c r="H178" s="42" t="s">
        <v>1122</v>
      </c>
      <c r="I178" s="42" t="s">
        <v>1123</v>
      </c>
      <c r="J178" s="42" t="s">
        <v>121</v>
      </c>
      <c r="K178" s="46">
        <v>100000</v>
      </c>
      <c r="L178" s="42" t="s">
        <v>66</v>
      </c>
      <c r="M178" s="42" t="s">
        <v>67</v>
      </c>
      <c r="N178" s="42" t="s">
        <v>1226</v>
      </c>
      <c r="O178" s="42" t="s">
        <v>1227</v>
      </c>
      <c r="P178" s="42" t="s">
        <v>1228</v>
      </c>
      <c r="Q178" s="14" t="s">
        <v>1127</v>
      </c>
      <c r="R178" s="47" t="s">
        <v>72</v>
      </c>
      <c r="S178" s="42" t="s">
        <v>904</v>
      </c>
      <c r="T178" s="14" t="s">
        <v>115</v>
      </c>
      <c r="U178" s="42" t="s">
        <v>941</v>
      </c>
      <c r="V178" s="42" t="s">
        <v>661</v>
      </c>
      <c r="W178" s="42" t="s">
        <v>502</v>
      </c>
      <c r="X178" s="42" t="s">
        <v>78</v>
      </c>
      <c r="Y178" s="48" t="s">
        <v>4937</v>
      </c>
      <c r="HI178" s="60"/>
      <c r="HJ178" s="60"/>
      <c r="HK178" s="60"/>
      <c r="HL178" s="60"/>
      <c r="HM178" s="60"/>
      <c r="HN178" s="60"/>
      <c r="HO178" s="60"/>
      <c r="HP178" s="60"/>
      <c r="HQ178" s="60"/>
      <c r="HR178" s="60"/>
      <c r="HS178" s="60"/>
      <c r="HT178" s="60"/>
      <c r="HU178" s="60"/>
      <c r="HV178" s="60"/>
      <c r="HW178" s="60"/>
      <c r="HX178" s="60"/>
      <c r="HY178" s="60"/>
      <c r="HZ178" s="60"/>
      <c r="IA178" s="60"/>
      <c r="IB178" s="60"/>
      <c r="IC178" s="60"/>
      <c r="ID178" s="60"/>
      <c r="IE178" s="60"/>
      <c r="IF178" s="60"/>
    </row>
    <row r="179" spans="1:240" s="41" customFormat="1" ht="15" customHeight="1" x14ac:dyDescent="0.25">
      <c r="A179" s="14">
        <v>178</v>
      </c>
      <c r="B179" s="42" t="s">
        <v>793</v>
      </c>
      <c r="C179" s="43" t="s">
        <v>9</v>
      </c>
      <c r="D179" s="42" t="s">
        <v>138</v>
      </c>
      <c r="E179" s="70">
        <v>43037</v>
      </c>
      <c r="F179" s="71" t="s">
        <v>1229</v>
      </c>
      <c r="G179" s="42">
        <v>8173000113</v>
      </c>
      <c r="H179" s="42" t="s">
        <v>332</v>
      </c>
      <c r="I179" s="42" t="s">
        <v>333</v>
      </c>
      <c r="J179" s="42" t="s">
        <v>121</v>
      </c>
      <c r="K179" s="46">
        <v>50000</v>
      </c>
      <c r="L179" s="42" t="s">
        <v>66</v>
      </c>
      <c r="M179" s="42" t="s">
        <v>67</v>
      </c>
      <c r="N179" s="42" t="s">
        <v>1230</v>
      </c>
      <c r="O179" s="42" t="s">
        <v>1231</v>
      </c>
      <c r="P179" s="42" t="s">
        <v>1232</v>
      </c>
      <c r="Q179" s="14" t="s">
        <v>337</v>
      </c>
      <c r="R179" s="47" t="s">
        <v>72</v>
      </c>
      <c r="S179" s="42" t="s">
        <v>904</v>
      </c>
      <c r="T179" s="14" t="s">
        <v>115</v>
      </c>
      <c r="U179" s="42" t="s">
        <v>941</v>
      </c>
      <c r="V179" s="42" t="s">
        <v>661</v>
      </c>
      <c r="W179" s="42" t="s">
        <v>502</v>
      </c>
      <c r="X179" s="42" t="s">
        <v>78</v>
      </c>
      <c r="Y179" s="48" t="s">
        <v>4937</v>
      </c>
      <c r="HI179" s="60"/>
      <c r="HJ179" s="60"/>
      <c r="HK179" s="60"/>
      <c r="HL179" s="60"/>
      <c r="HM179" s="60"/>
      <c r="HN179" s="60"/>
      <c r="HO179" s="60"/>
      <c r="HP179" s="60"/>
      <c r="HQ179" s="60"/>
      <c r="HR179" s="60"/>
      <c r="HS179" s="60"/>
      <c r="HT179" s="60"/>
      <c r="HU179" s="60"/>
      <c r="HV179" s="60"/>
      <c r="HW179" s="60"/>
      <c r="HX179" s="60"/>
      <c r="HY179" s="60"/>
      <c r="HZ179" s="60"/>
      <c r="IA179" s="60"/>
      <c r="IB179" s="60"/>
      <c r="IC179" s="60"/>
      <c r="ID179" s="60"/>
      <c r="IE179" s="60"/>
      <c r="IF179" s="60"/>
    </row>
    <row r="180" spans="1:240" s="41" customFormat="1" ht="15" customHeight="1" x14ac:dyDescent="0.25">
      <c r="A180" s="14">
        <v>179</v>
      </c>
      <c r="B180" s="42" t="s">
        <v>793</v>
      </c>
      <c r="C180" s="43" t="s">
        <v>9</v>
      </c>
      <c r="D180" s="42" t="s">
        <v>138</v>
      </c>
      <c r="E180" s="70">
        <v>43031</v>
      </c>
      <c r="F180" s="71" t="s">
        <v>1233</v>
      </c>
      <c r="G180" s="42">
        <v>8169000473</v>
      </c>
      <c r="H180" s="42" t="s">
        <v>1234</v>
      </c>
      <c r="I180" s="42" t="s">
        <v>1235</v>
      </c>
      <c r="J180" s="42" t="s">
        <v>121</v>
      </c>
      <c r="K180" s="46">
        <v>50000</v>
      </c>
      <c r="L180" s="42" t="s">
        <v>66</v>
      </c>
      <c r="M180" s="42" t="s">
        <v>67</v>
      </c>
      <c r="N180" s="42" t="s">
        <v>1236</v>
      </c>
      <c r="O180" s="42" t="s">
        <v>1237</v>
      </c>
      <c r="P180" s="42" t="s">
        <v>1238</v>
      </c>
      <c r="Q180" s="14" t="s">
        <v>1239</v>
      </c>
      <c r="R180" s="47" t="s">
        <v>72</v>
      </c>
      <c r="S180" s="42" t="s">
        <v>904</v>
      </c>
      <c r="T180" s="14" t="s">
        <v>115</v>
      </c>
      <c r="U180" s="42" t="s">
        <v>941</v>
      </c>
      <c r="V180" s="42" t="s">
        <v>661</v>
      </c>
      <c r="W180" s="42" t="s">
        <v>77</v>
      </c>
      <c r="X180" s="42" t="s">
        <v>78</v>
      </c>
      <c r="Y180" s="48" t="s">
        <v>4937</v>
      </c>
      <c r="HI180" s="60"/>
      <c r="HJ180" s="60"/>
      <c r="HK180" s="60"/>
      <c r="HL180" s="60"/>
      <c r="HM180" s="60"/>
      <c r="HN180" s="60"/>
      <c r="HO180" s="60"/>
      <c r="HP180" s="60"/>
      <c r="HQ180" s="60"/>
      <c r="HR180" s="60"/>
      <c r="HS180" s="60"/>
      <c r="HT180" s="60"/>
      <c r="HU180" s="60"/>
      <c r="HV180" s="60"/>
      <c r="HW180" s="60"/>
      <c r="HX180" s="60"/>
      <c r="HY180" s="60"/>
      <c r="HZ180" s="60"/>
      <c r="IA180" s="60"/>
      <c r="IB180" s="60"/>
      <c r="IC180" s="60"/>
      <c r="ID180" s="60"/>
      <c r="IE180" s="60"/>
      <c r="IF180" s="60"/>
    </row>
    <row r="181" spans="1:240" s="41" customFormat="1" ht="15" customHeight="1" x14ac:dyDescent="0.25">
      <c r="A181" s="14">
        <v>180</v>
      </c>
      <c r="B181" s="42" t="s">
        <v>793</v>
      </c>
      <c r="C181" s="43" t="s">
        <v>9</v>
      </c>
      <c r="D181" s="42" t="s">
        <v>138</v>
      </c>
      <c r="E181" s="70">
        <v>43037</v>
      </c>
      <c r="F181" s="71" t="s">
        <v>1240</v>
      </c>
      <c r="G181" s="42">
        <v>8179001137</v>
      </c>
      <c r="H181" s="42" t="s">
        <v>325</v>
      </c>
      <c r="I181" s="42" t="s">
        <v>326</v>
      </c>
      <c r="J181" s="42" t="s">
        <v>109</v>
      </c>
      <c r="K181" s="46">
        <v>100000</v>
      </c>
      <c r="L181" s="42" t="s">
        <v>66</v>
      </c>
      <c r="M181" s="42" t="s">
        <v>67</v>
      </c>
      <c r="N181" s="42" t="s">
        <v>1241</v>
      </c>
      <c r="O181" s="42" t="s">
        <v>1242</v>
      </c>
      <c r="P181" s="42" t="s">
        <v>1243</v>
      </c>
      <c r="Q181" s="14" t="s">
        <v>330</v>
      </c>
      <c r="R181" s="47" t="s">
        <v>72</v>
      </c>
      <c r="S181" s="42" t="s">
        <v>904</v>
      </c>
      <c r="T181" s="14" t="s">
        <v>115</v>
      </c>
      <c r="U181" s="42" t="s">
        <v>941</v>
      </c>
      <c r="V181" s="42" t="s">
        <v>661</v>
      </c>
      <c r="W181" s="42" t="s">
        <v>77</v>
      </c>
      <c r="X181" s="42" t="s">
        <v>78</v>
      </c>
      <c r="Y181" s="48" t="s">
        <v>4937</v>
      </c>
      <c r="HI181" s="60"/>
      <c r="HJ181" s="60"/>
      <c r="HK181" s="60"/>
      <c r="HL181" s="60"/>
      <c r="HM181" s="60"/>
      <c r="HN181" s="60"/>
      <c r="HO181" s="60"/>
      <c r="HP181" s="60"/>
      <c r="HQ181" s="60"/>
      <c r="HR181" s="60"/>
      <c r="HS181" s="60"/>
      <c r="HT181" s="60"/>
      <c r="HU181" s="60"/>
      <c r="HV181" s="60"/>
      <c r="HW181" s="60"/>
      <c r="HX181" s="60"/>
      <c r="HY181" s="60"/>
      <c r="HZ181" s="60"/>
      <c r="IA181" s="60"/>
      <c r="IB181" s="60"/>
      <c r="IC181" s="60"/>
      <c r="ID181" s="60"/>
      <c r="IE181" s="60"/>
      <c r="IF181" s="60"/>
    </row>
    <row r="182" spans="1:240" s="41" customFormat="1" ht="15" customHeight="1" x14ac:dyDescent="0.25">
      <c r="A182" s="14">
        <v>181</v>
      </c>
      <c r="B182" s="42" t="s">
        <v>793</v>
      </c>
      <c r="C182" s="43" t="s">
        <v>10</v>
      </c>
      <c r="D182" s="42" t="s">
        <v>61</v>
      </c>
      <c r="E182" s="73">
        <v>43022</v>
      </c>
      <c r="F182" s="74">
        <v>0.85636574074074068</v>
      </c>
      <c r="G182" s="42" t="s">
        <v>31</v>
      </c>
      <c r="H182" s="42" t="s">
        <v>31</v>
      </c>
      <c r="I182" s="42" t="s">
        <v>31</v>
      </c>
      <c r="J182" s="42" t="s">
        <v>31</v>
      </c>
      <c r="K182" s="46">
        <v>100000</v>
      </c>
      <c r="L182" s="42" t="s">
        <v>31</v>
      </c>
      <c r="M182" s="42" t="s">
        <v>31</v>
      </c>
      <c r="N182" s="42" t="s">
        <v>31</v>
      </c>
      <c r="O182" s="42" t="s">
        <v>31</v>
      </c>
      <c r="P182" s="42" t="s">
        <v>1244</v>
      </c>
      <c r="Q182" s="14" t="s">
        <v>100</v>
      </c>
      <c r="R182" s="47" t="s">
        <v>72</v>
      </c>
      <c r="S182" s="42" t="s">
        <v>1245</v>
      </c>
      <c r="T182" s="14" t="s">
        <v>115</v>
      </c>
      <c r="U182" s="42" t="s">
        <v>102</v>
      </c>
      <c r="V182" s="42" t="s">
        <v>31</v>
      </c>
      <c r="W182" s="42" t="s">
        <v>31</v>
      </c>
      <c r="X182" s="42" t="s">
        <v>78</v>
      </c>
      <c r="Y182" s="48" t="s">
        <v>4936</v>
      </c>
      <c r="HI182" s="60"/>
      <c r="HJ182" s="60"/>
      <c r="HK182" s="60"/>
      <c r="HL182" s="60"/>
      <c r="HM182" s="60"/>
      <c r="HN182" s="60"/>
      <c r="HO182" s="60"/>
      <c r="HP182" s="60"/>
      <c r="HQ182" s="60"/>
      <c r="HR182" s="60"/>
      <c r="HS182" s="60"/>
      <c r="HT182" s="60"/>
      <c r="HU182" s="60"/>
      <c r="HV182" s="60"/>
      <c r="HW182" s="60"/>
      <c r="HX182" s="60"/>
      <c r="HY182" s="60"/>
      <c r="HZ182" s="60"/>
      <c r="IA182" s="60"/>
      <c r="IB182" s="60"/>
      <c r="IC182" s="60"/>
      <c r="ID182" s="60"/>
      <c r="IE182" s="60"/>
      <c r="IF182" s="60"/>
    </row>
    <row r="183" spans="1:240" s="41" customFormat="1" ht="15" customHeight="1" x14ac:dyDescent="0.25">
      <c r="A183" s="14">
        <v>182</v>
      </c>
      <c r="B183" s="42" t="s">
        <v>793</v>
      </c>
      <c r="C183" s="43" t="s">
        <v>9</v>
      </c>
      <c r="D183" s="42" t="s">
        <v>61</v>
      </c>
      <c r="E183" s="61">
        <v>43036</v>
      </c>
      <c r="F183" s="62" t="s">
        <v>1246</v>
      </c>
      <c r="G183" s="42" t="s">
        <v>1247</v>
      </c>
      <c r="H183" s="42" t="s">
        <v>1248</v>
      </c>
      <c r="I183" s="42" t="s">
        <v>1249</v>
      </c>
      <c r="J183" s="42" t="s">
        <v>580</v>
      </c>
      <c r="K183" s="46">
        <v>50000</v>
      </c>
      <c r="L183" s="42" t="s">
        <v>66</v>
      </c>
      <c r="M183" s="42" t="s">
        <v>67</v>
      </c>
      <c r="N183" s="42" t="s">
        <v>1250</v>
      </c>
      <c r="O183" s="42" t="s">
        <v>1251</v>
      </c>
      <c r="P183" s="42" t="s">
        <v>1252</v>
      </c>
      <c r="Q183" s="14" t="s">
        <v>1253</v>
      </c>
      <c r="R183" s="47" t="s">
        <v>72</v>
      </c>
      <c r="S183" s="42" t="s">
        <v>867</v>
      </c>
      <c r="T183" s="14" t="s">
        <v>586</v>
      </c>
      <c r="U183" s="42" t="s">
        <v>75</v>
      </c>
      <c r="V183" s="42" t="s">
        <v>661</v>
      </c>
      <c r="W183" s="42" t="s">
        <v>77</v>
      </c>
      <c r="X183" s="42" t="s">
        <v>78</v>
      </c>
      <c r="Y183" s="48" t="s">
        <v>4936</v>
      </c>
      <c r="HI183" s="60"/>
      <c r="HJ183" s="60"/>
      <c r="HK183" s="60"/>
      <c r="HL183" s="60"/>
      <c r="HM183" s="60"/>
      <c r="HN183" s="60"/>
      <c r="HO183" s="60"/>
      <c r="HP183" s="60"/>
      <c r="HQ183" s="60"/>
      <c r="HR183" s="60"/>
      <c r="HS183" s="60"/>
      <c r="HT183" s="60"/>
      <c r="HU183" s="60"/>
      <c r="HV183" s="60"/>
      <c r="HW183" s="60"/>
      <c r="HX183" s="60"/>
      <c r="HY183" s="60"/>
      <c r="HZ183" s="60"/>
      <c r="IA183" s="60"/>
      <c r="IB183" s="60"/>
      <c r="IC183" s="60"/>
      <c r="ID183" s="60"/>
      <c r="IE183" s="60"/>
      <c r="IF183" s="60"/>
    </row>
    <row r="184" spans="1:240" s="41" customFormat="1" ht="15" customHeight="1" x14ac:dyDescent="0.25">
      <c r="A184" s="14">
        <v>183</v>
      </c>
      <c r="B184" s="42" t="s">
        <v>793</v>
      </c>
      <c r="C184" s="43" t="s">
        <v>10</v>
      </c>
      <c r="D184" s="42" t="s">
        <v>61</v>
      </c>
      <c r="E184" s="55">
        <v>43009</v>
      </c>
      <c r="F184" s="75">
        <v>0.13692129629629629</v>
      </c>
      <c r="G184" s="42" t="s">
        <v>31</v>
      </c>
      <c r="H184" s="42" t="s">
        <v>31</v>
      </c>
      <c r="I184" s="42" t="s">
        <v>31</v>
      </c>
      <c r="J184" s="42" t="s">
        <v>31</v>
      </c>
      <c r="K184" s="46">
        <v>100000</v>
      </c>
      <c r="L184" s="42" t="s">
        <v>31</v>
      </c>
      <c r="M184" s="42" t="s">
        <v>31</v>
      </c>
      <c r="N184" s="42" t="s">
        <v>31</v>
      </c>
      <c r="O184" s="42" t="s">
        <v>31</v>
      </c>
      <c r="P184" s="42" t="s">
        <v>1254</v>
      </c>
      <c r="Q184" s="14" t="s">
        <v>100</v>
      </c>
      <c r="R184" s="47" t="s">
        <v>72</v>
      </c>
      <c r="S184" s="42" t="s">
        <v>1255</v>
      </c>
      <c r="T184" s="14" t="s">
        <v>790</v>
      </c>
      <c r="U184" s="42" t="s">
        <v>102</v>
      </c>
      <c r="V184" s="42" t="s">
        <v>31</v>
      </c>
      <c r="W184" s="42" t="s">
        <v>31</v>
      </c>
      <c r="X184" s="42" t="s">
        <v>78</v>
      </c>
      <c r="Y184" s="48" t="s">
        <v>4936</v>
      </c>
      <c r="HI184" s="60"/>
      <c r="HJ184" s="60"/>
      <c r="HK184" s="60"/>
      <c r="HL184" s="60"/>
      <c r="HM184" s="60"/>
      <c r="HN184" s="60"/>
      <c r="HO184" s="60"/>
      <c r="HP184" s="60"/>
      <c r="HQ184" s="60"/>
      <c r="HR184" s="60"/>
      <c r="HS184" s="60"/>
      <c r="HT184" s="60"/>
      <c r="HU184" s="60"/>
      <c r="HV184" s="60"/>
      <c r="HW184" s="60"/>
      <c r="HX184" s="60"/>
      <c r="HY184" s="60"/>
      <c r="HZ184" s="60"/>
      <c r="IA184" s="60"/>
      <c r="IB184" s="60"/>
      <c r="IC184" s="60"/>
      <c r="ID184" s="60"/>
      <c r="IE184" s="60"/>
      <c r="IF184" s="60"/>
    </row>
    <row r="185" spans="1:240" s="41" customFormat="1" ht="15" customHeight="1" x14ac:dyDescent="0.25">
      <c r="A185" s="14">
        <v>184</v>
      </c>
      <c r="B185" s="42" t="s">
        <v>793</v>
      </c>
      <c r="C185" s="43" t="s">
        <v>9</v>
      </c>
      <c r="D185" s="42" t="s">
        <v>61</v>
      </c>
      <c r="E185" s="52">
        <v>43021</v>
      </c>
      <c r="F185" s="58" t="s">
        <v>1256</v>
      </c>
      <c r="G185" s="42">
        <v>8158000139</v>
      </c>
      <c r="H185" s="42" t="s">
        <v>1257</v>
      </c>
      <c r="I185" s="42" t="s">
        <v>1258</v>
      </c>
      <c r="J185" s="42" t="s">
        <v>665</v>
      </c>
      <c r="K185" s="46">
        <v>100000</v>
      </c>
      <c r="L185" s="42" t="s">
        <v>66</v>
      </c>
      <c r="M185" s="42" t="s">
        <v>67</v>
      </c>
      <c r="N185" s="42" t="s">
        <v>1259</v>
      </c>
      <c r="O185" s="42" t="s">
        <v>1260</v>
      </c>
      <c r="P185" s="42" t="s">
        <v>1261</v>
      </c>
      <c r="Q185" s="14" t="s">
        <v>1262</v>
      </c>
      <c r="R185" s="47" t="s">
        <v>72</v>
      </c>
      <c r="S185" s="42" t="s">
        <v>1263</v>
      </c>
      <c r="T185" s="14" t="s">
        <v>380</v>
      </c>
      <c r="U185" s="42" t="s">
        <v>90</v>
      </c>
      <c r="V185" s="42" t="s">
        <v>661</v>
      </c>
      <c r="W185" s="42" t="s">
        <v>77</v>
      </c>
      <c r="X185" s="42" t="s">
        <v>78</v>
      </c>
      <c r="Y185" s="48" t="s">
        <v>4936</v>
      </c>
      <c r="HI185" s="60"/>
      <c r="HJ185" s="60"/>
      <c r="HK185" s="60"/>
      <c r="HL185" s="60"/>
      <c r="HM185" s="60"/>
      <c r="HN185" s="60"/>
      <c r="HO185" s="60"/>
      <c r="HP185" s="60"/>
      <c r="HQ185" s="60"/>
      <c r="HR185" s="60"/>
      <c r="HS185" s="60"/>
      <c r="HT185" s="60"/>
      <c r="HU185" s="60"/>
      <c r="HV185" s="60"/>
      <c r="HW185" s="60"/>
      <c r="HX185" s="60"/>
      <c r="HY185" s="60"/>
      <c r="HZ185" s="60"/>
      <c r="IA185" s="60"/>
      <c r="IB185" s="60"/>
      <c r="IC185" s="60"/>
      <c r="ID185" s="60"/>
      <c r="IE185" s="60"/>
      <c r="IF185" s="60"/>
    </row>
    <row r="186" spans="1:240" s="41" customFormat="1" ht="15" customHeight="1" x14ac:dyDescent="0.25">
      <c r="A186" s="14">
        <v>185</v>
      </c>
      <c r="B186" s="42" t="s">
        <v>793</v>
      </c>
      <c r="C186" s="43" t="s">
        <v>9</v>
      </c>
      <c r="D186" s="42" t="s">
        <v>61</v>
      </c>
      <c r="E186" s="52">
        <v>43021</v>
      </c>
      <c r="F186" s="58" t="s">
        <v>1264</v>
      </c>
      <c r="G186" s="42">
        <v>8187001302</v>
      </c>
      <c r="H186" s="42" t="s">
        <v>680</v>
      </c>
      <c r="I186" s="42" t="s">
        <v>681</v>
      </c>
      <c r="J186" s="42" t="s">
        <v>665</v>
      </c>
      <c r="K186" s="46">
        <v>50000</v>
      </c>
      <c r="L186" s="42" t="s">
        <v>66</v>
      </c>
      <c r="M186" s="42" t="s">
        <v>67</v>
      </c>
      <c r="N186" s="42" t="s">
        <v>1265</v>
      </c>
      <c r="O186" s="42" t="s">
        <v>1266</v>
      </c>
      <c r="P186" s="42" t="s">
        <v>1267</v>
      </c>
      <c r="Q186" s="14" t="s">
        <v>685</v>
      </c>
      <c r="R186" s="47" t="s">
        <v>72</v>
      </c>
      <c r="S186" s="42" t="s">
        <v>1263</v>
      </c>
      <c r="T186" s="14" t="s">
        <v>380</v>
      </c>
      <c r="U186" s="42" t="s">
        <v>90</v>
      </c>
      <c r="V186" s="42" t="s">
        <v>661</v>
      </c>
      <c r="W186" s="42" t="s">
        <v>77</v>
      </c>
      <c r="X186" s="42" t="s">
        <v>78</v>
      </c>
      <c r="Y186" s="48" t="s">
        <v>4936</v>
      </c>
      <c r="HI186" s="60"/>
      <c r="HJ186" s="60"/>
      <c r="HK186" s="60"/>
      <c r="HL186" s="60"/>
      <c r="HM186" s="60"/>
      <c r="HN186" s="60"/>
      <c r="HO186" s="60"/>
      <c r="HP186" s="60"/>
      <c r="HQ186" s="60"/>
      <c r="HR186" s="60"/>
      <c r="HS186" s="60"/>
      <c r="HT186" s="60"/>
      <c r="HU186" s="60"/>
      <c r="HV186" s="60"/>
      <c r="HW186" s="60"/>
      <c r="HX186" s="60"/>
      <c r="HY186" s="60"/>
      <c r="HZ186" s="60"/>
      <c r="IA186" s="60"/>
      <c r="IB186" s="60"/>
      <c r="IC186" s="60"/>
      <c r="ID186" s="60"/>
      <c r="IE186" s="60"/>
      <c r="IF186" s="60"/>
    </row>
    <row r="187" spans="1:240" s="41" customFormat="1" ht="15" customHeight="1" x14ac:dyDescent="0.25">
      <c r="A187" s="14">
        <v>186</v>
      </c>
      <c r="B187" s="42" t="s">
        <v>793</v>
      </c>
      <c r="C187" s="43" t="s">
        <v>9</v>
      </c>
      <c r="D187" s="42" t="s">
        <v>61</v>
      </c>
      <c r="E187" s="52">
        <v>43024</v>
      </c>
      <c r="F187" s="58" t="s">
        <v>1268</v>
      </c>
      <c r="G187" s="42">
        <v>8187001302</v>
      </c>
      <c r="H187" s="42" t="s">
        <v>680</v>
      </c>
      <c r="I187" s="42" t="s">
        <v>681</v>
      </c>
      <c r="J187" s="42" t="s">
        <v>665</v>
      </c>
      <c r="K187" s="46">
        <v>50000</v>
      </c>
      <c r="L187" s="42" t="s">
        <v>66</v>
      </c>
      <c r="M187" s="42" t="s">
        <v>67</v>
      </c>
      <c r="N187" s="42" t="s">
        <v>1269</v>
      </c>
      <c r="O187" s="42" t="s">
        <v>1270</v>
      </c>
      <c r="P187" s="42" t="s">
        <v>1271</v>
      </c>
      <c r="Q187" s="14" t="s">
        <v>685</v>
      </c>
      <c r="R187" s="47" t="s">
        <v>72</v>
      </c>
      <c r="S187" s="42" t="s">
        <v>1263</v>
      </c>
      <c r="T187" s="14" t="s">
        <v>380</v>
      </c>
      <c r="U187" s="42" t="s">
        <v>90</v>
      </c>
      <c r="V187" s="42" t="s">
        <v>661</v>
      </c>
      <c r="W187" s="42" t="s">
        <v>77</v>
      </c>
      <c r="X187" s="42" t="s">
        <v>78</v>
      </c>
      <c r="Y187" s="48" t="s">
        <v>4936</v>
      </c>
      <c r="HI187" s="60"/>
      <c r="HJ187" s="60"/>
      <c r="HK187" s="60"/>
      <c r="HL187" s="60"/>
      <c r="HM187" s="60"/>
      <c r="HN187" s="60"/>
      <c r="HO187" s="60"/>
      <c r="HP187" s="60"/>
      <c r="HQ187" s="60"/>
      <c r="HR187" s="60"/>
      <c r="HS187" s="60"/>
      <c r="HT187" s="60"/>
      <c r="HU187" s="60"/>
      <c r="HV187" s="60"/>
      <c r="HW187" s="60"/>
      <c r="HX187" s="60"/>
      <c r="HY187" s="60"/>
      <c r="HZ187" s="60"/>
      <c r="IA187" s="60"/>
      <c r="IB187" s="60"/>
      <c r="IC187" s="60"/>
      <c r="ID187" s="60"/>
      <c r="IE187" s="60"/>
      <c r="IF187" s="60"/>
    </row>
    <row r="188" spans="1:240" s="41" customFormat="1" ht="15" customHeight="1" x14ac:dyDescent="0.25">
      <c r="A188" s="14">
        <v>187</v>
      </c>
      <c r="B188" s="42" t="s">
        <v>793</v>
      </c>
      <c r="C188" s="43" t="s">
        <v>9</v>
      </c>
      <c r="D188" s="42" t="s">
        <v>61</v>
      </c>
      <c r="E188" s="52">
        <v>43029</v>
      </c>
      <c r="F188" s="58" t="s">
        <v>1272</v>
      </c>
      <c r="G188" s="42">
        <v>8152000854</v>
      </c>
      <c r="H188" s="42" t="s">
        <v>1273</v>
      </c>
      <c r="I188" s="42" t="s">
        <v>1274</v>
      </c>
      <c r="J188" s="42" t="s">
        <v>384</v>
      </c>
      <c r="K188" s="46">
        <v>300000</v>
      </c>
      <c r="L188" s="42" t="s">
        <v>66</v>
      </c>
      <c r="M188" s="42" t="s">
        <v>67</v>
      </c>
      <c r="N188" s="42" t="s">
        <v>1275</v>
      </c>
      <c r="O188" s="42" t="s">
        <v>1276</v>
      </c>
      <c r="P188" s="42" t="s">
        <v>1277</v>
      </c>
      <c r="Q188" s="14" t="s">
        <v>1278</v>
      </c>
      <c r="R188" s="47" t="s">
        <v>72</v>
      </c>
      <c r="S188" s="42" t="s">
        <v>1263</v>
      </c>
      <c r="T188" s="14" t="s">
        <v>380</v>
      </c>
      <c r="U188" s="42" t="s">
        <v>75</v>
      </c>
      <c r="V188" s="42" t="s">
        <v>661</v>
      </c>
      <c r="W188" s="42" t="s">
        <v>77</v>
      </c>
      <c r="X188" s="42" t="s">
        <v>78</v>
      </c>
      <c r="Y188" s="48" t="s">
        <v>4936</v>
      </c>
      <c r="HI188" s="60"/>
      <c r="HJ188" s="60"/>
      <c r="HK188" s="60"/>
      <c r="HL188" s="60"/>
      <c r="HM188" s="60"/>
      <c r="HN188" s="60"/>
      <c r="HO188" s="60"/>
      <c r="HP188" s="60"/>
      <c r="HQ188" s="60"/>
      <c r="HR188" s="60"/>
      <c r="HS188" s="60"/>
      <c r="HT188" s="60"/>
      <c r="HU188" s="60"/>
      <c r="HV188" s="60"/>
      <c r="HW188" s="60"/>
      <c r="HX188" s="60"/>
      <c r="HY188" s="60"/>
      <c r="HZ188" s="60"/>
      <c r="IA188" s="60"/>
      <c r="IB188" s="60"/>
      <c r="IC188" s="60"/>
      <c r="ID188" s="60"/>
      <c r="IE188" s="60"/>
      <c r="IF188" s="60"/>
    </row>
    <row r="189" spans="1:240" s="41" customFormat="1" ht="15" customHeight="1" x14ac:dyDescent="0.25">
      <c r="A189" s="14">
        <v>188</v>
      </c>
      <c r="B189" s="42" t="s">
        <v>793</v>
      </c>
      <c r="C189" s="43" t="s">
        <v>10</v>
      </c>
      <c r="D189" s="42" t="s">
        <v>61</v>
      </c>
      <c r="E189" s="56">
        <v>43012</v>
      </c>
      <c r="F189" s="76">
        <v>0.11217592592592592</v>
      </c>
      <c r="G189" s="42" t="s">
        <v>31</v>
      </c>
      <c r="H189" s="42" t="s">
        <v>31</v>
      </c>
      <c r="I189" s="42" t="s">
        <v>31</v>
      </c>
      <c r="J189" s="42" t="s">
        <v>31</v>
      </c>
      <c r="K189" s="46">
        <v>50000</v>
      </c>
      <c r="L189" s="42" t="s">
        <v>31</v>
      </c>
      <c r="M189" s="42" t="s">
        <v>31</v>
      </c>
      <c r="N189" s="42" t="s">
        <v>31</v>
      </c>
      <c r="O189" s="42" t="s">
        <v>31</v>
      </c>
      <c r="P189" s="42" t="s">
        <v>1279</v>
      </c>
      <c r="Q189" s="14" t="s">
        <v>100</v>
      </c>
      <c r="R189" s="47" t="s">
        <v>72</v>
      </c>
      <c r="S189" s="42" t="s">
        <v>1280</v>
      </c>
      <c r="T189" s="14" t="s">
        <v>380</v>
      </c>
      <c r="U189" s="42" t="s">
        <v>102</v>
      </c>
      <c r="V189" s="42" t="s">
        <v>31</v>
      </c>
      <c r="W189" s="42" t="s">
        <v>31</v>
      </c>
      <c r="X189" s="42" t="s">
        <v>78</v>
      </c>
      <c r="Y189" s="48" t="s">
        <v>4936</v>
      </c>
      <c r="HI189" s="60"/>
      <c r="HJ189" s="60"/>
      <c r="HK189" s="60"/>
      <c r="HL189" s="60"/>
      <c r="HM189" s="60"/>
      <c r="HN189" s="60"/>
      <c r="HO189" s="60"/>
      <c r="HP189" s="60"/>
      <c r="HQ189" s="60"/>
      <c r="HR189" s="60"/>
      <c r="HS189" s="60"/>
      <c r="HT189" s="60"/>
      <c r="HU189" s="60"/>
      <c r="HV189" s="60"/>
      <c r="HW189" s="60"/>
      <c r="HX189" s="60"/>
      <c r="HY189" s="60"/>
      <c r="HZ189" s="60"/>
      <c r="IA189" s="60"/>
      <c r="IB189" s="60"/>
      <c r="IC189" s="60"/>
      <c r="ID189" s="60"/>
      <c r="IE189" s="60"/>
      <c r="IF189" s="60"/>
    </row>
    <row r="190" spans="1:240" s="41" customFormat="1" ht="15" customHeight="1" x14ac:dyDescent="0.25">
      <c r="A190" s="14">
        <v>189</v>
      </c>
      <c r="B190" s="42" t="s">
        <v>793</v>
      </c>
      <c r="C190" s="43" t="s">
        <v>10</v>
      </c>
      <c r="D190" s="42" t="s">
        <v>61</v>
      </c>
      <c r="E190" s="56">
        <v>43013</v>
      </c>
      <c r="F190" s="76">
        <v>0.10260416666666666</v>
      </c>
      <c r="G190" s="42" t="s">
        <v>31</v>
      </c>
      <c r="H190" s="42" t="s">
        <v>31</v>
      </c>
      <c r="I190" s="42" t="s">
        <v>31</v>
      </c>
      <c r="J190" s="42" t="s">
        <v>31</v>
      </c>
      <c r="K190" s="46">
        <v>100000</v>
      </c>
      <c r="L190" s="42" t="s">
        <v>31</v>
      </c>
      <c r="M190" s="42" t="s">
        <v>31</v>
      </c>
      <c r="N190" s="42" t="s">
        <v>31</v>
      </c>
      <c r="O190" s="42" t="s">
        <v>31</v>
      </c>
      <c r="P190" s="42" t="s">
        <v>1281</v>
      </c>
      <c r="Q190" s="14" t="s">
        <v>100</v>
      </c>
      <c r="R190" s="47" t="s">
        <v>72</v>
      </c>
      <c r="S190" s="42" t="s">
        <v>1280</v>
      </c>
      <c r="T190" s="14" t="s">
        <v>380</v>
      </c>
      <c r="U190" s="42" t="s">
        <v>102</v>
      </c>
      <c r="V190" s="42" t="s">
        <v>31</v>
      </c>
      <c r="W190" s="42" t="s">
        <v>31</v>
      </c>
      <c r="X190" s="42" t="s">
        <v>78</v>
      </c>
      <c r="Y190" s="48" t="s">
        <v>4936</v>
      </c>
      <c r="HI190" s="60"/>
      <c r="HJ190" s="60"/>
      <c r="HK190" s="60"/>
      <c r="HL190" s="60"/>
      <c r="HM190" s="60"/>
      <c r="HN190" s="60"/>
      <c r="HO190" s="60"/>
      <c r="HP190" s="60"/>
      <c r="HQ190" s="60"/>
      <c r="HR190" s="60"/>
      <c r="HS190" s="60"/>
      <c r="HT190" s="60"/>
      <c r="HU190" s="60"/>
      <c r="HV190" s="60"/>
      <c r="HW190" s="60"/>
      <c r="HX190" s="60"/>
      <c r="HY190" s="60"/>
      <c r="HZ190" s="60"/>
      <c r="IA190" s="60"/>
      <c r="IB190" s="60"/>
      <c r="IC190" s="60"/>
      <c r="ID190" s="60"/>
      <c r="IE190" s="60"/>
      <c r="IF190" s="60"/>
    </row>
    <row r="191" spans="1:240" s="41" customFormat="1" ht="15" customHeight="1" x14ac:dyDescent="0.25">
      <c r="A191" s="14">
        <v>190</v>
      </c>
      <c r="B191" s="42" t="s">
        <v>1282</v>
      </c>
      <c r="C191" s="43" t="s">
        <v>9</v>
      </c>
      <c r="D191" s="42" t="s">
        <v>61</v>
      </c>
      <c r="E191" s="63">
        <v>43004</v>
      </c>
      <c r="F191" s="45" t="s">
        <v>1283</v>
      </c>
      <c r="G191" s="42">
        <v>8163001294</v>
      </c>
      <c r="H191" s="42" t="s">
        <v>1284</v>
      </c>
      <c r="I191" s="42" t="s">
        <v>31</v>
      </c>
      <c r="J191" s="42" t="s">
        <v>1285</v>
      </c>
      <c r="K191" s="46">
        <v>50000</v>
      </c>
      <c r="L191" s="42" t="s">
        <v>66</v>
      </c>
      <c r="M191" s="42" t="s">
        <v>67</v>
      </c>
      <c r="N191" s="42" t="s">
        <v>1286</v>
      </c>
      <c r="O191" s="42" t="s">
        <v>1287</v>
      </c>
      <c r="P191" s="42" t="s">
        <v>1288</v>
      </c>
      <c r="Q191" s="14" t="s">
        <v>1289</v>
      </c>
      <c r="R191" s="47" t="s">
        <v>72</v>
      </c>
      <c r="S191" s="42" t="s">
        <v>1290</v>
      </c>
      <c r="T191" s="14" t="s">
        <v>617</v>
      </c>
      <c r="U191" s="42" t="s">
        <v>75</v>
      </c>
      <c r="V191" s="42" t="s">
        <v>76</v>
      </c>
      <c r="W191" s="42" t="s">
        <v>77</v>
      </c>
      <c r="X191" s="42" t="s">
        <v>78</v>
      </c>
      <c r="Y191" s="48" t="s">
        <v>4936</v>
      </c>
      <c r="HI191" s="60"/>
      <c r="HJ191" s="60"/>
      <c r="HK191" s="60"/>
      <c r="HL191" s="60"/>
      <c r="HM191" s="60"/>
      <c r="HN191" s="60"/>
      <c r="HO191" s="60"/>
      <c r="HP191" s="60"/>
      <c r="HQ191" s="60"/>
      <c r="HR191" s="60"/>
      <c r="HS191" s="60"/>
      <c r="HT191" s="60"/>
      <c r="HU191" s="60"/>
      <c r="HV191" s="60"/>
      <c r="HW191" s="60"/>
      <c r="HX191" s="60"/>
      <c r="HY191" s="60"/>
      <c r="HZ191" s="60"/>
      <c r="IA191" s="60"/>
      <c r="IB191" s="60"/>
      <c r="IC191" s="60"/>
      <c r="ID191" s="60"/>
      <c r="IE191" s="60"/>
      <c r="IF191" s="60"/>
    </row>
    <row r="192" spans="1:240" s="41" customFormat="1" ht="15" customHeight="1" x14ac:dyDescent="0.25">
      <c r="A192" s="14">
        <v>191</v>
      </c>
      <c r="B192" s="42" t="s">
        <v>1282</v>
      </c>
      <c r="C192" s="43" t="s">
        <v>9</v>
      </c>
      <c r="D192" s="42" t="s">
        <v>61</v>
      </c>
      <c r="E192" s="63">
        <v>43017</v>
      </c>
      <c r="F192" s="45" t="s">
        <v>1291</v>
      </c>
      <c r="G192" s="42">
        <v>8190000841</v>
      </c>
      <c r="H192" s="42" t="s">
        <v>1292</v>
      </c>
      <c r="I192" s="42" t="s">
        <v>1293</v>
      </c>
      <c r="J192" s="42" t="s">
        <v>611</v>
      </c>
      <c r="K192" s="46">
        <v>100000</v>
      </c>
      <c r="L192" s="42" t="s">
        <v>66</v>
      </c>
      <c r="M192" s="42" t="s">
        <v>67</v>
      </c>
      <c r="N192" s="42" t="s">
        <v>1294</v>
      </c>
      <c r="O192" s="42" t="s">
        <v>1295</v>
      </c>
      <c r="P192" s="42" t="s">
        <v>1296</v>
      </c>
      <c r="Q192" s="14" t="s">
        <v>1297</v>
      </c>
      <c r="R192" s="47" t="s">
        <v>72</v>
      </c>
      <c r="S192" s="42" t="s">
        <v>1290</v>
      </c>
      <c r="T192" s="14" t="s">
        <v>617</v>
      </c>
      <c r="U192" s="42" t="s">
        <v>75</v>
      </c>
      <c r="V192" s="42" t="s">
        <v>76</v>
      </c>
      <c r="W192" s="42" t="s">
        <v>77</v>
      </c>
      <c r="X192" s="42" t="s">
        <v>78</v>
      </c>
      <c r="Y192" s="48" t="s">
        <v>4936</v>
      </c>
      <c r="HI192" s="60"/>
      <c r="HJ192" s="60"/>
      <c r="HK192" s="60"/>
      <c r="HL192" s="60"/>
      <c r="HM192" s="60"/>
      <c r="HN192" s="60"/>
      <c r="HO192" s="60"/>
      <c r="HP192" s="60"/>
      <c r="HQ192" s="60"/>
      <c r="HR192" s="60"/>
      <c r="HS192" s="60"/>
      <c r="HT192" s="60"/>
      <c r="HU192" s="60"/>
      <c r="HV192" s="60"/>
      <c r="HW192" s="60"/>
      <c r="HX192" s="60"/>
      <c r="HY192" s="60"/>
      <c r="HZ192" s="60"/>
      <c r="IA192" s="60"/>
      <c r="IB192" s="60"/>
      <c r="IC192" s="60"/>
      <c r="ID192" s="60"/>
      <c r="IE192" s="60"/>
      <c r="IF192" s="60"/>
    </row>
    <row r="193" spans="1:240" s="41" customFormat="1" ht="15" customHeight="1" x14ac:dyDescent="0.25">
      <c r="A193" s="14">
        <v>192</v>
      </c>
      <c r="B193" s="42" t="s">
        <v>1282</v>
      </c>
      <c r="C193" s="43" t="s">
        <v>9</v>
      </c>
      <c r="D193" s="42" t="s">
        <v>61</v>
      </c>
      <c r="E193" s="70">
        <v>43035</v>
      </c>
      <c r="F193" s="71" t="s">
        <v>1298</v>
      </c>
      <c r="G193" s="42">
        <v>8223000043</v>
      </c>
      <c r="H193" s="42" t="s">
        <v>1299</v>
      </c>
      <c r="I193" s="42" t="s">
        <v>1300</v>
      </c>
      <c r="J193" s="42" t="s">
        <v>1301</v>
      </c>
      <c r="K193" s="46">
        <v>50000</v>
      </c>
      <c r="L193" s="42" t="s">
        <v>66</v>
      </c>
      <c r="M193" s="42" t="s">
        <v>67</v>
      </c>
      <c r="N193" s="42" t="s">
        <v>1302</v>
      </c>
      <c r="O193" s="42" t="s">
        <v>1303</v>
      </c>
      <c r="P193" s="42" t="s">
        <v>1304</v>
      </c>
      <c r="Q193" s="14" t="s">
        <v>1305</v>
      </c>
      <c r="R193" s="47" t="s">
        <v>72</v>
      </c>
      <c r="S193" s="42" t="s">
        <v>1306</v>
      </c>
      <c r="T193" s="14" t="s">
        <v>375</v>
      </c>
      <c r="U193" s="42" t="s">
        <v>90</v>
      </c>
      <c r="V193" s="42" t="s">
        <v>661</v>
      </c>
      <c r="W193" s="42" t="s">
        <v>77</v>
      </c>
      <c r="X193" s="42" t="s">
        <v>78</v>
      </c>
      <c r="Y193" s="48" t="s">
        <v>4936</v>
      </c>
      <c r="HI193" s="60"/>
      <c r="HJ193" s="60"/>
      <c r="HK193" s="60"/>
      <c r="HL193" s="60"/>
      <c r="HM193" s="60"/>
      <c r="HN193" s="60"/>
      <c r="HO193" s="60"/>
      <c r="HP193" s="60"/>
      <c r="HQ193" s="60"/>
      <c r="HR193" s="60"/>
      <c r="HS193" s="60"/>
      <c r="HT193" s="60"/>
      <c r="HU193" s="60"/>
      <c r="HV193" s="60"/>
      <c r="HW193" s="60"/>
      <c r="HX193" s="60"/>
      <c r="HY193" s="60"/>
      <c r="HZ193" s="60"/>
      <c r="IA193" s="60"/>
      <c r="IB193" s="60"/>
      <c r="IC193" s="60"/>
      <c r="ID193" s="60"/>
      <c r="IE193" s="60"/>
      <c r="IF193" s="60"/>
    </row>
    <row r="194" spans="1:240" s="41" customFormat="1" ht="15" customHeight="1" x14ac:dyDescent="0.25">
      <c r="A194" s="14">
        <v>193</v>
      </c>
      <c r="B194" s="42" t="s">
        <v>1282</v>
      </c>
      <c r="C194" s="43" t="s">
        <v>9</v>
      </c>
      <c r="D194" s="42" t="s">
        <v>61</v>
      </c>
      <c r="E194" s="70">
        <v>43035</v>
      </c>
      <c r="F194" s="71" t="s">
        <v>1307</v>
      </c>
      <c r="G194" s="42">
        <v>8224000456</v>
      </c>
      <c r="H194" s="42" t="s">
        <v>1308</v>
      </c>
      <c r="I194" s="42" t="s">
        <v>1309</v>
      </c>
      <c r="J194" s="42" t="s">
        <v>369</v>
      </c>
      <c r="K194" s="46">
        <v>100000</v>
      </c>
      <c r="L194" s="42" t="s">
        <v>66</v>
      </c>
      <c r="M194" s="42" t="s">
        <v>67</v>
      </c>
      <c r="N194" s="42" t="s">
        <v>1310</v>
      </c>
      <c r="O194" s="42" t="s">
        <v>1311</v>
      </c>
      <c r="P194" s="42" t="s">
        <v>1312</v>
      </c>
      <c r="Q194" s="14" t="s">
        <v>1313</v>
      </c>
      <c r="R194" s="47" t="s">
        <v>72</v>
      </c>
      <c r="S194" s="42" t="s">
        <v>1306</v>
      </c>
      <c r="T194" s="14" t="s">
        <v>375</v>
      </c>
      <c r="U194" s="42" t="s">
        <v>75</v>
      </c>
      <c r="V194" s="42" t="s">
        <v>661</v>
      </c>
      <c r="W194" s="42" t="s">
        <v>77</v>
      </c>
      <c r="X194" s="42" t="s">
        <v>78</v>
      </c>
      <c r="Y194" s="48" t="s">
        <v>4936</v>
      </c>
      <c r="HI194" s="60"/>
      <c r="HJ194" s="60"/>
      <c r="HK194" s="60"/>
      <c r="HL194" s="60"/>
      <c r="HM194" s="60"/>
      <c r="HN194" s="60"/>
      <c r="HO194" s="60"/>
      <c r="HP194" s="60"/>
      <c r="HQ194" s="60"/>
      <c r="HR194" s="60"/>
      <c r="HS194" s="60"/>
      <c r="HT194" s="60"/>
      <c r="HU194" s="60"/>
      <c r="HV194" s="60"/>
      <c r="HW194" s="60"/>
      <c r="HX194" s="60"/>
      <c r="HY194" s="60"/>
      <c r="HZ194" s="60"/>
      <c r="IA194" s="60"/>
      <c r="IB194" s="60"/>
      <c r="IC194" s="60"/>
      <c r="ID194" s="60"/>
      <c r="IE194" s="60"/>
      <c r="IF194" s="60"/>
    </row>
    <row r="195" spans="1:240" s="41" customFormat="1" ht="15" customHeight="1" x14ac:dyDescent="0.25">
      <c r="A195" s="14">
        <v>194</v>
      </c>
      <c r="B195" s="42" t="s">
        <v>1282</v>
      </c>
      <c r="C195" s="43" t="s">
        <v>9</v>
      </c>
      <c r="D195" s="42" t="s">
        <v>61</v>
      </c>
      <c r="E195" s="70">
        <v>43038</v>
      </c>
      <c r="F195" s="71" t="s">
        <v>1314</v>
      </c>
      <c r="G195" s="42">
        <v>8199000072</v>
      </c>
      <c r="H195" s="42" t="s">
        <v>1315</v>
      </c>
      <c r="I195" s="42" t="s">
        <v>1316</v>
      </c>
      <c r="J195" s="42" t="s">
        <v>369</v>
      </c>
      <c r="K195" s="46">
        <v>50000</v>
      </c>
      <c r="L195" s="42" t="s">
        <v>66</v>
      </c>
      <c r="M195" s="42" t="s">
        <v>67</v>
      </c>
      <c r="N195" s="42" t="s">
        <v>1317</v>
      </c>
      <c r="O195" s="42" t="s">
        <v>1318</v>
      </c>
      <c r="P195" s="42" t="s">
        <v>1319</v>
      </c>
      <c r="Q195" s="14" t="s">
        <v>1320</v>
      </c>
      <c r="R195" s="47" t="s">
        <v>72</v>
      </c>
      <c r="S195" s="42" t="s">
        <v>1306</v>
      </c>
      <c r="T195" s="14" t="s">
        <v>375</v>
      </c>
      <c r="U195" s="42" t="s">
        <v>75</v>
      </c>
      <c r="V195" s="42" t="s">
        <v>661</v>
      </c>
      <c r="W195" s="42" t="s">
        <v>77</v>
      </c>
      <c r="X195" s="42" t="s">
        <v>78</v>
      </c>
      <c r="Y195" s="48" t="s">
        <v>4936</v>
      </c>
      <c r="HI195" s="60"/>
      <c r="HJ195" s="60"/>
      <c r="HK195" s="60"/>
      <c r="HL195" s="60"/>
      <c r="HM195" s="60"/>
      <c r="HN195" s="60"/>
      <c r="HO195" s="60"/>
      <c r="HP195" s="60"/>
      <c r="HQ195" s="60"/>
      <c r="HR195" s="60"/>
      <c r="HS195" s="60"/>
      <c r="HT195" s="60"/>
      <c r="HU195" s="60"/>
      <c r="HV195" s="60"/>
      <c r="HW195" s="60"/>
      <c r="HX195" s="60"/>
      <c r="HY195" s="60"/>
      <c r="HZ195" s="60"/>
      <c r="IA195" s="60"/>
      <c r="IB195" s="60"/>
      <c r="IC195" s="60"/>
      <c r="ID195" s="60"/>
      <c r="IE195" s="60"/>
      <c r="IF195" s="60"/>
    </row>
    <row r="196" spans="1:240" s="41" customFormat="1" ht="15" customHeight="1" x14ac:dyDescent="0.25">
      <c r="A196" s="14">
        <v>195</v>
      </c>
      <c r="B196" s="42" t="s">
        <v>1282</v>
      </c>
      <c r="C196" s="43" t="s">
        <v>9</v>
      </c>
      <c r="D196" s="42" t="s">
        <v>61</v>
      </c>
      <c r="E196" s="70">
        <v>43030</v>
      </c>
      <c r="F196" s="71" t="s">
        <v>1321</v>
      </c>
      <c r="G196" s="42">
        <v>8224000564</v>
      </c>
      <c r="H196" s="42" t="s">
        <v>1322</v>
      </c>
      <c r="I196" s="42" t="s">
        <v>1323</v>
      </c>
      <c r="J196" s="42" t="s">
        <v>369</v>
      </c>
      <c r="K196" s="46">
        <v>100000</v>
      </c>
      <c r="L196" s="42" t="s">
        <v>66</v>
      </c>
      <c r="M196" s="42" t="s">
        <v>67</v>
      </c>
      <c r="N196" s="42" t="s">
        <v>1324</v>
      </c>
      <c r="O196" s="42" t="s">
        <v>1325</v>
      </c>
      <c r="P196" s="42" t="s">
        <v>1326</v>
      </c>
      <c r="Q196" s="14" t="s">
        <v>1327</v>
      </c>
      <c r="R196" s="47" t="s">
        <v>72</v>
      </c>
      <c r="S196" s="42" t="s">
        <v>1306</v>
      </c>
      <c r="T196" s="14" t="s">
        <v>375</v>
      </c>
      <c r="U196" s="42" t="s">
        <v>75</v>
      </c>
      <c r="V196" s="42" t="s">
        <v>661</v>
      </c>
      <c r="W196" s="42" t="s">
        <v>77</v>
      </c>
      <c r="X196" s="42" t="s">
        <v>78</v>
      </c>
      <c r="Y196" s="48" t="s">
        <v>4936</v>
      </c>
      <c r="HI196" s="60"/>
      <c r="HJ196" s="60"/>
      <c r="HK196" s="60"/>
      <c r="HL196" s="60"/>
      <c r="HM196" s="60"/>
      <c r="HN196" s="60"/>
      <c r="HO196" s="60"/>
      <c r="HP196" s="60"/>
      <c r="HQ196" s="60"/>
      <c r="HR196" s="60"/>
      <c r="HS196" s="60"/>
      <c r="HT196" s="60"/>
      <c r="HU196" s="60"/>
      <c r="HV196" s="60"/>
      <c r="HW196" s="60"/>
      <c r="HX196" s="60"/>
      <c r="HY196" s="60"/>
      <c r="HZ196" s="60"/>
      <c r="IA196" s="60"/>
      <c r="IB196" s="60"/>
      <c r="IC196" s="60"/>
      <c r="ID196" s="60"/>
      <c r="IE196" s="60"/>
      <c r="IF196" s="60"/>
    </row>
    <row r="197" spans="1:240" s="41" customFormat="1" ht="15" customHeight="1" x14ac:dyDescent="0.25">
      <c r="A197" s="14">
        <v>196</v>
      </c>
      <c r="B197" s="42" t="s">
        <v>1282</v>
      </c>
      <c r="C197" s="43" t="s">
        <v>9</v>
      </c>
      <c r="D197" s="42" t="s">
        <v>61</v>
      </c>
      <c r="E197" s="70">
        <v>43028</v>
      </c>
      <c r="F197" s="71" t="s">
        <v>1328</v>
      </c>
      <c r="G197" s="42">
        <v>8223000039</v>
      </c>
      <c r="H197" s="42" t="s">
        <v>1329</v>
      </c>
      <c r="I197" s="42" t="s">
        <v>1330</v>
      </c>
      <c r="J197" s="42" t="s">
        <v>369</v>
      </c>
      <c r="K197" s="46">
        <v>100000</v>
      </c>
      <c r="L197" s="42" t="s">
        <v>66</v>
      </c>
      <c r="M197" s="42" t="s">
        <v>67</v>
      </c>
      <c r="N197" s="42" t="s">
        <v>1331</v>
      </c>
      <c r="O197" s="42" t="s">
        <v>1332</v>
      </c>
      <c r="P197" s="42" t="s">
        <v>1333</v>
      </c>
      <c r="Q197" s="14" t="s">
        <v>1334</v>
      </c>
      <c r="R197" s="47" t="s">
        <v>72</v>
      </c>
      <c r="S197" s="42" t="s">
        <v>1306</v>
      </c>
      <c r="T197" s="14" t="s">
        <v>375</v>
      </c>
      <c r="U197" s="42" t="s">
        <v>75</v>
      </c>
      <c r="V197" s="42" t="s">
        <v>661</v>
      </c>
      <c r="W197" s="42" t="s">
        <v>77</v>
      </c>
      <c r="X197" s="42" t="s">
        <v>78</v>
      </c>
      <c r="Y197" s="48" t="s">
        <v>4936</v>
      </c>
      <c r="HI197" s="60"/>
      <c r="HJ197" s="60"/>
      <c r="HK197" s="60"/>
      <c r="HL197" s="60"/>
      <c r="HM197" s="60"/>
      <c r="HN197" s="60"/>
      <c r="HO197" s="60"/>
      <c r="HP197" s="60"/>
      <c r="HQ197" s="60"/>
      <c r="HR197" s="60"/>
      <c r="HS197" s="60"/>
      <c r="HT197" s="60"/>
      <c r="HU197" s="60"/>
      <c r="HV197" s="60"/>
      <c r="HW197" s="60"/>
      <c r="HX197" s="60"/>
      <c r="HY197" s="60"/>
      <c r="HZ197" s="60"/>
      <c r="IA197" s="60"/>
      <c r="IB197" s="60"/>
      <c r="IC197" s="60"/>
      <c r="ID197" s="60"/>
      <c r="IE197" s="60"/>
      <c r="IF197" s="60"/>
    </row>
    <row r="198" spans="1:240" s="41" customFormat="1" ht="15" customHeight="1" x14ac:dyDescent="0.25">
      <c r="A198" s="14">
        <v>197</v>
      </c>
      <c r="B198" s="42" t="s">
        <v>1282</v>
      </c>
      <c r="C198" s="43" t="s">
        <v>9</v>
      </c>
      <c r="D198" s="42" t="s">
        <v>61</v>
      </c>
      <c r="E198" s="70">
        <v>43016</v>
      </c>
      <c r="F198" s="71" t="s">
        <v>1335</v>
      </c>
      <c r="G198" s="42">
        <v>8224001060</v>
      </c>
      <c r="H198" s="42" t="s">
        <v>1336</v>
      </c>
      <c r="I198" s="42" t="s">
        <v>1337</v>
      </c>
      <c r="J198" s="42" t="s">
        <v>369</v>
      </c>
      <c r="K198" s="46">
        <v>50000</v>
      </c>
      <c r="L198" s="42" t="s">
        <v>66</v>
      </c>
      <c r="M198" s="42" t="s">
        <v>67</v>
      </c>
      <c r="N198" s="42" t="s">
        <v>1338</v>
      </c>
      <c r="O198" s="42" t="s">
        <v>1339</v>
      </c>
      <c r="P198" s="42" t="s">
        <v>1340</v>
      </c>
      <c r="Q198" s="14" t="s">
        <v>1341</v>
      </c>
      <c r="R198" s="47" t="s">
        <v>72</v>
      </c>
      <c r="S198" s="42" t="s">
        <v>1306</v>
      </c>
      <c r="T198" s="14" t="s">
        <v>375</v>
      </c>
      <c r="U198" s="42" t="s">
        <v>75</v>
      </c>
      <c r="V198" s="42" t="s">
        <v>661</v>
      </c>
      <c r="W198" s="42" t="s">
        <v>77</v>
      </c>
      <c r="X198" s="42" t="s">
        <v>78</v>
      </c>
      <c r="Y198" s="48" t="s">
        <v>4936</v>
      </c>
      <c r="HI198" s="60"/>
      <c r="HJ198" s="60"/>
      <c r="HK198" s="60"/>
      <c r="HL198" s="60"/>
      <c r="HM198" s="60"/>
      <c r="HN198" s="60"/>
      <c r="HO198" s="60"/>
      <c r="HP198" s="60"/>
      <c r="HQ198" s="60"/>
      <c r="HR198" s="60"/>
      <c r="HS198" s="60"/>
      <c r="HT198" s="60"/>
      <c r="HU198" s="60"/>
      <c r="HV198" s="60"/>
      <c r="HW198" s="60"/>
      <c r="HX198" s="60"/>
      <c r="HY198" s="60"/>
      <c r="HZ198" s="60"/>
      <c r="IA198" s="60"/>
      <c r="IB198" s="60"/>
      <c r="IC198" s="60"/>
      <c r="ID198" s="60"/>
      <c r="IE198" s="60"/>
      <c r="IF198" s="60"/>
    </row>
    <row r="199" spans="1:240" s="41" customFormat="1" ht="15" customHeight="1" x14ac:dyDescent="0.25">
      <c r="A199" s="14">
        <v>198</v>
      </c>
      <c r="B199" s="42" t="s">
        <v>1282</v>
      </c>
      <c r="C199" s="43" t="s">
        <v>9</v>
      </c>
      <c r="D199" s="42" t="s">
        <v>61</v>
      </c>
      <c r="E199" s="70">
        <v>43026</v>
      </c>
      <c r="F199" s="71" t="s">
        <v>1342</v>
      </c>
      <c r="G199" s="42">
        <v>8224001059</v>
      </c>
      <c r="H199" s="42" t="s">
        <v>1343</v>
      </c>
      <c r="I199" s="42" t="s">
        <v>1344</v>
      </c>
      <c r="J199" s="42" t="s">
        <v>369</v>
      </c>
      <c r="K199" s="46">
        <v>50000</v>
      </c>
      <c r="L199" s="42" t="s">
        <v>66</v>
      </c>
      <c r="M199" s="42" t="s">
        <v>67</v>
      </c>
      <c r="N199" s="42" t="s">
        <v>1345</v>
      </c>
      <c r="O199" s="42" t="s">
        <v>1346</v>
      </c>
      <c r="P199" s="42" t="s">
        <v>1347</v>
      </c>
      <c r="Q199" s="14" t="s">
        <v>1348</v>
      </c>
      <c r="R199" s="47" t="s">
        <v>72</v>
      </c>
      <c r="S199" s="42" t="s">
        <v>1306</v>
      </c>
      <c r="T199" s="14" t="s">
        <v>375</v>
      </c>
      <c r="U199" s="42" t="s">
        <v>433</v>
      </c>
      <c r="V199" s="42" t="s">
        <v>661</v>
      </c>
      <c r="W199" s="42" t="s">
        <v>77</v>
      </c>
      <c r="X199" s="42" t="s">
        <v>78</v>
      </c>
      <c r="Y199" s="48" t="s">
        <v>4936</v>
      </c>
      <c r="HI199" s="60"/>
      <c r="HJ199" s="60"/>
      <c r="HK199" s="60"/>
      <c r="HL199" s="60"/>
      <c r="HM199" s="60"/>
      <c r="HN199" s="60"/>
      <c r="HO199" s="60"/>
      <c r="HP199" s="60"/>
      <c r="HQ199" s="60"/>
      <c r="HR199" s="60"/>
      <c r="HS199" s="60"/>
      <c r="HT199" s="60"/>
      <c r="HU199" s="60"/>
      <c r="HV199" s="60"/>
      <c r="HW199" s="60"/>
      <c r="HX199" s="60"/>
      <c r="HY199" s="60"/>
      <c r="HZ199" s="60"/>
      <c r="IA199" s="60"/>
      <c r="IB199" s="60"/>
      <c r="IC199" s="60"/>
      <c r="ID199" s="60"/>
      <c r="IE199" s="60"/>
      <c r="IF199" s="60"/>
    </row>
    <row r="200" spans="1:240" s="41" customFormat="1" ht="15" customHeight="1" x14ac:dyDescent="0.25">
      <c r="A200" s="14">
        <v>199</v>
      </c>
      <c r="B200" s="42" t="s">
        <v>1349</v>
      </c>
      <c r="C200" s="43" t="s">
        <v>9</v>
      </c>
      <c r="D200" s="42" t="s">
        <v>61</v>
      </c>
      <c r="E200" s="65">
        <v>43018</v>
      </c>
      <c r="F200" s="66" t="s">
        <v>1350</v>
      </c>
      <c r="G200" s="42">
        <v>8183000887</v>
      </c>
      <c r="H200" s="42" t="s">
        <v>1351</v>
      </c>
      <c r="I200" s="42" t="s">
        <v>1352</v>
      </c>
      <c r="J200" s="42" t="s">
        <v>700</v>
      </c>
      <c r="K200" s="46">
        <v>100000</v>
      </c>
      <c r="L200" s="42" t="s">
        <v>66</v>
      </c>
      <c r="M200" s="42" t="s">
        <v>67</v>
      </c>
      <c r="N200" s="42" t="s">
        <v>1353</v>
      </c>
      <c r="O200" s="42" t="s">
        <v>1354</v>
      </c>
      <c r="P200" s="42" t="s">
        <v>1355</v>
      </c>
      <c r="Q200" s="14" t="s">
        <v>1356</v>
      </c>
      <c r="R200" s="47" t="s">
        <v>72</v>
      </c>
      <c r="S200" s="42" t="s">
        <v>1357</v>
      </c>
      <c r="T200" s="14" t="s">
        <v>706</v>
      </c>
      <c r="U200" s="42" t="s">
        <v>90</v>
      </c>
      <c r="V200" s="42" t="s">
        <v>1</v>
      </c>
      <c r="W200" s="42" t="s">
        <v>77</v>
      </c>
      <c r="X200" s="42" t="s">
        <v>1358</v>
      </c>
      <c r="Y200" s="48" t="s">
        <v>4936</v>
      </c>
      <c r="HI200" s="60"/>
      <c r="HJ200" s="60"/>
      <c r="HK200" s="60"/>
      <c r="HL200" s="60"/>
      <c r="HM200" s="60"/>
      <c r="HN200" s="60"/>
      <c r="HO200" s="60"/>
      <c r="HP200" s="60"/>
      <c r="HQ200" s="60"/>
      <c r="HR200" s="60"/>
      <c r="HS200" s="60"/>
      <c r="HT200" s="60"/>
      <c r="HU200" s="60"/>
      <c r="HV200" s="60"/>
      <c r="HW200" s="60"/>
      <c r="HX200" s="60"/>
      <c r="HY200" s="60"/>
      <c r="HZ200" s="60"/>
      <c r="IA200" s="60"/>
      <c r="IB200" s="60"/>
      <c r="IC200" s="60"/>
      <c r="ID200" s="60"/>
      <c r="IE200" s="60"/>
      <c r="IF200" s="60"/>
    </row>
    <row r="201" spans="1:240" s="41" customFormat="1" ht="15" customHeight="1" x14ac:dyDescent="0.25">
      <c r="A201" s="14">
        <v>200</v>
      </c>
      <c r="B201" s="42" t="s">
        <v>1349</v>
      </c>
      <c r="C201" s="43" t="s">
        <v>9</v>
      </c>
      <c r="D201" s="42" t="s">
        <v>61</v>
      </c>
      <c r="E201" s="65">
        <v>43050</v>
      </c>
      <c r="F201" s="66" t="s">
        <v>1359</v>
      </c>
      <c r="G201" s="42">
        <v>8183000549</v>
      </c>
      <c r="H201" s="42" t="s">
        <v>1360</v>
      </c>
      <c r="I201" s="42" t="s">
        <v>1361</v>
      </c>
      <c r="J201" s="42" t="s">
        <v>700</v>
      </c>
      <c r="K201" s="46">
        <v>50000</v>
      </c>
      <c r="L201" s="42" t="s">
        <v>66</v>
      </c>
      <c r="M201" s="42" t="s">
        <v>67</v>
      </c>
      <c r="N201" s="42" t="s">
        <v>1362</v>
      </c>
      <c r="O201" s="42" t="s">
        <v>1363</v>
      </c>
      <c r="P201" s="42" t="s">
        <v>1364</v>
      </c>
      <c r="Q201" s="14" t="s">
        <v>1365</v>
      </c>
      <c r="R201" s="47" t="s">
        <v>72</v>
      </c>
      <c r="S201" s="42" t="s">
        <v>1357</v>
      </c>
      <c r="T201" s="14" t="s">
        <v>706</v>
      </c>
      <c r="U201" s="42" t="s">
        <v>75</v>
      </c>
      <c r="V201" s="42" t="s">
        <v>1</v>
      </c>
      <c r="W201" s="42" t="s">
        <v>77</v>
      </c>
      <c r="X201" s="42" t="s">
        <v>1358</v>
      </c>
      <c r="Y201" s="48" t="s">
        <v>4936</v>
      </c>
      <c r="HI201" s="60"/>
      <c r="HJ201" s="60"/>
      <c r="HK201" s="60"/>
      <c r="HL201" s="60"/>
      <c r="HM201" s="60"/>
      <c r="HN201" s="60"/>
      <c r="HO201" s="60"/>
      <c r="HP201" s="60"/>
      <c r="HQ201" s="60"/>
      <c r="HR201" s="60"/>
      <c r="HS201" s="60"/>
      <c r="HT201" s="60"/>
      <c r="HU201" s="60"/>
      <c r="HV201" s="60"/>
      <c r="HW201" s="60"/>
      <c r="HX201" s="60"/>
      <c r="HY201" s="60"/>
      <c r="HZ201" s="60"/>
      <c r="IA201" s="60"/>
      <c r="IB201" s="60"/>
      <c r="IC201" s="60"/>
      <c r="ID201" s="60"/>
      <c r="IE201" s="60"/>
      <c r="IF201" s="60"/>
    </row>
    <row r="202" spans="1:240" s="41" customFormat="1" ht="15" customHeight="1" x14ac:dyDescent="0.25">
      <c r="A202" s="14">
        <v>201</v>
      </c>
      <c r="B202" s="42" t="s">
        <v>1349</v>
      </c>
      <c r="C202" s="43" t="s">
        <v>9</v>
      </c>
      <c r="D202" s="42" t="s">
        <v>61</v>
      </c>
      <c r="E202" s="65">
        <v>43039</v>
      </c>
      <c r="F202" s="66" t="s">
        <v>1366</v>
      </c>
      <c r="G202" s="42">
        <v>8163001019</v>
      </c>
      <c r="H202" s="42" t="s">
        <v>1367</v>
      </c>
      <c r="I202" s="42" t="s">
        <v>1368</v>
      </c>
      <c r="J202" s="42" t="s">
        <v>710</v>
      </c>
      <c r="K202" s="46">
        <v>50000</v>
      </c>
      <c r="L202" s="42" t="s">
        <v>66</v>
      </c>
      <c r="M202" s="42" t="s">
        <v>67</v>
      </c>
      <c r="N202" s="42" t="s">
        <v>1369</v>
      </c>
      <c r="O202" s="42" t="s">
        <v>1370</v>
      </c>
      <c r="P202" s="42" t="s">
        <v>1371</v>
      </c>
      <c r="Q202" s="14" t="s">
        <v>1372</v>
      </c>
      <c r="R202" s="47" t="s">
        <v>72</v>
      </c>
      <c r="S202" s="42" t="s">
        <v>1357</v>
      </c>
      <c r="T202" s="14" t="s">
        <v>706</v>
      </c>
      <c r="U202" s="42" t="s">
        <v>75</v>
      </c>
      <c r="V202" s="42" t="s">
        <v>1</v>
      </c>
      <c r="W202" s="42" t="s">
        <v>77</v>
      </c>
      <c r="X202" s="42" t="s">
        <v>1358</v>
      </c>
      <c r="Y202" s="48" t="s">
        <v>4936</v>
      </c>
      <c r="HI202" s="60"/>
      <c r="HJ202" s="60"/>
      <c r="HK202" s="60"/>
      <c r="HL202" s="60"/>
      <c r="HM202" s="60"/>
      <c r="HN202" s="60"/>
      <c r="HO202" s="60"/>
      <c r="HP202" s="60"/>
      <c r="HQ202" s="60"/>
      <c r="HR202" s="60"/>
      <c r="HS202" s="60"/>
      <c r="HT202" s="60"/>
      <c r="HU202" s="60"/>
      <c r="HV202" s="60"/>
      <c r="HW202" s="60"/>
      <c r="HX202" s="60"/>
      <c r="HY202" s="60"/>
      <c r="HZ202" s="60"/>
      <c r="IA202" s="60"/>
      <c r="IB202" s="60"/>
      <c r="IC202" s="60"/>
      <c r="ID202" s="60"/>
      <c r="IE202" s="60"/>
      <c r="IF202" s="60"/>
    </row>
    <row r="203" spans="1:240" s="41" customFormat="1" ht="15" customHeight="1" x14ac:dyDescent="0.25">
      <c r="A203" s="14">
        <v>202</v>
      </c>
      <c r="B203" s="42" t="s">
        <v>1349</v>
      </c>
      <c r="C203" s="43" t="s">
        <v>9</v>
      </c>
      <c r="D203" s="42" t="s">
        <v>61</v>
      </c>
      <c r="E203" s="65">
        <v>43051</v>
      </c>
      <c r="F203" s="66" t="s">
        <v>1373</v>
      </c>
      <c r="G203" s="42">
        <v>8180000832</v>
      </c>
      <c r="H203" s="42" t="s">
        <v>1374</v>
      </c>
      <c r="I203" s="42" t="s">
        <v>1375</v>
      </c>
      <c r="J203" s="42" t="s">
        <v>710</v>
      </c>
      <c r="K203" s="46">
        <v>100000</v>
      </c>
      <c r="L203" s="42" t="s">
        <v>66</v>
      </c>
      <c r="M203" s="42" t="s">
        <v>67</v>
      </c>
      <c r="N203" s="42" t="s">
        <v>1376</v>
      </c>
      <c r="O203" s="42" t="s">
        <v>1377</v>
      </c>
      <c r="P203" s="42" t="s">
        <v>1378</v>
      </c>
      <c r="Q203" s="14" t="s">
        <v>1379</v>
      </c>
      <c r="R203" s="47" t="s">
        <v>72</v>
      </c>
      <c r="S203" s="42" t="s">
        <v>1357</v>
      </c>
      <c r="T203" s="14" t="s">
        <v>706</v>
      </c>
      <c r="U203" s="42" t="s">
        <v>75</v>
      </c>
      <c r="V203" s="42" t="s">
        <v>1</v>
      </c>
      <c r="W203" s="42" t="s">
        <v>77</v>
      </c>
      <c r="X203" s="42" t="s">
        <v>1358</v>
      </c>
      <c r="Y203" s="48" t="s">
        <v>4936</v>
      </c>
      <c r="HI203" s="60"/>
      <c r="HJ203" s="60"/>
      <c r="HK203" s="60"/>
      <c r="HL203" s="60"/>
      <c r="HM203" s="60"/>
      <c r="HN203" s="60"/>
      <c r="HO203" s="60"/>
      <c r="HP203" s="60"/>
      <c r="HQ203" s="60"/>
      <c r="HR203" s="60"/>
      <c r="HS203" s="60"/>
      <c r="HT203" s="60"/>
      <c r="HU203" s="60"/>
      <c r="HV203" s="60"/>
      <c r="HW203" s="60"/>
      <c r="HX203" s="60"/>
      <c r="HY203" s="60"/>
      <c r="HZ203" s="60"/>
      <c r="IA203" s="60"/>
      <c r="IB203" s="60"/>
      <c r="IC203" s="60"/>
      <c r="ID203" s="60"/>
      <c r="IE203" s="60"/>
      <c r="IF203" s="60"/>
    </row>
    <row r="204" spans="1:240" s="41" customFormat="1" ht="15" customHeight="1" x14ac:dyDescent="0.25">
      <c r="A204" s="14">
        <v>203</v>
      </c>
      <c r="B204" s="42" t="s">
        <v>1349</v>
      </c>
      <c r="C204" s="43" t="s">
        <v>9</v>
      </c>
      <c r="D204" s="42" t="s">
        <v>61</v>
      </c>
      <c r="E204" s="70">
        <v>43040</v>
      </c>
      <c r="F204" s="71" t="s">
        <v>1380</v>
      </c>
      <c r="G204" s="42">
        <v>8197000161</v>
      </c>
      <c r="H204" s="42" t="s">
        <v>1381</v>
      </c>
      <c r="I204" s="42" t="s">
        <v>1382</v>
      </c>
      <c r="J204" s="42" t="s">
        <v>623</v>
      </c>
      <c r="K204" s="46">
        <v>150000</v>
      </c>
      <c r="L204" s="42" t="s">
        <v>66</v>
      </c>
      <c r="M204" s="42" t="s">
        <v>67</v>
      </c>
      <c r="N204" s="42" t="s">
        <v>1383</v>
      </c>
      <c r="O204" s="42" t="s">
        <v>1384</v>
      </c>
      <c r="P204" s="42" t="s">
        <v>1385</v>
      </c>
      <c r="Q204" s="14" t="s">
        <v>1386</v>
      </c>
      <c r="R204" s="47" t="s">
        <v>72</v>
      </c>
      <c r="S204" s="42" t="s">
        <v>1387</v>
      </c>
      <c r="T204" s="14" t="s">
        <v>629</v>
      </c>
      <c r="U204" s="42" t="s">
        <v>75</v>
      </c>
      <c r="V204" s="42" t="s">
        <v>1</v>
      </c>
      <c r="W204" s="42" t="s">
        <v>77</v>
      </c>
      <c r="X204" s="42" t="s">
        <v>1358</v>
      </c>
      <c r="Y204" s="48" t="s">
        <v>4936</v>
      </c>
      <c r="HI204" s="60"/>
      <c r="HJ204" s="60"/>
      <c r="HK204" s="60"/>
      <c r="HL204" s="60"/>
      <c r="HM204" s="60"/>
      <c r="HN204" s="60"/>
      <c r="HO204" s="60"/>
      <c r="HP204" s="60"/>
      <c r="HQ204" s="60"/>
      <c r="HR204" s="60"/>
      <c r="HS204" s="60"/>
      <c r="HT204" s="60"/>
      <c r="HU204" s="60"/>
      <c r="HV204" s="60"/>
      <c r="HW204" s="60"/>
      <c r="HX204" s="60"/>
      <c r="HY204" s="60"/>
      <c r="HZ204" s="60"/>
      <c r="IA204" s="60"/>
      <c r="IB204" s="60"/>
      <c r="IC204" s="60"/>
      <c r="ID204" s="60"/>
      <c r="IE204" s="60"/>
      <c r="IF204" s="60"/>
    </row>
    <row r="205" spans="1:240" s="41" customFormat="1" ht="15" customHeight="1" x14ac:dyDescent="0.25">
      <c r="A205" s="14">
        <v>204</v>
      </c>
      <c r="B205" s="42" t="s">
        <v>1349</v>
      </c>
      <c r="C205" s="43" t="s">
        <v>9</v>
      </c>
      <c r="D205" s="42" t="s">
        <v>61</v>
      </c>
      <c r="E205" s="70">
        <v>43049</v>
      </c>
      <c r="F205" s="71" t="s">
        <v>1388</v>
      </c>
      <c r="G205" s="42">
        <v>8210000073</v>
      </c>
      <c r="H205" s="42" t="s">
        <v>1389</v>
      </c>
      <c r="I205" s="42" t="s">
        <v>1390</v>
      </c>
      <c r="J205" s="42" t="s">
        <v>623</v>
      </c>
      <c r="K205" s="46">
        <v>50000</v>
      </c>
      <c r="L205" s="42" t="s">
        <v>66</v>
      </c>
      <c r="M205" s="42" t="s">
        <v>67</v>
      </c>
      <c r="N205" s="42" t="s">
        <v>1391</v>
      </c>
      <c r="O205" s="42" t="s">
        <v>1392</v>
      </c>
      <c r="P205" s="42" t="s">
        <v>1393</v>
      </c>
      <c r="Q205" s="14" t="s">
        <v>1394</v>
      </c>
      <c r="R205" s="47" t="s">
        <v>72</v>
      </c>
      <c r="S205" s="42" t="s">
        <v>1387</v>
      </c>
      <c r="T205" s="14" t="s">
        <v>629</v>
      </c>
      <c r="U205" s="42" t="s">
        <v>75</v>
      </c>
      <c r="V205" s="42" t="s">
        <v>1</v>
      </c>
      <c r="W205" s="42" t="s">
        <v>77</v>
      </c>
      <c r="X205" s="42" t="s">
        <v>1358</v>
      </c>
      <c r="Y205" s="48" t="s">
        <v>4936</v>
      </c>
      <c r="HI205" s="60"/>
      <c r="HJ205" s="60"/>
      <c r="HK205" s="60"/>
      <c r="HL205" s="60"/>
      <c r="HM205" s="60"/>
      <c r="HN205" s="60"/>
      <c r="HO205" s="60"/>
      <c r="HP205" s="60"/>
      <c r="HQ205" s="60"/>
      <c r="HR205" s="60"/>
      <c r="HS205" s="60"/>
      <c r="HT205" s="60"/>
      <c r="HU205" s="60"/>
      <c r="HV205" s="60"/>
      <c r="HW205" s="60"/>
      <c r="HX205" s="60"/>
      <c r="HY205" s="60"/>
      <c r="HZ205" s="60"/>
      <c r="IA205" s="60"/>
      <c r="IB205" s="60"/>
      <c r="IC205" s="60"/>
      <c r="ID205" s="60"/>
      <c r="IE205" s="60"/>
      <c r="IF205" s="60"/>
    </row>
    <row r="206" spans="1:240" s="41" customFormat="1" ht="15" customHeight="1" x14ac:dyDescent="0.25">
      <c r="A206" s="14">
        <v>205</v>
      </c>
      <c r="B206" s="42" t="s">
        <v>1349</v>
      </c>
      <c r="C206" s="43" t="s">
        <v>9</v>
      </c>
      <c r="D206" s="42" t="s">
        <v>61</v>
      </c>
      <c r="E206" s="70">
        <v>43051</v>
      </c>
      <c r="F206" s="71" t="s">
        <v>1395</v>
      </c>
      <c r="G206" s="42">
        <v>8182000224</v>
      </c>
      <c r="H206" s="42" t="s">
        <v>1396</v>
      </c>
      <c r="I206" s="42" t="s">
        <v>1397</v>
      </c>
      <c r="J206" s="42" t="s">
        <v>640</v>
      </c>
      <c r="K206" s="46">
        <v>100000</v>
      </c>
      <c r="L206" s="42" t="s">
        <v>66</v>
      </c>
      <c r="M206" s="42" t="s">
        <v>67</v>
      </c>
      <c r="N206" s="42" t="s">
        <v>1398</v>
      </c>
      <c r="O206" s="42" t="s">
        <v>1399</v>
      </c>
      <c r="P206" s="42" t="s">
        <v>1400</v>
      </c>
      <c r="Q206" s="14" t="s">
        <v>1401</v>
      </c>
      <c r="R206" s="47" t="s">
        <v>72</v>
      </c>
      <c r="S206" s="42" t="s">
        <v>1387</v>
      </c>
      <c r="T206" s="14" t="s">
        <v>629</v>
      </c>
      <c r="U206" s="42" t="s">
        <v>75</v>
      </c>
      <c r="V206" s="42" t="s">
        <v>1</v>
      </c>
      <c r="W206" s="42" t="s">
        <v>77</v>
      </c>
      <c r="X206" s="42" t="s">
        <v>1358</v>
      </c>
      <c r="Y206" s="48" t="s">
        <v>4936</v>
      </c>
      <c r="HI206" s="60"/>
      <c r="HJ206" s="60"/>
      <c r="HK206" s="60"/>
      <c r="HL206" s="60"/>
      <c r="HM206" s="60"/>
      <c r="HN206" s="60"/>
      <c r="HO206" s="60"/>
      <c r="HP206" s="60"/>
      <c r="HQ206" s="60"/>
      <c r="HR206" s="60"/>
      <c r="HS206" s="60"/>
      <c r="HT206" s="60"/>
      <c r="HU206" s="60"/>
      <c r="HV206" s="60"/>
      <c r="HW206" s="60"/>
      <c r="HX206" s="60"/>
      <c r="HY206" s="60"/>
      <c r="HZ206" s="60"/>
      <c r="IA206" s="60"/>
      <c r="IB206" s="60"/>
      <c r="IC206" s="60"/>
      <c r="ID206" s="60"/>
      <c r="IE206" s="60"/>
      <c r="IF206" s="60"/>
    </row>
    <row r="207" spans="1:240" s="41" customFormat="1" ht="15" customHeight="1" x14ac:dyDescent="0.25">
      <c r="A207" s="14">
        <v>206</v>
      </c>
      <c r="B207" s="42" t="s">
        <v>1349</v>
      </c>
      <c r="C207" s="43" t="s">
        <v>9</v>
      </c>
      <c r="D207" s="42" t="s">
        <v>61</v>
      </c>
      <c r="E207" s="61">
        <v>43043</v>
      </c>
      <c r="F207" s="62" t="s">
        <v>1402</v>
      </c>
      <c r="G207" s="42" t="s">
        <v>1403</v>
      </c>
      <c r="H207" s="42" t="s">
        <v>1404</v>
      </c>
      <c r="I207" s="42" t="s">
        <v>1405</v>
      </c>
      <c r="J207" s="42" t="s">
        <v>580</v>
      </c>
      <c r="K207" s="46">
        <v>100000</v>
      </c>
      <c r="L207" s="42" t="s">
        <v>66</v>
      </c>
      <c r="M207" s="42" t="s">
        <v>67</v>
      </c>
      <c r="N207" s="42" t="s">
        <v>1406</v>
      </c>
      <c r="O207" s="42" t="s">
        <v>1407</v>
      </c>
      <c r="P207" s="42" t="s">
        <v>1408</v>
      </c>
      <c r="Q207" s="14" t="s">
        <v>1409</v>
      </c>
      <c r="R207" s="47" t="s">
        <v>72</v>
      </c>
      <c r="S207" s="42" t="s">
        <v>1410</v>
      </c>
      <c r="T207" s="14" t="s">
        <v>748</v>
      </c>
      <c r="U207" s="42" t="s">
        <v>75</v>
      </c>
      <c r="V207" s="42" t="s">
        <v>1</v>
      </c>
      <c r="W207" s="42" t="s">
        <v>77</v>
      </c>
      <c r="X207" s="42" t="s">
        <v>1358</v>
      </c>
      <c r="Y207" s="48" t="s">
        <v>4936</v>
      </c>
      <c r="HI207" s="60"/>
      <c r="HJ207" s="60"/>
      <c r="HK207" s="60"/>
      <c r="HL207" s="60"/>
      <c r="HM207" s="60"/>
      <c r="HN207" s="60"/>
      <c r="HO207" s="60"/>
      <c r="HP207" s="60"/>
      <c r="HQ207" s="60"/>
      <c r="HR207" s="60"/>
      <c r="HS207" s="60"/>
      <c r="HT207" s="60"/>
      <c r="HU207" s="60"/>
      <c r="HV207" s="60"/>
      <c r="HW207" s="60"/>
      <c r="HX207" s="60"/>
      <c r="HY207" s="60"/>
      <c r="HZ207" s="60"/>
      <c r="IA207" s="60"/>
      <c r="IB207" s="60"/>
      <c r="IC207" s="60"/>
      <c r="ID207" s="60"/>
      <c r="IE207" s="60"/>
      <c r="IF207" s="60"/>
    </row>
    <row r="208" spans="1:240" s="41" customFormat="1" ht="15" customHeight="1" x14ac:dyDescent="0.25">
      <c r="A208" s="14">
        <v>207</v>
      </c>
      <c r="B208" s="42" t="s">
        <v>1349</v>
      </c>
      <c r="C208" s="43" t="s">
        <v>9</v>
      </c>
      <c r="D208" s="42" t="s">
        <v>61</v>
      </c>
      <c r="E208" s="61">
        <v>43046</v>
      </c>
      <c r="F208" s="62" t="s">
        <v>1411</v>
      </c>
      <c r="G208" s="42" t="s">
        <v>1412</v>
      </c>
      <c r="H208" s="42" t="s">
        <v>1413</v>
      </c>
      <c r="I208" s="42" t="s">
        <v>1414</v>
      </c>
      <c r="J208" s="42" t="s">
        <v>580</v>
      </c>
      <c r="K208" s="46">
        <v>300000</v>
      </c>
      <c r="L208" s="42" t="s">
        <v>66</v>
      </c>
      <c r="M208" s="42" t="s">
        <v>67</v>
      </c>
      <c r="N208" s="42" t="s">
        <v>1415</v>
      </c>
      <c r="O208" s="42" t="s">
        <v>1416</v>
      </c>
      <c r="P208" s="42" t="s">
        <v>1417</v>
      </c>
      <c r="Q208" s="14" t="s">
        <v>1418</v>
      </c>
      <c r="R208" s="47" t="s">
        <v>72</v>
      </c>
      <c r="S208" s="42" t="s">
        <v>1410</v>
      </c>
      <c r="T208" s="14" t="s">
        <v>748</v>
      </c>
      <c r="U208" s="42" t="s">
        <v>75</v>
      </c>
      <c r="V208" s="42" t="s">
        <v>1</v>
      </c>
      <c r="W208" s="42" t="s">
        <v>77</v>
      </c>
      <c r="X208" s="42" t="s">
        <v>1358</v>
      </c>
      <c r="Y208" s="48" t="s">
        <v>4936</v>
      </c>
      <c r="HI208" s="77"/>
      <c r="HJ208" s="77"/>
      <c r="HK208" s="77"/>
      <c r="HL208" s="77"/>
      <c r="HM208" s="77"/>
      <c r="HN208" s="77"/>
      <c r="HO208" s="77"/>
      <c r="HP208" s="77"/>
      <c r="HQ208" s="77"/>
      <c r="HR208" s="77"/>
      <c r="HS208" s="77"/>
      <c r="HT208" s="77"/>
      <c r="HU208" s="77"/>
      <c r="HV208" s="77"/>
      <c r="HW208" s="77"/>
      <c r="HX208" s="77"/>
      <c r="HY208" s="77"/>
      <c r="HZ208" s="77"/>
      <c r="IA208" s="77"/>
      <c r="IB208" s="77"/>
      <c r="IC208" s="77"/>
      <c r="ID208" s="77"/>
      <c r="IE208" s="77"/>
      <c r="IF208" s="77"/>
    </row>
    <row r="209" spans="1:240" s="41" customFormat="1" ht="15" customHeight="1" x14ac:dyDescent="0.25">
      <c r="A209" s="14">
        <v>208</v>
      </c>
      <c r="B209" s="42" t="s">
        <v>1349</v>
      </c>
      <c r="C209" s="43" t="s">
        <v>9</v>
      </c>
      <c r="D209" s="42" t="s">
        <v>61</v>
      </c>
      <c r="E209" s="61">
        <v>43047</v>
      </c>
      <c r="F209" s="62" t="s">
        <v>1419</v>
      </c>
      <c r="G209" s="42" t="s">
        <v>1420</v>
      </c>
      <c r="H209" s="42" t="s">
        <v>1421</v>
      </c>
      <c r="I209" s="42" t="s">
        <v>1422</v>
      </c>
      <c r="J209" s="42" t="s">
        <v>580</v>
      </c>
      <c r="K209" s="46">
        <v>100000</v>
      </c>
      <c r="L209" s="42" t="s">
        <v>66</v>
      </c>
      <c r="M209" s="42" t="s">
        <v>67</v>
      </c>
      <c r="N209" s="42" t="s">
        <v>1423</v>
      </c>
      <c r="O209" s="42" t="s">
        <v>1424</v>
      </c>
      <c r="P209" s="42" t="s">
        <v>1425</v>
      </c>
      <c r="Q209" s="14" t="s">
        <v>1426</v>
      </c>
      <c r="R209" s="47" t="s">
        <v>72</v>
      </c>
      <c r="S209" s="42" t="s">
        <v>1410</v>
      </c>
      <c r="T209" s="14" t="s">
        <v>748</v>
      </c>
      <c r="U209" s="42" t="s">
        <v>75</v>
      </c>
      <c r="V209" s="42" t="s">
        <v>1</v>
      </c>
      <c r="W209" s="42" t="s">
        <v>77</v>
      </c>
      <c r="X209" s="42" t="s">
        <v>1358</v>
      </c>
      <c r="Y209" s="48" t="s">
        <v>4936</v>
      </c>
      <c r="HI209" s="77"/>
      <c r="HJ209" s="77"/>
      <c r="HK209" s="77"/>
      <c r="HL209" s="77"/>
      <c r="HM209" s="77"/>
      <c r="HN209" s="77"/>
      <c r="HO209" s="77"/>
      <c r="HP209" s="77"/>
      <c r="HQ209" s="77"/>
      <c r="HR209" s="77"/>
      <c r="HS209" s="77"/>
      <c r="HT209" s="77"/>
      <c r="HU209" s="77"/>
      <c r="HV209" s="77"/>
      <c r="HW209" s="77"/>
      <c r="HX209" s="77"/>
      <c r="HY209" s="77"/>
      <c r="HZ209" s="77"/>
      <c r="IA209" s="77"/>
      <c r="IB209" s="77"/>
      <c r="IC209" s="77"/>
      <c r="ID209" s="77"/>
      <c r="IE209" s="77"/>
      <c r="IF209" s="77"/>
    </row>
    <row r="210" spans="1:240" s="41" customFormat="1" ht="15" customHeight="1" x14ac:dyDescent="0.25">
      <c r="A210" s="14">
        <v>209</v>
      </c>
      <c r="B210" s="42" t="s">
        <v>1349</v>
      </c>
      <c r="C210" s="43" t="s">
        <v>9</v>
      </c>
      <c r="D210" s="42" t="s">
        <v>61</v>
      </c>
      <c r="E210" s="61">
        <v>43052</v>
      </c>
      <c r="F210" s="62" t="s">
        <v>1427</v>
      </c>
      <c r="G210" s="42" t="s">
        <v>1428</v>
      </c>
      <c r="H210" s="42" t="s">
        <v>1429</v>
      </c>
      <c r="I210" s="42" t="s">
        <v>1430</v>
      </c>
      <c r="J210" s="42" t="s">
        <v>580</v>
      </c>
      <c r="K210" s="46">
        <v>50000</v>
      </c>
      <c r="L210" s="42" t="s">
        <v>66</v>
      </c>
      <c r="M210" s="42" t="s">
        <v>67</v>
      </c>
      <c r="N210" s="42" t="s">
        <v>1431</v>
      </c>
      <c r="O210" s="42" t="s">
        <v>1432</v>
      </c>
      <c r="P210" s="42" t="s">
        <v>1433</v>
      </c>
      <c r="Q210" s="14" t="s">
        <v>1434</v>
      </c>
      <c r="R210" s="47" t="s">
        <v>72</v>
      </c>
      <c r="S210" s="42" t="s">
        <v>1410</v>
      </c>
      <c r="T210" s="14" t="s">
        <v>748</v>
      </c>
      <c r="U210" s="42" t="s">
        <v>75</v>
      </c>
      <c r="V210" s="42" t="s">
        <v>1</v>
      </c>
      <c r="W210" s="42" t="s">
        <v>77</v>
      </c>
      <c r="X210" s="42" t="s">
        <v>1358</v>
      </c>
      <c r="Y210" s="48" t="s">
        <v>4936</v>
      </c>
      <c r="HI210" s="77"/>
      <c r="HJ210" s="77"/>
      <c r="HK210" s="77"/>
      <c r="HL210" s="77"/>
      <c r="HM210" s="77"/>
      <c r="HN210" s="77"/>
      <c r="HO210" s="77"/>
      <c r="HP210" s="77"/>
      <c r="HQ210" s="77"/>
      <c r="HR210" s="77"/>
      <c r="HS210" s="77"/>
      <c r="HT210" s="77"/>
      <c r="HU210" s="77"/>
      <c r="HV210" s="77"/>
      <c r="HW210" s="77"/>
      <c r="HX210" s="77"/>
      <c r="HY210" s="77"/>
      <c r="HZ210" s="77"/>
      <c r="IA210" s="77"/>
      <c r="IB210" s="77"/>
      <c r="IC210" s="77"/>
      <c r="ID210" s="77"/>
      <c r="IE210" s="77"/>
      <c r="IF210" s="77"/>
    </row>
    <row r="211" spans="1:240" s="41" customFormat="1" ht="15" customHeight="1" x14ac:dyDescent="0.25">
      <c r="A211" s="14">
        <v>210</v>
      </c>
      <c r="B211" s="42" t="s">
        <v>1349</v>
      </c>
      <c r="C211" s="43" t="s">
        <v>9</v>
      </c>
      <c r="D211" s="42" t="s">
        <v>61</v>
      </c>
      <c r="E211" s="61">
        <v>43053</v>
      </c>
      <c r="F211" s="62" t="s">
        <v>1435</v>
      </c>
      <c r="G211" s="42" t="s">
        <v>1403</v>
      </c>
      <c r="H211" s="42" t="s">
        <v>1404</v>
      </c>
      <c r="I211" s="42" t="s">
        <v>1405</v>
      </c>
      <c r="J211" s="42" t="s">
        <v>580</v>
      </c>
      <c r="K211" s="46">
        <v>100000</v>
      </c>
      <c r="L211" s="42" t="s">
        <v>66</v>
      </c>
      <c r="M211" s="42" t="s">
        <v>67</v>
      </c>
      <c r="N211" s="42" t="s">
        <v>1436</v>
      </c>
      <c r="O211" s="42" t="s">
        <v>1437</v>
      </c>
      <c r="P211" s="42" t="s">
        <v>1438</v>
      </c>
      <c r="Q211" s="14" t="s">
        <v>1409</v>
      </c>
      <c r="R211" s="47" t="s">
        <v>72</v>
      </c>
      <c r="S211" s="42" t="s">
        <v>1410</v>
      </c>
      <c r="T211" s="14" t="s">
        <v>748</v>
      </c>
      <c r="U211" s="42" t="s">
        <v>75</v>
      </c>
      <c r="V211" s="42" t="s">
        <v>1</v>
      </c>
      <c r="W211" s="42" t="s">
        <v>77</v>
      </c>
      <c r="X211" s="42" t="s">
        <v>1358</v>
      </c>
      <c r="Y211" s="48" t="s">
        <v>4936</v>
      </c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0"/>
      <c r="BU211" s="60"/>
      <c r="BV211" s="60"/>
      <c r="BW211" s="60"/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  <c r="CW211" s="60"/>
      <c r="CX211" s="60"/>
      <c r="CY211" s="60"/>
      <c r="CZ211" s="60"/>
      <c r="DA211" s="60"/>
      <c r="DB211" s="60"/>
      <c r="DC211" s="60"/>
      <c r="DD211" s="60"/>
      <c r="DE211" s="60"/>
      <c r="DF211" s="60"/>
      <c r="DG211" s="60"/>
      <c r="DH211" s="60"/>
      <c r="DI211" s="60"/>
      <c r="DJ211" s="60"/>
      <c r="DK211" s="60"/>
      <c r="DL211" s="60"/>
      <c r="DM211" s="60"/>
      <c r="DN211" s="60"/>
      <c r="DO211" s="60"/>
      <c r="DP211" s="60"/>
      <c r="DQ211" s="60"/>
      <c r="DR211" s="60"/>
      <c r="DS211" s="60"/>
      <c r="DT211" s="60"/>
      <c r="DU211" s="60"/>
      <c r="DV211" s="60"/>
      <c r="DW211" s="60"/>
      <c r="DX211" s="60"/>
      <c r="DY211" s="60"/>
      <c r="DZ211" s="60"/>
      <c r="EA211" s="60"/>
      <c r="EB211" s="60"/>
      <c r="EC211" s="60"/>
      <c r="ED211" s="60"/>
      <c r="EE211" s="60"/>
      <c r="EF211" s="60"/>
      <c r="EG211" s="60"/>
      <c r="EH211" s="60"/>
      <c r="EI211" s="60"/>
      <c r="EJ211" s="60"/>
      <c r="EK211" s="60"/>
      <c r="EL211" s="60"/>
      <c r="EM211" s="60"/>
      <c r="EN211" s="60"/>
      <c r="EO211" s="60"/>
      <c r="EP211" s="60"/>
      <c r="EQ211" s="60"/>
      <c r="ER211" s="60"/>
      <c r="ES211" s="60"/>
      <c r="ET211" s="60"/>
      <c r="EU211" s="60"/>
      <c r="EV211" s="60"/>
      <c r="EW211" s="60"/>
      <c r="EX211" s="60"/>
      <c r="EY211" s="60"/>
      <c r="EZ211" s="60"/>
      <c r="FA211" s="60"/>
      <c r="FB211" s="60"/>
      <c r="FC211" s="60"/>
      <c r="FD211" s="60"/>
      <c r="FE211" s="60"/>
      <c r="FF211" s="60"/>
      <c r="FG211" s="60"/>
      <c r="FH211" s="60"/>
      <c r="FI211" s="60"/>
      <c r="FJ211" s="60"/>
      <c r="FK211" s="60"/>
      <c r="FL211" s="60"/>
      <c r="FM211" s="60"/>
      <c r="FN211" s="60"/>
      <c r="FO211" s="60"/>
      <c r="FP211" s="60"/>
      <c r="FQ211" s="60"/>
      <c r="FR211" s="60"/>
      <c r="FS211" s="60"/>
      <c r="FT211" s="60"/>
      <c r="FU211" s="60"/>
      <c r="FV211" s="60"/>
      <c r="FW211" s="60"/>
      <c r="FX211" s="60"/>
      <c r="FY211" s="60"/>
      <c r="FZ211" s="60"/>
      <c r="GA211" s="60"/>
      <c r="GB211" s="60"/>
      <c r="GC211" s="60"/>
      <c r="GD211" s="60"/>
      <c r="GE211" s="60"/>
      <c r="GF211" s="60"/>
      <c r="GG211" s="60"/>
      <c r="GH211" s="60"/>
      <c r="GI211" s="60"/>
      <c r="GJ211" s="60"/>
      <c r="GK211" s="60"/>
      <c r="GL211" s="60"/>
      <c r="GM211" s="60"/>
      <c r="GN211" s="60"/>
      <c r="GO211" s="60"/>
      <c r="GP211" s="60"/>
      <c r="GQ211" s="60"/>
      <c r="GR211" s="60"/>
      <c r="GS211" s="60"/>
      <c r="GT211" s="60"/>
      <c r="GU211" s="60"/>
      <c r="GV211" s="60"/>
      <c r="GW211" s="60"/>
      <c r="GX211" s="60"/>
      <c r="GY211" s="60"/>
      <c r="GZ211" s="60"/>
      <c r="HA211" s="60"/>
      <c r="HB211" s="60"/>
      <c r="HC211" s="60"/>
      <c r="HD211" s="60"/>
      <c r="HE211" s="60"/>
      <c r="HF211" s="60"/>
      <c r="HG211" s="60"/>
      <c r="HH211" s="60"/>
    </row>
    <row r="212" spans="1:240" s="41" customFormat="1" ht="15" customHeight="1" x14ac:dyDescent="0.25">
      <c r="A212" s="14">
        <v>211</v>
      </c>
      <c r="B212" s="42" t="s">
        <v>1349</v>
      </c>
      <c r="C212" s="43" t="s">
        <v>9</v>
      </c>
      <c r="D212" s="42" t="s">
        <v>61</v>
      </c>
      <c r="E212" s="70">
        <v>43001</v>
      </c>
      <c r="F212" s="71" t="s">
        <v>1439</v>
      </c>
      <c r="G212" s="42">
        <v>8190000913</v>
      </c>
      <c r="H212" s="42" t="s">
        <v>1440</v>
      </c>
      <c r="I212" s="42" t="s">
        <v>1441</v>
      </c>
      <c r="J212" s="42" t="s">
        <v>65</v>
      </c>
      <c r="K212" s="46">
        <v>50000</v>
      </c>
      <c r="L212" s="42" t="s">
        <v>66</v>
      </c>
      <c r="M212" s="42" t="s">
        <v>67</v>
      </c>
      <c r="N212" s="42" t="s">
        <v>1442</v>
      </c>
      <c r="O212" s="42" t="s">
        <v>1443</v>
      </c>
      <c r="P212" s="42" t="s">
        <v>1444</v>
      </c>
      <c r="Q212" s="14" t="s">
        <v>1445</v>
      </c>
      <c r="R212" s="47" t="s">
        <v>72</v>
      </c>
      <c r="S212" s="42" t="s">
        <v>1446</v>
      </c>
      <c r="T212" s="14" t="s">
        <v>74</v>
      </c>
      <c r="U212" s="42" t="s">
        <v>75</v>
      </c>
      <c r="V212" s="42" t="s">
        <v>1</v>
      </c>
      <c r="W212" s="42" t="s">
        <v>77</v>
      </c>
      <c r="X212" s="42" t="s">
        <v>1358</v>
      </c>
      <c r="Y212" s="48" t="s">
        <v>4936</v>
      </c>
    </row>
    <row r="213" spans="1:240" s="41" customFormat="1" ht="15" customHeight="1" x14ac:dyDescent="0.25">
      <c r="A213" s="14">
        <v>212</v>
      </c>
      <c r="B213" s="42" t="s">
        <v>1349</v>
      </c>
      <c r="C213" s="43" t="s">
        <v>9</v>
      </c>
      <c r="D213" s="42" t="s">
        <v>61</v>
      </c>
      <c r="E213" s="70">
        <v>43024</v>
      </c>
      <c r="F213" s="71" t="s">
        <v>1447</v>
      </c>
      <c r="G213" s="42">
        <v>8191000742</v>
      </c>
      <c r="H213" s="42" t="s">
        <v>1448</v>
      </c>
      <c r="I213" s="42" t="s">
        <v>1449</v>
      </c>
      <c r="J213" s="42" t="s">
        <v>65</v>
      </c>
      <c r="K213" s="46">
        <v>50000</v>
      </c>
      <c r="L213" s="42" t="s">
        <v>66</v>
      </c>
      <c r="M213" s="42" t="s">
        <v>67</v>
      </c>
      <c r="N213" s="42" t="s">
        <v>1450</v>
      </c>
      <c r="O213" s="42" t="s">
        <v>1451</v>
      </c>
      <c r="P213" s="42" t="s">
        <v>1452</v>
      </c>
      <c r="Q213" s="14" t="s">
        <v>1453</v>
      </c>
      <c r="R213" s="47" t="s">
        <v>72</v>
      </c>
      <c r="S213" s="42" t="s">
        <v>1454</v>
      </c>
      <c r="T213" s="14" t="s">
        <v>74</v>
      </c>
      <c r="U213" s="42" t="s">
        <v>75</v>
      </c>
      <c r="V213" s="42" t="s">
        <v>1</v>
      </c>
      <c r="W213" s="42" t="s">
        <v>77</v>
      </c>
      <c r="X213" s="42" t="s">
        <v>1358</v>
      </c>
      <c r="Y213" s="48" t="s">
        <v>4936</v>
      </c>
    </row>
    <row r="214" spans="1:240" s="41" customFormat="1" ht="15" customHeight="1" x14ac:dyDescent="0.25">
      <c r="A214" s="14">
        <v>213</v>
      </c>
      <c r="B214" s="42" t="s">
        <v>1349</v>
      </c>
      <c r="C214" s="43" t="s">
        <v>9</v>
      </c>
      <c r="D214" s="42" t="s">
        <v>61</v>
      </c>
      <c r="E214" s="70">
        <v>43019</v>
      </c>
      <c r="F214" s="71" t="s">
        <v>1455</v>
      </c>
      <c r="G214" s="42">
        <v>8191001089</v>
      </c>
      <c r="H214" s="42" t="s">
        <v>1456</v>
      </c>
      <c r="I214" s="42" t="s">
        <v>1457</v>
      </c>
      <c r="J214" s="42" t="s">
        <v>1458</v>
      </c>
      <c r="K214" s="46">
        <v>50000</v>
      </c>
      <c r="L214" s="42" t="s">
        <v>66</v>
      </c>
      <c r="M214" s="42" t="s">
        <v>67</v>
      </c>
      <c r="N214" s="42" t="s">
        <v>1459</v>
      </c>
      <c r="O214" s="42" t="s">
        <v>1460</v>
      </c>
      <c r="P214" s="42" t="s">
        <v>1461</v>
      </c>
      <c r="Q214" s="14" t="s">
        <v>1462</v>
      </c>
      <c r="R214" s="47" t="s">
        <v>72</v>
      </c>
      <c r="S214" s="42" t="s">
        <v>1454</v>
      </c>
      <c r="T214" s="14" t="s">
        <v>74</v>
      </c>
      <c r="U214" s="42" t="s">
        <v>75</v>
      </c>
      <c r="V214" s="42" t="s">
        <v>1</v>
      </c>
      <c r="W214" s="42" t="s">
        <v>77</v>
      </c>
      <c r="X214" s="42" t="s">
        <v>1358</v>
      </c>
      <c r="Y214" s="48" t="s">
        <v>4936</v>
      </c>
    </row>
    <row r="215" spans="1:240" s="41" customFormat="1" ht="15" customHeight="1" x14ac:dyDescent="0.25">
      <c r="A215" s="14">
        <v>214</v>
      </c>
      <c r="B215" s="42" t="s">
        <v>1349</v>
      </c>
      <c r="C215" s="43" t="s">
        <v>9</v>
      </c>
      <c r="D215" s="42" t="s">
        <v>138</v>
      </c>
      <c r="E215" s="78">
        <v>43043</v>
      </c>
      <c r="F215" s="79" t="s">
        <v>1463</v>
      </c>
      <c r="G215" s="42">
        <v>8392000777</v>
      </c>
      <c r="H215" s="42" t="s">
        <v>1464</v>
      </c>
      <c r="I215" s="42" t="s">
        <v>1465</v>
      </c>
      <c r="J215" s="42" t="s">
        <v>1466</v>
      </c>
      <c r="K215" s="46">
        <v>100000</v>
      </c>
      <c r="L215" s="42" t="s">
        <v>66</v>
      </c>
      <c r="M215" s="42" t="s">
        <v>67</v>
      </c>
      <c r="N215" s="42" t="s">
        <v>1467</v>
      </c>
      <c r="O215" s="42" t="s">
        <v>1468</v>
      </c>
      <c r="P215" s="42" t="s">
        <v>1469</v>
      </c>
      <c r="Q215" s="14" t="s">
        <v>1470</v>
      </c>
      <c r="R215" s="47" t="s">
        <v>72</v>
      </c>
      <c r="S215" s="42" t="s">
        <v>1471</v>
      </c>
      <c r="T215" s="14" t="s">
        <v>394</v>
      </c>
      <c r="U215" s="42" t="s">
        <v>941</v>
      </c>
      <c r="V215" s="42" t="s">
        <v>1</v>
      </c>
      <c r="W215" s="42" t="s">
        <v>77</v>
      </c>
      <c r="X215" s="42" t="s">
        <v>1358</v>
      </c>
      <c r="Y215" s="48" t="s">
        <v>4936</v>
      </c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</row>
    <row r="216" spans="1:240" s="41" customFormat="1" ht="15" customHeight="1" x14ac:dyDescent="0.25">
      <c r="A216" s="14">
        <v>215</v>
      </c>
      <c r="B216" s="42" t="s">
        <v>1349</v>
      </c>
      <c r="C216" s="43" t="s">
        <v>9</v>
      </c>
      <c r="D216" s="42" t="s">
        <v>138</v>
      </c>
      <c r="E216" s="78">
        <v>43043</v>
      </c>
      <c r="F216" s="79" t="s">
        <v>1472</v>
      </c>
      <c r="G216" s="42">
        <v>8392000994</v>
      </c>
      <c r="H216" s="42" t="s">
        <v>1473</v>
      </c>
      <c r="I216" s="42" t="s">
        <v>1474</v>
      </c>
      <c r="J216" s="42" t="s">
        <v>1466</v>
      </c>
      <c r="K216" s="46">
        <v>50000</v>
      </c>
      <c r="L216" s="42" t="s">
        <v>66</v>
      </c>
      <c r="M216" s="42" t="s">
        <v>67</v>
      </c>
      <c r="N216" s="42" t="s">
        <v>1475</v>
      </c>
      <c r="O216" s="42" t="s">
        <v>1476</v>
      </c>
      <c r="P216" s="42" t="s">
        <v>1477</v>
      </c>
      <c r="Q216" s="14" t="s">
        <v>1478</v>
      </c>
      <c r="R216" s="47" t="s">
        <v>72</v>
      </c>
      <c r="S216" s="42" t="s">
        <v>1471</v>
      </c>
      <c r="T216" s="14" t="s">
        <v>394</v>
      </c>
      <c r="U216" s="42" t="s">
        <v>941</v>
      </c>
      <c r="V216" s="42" t="s">
        <v>1</v>
      </c>
      <c r="W216" s="42" t="s">
        <v>77</v>
      </c>
      <c r="X216" s="42" t="s">
        <v>1358</v>
      </c>
      <c r="Y216" s="48" t="s">
        <v>4936</v>
      </c>
    </row>
    <row r="217" spans="1:240" s="41" customFormat="1" ht="15" customHeight="1" x14ac:dyDescent="0.25">
      <c r="A217" s="14">
        <v>216</v>
      </c>
      <c r="B217" s="42" t="s">
        <v>1349</v>
      </c>
      <c r="C217" s="43" t="s">
        <v>9</v>
      </c>
      <c r="D217" s="42" t="s">
        <v>138</v>
      </c>
      <c r="E217" s="70">
        <v>43049</v>
      </c>
      <c r="F217" s="71" t="s">
        <v>1479</v>
      </c>
      <c r="G217" s="42">
        <v>8392001015</v>
      </c>
      <c r="H217" s="42" t="s">
        <v>1480</v>
      </c>
      <c r="I217" s="42" t="s">
        <v>1481</v>
      </c>
      <c r="J217" s="42" t="s">
        <v>1466</v>
      </c>
      <c r="K217" s="46">
        <v>500000</v>
      </c>
      <c r="L217" s="42" t="s">
        <v>66</v>
      </c>
      <c r="M217" s="42" t="s">
        <v>67</v>
      </c>
      <c r="N217" s="42" t="s">
        <v>1482</v>
      </c>
      <c r="O217" s="42" t="s">
        <v>1483</v>
      </c>
      <c r="P217" s="42" t="s">
        <v>1484</v>
      </c>
      <c r="Q217" s="14" t="s">
        <v>1485</v>
      </c>
      <c r="R217" s="47" t="s">
        <v>72</v>
      </c>
      <c r="S217" s="42" t="s">
        <v>1471</v>
      </c>
      <c r="T217" s="14" t="s">
        <v>394</v>
      </c>
      <c r="U217" s="42" t="s">
        <v>941</v>
      </c>
      <c r="V217" s="42" t="s">
        <v>1</v>
      </c>
      <c r="W217" s="42" t="s">
        <v>77</v>
      </c>
      <c r="X217" s="42" t="s">
        <v>1358</v>
      </c>
      <c r="Y217" s="48" t="s">
        <v>4936</v>
      </c>
    </row>
    <row r="218" spans="1:240" s="41" customFormat="1" ht="15" customHeight="1" x14ac:dyDescent="0.25">
      <c r="A218" s="14">
        <v>217</v>
      </c>
      <c r="B218" s="42" t="s">
        <v>1349</v>
      </c>
      <c r="C218" s="43" t="s">
        <v>9</v>
      </c>
      <c r="D218" s="42" t="s">
        <v>61</v>
      </c>
      <c r="E218" s="61">
        <v>43024</v>
      </c>
      <c r="F218" s="62" t="s">
        <v>1486</v>
      </c>
      <c r="G218" s="42" t="s">
        <v>1487</v>
      </c>
      <c r="H218" s="42" t="s">
        <v>1488</v>
      </c>
      <c r="I218" s="42" t="s">
        <v>1489</v>
      </c>
      <c r="J218" s="42" t="s">
        <v>591</v>
      </c>
      <c r="K218" s="46">
        <v>50000</v>
      </c>
      <c r="L218" s="42" t="s">
        <v>66</v>
      </c>
      <c r="M218" s="42" t="s">
        <v>67</v>
      </c>
      <c r="N218" s="42" t="s">
        <v>1490</v>
      </c>
      <c r="O218" s="42" t="s">
        <v>1491</v>
      </c>
      <c r="P218" s="42" t="s">
        <v>1492</v>
      </c>
      <c r="Q218" s="14" t="s">
        <v>1493</v>
      </c>
      <c r="R218" s="47" t="s">
        <v>72</v>
      </c>
      <c r="S218" s="42" t="s">
        <v>1410</v>
      </c>
      <c r="T218" s="14" t="s">
        <v>586</v>
      </c>
      <c r="U218" s="42" t="s">
        <v>90</v>
      </c>
      <c r="V218" s="42" t="s">
        <v>1</v>
      </c>
      <c r="W218" s="42" t="s">
        <v>77</v>
      </c>
      <c r="X218" s="42" t="s">
        <v>1358</v>
      </c>
      <c r="Y218" s="48" t="s">
        <v>4936</v>
      </c>
      <c r="HI218" s="60"/>
      <c r="HJ218" s="60"/>
      <c r="HK218" s="60"/>
      <c r="HL218" s="60"/>
      <c r="HM218" s="60"/>
      <c r="HN218" s="60"/>
      <c r="HO218" s="60"/>
      <c r="HP218" s="60"/>
      <c r="HQ218" s="60"/>
      <c r="HR218" s="60"/>
      <c r="HS218" s="60"/>
      <c r="HT218" s="60"/>
      <c r="HU218" s="60"/>
      <c r="HV218" s="60"/>
      <c r="HW218" s="60"/>
      <c r="HX218" s="60"/>
      <c r="HY218" s="60"/>
      <c r="HZ218" s="60"/>
      <c r="IA218" s="60"/>
      <c r="IB218" s="60"/>
      <c r="IC218" s="60"/>
      <c r="ID218" s="60"/>
      <c r="IE218" s="60"/>
      <c r="IF218" s="60"/>
    </row>
    <row r="219" spans="1:240" s="41" customFormat="1" ht="15" customHeight="1" x14ac:dyDescent="0.25">
      <c r="A219" s="14">
        <v>218</v>
      </c>
      <c r="B219" s="42" t="s">
        <v>1349</v>
      </c>
      <c r="C219" s="43" t="s">
        <v>9</v>
      </c>
      <c r="D219" s="42" t="s">
        <v>61</v>
      </c>
      <c r="E219" s="61">
        <v>43043</v>
      </c>
      <c r="F219" s="62" t="s">
        <v>1494</v>
      </c>
      <c r="G219" s="42" t="s">
        <v>1495</v>
      </c>
      <c r="H219" s="42" t="s">
        <v>1496</v>
      </c>
      <c r="I219" s="42" t="s">
        <v>1497</v>
      </c>
      <c r="J219" s="42" t="s">
        <v>580</v>
      </c>
      <c r="K219" s="46">
        <v>100000</v>
      </c>
      <c r="L219" s="42" t="s">
        <v>66</v>
      </c>
      <c r="M219" s="42" t="s">
        <v>67</v>
      </c>
      <c r="N219" s="42" t="s">
        <v>1498</v>
      </c>
      <c r="O219" s="42" t="s">
        <v>1499</v>
      </c>
      <c r="P219" s="42" t="s">
        <v>1500</v>
      </c>
      <c r="Q219" s="14" t="s">
        <v>1501</v>
      </c>
      <c r="R219" s="47" t="s">
        <v>72</v>
      </c>
      <c r="S219" s="42" t="s">
        <v>1410</v>
      </c>
      <c r="T219" s="14" t="s">
        <v>586</v>
      </c>
      <c r="U219" s="42" t="s">
        <v>75</v>
      </c>
      <c r="V219" s="42" t="s">
        <v>1</v>
      </c>
      <c r="W219" s="42" t="s">
        <v>77</v>
      </c>
      <c r="X219" s="42" t="s">
        <v>1358</v>
      </c>
      <c r="Y219" s="48" t="s">
        <v>4936</v>
      </c>
      <c r="HI219" s="77"/>
      <c r="HJ219" s="77"/>
      <c r="HK219" s="77"/>
      <c r="HL219" s="77"/>
      <c r="HM219" s="77"/>
      <c r="HN219" s="77"/>
      <c r="HO219" s="77"/>
      <c r="HP219" s="77"/>
      <c r="HQ219" s="77"/>
      <c r="HR219" s="77"/>
      <c r="HS219" s="77"/>
      <c r="HT219" s="77"/>
      <c r="HU219" s="77"/>
      <c r="HV219" s="77"/>
      <c r="HW219" s="77"/>
      <c r="HX219" s="77"/>
      <c r="HY219" s="77"/>
      <c r="HZ219" s="77"/>
      <c r="IA219" s="77"/>
      <c r="IB219" s="77"/>
      <c r="IC219" s="77"/>
      <c r="ID219" s="77"/>
      <c r="IE219" s="77"/>
      <c r="IF219" s="77"/>
    </row>
    <row r="220" spans="1:240" s="41" customFormat="1" ht="15" customHeight="1" x14ac:dyDescent="0.25">
      <c r="A220" s="14">
        <v>219</v>
      </c>
      <c r="B220" s="42" t="s">
        <v>1502</v>
      </c>
      <c r="C220" s="43" t="s">
        <v>9</v>
      </c>
      <c r="D220" s="42" t="s">
        <v>61</v>
      </c>
      <c r="E220" s="61">
        <v>43057</v>
      </c>
      <c r="F220" s="62" t="s">
        <v>1503</v>
      </c>
      <c r="G220" s="42" t="s">
        <v>740</v>
      </c>
      <c r="H220" s="42" t="s">
        <v>741</v>
      </c>
      <c r="I220" s="42" t="s">
        <v>742</v>
      </c>
      <c r="J220" s="42" t="s">
        <v>591</v>
      </c>
      <c r="K220" s="46">
        <v>50000</v>
      </c>
      <c r="L220" s="42" t="s">
        <v>66</v>
      </c>
      <c r="M220" s="42" t="s">
        <v>67</v>
      </c>
      <c r="N220" s="42" t="s">
        <v>1504</v>
      </c>
      <c r="O220" s="42" t="s">
        <v>1505</v>
      </c>
      <c r="P220" s="42" t="s">
        <v>1506</v>
      </c>
      <c r="Q220" s="14" t="s">
        <v>746</v>
      </c>
      <c r="R220" s="47" t="s">
        <v>72</v>
      </c>
      <c r="S220" s="42" t="s">
        <v>1507</v>
      </c>
      <c r="T220" s="14" t="s">
        <v>748</v>
      </c>
      <c r="U220" s="42" t="s">
        <v>75</v>
      </c>
      <c r="V220" s="42" t="s">
        <v>661</v>
      </c>
      <c r="W220" s="42" t="s">
        <v>77</v>
      </c>
      <c r="X220" s="42" t="s">
        <v>1358</v>
      </c>
      <c r="Y220" s="48" t="s">
        <v>4936</v>
      </c>
    </row>
    <row r="221" spans="1:240" s="41" customFormat="1" ht="15" customHeight="1" x14ac:dyDescent="0.25">
      <c r="A221" s="14">
        <v>220</v>
      </c>
      <c r="B221" s="42" t="s">
        <v>1502</v>
      </c>
      <c r="C221" s="43" t="s">
        <v>9</v>
      </c>
      <c r="D221" s="42" t="s">
        <v>61</v>
      </c>
      <c r="E221" s="61">
        <v>43064</v>
      </c>
      <c r="F221" s="62" t="s">
        <v>1508</v>
      </c>
      <c r="G221" s="42" t="s">
        <v>1509</v>
      </c>
      <c r="H221" s="42" t="s">
        <v>1510</v>
      </c>
      <c r="I221" s="42" t="s">
        <v>1511</v>
      </c>
      <c r="J221" s="42" t="s">
        <v>580</v>
      </c>
      <c r="K221" s="46">
        <v>50000</v>
      </c>
      <c r="L221" s="42" t="s">
        <v>66</v>
      </c>
      <c r="M221" s="42" t="s">
        <v>67</v>
      </c>
      <c r="N221" s="42" t="s">
        <v>1512</v>
      </c>
      <c r="O221" s="42" t="s">
        <v>1513</v>
      </c>
      <c r="P221" s="42" t="s">
        <v>1514</v>
      </c>
      <c r="Q221" s="14" t="s">
        <v>1515</v>
      </c>
      <c r="R221" s="47" t="s">
        <v>72</v>
      </c>
      <c r="S221" s="42" t="s">
        <v>1507</v>
      </c>
      <c r="T221" s="14" t="s">
        <v>748</v>
      </c>
      <c r="U221" s="42" t="s">
        <v>75</v>
      </c>
      <c r="V221" s="42" t="s">
        <v>661</v>
      </c>
      <c r="W221" s="42" t="s">
        <v>77</v>
      </c>
      <c r="X221" s="42" t="s">
        <v>1358</v>
      </c>
      <c r="Y221" s="48" t="s">
        <v>4936</v>
      </c>
    </row>
    <row r="222" spans="1:240" s="41" customFormat="1" ht="15" customHeight="1" x14ac:dyDescent="0.25">
      <c r="A222" s="14">
        <v>221</v>
      </c>
      <c r="B222" s="42" t="s">
        <v>1502</v>
      </c>
      <c r="C222" s="43" t="s">
        <v>9</v>
      </c>
      <c r="D222" s="42" t="s">
        <v>61</v>
      </c>
      <c r="E222" s="61">
        <v>43065</v>
      </c>
      <c r="F222" s="62" t="s">
        <v>1516</v>
      </c>
      <c r="G222" s="42" t="s">
        <v>1517</v>
      </c>
      <c r="H222" s="42" t="s">
        <v>1518</v>
      </c>
      <c r="I222" s="42" t="s">
        <v>1519</v>
      </c>
      <c r="J222" s="42" t="s">
        <v>580</v>
      </c>
      <c r="K222" s="46">
        <v>50000</v>
      </c>
      <c r="L222" s="42" t="s">
        <v>66</v>
      </c>
      <c r="M222" s="42" t="s">
        <v>67</v>
      </c>
      <c r="N222" s="42" t="s">
        <v>1520</v>
      </c>
      <c r="O222" s="42" t="s">
        <v>1521</v>
      </c>
      <c r="P222" s="42" t="s">
        <v>1522</v>
      </c>
      <c r="Q222" s="14" t="s">
        <v>1523</v>
      </c>
      <c r="R222" s="47" t="s">
        <v>72</v>
      </c>
      <c r="S222" s="42" t="s">
        <v>1507</v>
      </c>
      <c r="T222" s="14" t="s">
        <v>748</v>
      </c>
      <c r="U222" s="42" t="s">
        <v>75</v>
      </c>
      <c r="V222" s="42" t="s">
        <v>661</v>
      </c>
      <c r="W222" s="42" t="s">
        <v>77</v>
      </c>
      <c r="X222" s="42" t="s">
        <v>1358</v>
      </c>
      <c r="Y222" s="48" t="s">
        <v>4936</v>
      </c>
    </row>
    <row r="223" spans="1:240" s="41" customFormat="1" ht="15" customHeight="1" x14ac:dyDescent="0.25">
      <c r="A223" s="14">
        <v>222</v>
      </c>
      <c r="B223" s="42" t="s">
        <v>1502</v>
      </c>
      <c r="C223" s="43" t="s">
        <v>10</v>
      </c>
      <c r="D223" s="42" t="s">
        <v>61</v>
      </c>
      <c r="E223" s="80">
        <v>43058.139004629629</v>
      </c>
      <c r="F223" s="81">
        <v>43058.139004629629</v>
      </c>
      <c r="G223" s="42" t="s">
        <v>31</v>
      </c>
      <c r="H223" s="42" t="s">
        <v>31</v>
      </c>
      <c r="I223" s="42" t="s">
        <v>31</v>
      </c>
      <c r="J223" s="42" t="s">
        <v>31</v>
      </c>
      <c r="K223" s="46">
        <v>100000</v>
      </c>
      <c r="L223" s="42" t="s">
        <v>31</v>
      </c>
      <c r="M223" s="42" t="s">
        <v>31</v>
      </c>
      <c r="N223" s="42" t="s">
        <v>31</v>
      </c>
      <c r="O223" s="42" t="s">
        <v>31</v>
      </c>
      <c r="P223" s="42" t="s">
        <v>1524</v>
      </c>
      <c r="Q223" s="14" t="s">
        <v>100</v>
      </c>
      <c r="R223" s="47" t="s">
        <v>72</v>
      </c>
      <c r="S223" s="42" t="s">
        <v>1525</v>
      </c>
      <c r="T223" s="14" t="s">
        <v>748</v>
      </c>
      <c r="U223" s="42" t="s">
        <v>1526</v>
      </c>
      <c r="V223" s="42" t="s">
        <v>31</v>
      </c>
      <c r="W223" s="42" t="s">
        <v>31</v>
      </c>
      <c r="X223" s="42" t="s">
        <v>1358</v>
      </c>
      <c r="Y223" s="48" t="s">
        <v>4936</v>
      </c>
    </row>
    <row r="224" spans="1:240" s="41" customFormat="1" ht="15" customHeight="1" x14ac:dyDescent="0.25">
      <c r="A224" s="14">
        <v>223</v>
      </c>
      <c r="B224" s="42" t="s">
        <v>1502</v>
      </c>
      <c r="C224" s="43" t="s">
        <v>9</v>
      </c>
      <c r="D224" s="42" t="s">
        <v>61</v>
      </c>
      <c r="E224" s="78">
        <v>43042</v>
      </c>
      <c r="F224" s="79" t="s">
        <v>1527</v>
      </c>
      <c r="G224" s="42" t="s">
        <v>1528</v>
      </c>
      <c r="H224" s="42" t="s">
        <v>1529</v>
      </c>
      <c r="I224" s="42" t="s">
        <v>1530</v>
      </c>
      <c r="J224" s="42" t="s">
        <v>83</v>
      </c>
      <c r="K224" s="46">
        <v>50000</v>
      </c>
      <c r="L224" s="42" t="s">
        <v>66</v>
      </c>
      <c r="M224" s="42" t="s">
        <v>67</v>
      </c>
      <c r="N224" s="42" t="s">
        <v>1531</v>
      </c>
      <c r="O224" s="42" t="s">
        <v>1532</v>
      </c>
      <c r="P224" s="42" t="s">
        <v>1533</v>
      </c>
      <c r="Q224" s="14" t="s">
        <v>1534</v>
      </c>
      <c r="R224" s="47" t="s">
        <v>72</v>
      </c>
      <c r="S224" s="42" t="s">
        <v>1535</v>
      </c>
      <c r="T224" s="14" t="s">
        <v>89</v>
      </c>
      <c r="U224" s="42" t="s">
        <v>75</v>
      </c>
      <c r="V224" s="42" t="s">
        <v>661</v>
      </c>
      <c r="W224" s="42" t="s">
        <v>77</v>
      </c>
      <c r="X224" s="42" t="s">
        <v>1358</v>
      </c>
      <c r="Y224" s="48" t="s">
        <v>4936</v>
      </c>
    </row>
    <row r="225" spans="1:25" s="41" customFormat="1" ht="15" customHeight="1" x14ac:dyDescent="0.25">
      <c r="A225" s="14">
        <v>224</v>
      </c>
      <c r="B225" s="42" t="s">
        <v>1502</v>
      </c>
      <c r="C225" s="43" t="s">
        <v>9</v>
      </c>
      <c r="D225" s="42" t="s">
        <v>61</v>
      </c>
      <c r="E225" s="82">
        <v>43043</v>
      </c>
      <c r="F225" s="83" t="s">
        <v>1536</v>
      </c>
      <c r="G225" s="42" t="s">
        <v>1537</v>
      </c>
      <c r="H225" s="42" t="s">
        <v>1538</v>
      </c>
      <c r="I225" s="42" t="s">
        <v>1539</v>
      </c>
      <c r="J225" s="42" t="s">
        <v>1540</v>
      </c>
      <c r="K225" s="46">
        <v>50000</v>
      </c>
      <c r="L225" s="42" t="s">
        <v>66</v>
      </c>
      <c r="M225" s="42" t="s">
        <v>67</v>
      </c>
      <c r="N225" s="42" t="s">
        <v>1541</v>
      </c>
      <c r="O225" s="42" t="s">
        <v>1542</v>
      </c>
      <c r="P225" s="42" t="s">
        <v>1543</v>
      </c>
      <c r="Q225" s="14" t="s">
        <v>1544</v>
      </c>
      <c r="R225" s="47" t="s">
        <v>72</v>
      </c>
      <c r="S225" s="42" t="s">
        <v>1545</v>
      </c>
      <c r="T225" s="14" t="s">
        <v>89</v>
      </c>
      <c r="U225" s="42" t="s">
        <v>75</v>
      </c>
      <c r="V225" s="42" t="s">
        <v>661</v>
      </c>
      <c r="W225" s="42" t="s">
        <v>77</v>
      </c>
      <c r="X225" s="42" t="s">
        <v>1358</v>
      </c>
      <c r="Y225" s="48" t="s">
        <v>4936</v>
      </c>
    </row>
    <row r="226" spans="1:25" s="41" customFormat="1" ht="15" customHeight="1" x14ac:dyDescent="0.25">
      <c r="A226" s="14">
        <v>225</v>
      </c>
      <c r="B226" s="42" t="s">
        <v>1502</v>
      </c>
      <c r="C226" s="43" t="s">
        <v>9</v>
      </c>
      <c r="D226" s="42" t="s">
        <v>61</v>
      </c>
      <c r="E226" s="70">
        <v>43045</v>
      </c>
      <c r="F226" s="71" t="s">
        <v>1546</v>
      </c>
      <c r="G226" s="42" t="s">
        <v>1547</v>
      </c>
      <c r="H226" s="42" t="s">
        <v>1548</v>
      </c>
      <c r="I226" s="42" t="s">
        <v>1549</v>
      </c>
      <c r="J226" s="42" t="s">
        <v>1540</v>
      </c>
      <c r="K226" s="46">
        <v>100000</v>
      </c>
      <c r="L226" s="42" t="s">
        <v>66</v>
      </c>
      <c r="M226" s="42" t="s">
        <v>67</v>
      </c>
      <c r="N226" s="42" t="s">
        <v>1550</v>
      </c>
      <c r="O226" s="42" t="s">
        <v>1551</v>
      </c>
      <c r="P226" s="42" t="s">
        <v>1552</v>
      </c>
      <c r="Q226" s="14" t="s">
        <v>1553</v>
      </c>
      <c r="R226" s="47" t="s">
        <v>72</v>
      </c>
      <c r="S226" s="42" t="s">
        <v>1545</v>
      </c>
      <c r="T226" s="14" t="s">
        <v>89</v>
      </c>
      <c r="U226" s="42" t="s">
        <v>75</v>
      </c>
      <c r="V226" s="42" t="s">
        <v>661</v>
      </c>
      <c r="W226" s="42" t="s">
        <v>77</v>
      </c>
      <c r="X226" s="42" t="s">
        <v>1358</v>
      </c>
      <c r="Y226" s="48" t="s">
        <v>4936</v>
      </c>
    </row>
    <row r="227" spans="1:25" s="41" customFormat="1" ht="15" customHeight="1" x14ac:dyDescent="0.25">
      <c r="A227" s="14">
        <v>226</v>
      </c>
      <c r="B227" s="42" t="s">
        <v>1502</v>
      </c>
      <c r="C227" s="43" t="s">
        <v>9</v>
      </c>
      <c r="D227" s="42" t="s">
        <v>61</v>
      </c>
      <c r="E227" s="70">
        <v>43050</v>
      </c>
      <c r="F227" s="71" t="s">
        <v>1554</v>
      </c>
      <c r="G227" s="42" t="s">
        <v>1555</v>
      </c>
      <c r="H227" s="42" t="s">
        <v>1556</v>
      </c>
      <c r="I227" s="42" t="s">
        <v>1557</v>
      </c>
      <c r="J227" s="42" t="s">
        <v>83</v>
      </c>
      <c r="K227" s="46">
        <v>100000</v>
      </c>
      <c r="L227" s="42" t="s">
        <v>66</v>
      </c>
      <c r="M227" s="42" t="s">
        <v>67</v>
      </c>
      <c r="N227" s="42" t="s">
        <v>1558</v>
      </c>
      <c r="O227" s="42" t="s">
        <v>1559</v>
      </c>
      <c r="P227" s="42" t="s">
        <v>1560</v>
      </c>
      <c r="Q227" s="14" t="s">
        <v>1561</v>
      </c>
      <c r="R227" s="47" t="s">
        <v>72</v>
      </c>
      <c r="S227" s="42" t="s">
        <v>1535</v>
      </c>
      <c r="T227" s="14" t="s">
        <v>89</v>
      </c>
      <c r="U227" s="42" t="s">
        <v>75</v>
      </c>
      <c r="V227" s="42" t="s">
        <v>661</v>
      </c>
      <c r="W227" s="42" t="s">
        <v>77</v>
      </c>
      <c r="X227" s="42" t="s">
        <v>1358</v>
      </c>
      <c r="Y227" s="48" t="s">
        <v>4936</v>
      </c>
    </row>
    <row r="228" spans="1:25" s="41" customFormat="1" ht="15" customHeight="1" x14ac:dyDescent="0.25">
      <c r="A228" s="14">
        <v>227</v>
      </c>
      <c r="B228" s="42" t="s">
        <v>1502</v>
      </c>
      <c r="C228" s="43" t="s">
        <v>9</v>
      </c>
      <c r="D228" s="42" t="s">
        <v>61</v>
      </c>
      <c r="E228" s="84">
        <v>43053</v>
      </c>
      <c r="F228" s="85" t="s">
        <v>1562</v>
      </c>
      <c r="G228" s="42" t="s">
        <v>1563</v>
      </c>
      <c r="H228" s="42" t="s">
        <v>1564</v>
      </c>
      <c r="I228" s="42" t="s">
        <v>1565</v>
      </c>
      <c r="J228" s="42" t="s">
        <v>83</v>
      </c>
      <c r="K228" s="46">
        <v>100000</v>
      </c>
      <c r="L228" s="42" t="s">
        <v>66</v>
      </c>
      <c r="M228" s="42" t="s">
        <v>67</v>
      </c>
      <c r="N228" s="42" t="s">
        <v>1566</v>
      </c>
      <c r="O228" s="42" t="s">
        <v>1567</v>
      </c>
      <c r="P228" s="42" t="s">
        <v>1568</v>
      </c>
      <c r="Q228" s="14" t="s">
        <v>1569</v>
      </c>
      <c r="R228" s="47" t="s">
        <v>72</v>
      </c>
      <c r="S228" s="42" t="s">
        <v>1535</v>
      </c>
      <c r="T228" s="14" t="s">
        <v>89</v>
      </c>
      <c r="U228" s="42" t="s">
        <v>75</v>
      </c>
      <c r="V228" s="42" t="s">
        <v>661</v>
      </c>
      <c r="W228" s="42" t="s">
        <v>77</v>
      </c>
      <c r="X228" s="42" t="s">
        <v>1358</v>
      </c>
      <c r="Y228" s="48" t="s">
        <v>4936</v>
      </c>
    </row>
    <row r="229" spans="1:25" s="41" customFormat="1" ht="15" customHeight="1" x14ac:dyDescent="0.25">
      <c r="A229" s="14">
        <v>228</v>
      </c>
      <c r="B229" s="42" t="s">
        <v>1502</v>
      </c>
      <c r="C229" s="43" t="s">
        <v>10</v>
      </c>
      <c r="D229" s="42" t="s">
        <v>61</v>
      </c>
      <c r="E229" s="86">
        <v>43041</v>
      </c>
      <c r="F229" s="87">
        <v>0.12186342592592592</v>
      </c>
      <c r="G229" s="42" t="s">
        <v>31</v>
      </c>
      <c r="H229" s="42" t="s">
        <v>31</v>
      </c>
      <c r="I229" s="42" t="s">
        <v>31</v>
      </c>
      <c r="J229" s="42" t="s">
        <v>31</v>
      </c>
      <c r="K229" s="46">
        <v>200000</v>
      </c>
      <c r="L229" s="42" t="s">
        <v>31</v>
      </c>
      <c r="M229" s="42" t="s">
        <v>31</v>
      </c>
      <c r="N229" s="42" t="s">
        <v>31</v>
      </c>
      <c r="O229" s="42" t="s">
        <v>31</v>
      </c>
      <c r="P229" s="42" t="s">
        <v>1570</v>
      </c>
      <c r="Q229" s="14" t="s">
        <v>100</v>
      </c>
      <c r="R229" s="47" t="s">
        <v>72</v>
      </c>
      <c r="S229" s="42" t="s">
        <v>1571</v>
      </c>
      <c r="T229" s="14" t="s">
        <v>790</v>
      </c>
      <c r="U229" s="42" t="s">
        <v>1572</v>
      </c>
      <c r="V229" s="42" t="s">
        <v>31</v>
      </c>
      <c r="W229" s="42" t="s">
        <v>31</v>
      </c>
      <c r="X229" s="42" t="s">
        <v>1358</v>
      </c>
      <c r="Y229" s="48" t="s">
        <v>4936</v>
      </c>
    </row>
    <row r="230" spans="1:25" s="41" customFormat="1" ht="15" customHeight="1" x14ac:dyDescent="0.25">
      <c r="A230" s="14">
        <v>229</v>
      </c>
      <c r="B230" s="42" t="s">
        <v>1502</v>
      </c>
      <c r="C230" s="43" t="s">
        <v>9</v>
      </c>
      <c r="D230" s="42" t="s">
        <v>61</v>
      </c>
      <c r="E230" s="52">
        <v>43042</v>
      </c>
      <c r="F230" s="58" t="s">
        <v>1573</v>
      </c>
      <c r="G230" s="42">
        <v>8155000092</v>
      </c>
      <c r="H230" s="42" t="s">
        <v>1574</v>
      </c>
      <c r="I230" s="42" t="s">
        <v>1575</v>
      </c>
      <c r="J230" s="42" t="s">
        <v>384</v>
      </c>
      <c r="K230" s="46">
        <v>200000</v>
      </c>
      <c r="L230" s="42" t="s">
        <v>66</v>
      </c>
      <c r="M230" s="42" t="s">
        <v>67</v>
      </c>
      <c r="N230" s="42" t="s">
        <v>1576</v>
      </c>
      <c r="O230" s="42" t="s">
        <v>1577</v>
      </c>
      <c r="P230" s="42" t="s">
        <v>1578</v>
      </c>
      <c r="Q230" s="14" t="s">
        <v>1579</v>
      </c>
      <c r="R230" s="47" t="s">
        <v>72</v>
      </c>
      <c r="S230" s="42" t="s">
        <v>1580</v>
      </c>
      <c r="T230" s="14" t="s">
        <v>380</v>
      </c>
      <c r="U230" s="42" t="s">
        <v>75</v>
      </c>
      <c r="V230" s="42" t="s">
        <v>661</v>
      </c>
      <c r="W230" s="42" t="s">
        <v>77</v>
      </c>
      <c r="X230" s="42" t="s">
        <v>1358</v>
      </c>
      <c r="Y230" s="48" t="s">
        <v>4936</v>
      </c>
    </row>
    <row r="231" spans="1:25" s="41" customFormat="1" ht="15" customHeight="1" x14ac:dyDescent="0.25">
      <c r="A231" s="14">
        <v>230</v>
      </c>
      <c r="B231" s="42" t="s">
        <v>1502</v>
      </c>
      <c r="C231" s="43" t="s">
        <v>9</v>
      </c>
      <c r="D231" s="42" t="s">
        <v>61</v>
      </c>
      <c r="E231" s="52">
        <v>43042</v>
      </c>
      <c r="F231" s="58" t="s">
        <v>1581</v>
      </c>
      <c r="G231" s="42">
        <v>8152000854</v>
      </c>
      <c r="H231" s="42" t="s">
        <v>1273</v>
      </c>
      <c r="I231" s="42" t="s">
        <v>1274</v>
      </c>
      <c r="J231" s="42" t="s">
        <v>384</v>
      </c>
      <c r="K231" s="46">
        <v>150000</v>
      </c>
      <c r="L231" s="42" t="s">
        <v>66</v>
      </c>
      <c r="M231" s="42" t="s">
        <v>67</v>
      </c>
      <c r="N231" s="42" t="s">
        <v>1582</v>
      </c>
      <c r="O231" s="42" t="s">
        <v>1583</v>
      </c>
      <c r="P231" s="42" t="s">
        <v>1277</v>
      </c>
      <c r="Q231" s="14" t="s">
        <v>1278</v>
      </c>
      <c r="R231" s="47" t="s">
        <v>72</v>
      </c>
      <c r="S231" s="42" t="s">
        <v>1580</v>
      </c>
      <c r="T231" s="14" t="s">
        <v>380</v>
      </c>
      <c r="U231" s="42" t="s">
        <v>75</v>
      </c>
      <c r="V231" s="42" t="s">
        <v>661</v>
      </c>
      <c r="W231" s="42" t="s">
        <v>77</v>
      </c>
      <c r="X231" s="42" t="s">
        <v>1358</v>
      </c>
      <c r="Y231" s="48" t="s">
        <v>4936</v>
      </c>
    </row>
    <row r="232" spans="1:25" s="41" customFormat="1" ht="15" customHeight="1" x14ac:dyDescent="0.25">
      <c r="A232" s="14">
        <v>231</v>
      </c>
      <c r="B232" s="42" t="s">
        <v>1502</v>
      </c>
      <c r="C232" s="43" t="s">
        <v>9</v>
      </c>
      <c r="D232" s="42" t="s">
        <v>61</v>
      </c>
      <c r="E232" s="52">
        <v>43056</v>
      </c>
      <c r="F232" s="58" t="s">
        <v>1584</v>
      </c>
      <c r="G232" s="42">
        <v>8158000136</v>
      </c>
      <c r="H232" s="42" t="s">
        <v>1585</v>
      </c>
      <c r="I232" s="42" t="s">
        <v>1586</v>
      </c>
      <c r="J232" s="42" t="s">
        <v>665</v>
      </c>
      <c r="K232" s="46">
        <v>50000</v>
      </c>
      <c r="L232" s="42" t="s">
        <v>66</v>
      </c>
      <c r="M232" s="42" t="s">
        <v>67</v>
      </c>
      <c r="N232" s="42" t="s">
        <v>1587</v>
      </c>
      <c r="O232" s="42" t="s">
        <v>1588</v>
      </c>
      <c r="P232" s="42" t="s">
        <v>1589</v>
      </c>
      <c r="Q232" s="14" t="s">
        <v>1590</v>
      </c>
      <c r="R232" s="47" t="s">
        <v>72</v>
      </c>
      <c r="S232" s="42" t="s">
        <v>1580</v>
      </c>
      <c r="T232" s="14" t="s">
        <v>380</v>
      </c>
      <c r="U232" s="42" t="s">
        <v>75</v>
      </c>
      <c r="V232" s="42" t="s">
        <v>661</v>
      </c>
      <c r="W232" s="42" t="s">
        <v>77</v>
      </c>
      <c r="X232" s="42" t="s">
        <v>1358</v>
      </c>
      <c r="Y232" s="48" t="s">
        <v>4936</v>
      </c>
    </row>
    <row r="233" spans="1:25" s="41" customFormat="1" ht="15" customHeight="1" x14ac:dyDescent="0.25">
      <c r="A233" s="14">
        <v>232</v>
      </c>
      <c r="B233" s="42" t="s">
        <v>1502</v>
      </c>
      <c r="C233" s="43" t="s">
        <v>9</v>
      </c>
      <c r="D233" s="42" t="s">
        <v>61</v>
      </c>
      <c r="E233" s="52">
        <v>43056</v>
      </c>
      <c r="F233" s="58" t="s">
        <v>1591</v>
      </c>
      <c r="G233" s="42">
        <v>8158000136</v>
      </c>
      <c r="H233" s="42" t="s">
        <v>1585</v>
      </c>
      <c r="I233" s="42" t="s">
        <v>1586</v>
      </c>
      <c r="J233" s="42" t="s">
        <v>665</v>
      </c>
      <c r="K233" s="46">
        <v>50000</v>
      </c>
      <c r="L233" s="42" t="s">
        <v>66</v>
      </c>
      <c r="M233" s="42" t="s">
        <v>67</v>
      </c>
      <c r="N233" s="42" t="s">
        <v>1592</v>
      </c>
      <c r="O233" s="42" t="s">
        <v>1593</v>
      </c>
      <c r="P233" s="42" t="s">
        <v>1594</v>
      </c>
      <c r="Q233" s="14" t="s">
        <v>1590</v>
      </c>
      <c r="R233" s="47" t="s">
        <v>72</v>
      </c>
      <c r="S233" s="42" t="s">
        <v>1580</v>
      </c>
      <c r="T233" s="14" t="s">
        <v>380</v>
      </c>
      <c r="U233" s="42" t="s">
        <v>75</v>
      </c>
      <c r="V233" s="42" t="s">
        <v>661</v>
      </c>
      <c r="W233" s="42" t="s">
        <v>77</v>
      </c>
      <c r="X233" s="42" t="s">
        <v>1358</v>
      </c>
      <c r="Y233" s="48" t="s">
        <v>4936</v>
      </c>
    </row>
    <row r="234" spans="1:25" s="41" customFormat="1" ht="15" customHeight="1" x14ac:dyDescent="0.25">
      <c r="A234" s="14">
        <v>233</v>
      </c>
      <c r="B234" s="42" t="s">
        <v>1595</v>
      </c>
      <c r="C234" s="43" t="s">
        <v>9</v>
      </c>
      <c r="D234" s="42" t="s">
        <v>61</v>
      </c>
      <c r="E234" s="63">
        <v>43047</v>
      </c>
      <c r="F234" s="45" t="s">
        <v>1596</v>
      </c>
      <c r="G234" s="42">
        <v>8163001174</v>
      </c>
      <c r="H234" s="42" t="s">
        <v>1597</v>
      </c>
      <c r="I234" s="42" t="s">
        <v>1598</v>
      </c>
      <c r="J234" s="42" t="s">
        <v>611</v>
      </c>
      <c r="K234" s="46">
        <v>50000</v>
      </c>
      <c r="L234" s="42" t="s">
        <v>66</v>
      </c>
      <c r="M234" s="42" t="s">
        <v>67</v>
      </c>
      <c r="N234" s="42" t="s">
        <v>1599</v>
      </c>
      <c r="O234" s="42" t="s">
        <v>1600</v>
      </c>
      <c r="P234" s="42" t="s">
        <v>1601</v>
      </c>
      <c r="Q234" s="14" t="s">
        <v>1602</v>
      </c>
      <c r="R234" s="47" t="s">
        <v>72</v>
      </c>
      <c r="S234" s="42" t="s">
        <v>1603</v>
      </c>
      <c r="T234" s="14" t="s">
        <v>617</v>
      </c>
      <c r="U234" s="42" t="s">
        <v>75</v>
      </c>
      <c r="V234" s="42" t="s">
        <v>76</v>
      </c>
      <c r="W234" s="42" t="s">
        <v>77</v>
      </c>
      <c r="X234" s="42" t="s">
        <v>1358</v>
      </c>
      <c r="Y234" s="48" t="s">
        <v>4936</v>
      </c>
    </row>
    <row r="235" spans="1:25" s="41" customFormat="1" ht="15" customHeight="1" x14ac:dyDescent="0.25">
      <c r="A235" s="14">
        <v>234</v>
      </c>
      <c r="B235" s="42" t="s">
        <v>1595</v>
      </c>
      <c r="C235" s="43" t="s">
        <v>9</v>
      </c>
      <c r="D235" s="42" t="s">
        <v>61</v>
      </c>
      <c r="E235" s="63">
        <v>43050</v>
      </c>
      <c r="F235" s="45" t="s">
        <v>1605</v>
      </c>
      <c r="G235" s="42">
        <v>8165000099</v>
      </c>
      <c r="H235" s="42" t="s">
        <v>1606</v>
      </c>
      <c r="I235" s="42" t="s">
        <v>1607</v>
      </c>
      <c r="J235" s="42" t="s">
        <v>611</v>
      </c>
      <c r="K235" s="46">
        <v>50000</v>
      </c>
      <c r="L235" s="42" t="s">
        <v>66</v>
      </c>
      <c r="M235" s="42" t="s">
        <v>67</v>
      </c>
      <c r="N235" s="42" t="s">
        <v>1608</v>
      </c>
      <c r="O235" s="42" t="s">
        <v>1609</v>
      </c>
      <c r="P235" s="42" t="s">
        <v>1610</v>
      </c>
      <c r="Q235" s="14" t="s">
        <v>1611</v>
      </c>
      <c r="R235" s="47" t="s">
        <v>72</v>
      </c>
      <c r="S235" s="42" t="s">
        <v>1603</v>
      </c>
      <c r="T235" s="14" t="s">
        <v>617</v>
      </c>
      <c r="U235" s="42" t="s">
        <v>75</v>
      </c>
      <c r="V235" s="42" t="s">
        <v>76</v>
      </c>
      <c r="W235" s="42" t="s">
        <v>77</v>
      </c>
      <c r="X235" s="42" t="s">
        <v>1358</v>
      </c>
      <c r="Y235" s="48" t="s">
        <v>4936</v>
      </c>
    </row>
    <row r="236" spans="1:25" s="41" customFormat="1" ht="15" customHeight="1" x14ac:dyDescent="0.25">
      <c r="A236" s="14">
        <v>235</v>
      </c>
      <c r="B236" s="42" t="s">
        <v>1595</v>
      </c>
      <c r="C236" s="43" t="s">
        <v>9</v>
      </c>
      <c r="D236" s="42" t="s">
        <v>61</v>
      </c>
      <c r="E236" s="70">
        <v>43058</v>
      </c>
      <c r="F236" s="71" t="s">
        <v>1612</v>
      </c>
      <c r="G236" s="42">
        <v>8171000066</v>
      </c>
      <c r="H236" s="42" t="s">
        <v>1613</v>
      </c>
      <c r="I236" s="42" t="s">
        <v>1614</v>
      </c>
      <c r="J236" s="42" t="s">
        <v>623</v>
      </c>
      <c r="K236" s="46">
        <v>100000</v>
      </c>
      <c r="L236" s="42" t="s">
        <v>66</v>
      </c>
      <c r="M236" s="42" t="s">
        <v>67</v>
      </c>
      <c r="N236" s="42" t="s">
        <v>1615</v>
      </c>
      <c r="O236" s="42" t="s">
        <v>1616</v>
      </c>
      <c r="P236" s="42" t="s">
        <v>1617</v>
      </c>
      <c r="Q236" s="14" t="s">
        <v>1618</v>
      </c>
      <c r="R236" s="47" t="s">
        <v>72</v>
      </c>
      <c r="S236" s="42" t="s">
        <v>1619</v>
      </c>
      <c r="T236" s="14" t="s">
        <v>629</v>
      </c>
      <c r="U236" s="42" t="s">
        <v>90</v>
      </c>
      <c r="V236" s="42" t="s">
        <v>661</v>
      </c>
      <c r="W236" s="42" t="s">
        <v>77</v>
      </c>
      <c r="X236" s="42" t="s">
        <v>1358</v>
      </c>
      <c r="Y236" s="48" t="s">
        <v>4936</v>
      </c>
    </row>
    <row r="237" spans="1:25" s="41" customFormat="1" ht="15" customHeight="1" x14ac:dyDescent="0.25">
      <c r="A237" s="14">
        <v>236</v>
      </c>
      <c r="B237" s="42" t="s">
        <v>1595</v>
      </c>
      <c r="C237" s="43" t="s">
        <v>9</v>
      </c>
      <c r="D237" s="42" t="s">
        <v>138</v>
      </c>
      <c r="E237" s="68">
        <v>43057</v>
      </c>
      <c r="F237" s="69" t="s">
        <v>1620</v>
      </c>
      <c r="G237" s="42" t="s">
        <v>1621</v>
      </c>
      <c r="H237" s="42" t="s">
        <v>1622</v>
      </c>
      <c r="I237" s="42" t="s">
        <v>1623</v>
      </c>
      <c r="J237" s="42" t="s">
        <v>769</v>
      </c>
      <c r="K237" s="46">
        <v>50000</v>
      </c>
      <c r="L237" s="42" t="s">
        <v>66</v>
      </c>
      <c r="M237" s="42" t="s">
        <v>67</v>
      </c>
      <c r="N237" s="42" t="s">
        <v>1624</v>
      </c>
      <c r="O237" s="42" t="s">
        <v>1625</v>
      </c>
      <c r="P237" s="42" t="s">
        <v>1626</v>
      </c>
      <c r="Q237" s="14" t="s">
        <v>1627</v>
      </c>
      <c r="R237" s="47" t="s">
        <v>72</v>
      </c>
      <c r="S237" s="42" t="s">
        <v>1628</v>
      </c>
      <c r="T237" s="14" t="s">
        <v>775</v>
      </c>
      <c r="U237" s="42" t="s">
        <v>941</v>
      </c>
      <c r="V237" s="42" t="s">
        <v>661</v>
      </c>
      <c r="W237" s="42" t="s">
        <v>77</v>
      </c>
      <c r="X237" s="42" t="s">
        <v>1358</v>
      </c>
      <c r="Y237" s="48" t="s">
        <v>4936</v>
      </c>
    </row>
    <row r="238" spans="1:25" s="41" customFormat="1" ht="15" customHeight="1" x14ac:dyDescent="0.25">
      <c r="A238" s="14">
        <v>237</v>
      </c>
      <c r="B238" s="42" t="s">
        <v>1595</v>
      </c>
      <c r="C238" s="43" t="s">
        <v>9</v>
      </c>
      <c r="D238" s="42" t="s">
        <v>138</v>
      </c>
      <c r="E238" s="68">
        <v>43066</v>
      </c>
      <c r="F238" s="69" t="s">
        <v>1629</v>
      </c>
      <c r="G238" s="42" t="s">
        <v>1630</v>
      </c>
      <c r="H238" s="42" t="s">
        <v>1631</v>
      </c>
      <c r="I238" s="42" t="s">
        <v>1632</v>
      </c>
      <c r="J238" s="42" t="s">
        <v>1633</v>
      </c>
      <c r="K238" s="46">
        <v>200000</v>
      </c>
      <c r="L238" s="42" t="s">
        <v>66</v>
      </c>
      <c r="M238" s="42" t="s">
        <v>67</v>
      </c>
      <c r="N238" s="42" t="s">
        <v>1634</v>
      </c>
      <c r="O238" s="42" t="s">
        <v>1635</v>
      </c>
      <c r="P238" s="42" t="s">
        <v>1636</v>
      </c>
      <c r="Q238" s="14" t="s">
        <v>1637</v>
      </c>
      <c r="R238" s="47" t="s">
        <v>72</v>
      </c>
      <c r="S238" s="42" t="s">
        <v>1628</v>
      </c>
      <c r="T238" s="14" t="s">
        <v>775</v>
      </c>
      <c r="U238" s="42" t="s">
        <v>941</v>
      </c>
      <c r="V238" s="42" t="s">
        <v>661</v>
      </c>
      <c r="W238" s="42" t="s">
        <v>77</v>
      </c>
      <c r="X238" s="42" t="s">
        <v>1358</v>
      </c>
      <c r="Y238" s="48" t="s">
        <v>4936</v>
      </c>
    </row>
    <row r="239" spans="1:25" s="41" customFormat="1" ht="15" customHeight="1" x14ac:dyDescent="0.25">
      <c r="A239" s="14">
        <v>238</v>
      </c>
      <c r="B239" s="42" t="s">
        <v>1595</v>
      </c>
      <c r="C239" s="43" t="s">
        <v>9</v>
      </c>
      <c r="D239" s="42" t="s">
        <v>61</v>
      </c>
      <c r="E239" s="68">
        <v>43055</v>
      </c>
      <c r="F239" s="69" t="s">
        <v>1638</v>
      </c>
      <c r="G239" s="42" t="s">
        <v>1639</v>
      </c>
      <c r="H239" s="42" t="s">
        <v>1640</v>
      </c>
      <c r="I239" s="42" t="s">
        <v>1641</v>
      </c>
      <c r="J239" s="42" t="s">
        <v>1633</v>
      </c>
      <c r="K239" s="46">
        <v>50000</v>
      </c>
      <c r="L239" s="42" t="s">
        <v>66</v>
      </c>
      <c r="M239" s="42" t="s">
        <v>67</v>
      </c>
      <c r="N239" s="42" t="s">
        <v>1642</v>
      </c>
      <c r="O239" s="42" t="s">
        <v>1643</v>
      </c>
      <c r="P239" s="42" t="s">
        <v>1644</v>
      </c>
      <c r="Q239" s="14" t="s">
        <v>1645</v>
      </c>
      <c r="R239" s="47" t="s">
        <v>72</v>
      </c>
      <c r="S239" s="42" t="s">
        <v>1646</v>
      </c>
      <c r="T239" s="14" t="s">
        <v>775</v>
      </c>
      <c r="U239" s="42" t="s">
        <v>433</v>
      </c>
      <c r="V239" s="42" t="s">
        <v>661</v>
      </c>
      <c r="W239" s="42" t="s">
        <v>77</v>
      </c>
      <c r="X239" s="42" t="s">
        <v>1358</v>
      </c>
      <c r="Y239" s="48" t="s">
        <v>4936</v>
      </c>
    </row>
    <row r="240" spans="1:25" s="41" customFormat="1" ht="15" customHeight="1" x14ac:dyDescent="0.25">
      <c r="A240" s="14">
        <v>239</v>
      </c>
      <c r="B240" s="42" t="s">
        <v>1595</v>
      </c>
      <c r="C240" s="43" t="s">
        <v>10</v>
      </c>
      <c r="D240" s="42" t="s">
        <v>61</v>
      </c>
      <c r="E240" s="70">
        <v>43006</v>
      </c>
      <c r="F240" s="67">
        <v>0.78642361111111114</v>
      </c>
      <c r="G240" s="42" t="s">
        <v>31</v>
      </c>
      <c r="H240" s="42" t="s">
        <v>31</v>
      </c>
      <c r="I240" s="42" t="s">
        <v>31</v>
      </c>
      <c r="J240" s="42" t="s">
        <v>31</v>
      </c>
      <c r="K240" s="46">
        <v>150000</v>
      </c>
      <c r="L240" s="42" t="s">
        <v>31</v>
      </c>
      <c r="M240" s="42" t="s">
        <v>31</v>
      </c>
      <c r="N240" s="42" t="s">
        <v>31</v>
      </c>
      <c r="O240" s="42" t="s">
        <v>31</v>
      </c>
      <c r="P240" s="42" t="s">
        <v>1647</v>
      </c>
      <c r="Q240" s="14" t="s">
        <v>100</v>
      </c>
      <c r="R240" s="47" t="s">
        <v>72</v>
      </c>
      <c r="S240" s="42" t="s">
        <v>1648</v>
      </c>
      <c r="T240" s="14" t="s">
        <v>1649</v>
      </c>
      <c r="U240" s="42" t="s">
        <v>102</v>
      </c>
      <c r="V240" s="42" t="s">
        <v>31</v>
      </c>
      <c r="W240" s="42" t="s">
        <v>31</v>
      </c>
      <c r="X240" s="42" t="s">
        <v>1358</v>
      </c>
      <c r="Y240" s="48" t="s">
        <v>4936</v>
      </c>
    </row>
    <row r="241" spans="1:240" s="41" customFormat="1" ht="15" customHeight="1" x14ac:dyDescent="0.25">
      <c r="A241" s="14">
        <v>240</v>
      </c>
      <c r="B241" s="42" t="s">
        <v>1595</v>
      </c>
      <c r="C241" s="43" t="s">
        <v>10</v>
      </c>
      <c r="D241" s="42" t="s">
        <v>61</v>
      </c>
      <c r="E241" s="70">
        <v>43062</v>
      </c>
      <c r="F241" s="67">
        <v>0.68199074074074073</v>
      </c>
      <c r="G241" s="42" t="s">
        <v>31</v>
      </c>
      <c r="H241" s="42" t="s">
        <v>31</v>
      </c>
      <c r="I241" s="42" t="s">
        <v>31</v>
      </c>
      <c r="J241" s="42" t="s">
        <v>31</v>
      </c>
      <c r="K241" s="46">
        <v>200000</v>
      </c>
      <c r="L241" s="42" t="s">
        <v>31</v>
      </c>
      <c r="M241" s="42" t="s">
        <v>31</v>
      </c>
      <c r="N241" s="42" t="s">
        <v>31</v>
      </c>
      <c r="O241" s="42" t="s">
        <v>31</v>
      </c>
      <c r="P241" s="42" t="s">
        <v>1650</v>
      </c>
      <c r="Q241" s="14" t="s">
        <v>100</v>
      </c>
      <c r="R241" s="47" t="s">
        <v>72</v>
      </c>
      <c r="S241" s="42" t="s">
        <v>1651</v>
      </c>
      <c r="T241" s="14" t="s">
        <v>1649</v>
      </c>
      <c r="U241" s="42" t="s">
        <v>102</v>
      </c>
      <c r="V241" s="42" t="s">
        <v>31</v>
      </c>
      <c r="W241" s="42" t="s">
        <v>31</v>
      </c>
      <c r="X241" s="42" t="s">
        <v>1358</v>
      </c>
      <c r="Y241" s="48" t="s">
        <v>4936</v>
      </c>
    </row>
    <row r="242" spans="1:240" s="41" customFormat="1" ht="15" customHeight="1" x14ac:dyDescent="0.25">
      <c r="A242" s="14">
        <v>241</v>
      </c>
      <c r="B242" s="42" t="s">
        <v>1595</v>
      </c>
      <c r="C242" s="43" t="s">
        <v>10</v>
      </c>
      <c r="D242" s="42" t="s">
        <v>61</v>
      </c>
      <c r="E242" s="70">
        <v>43054</v>
      </c>
      <c r="F242" s="88">
        <v>0</v>
      </c>
      <c r="G242" s="42" t="s">
        <v>31</v>
      </c>
      <c r="H242" s="42" t="s">
        <v>31</v>
      </c>
      <c r="I242" s="42" t="s">
        <v>31</v>
      </c>
      <c r="J242" s="42" t="s">
        <v>31</v>
      </c>
      <c r="K242" s="46">
        <v>400000</v>
      </c>
      <c r="L242" s="42" t="s">
        <v>31</v>
      </c>
      <c r="M242" s="42" t="s">
        <v>31</v>
      </c>
      <c r="N242" s="42" t="s">
        <v>31</v>
      </c>
      <c r="O242" s="42" t="s">
        <v>31</v>
      </c>
      <c r="P242" s="42" t="s">
        <v>1652</v>
      </c>
      <c r="Q242" s="14" t="s">
        <v>100</v>
      </c>
      <c r="R242" s="47" t="s">
        <v>72</v>
      </c>
      <c r="S242" s="42" t="s">
        <v>1653</v>
      </c>
      <c r="T242" s="14" t="s">
        <v>1649</v>
      </c>
      <c r="U242" s="42" t="s">
        <v>102</v>
      </c>
      <c r="V242" s="42" t="s">
        <v>31</v>
      </c>
      <c r="W242" s="42" t="s">
        <v>31</v>
      </c>
      <c r="X242" s="42" t="s">
        <v>1358</v>
      </c>
      <c r="Y242" s="48" t="s">
        <v>4936</v>
      </c>
      <c r="HI242" s="49"/>
      <c r="HJ242" s="49"/>
      <c r="HK242" s="49"/>
      <c r="HL242" s="49"/>
    </row>
    <row r="243" spans="1:240" s="41" customFormat="1" ht="15" customHeight="1" x14ac:dyDescent="0.25">
      <c r="A243" s="14">
        <v>242</v>
      </c>
      <c r="B243" s="42" t="s">
        <v>1595</v>
      </c>
      <c r="C243" s="43" t="s">
        <v>9</v>
      </c>
      <c r="D243" s="42" t="s">
        <v>138</v>
      </c>
      <c r="E243" s="70">
        <v>43040</v>
      </c>
      <c r="F243" s="71" t="s">
        <v>1654</v>
      </c>
      <c r="G243" s="42">
        <v>8173000112</v>
      </c>
      <c r="H243" s="42" t="s">
        <v>1122</v>
      </c>
      <c r="I243" s="42" t="s">
        <v>1655</v>
      </c>
      <c r="J243" s="42" t="s">
        <v>121</v>
      </c>
      <c r="K243" s="46">
        <v>50000</v>
      </c>
      <c r="L243" s="42" t="s">
        <v>66</v>
      </c>
      <c r="M243" s="42" t="s">
        <v>67</v>
      </c>
      <c r="N243" s="42" t="s">
        <v>1656</v>
      </c>
      <c r="O243" s="42" t="s">
        <v>1657</v>
      </c>
      <c r="P243" s="42" t="s">
        <v>1658</v>
      </c>
      <c r="Q243" s="14" t="s">
        <v>1127</v>
      </c>
      <c r="R243" s="47" t="s">
        <v>72</v>
      </c>
      <c r="S243" s="42" t="s">
        <v>1659</v>
      </c>
      <c r="T243" s="14" t="s">
        <v>115</v>
      </c>
      <c r="U243" s="42" t="s">
        <v>941</v>
      </c>
      <c r="V243" s="42" t="s">
        <v>661</v>
      </c>
      <c r="W243" s="42" t="s">
        <v>502</v>
      </c>
      <c r="X243" s="42" t="s">
        <v>1358</v>
      </c>
      <c r="Y243" s="48" t="s">
        <v>4937</v>
      </c>
    </row>
    <row r="244" spans="1:240" s="41" customFormat="1" ht="15" customHeight="1" x14ac:dyDescent="0.25">
      <c r="A244" s="14">
        <v>243</v>
      </c>
      <c r="B244" s="42" t="s">
        <v>1595</v>
      </c>
      <c r="C244" s="43" t="s">
        <v>9</v>
      </c>
      <c r="D244" s="42" t="s">
        <v>138</v>
      </c>
      <c r="E244" s="70">
        <v>43040</v>
      </c>
      <c r="F244" s="71" t="s">
        <v>1660</v>
      </c>
      <c r="G244" s="42">
        <v>8172000270</v>
      </c>
      <c r="H244" s="42" t="s">
        <v>1661</v>
      </c>
      <c r="I244" s="42" t="s">
        <v>1662</v>
      </c>
      <c r="J244" s="42" t="s">
        <v>121</v>
      </c>
      <c r="K244" s="46">
        <v>100000</v>
      </c>
      <c r="L244" s="42" t="s">
        <v>66</v>
      </c>
      <c r="M244" s="42" t="s">
        <v>67</v>
      </c>
      <c r="N244" s="42" t="s">
        <v>1663</v>
      </c>
      <c r="O244" s="42" t="s">
        <v>1664</v>
      </c>
      <c r="P244" s="42" t="s">
        <v>1665</v>
      </c>
      <c r="Q244" s="14" t="s">
        <v>1666</v>
      </c>
      <c r="R244" s="47" t="s">
        <v>72</v>
      </c>
      <c r="S244" s="42" t="s">
        <v>1659</v>
      </c>
      <c r="T244" s="14" t="s">
        <v>115</v>
      </c>
      <c r="U244" s="42" t="s">
        <v>941</v>
      </c>
      <c r="V244" s="42" t="s">
        <v>661</v>
      </c>
      <c r="W244" s="42" t="s">
        <v>77</v>
      </c>
      <c r="X244" s="42" t="s">
        <v>1358</v>
      </c>
      <c r="Y244" s="48" t="s">
        <v>4937</v>
      </c>
    </row>
    <row r="245" spans="1:240" s="41" customFormat="1" ht="15" customHeight="1" x14ac:dyDescent="0.25">
      <c r="A245" s="14">
        <v>244</v>
      </c>
      <c r="B245" s="42" t="s">
        <v>1595</v>
      </c>
      <c r="C245" s="43" t="s">
        <v>9</v>
      </c>
      <c r="D245" s="42" t="s">
        <v>138</v>
      </c>
      <c r="E245" s="70">
        <v>43040</v>
      </c>
      <c r="F245" s="71" t="s">
        <v>1667</v>
      </c>
      <c r="G245" s="42">
        <v>8162000387</v>
      </c>
      <c r="H245" s="42" t="s">
        <v>311</v>
      </c>
      <c r="I245" s="42" t="s">
        <v>312</v>
      </c>
      <c r="J245" s="42" t="s">
        <v>121</v>
      </c>
      <c r="K245" s="46">
        <v>50000</v>
      </c>
      <c r="L245" s="42" t="s">
        <v>66</v>
      </c>
      <c r="M245" s="42" t="s">
        <v>67</v>
      </c>
      <c r="N245" s="42" t="s">
        <v>1668</v>
      </c>
      <c r="O245" s="42" t="s">
        <v>1669</v>
      </c>
      <c r="P245" s="42" t="s">
        <v>1670</v>
      </c>
      <c r="Q245" s="14" t="s">
        <v>316</v>
      </c>
      <c r="R245" s="47" t="s">
        <v>72</v>
      </c>
      <c r="S245" s="42" t="s">
        <v>1659</v>
      </c>
      <c r="T245" s="14" t="s">
        <v>115</v>
      </c>
      <c r="U245" s="42" t="s">
        <v>941</v>
      </c>
      <c r="V245" s="42" t="s">
        <v>661</v>
      </c>
      <c r="W245" s="42" t="s">
        <v>77</v>
      </c>
      <c r="X245" s="42" t="s">
        <v>1358</v>
      </c>
      <c r="Y245" s="48" t="s">
        <v>4937</v>
      </c>
    </row>
    <row r="246" spans="1:240" s="41" customFormat="1" ht="15" customHeight="1" x14ac:dyDescent="0.25">
      <c r="A246" s="14">
        <v>245</v>
      </c>
      <c r="B246" s="42" t="s">
        <v>1595</v>
      </c>
      <c r="C246" s="43" t="s">
        <v>9</v>
      </c>
      <c r="D246" s="42" t="s">
        <v>138</v>
      </c>
      <c r="E246" s="70">
        <v>43040</v>
      </c>
      <c r="F246" s="71" t="s">
        <v>1671</v>
      </c>
      <c r="G246" s="42">
        <v>8172000260</v>
      </c>
      <c r="H246" s="42" t="s">
        <v>1672</v>
      </c>
      <c r="I246" s="42" t="s">
        <v>1673</v>
      </c>
      <c r="J246" s="42" t="s">
        <v>109</v>
      </c>
      <c r="K246" s="46">
        <v>100000</v>
      </c>
      <c r="L246" s="42" t="s">
        <v>66</v>
      </c>
      <c r="M246" s="42" t="s">
        <v>67</v>
      </c>
      <c r="N246" s="42" t="s">
        <v>1674</v>
      </c>
      <c r="O246" s="42" t="s">
        <v>1675</v>
      </c>
      <c r="P246" s="42" t="s">
        <v>1676</v>
      </c>
      <c r="Q246" s="14" t="s">
        <v>1677</v>
      </c>
      <c r="R246" s="47" t="s">
        <v>72</v>
      </c>
      <c r="S246" s="42" t="s">
        <v>1659</v>
      </c>
      <c r="T246" s="14" t="s">
        <v>115</v>
      </c>
      <c r="U246" s="42" t="s">
        <v>941</v>
      </c>
      <c r="V246" s="42" t="s">
        <v>661</v>
      </c>
      <c r="W246" s="42" t="s">
        <v>77</v>
      </c>
      <c r="X246" s="42" t="s">
        <v>1358</v>
      </c>
      <c r="Y246" s="48" t="s">
        <v>4937</v>
      </c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60"/>
      <c r="BH246" s="60"/>
      <c r="BI246" s="60"/>
      <c r="BJ246" s="60"/>
      <c r="BK246" s="60"/>
      <c r="BL246" s="60"/>
      <c r="BM246" s="60"/>
      <c r="BN246" s="60"/>
      <c r="BO246" s="60"/>
      <c r="BP246" s="60"/>
      <c r="BQ246" s="60"/>
      <c r="BR246" s="60"/>
      <c r="BS246" s="60"/>
      <c r="BT246" s="60"/>
      <c r="BU246" s="60"/>
      <c r="BV246" s="60"/>
      <c r="BW246" s="60"/>
      <c r="BX246" s="60"/>
      <c r="BY246" s="60"/>
      <c r="BZ246" s="60"/>
      <c r="CA246" s="60"/>
      <c r="CB246" s="60"/>
      <c r="CC246" s="60"/>
      <c r="CD246" s="60"/>
      <c r="CE246" s="60"/>
      <c r="CF246" s="60"/>
      <c r="CG246" s="60"/>
      <c r="CH246" s="60"/>
      <c r="CI246" s="60"/>
      <c r="CJ246" s="60"/>
      <c r="CK246" s="60"/>
      <c r="CL246" s="60"/>
      <c r="CM246" s="60"/>
      <c r="CN246" s="60"/>
      <c r="CO246" s="60"/>
      <c r="CP246" s="60"/>
      <c r="CQ246" s="60"/>
      <c r="CR246" s="60"/>
      <c r="CS246" s="60"/>
      <c r="CT246" s="60"/>
      <c r="CU246" s="60"/>
      <c r="CV246" s="60"/>
      <c r="CW246" s="60"/>
      <c r="CX246" s="60"/>
      <c r="CY246" s="60"/>
      <c r="CZ246" s="60"/>
      <c r="DA246" s="60"/>
      <c r="DB246" s="60"/>
      <c r="DC246" s="60"/>
      <c r="DD246" s="60"/>
      <c r="DE246" s="60"/>
      <c r="DF246" s="60"/>
      <c r="DG246" s="60"/>
      <c r="DH246" s="60"/>
      <c r="DI246" s="60"/>
      <c r="DJ246" s="60"/>
      <c r="DK246" s="60"/>
      <c r="DL246" s="60"/>
      <c r="DM246" s="60"/>
      <c r="DN246" s="60"/>
      <c r="DO246" s="60"/>
      <c r="DP246" s="60"/>
      <c r="DQ246" s="60"/>
      <c r="DR246" s="60"/>
      <c r="DS246" s="60"/>
      <c r="DT246" s="60"/>
      <c r="DU246" s="60"/>
      <c r="DV246" s="60"/>
      <c r="DW246" s="60"/>
      <c r="DX246" s="60"/>
      <c r="DY246" s="60"/>
      <c r="DZ246" s="60"/>
      <c r="EA246" s="60"/>
      <c r="EB246" s="60"/>
      <c r="EC246" s="60"/>
      <c r="ED246" s="60"/>
      <c r="EE246" s="60"/>
      <c r="EF246" s="60"/>
      <c r="EG246" s="60"/>
      <c r="EH246" s="60"/>
      <c r="EI246" s="60"/>
      <c r="EJ246" s="60"/>
      <c r="EK246" s="60"/>
      <c r="EL246" s="60"/>
      <c r="EM246" s="60"/>
      <c r="EN246" s="60"/>
      <c r="EO246" s="60"/>
      <c r="EP246" s="60"/>
      <c r="EQ246" s="60"/>
      <c r="ER246" s="60"/>
      <c r="ES246" s="60"/>
      <c r="ET246" s="60"/>
      <c r="EU246" s="60"/>
      <c r="EV246" s="60"/>
      <c r="EW246" s="60"/>
      <c r="EX246" s="60"/>
      <c r="EY246" s="60"/>
      <c r="EZ246" s="60"/>
      <c r="FA246" s="60"/>
      <c r="FB246" s="60"/>
      <c r="FC246" s="60"/>
      <c r="FD246" s="60"/>
      <c r="FE246" s="60"/>
      <c r="FF246" s="60"/>
      <c r="FG246" s="60"/>
      <c r="FH246" s="60"/>
      <c r="FI246" s="60"/>
      <c r="FJ246" s="60"/>
      <c r="FK246" s="60"/>
      <c r="FL246" s="60"/>
      <c r="FM246" s="60"/>
      <c r="FN246" s="60"/>
      <c r="FO246" s="60"/>
      <c r="FP246" s="60"/>
      <c r="FQ246" s="60"/>
      <c r="FR246" s="60"/>
      <c r="FS246" s="60"/>
      <c r="FT246" s="60"/>
      <c r="FU246" s="60"/>
      <c r="FV246" s="60"/>
      <c r="FW246" s="60"/>
      <c r="FX246" s="60"/>
      <c r="FY246" s="60"/>
      <c r="FZ246" s="60"/>
      <c r="GA246" s="60"/>
      <c r="GB246" s="60"/>
      <c r="GC246" s="60"/>
      <c r="GD246" s="60"/>
      <c r="GE246" s="60"/>
      <c r="GF246" s="60"/>
      <c r="GG246" s="60"/>
      <c r="GH246" s="60"/>
      <c r="GI246" s="60"/>
      <c r="GJ246" s="60"/>
      <c r="GK246" s="60"/>
      <c r="GL246" s="60"/>
      <c r="GM246" s="60"/>
      <c r="GN246" s="60"/>
      <c r="GO246" s="60"/>
      <c r="GP246" s="60"/>
      <c r="GQ246" s="60"/>
      <c r="GR246" s="60"/>
      <c r="GS246" s="60"/>
      <c r="GT246" s="60"/>
      <c r="GU246" s="60"/>
      <c r="GV246" s="60"/>
      <c r="GW246" s="60"/>
      <c r="GX246" s="60"/>
      <c r="GY246" s="60"/>
      <c r="GZ246" s="60"/>
      <c r="HA246" s="60"/>
      <c r="HB246" s="60"/>
      <c r="HC246" s="60"/>
      <c r="HD246" s="60"/>
      <c r="HE246" s="60"/>
      <c r="HF246" s="60"/>
      <c r="HG246" s="60"/>
      <c r="HH246" s="60"/>
    </row>
    <row r="247" spans="1:240" s="41" customFormat="1" ht="15" customHeight="1" x14ac:dyDescent="0.25">
      <c r="A247" s="14">
        <v>246</v>
      </c>
      <c r="B247" s="42" t="s">
        <v>1595</v>
      </c>
      <c r="C247" s="43" t="s">
        <v>9</v>
      </c>
      <c r="D247" s="42" t="s">
        <v>138</v>
      </c>
      <c r="E247" s="70">
        <v>43040</v>
      </c>
      <c r="F247" s="71" t="s">
        <v>1678</v>
      </c>
      <c r="G247" s="42">
        <v>8179001260</v>
      </c>
      <c r="H247" s="42" t="s">
        <v>935</v>
      </c>
      <c r="I247" s="42" t="s">
        <v>936</v>
      </c>
      <c r="J247" s="42" t="s">
        <v>121</v>
      </c>
      <c r="K247" s="46">
        <v>100000</v>
      </c>
      <c r="L247" s="42" t="s">
        <v>66</v>
      </c>
      <c r="M247" s="42" t="s">
        <v>67</v>
      </c>
      <c r="N247" s="42" t="s">
        <v>1679</v>
      </c>
      <c r="O247" s="42" t="s">
        <v>1680</v>
      </c>
      <c r="P247" s="42" t="s">
        <v>1681</v>
      </c>
      <c r="Q247" s="14" t="s">
        <v>940</v>
      </c>
      <c r="R247" s="47" t="s">
        <v>72</v>
      </c>
      <c r="S247" s="42" t="s">
        <v>1659</v>
      </c>
      <c r="T247" s="14" t="s">
        <v>115</v>
      </c>
      <c r="U247" s="42" t="s">
        <v>941</v>
      </c>
      <c r="V247" s="42" t="s">
        <v>661</v>
      </c>
      <c r="W247" s="42" t="s">
        <v>77</v>
      </c>
      <c r="X247" s="42" t="s">
        <v>1358</v>
      </c>
      <c r="Y247" s="48" t="s">
        <v>4937</v>
      </c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  <c r="BH247" s="60"/>
      <c r="BI247" s="60"/>
      <c r="BJ247" s="60"/>
      <c r="BK247" s="60"/>
      <c r="BL247" s="60"/>
      <c r="BM247" s="60"/>
      <c r="BN247" s="60"/>
      <c r="BO247" s="60"/>
      <c r="BP247" s="60"/>
      <c r="BQ247" s="60"/>
      <c r="BR247" s="60"/>
      <c r="BS247" s="60"/>
      <c r="BT247" s="60"/>
      <c r="BU247" s="60"/>
      <c r="BV247" s="60"/>
      <c r="BW247" s="60"/>
      <c r="BX247" s="60"/>
      <c r="BY247" s="60"/>
      <c r="BZ247" s="60"/>
      <c r="CA247" s="60"/>
      <c r="CB247" s="60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/>
      <c r="CM247" s="60"/>
      <c r="CN247" s="60"/>
      <c r="CO247" s="60"/>
      <c r="CP247" s="60"/>
      <c r="CQ247" s="60"/>
      <c r="CR247" s="60"/>
      <c r="CS247" s="60"/>
      <c r="CT247" s="60"/>
      <c r="CU247" s="60"/>
      <c r="CV247" s="60"/>
      <c r="CW247" s="60"/>
      <c r="CX247" s="60"/>
      <c r="CY247" s="60"/>
      <c r="CZ247" s="60"/>
      <c r="DA247" s="60"/>
      <c r="DB247" s="60"/>
      <c r="DC247" s="60"/>
      <c r="DD247" s="60"/>
      <c r="DE247" s="60"/>
      <c r="DF247" s="60"/>
      <c r="DG247" s="60"/>
      <c r="DH247" s="60"/>
      <c r="DI247" s="60"/>
      <c r="DJ247" s="60"/>
      <c r="DK247" s="60"/>
      <c r="DL247" s="60"/>
      <c r="DM247" s="60"/>
      <c r="DN247" s="60"/>
      <c r="DO247" s="60"/>
      <c r="DP247" s="60"/>
      <c r="DQ247" s="60"/>
      <c r="DR247" s="60"/>
      <c r="DS247" s="60"/>
      <c r="DT247" s="60"/>
      <c r="DU247" s="60"/>
      <c r="DV247" s="60"/>
      <c r="DW247" s="60"/>
      <c r="DX247" s="60"/>
      <c r="DY247" s="60"/>
      <c r="DZ247" s="60"/>
      <c r="EA247" s="60"/>
      <c r="EB247" s="60"/>
      <c r="EC247" s="60"/>
      <c r="ED247" s="60"/>
      <c r="EE247" s="60"/>
      <c r="EF247" s="60"/>
      <c r="EG247" s="60"/>
      <c r="EH247" s="60"/>
      <c r="EI247" s="60"/>
      <c r="EJ247" s="60"/>
      <c r="EK247" s="60"/>
      <c r="EL247" s="60"/>
      <c r="EM247" s="60"/>
      <c r="EN247" s="60"/>
      <c r="EO247" s="60"/>
      <c r="EP247" s="60"/>
      <c r="EQ247" s="60"/>
      <c r="ER247" s="60"/>
      <c r="ES247" s="60"/>
      <c r="ET247" s="60"/>
      <c r="EU247" s="60"/>
      <c r="EV247" s="60"/>
      <c r="EW247" s="60"/>
      <c r="EX247" s="60"/>
      <c r="EY247" s="60"/>
      <c r="EZ247" s="60"/>
      <c r="FA247" s="60"/>
      <c r="FB247" s="60"/>
      <c r="FC247" s="60"/>
      <c r="FD247" s="60"/>
      <c r="FE247" s="60"/>
      <c r="FF247" s="60"/>
      <c r="FG247" s="60"/>
      <c r="FH247" s="60"/>
      <c r="FI247" s="60"/>
      <c r="FJ247" s="60"/>
      <c r="FK247" s="60"/>
      <c r="FL247" s="60"/>
      <c r="FM247" s="60"/>
      <c r="FN247" s="60"/>
      <c r="FO247" s="60"/>
      <c r="FP247" s="60"/>
      <c r="FQ247" s="60"/>
      <c r="FR247" s="60"/>
      <c r="FS247" s="60"/>
      <c r="FT247" s="60"/>
      <c r="FU247" s="60"/>
      <c r="FV247" s="60"/>
      <c r="FW247" s="60"/>
      <c r="FX247" s="60"/>
      <c r="FY247" s="60"/>
      <c r="FZ247" s="60"/>
      <c r="GA247" s="60"/>
      <c r="GB247" s="60"/>
      <c r="GC247" s="60"/>
      <c r="GD247" s="60"/>
      <c r="GE247" s="60"/>
      <c r="GF247" s="60"/>
      <c r="GG247" s="60"/>
      <c r="GH247" s="60"/>
      <c r="GI247" s="60"/>
      <c r="GJ247" s="60"/>
      <c r="GK247" s="60"/>
      <c r="GL247" s="60"/>
      <c r="GM247" s="60"/>
      <c r="GN247" s="60"/>
      <c r="GO247" s="60"/>
      <c r="GP247" s="60"/>
      <c r="GQ247" s="60"/>
      <c r="GR247" s="60"/>
      <c r="GS247" s="60"/>
      <c r="GT247" s="60"/>
      <c r="GU247" s="60"/>
      <c r="GV247" s="60"/>
      <c r="GW247" s="60"/>
      <c r="GX247" s="60"/>
      <c r="GY247" s="60"/>
      <c r="GZ247" s="60"/>
      <c r="HA247" s="60"/>
      <c r="HB247" s="60"/>
      <c r="HC247" s="60"/>
      <c r="HD247" s="60"/>
      <c r="HE247" s="60"/>
      <c r="HF247" s="60"/>
      <c r="HG247" s="60"/>
      <c r="HH247" s="60"/>
    </row>
    <row r="248" spans="1:240" s="41" customFormat="1" ht="15" customHeight="1" x14ac:dyDescent="0.25">
      <c r="A248" s="14">
        <v>247</v>
      </c>
      <c r="B248" s="42" t="s">
        <v>1595</v>
      </c>
      <c r="C248" s="43" t="s">
        <v>9</v>
      </c>
      <c r="D248" s="42" t="s">
        <v>138</v>
      </c>
      <c r="E248" s="70">
        <v>43040</v>
      </c>
      <c r="F248" s="71" t="s">
        <v>1682</v>
      </c>
      <c r="G248" s="42">
        <v>8179001122</v>
      </c>
      <c r="H248" s="42" t="s">
        <v>283</v>
      </c>
      <c r="I248" s="42" t="s">
        <v>284</v>
      </c>
      <c r="J248" s="42" t="s">
        <v>109</v>
      </c>
      <c r="K248" s="46">
        <v>100000</v>
      </c>
      <c r="L248" s="42" t="s">
        <v>66</v>
      </c>
      <c r="M248" s="42" t="s">
        <v>67</v>
      </c>
      <c r="N248" s="42" t="s">
        <v>1683</v>
      </c>
      <c r="O248" s="42" t="s">
        <v>1684</v>
      </c>
      <c r="P248" s="42" t="s">
        <v>1685</v>
      </c>
      <c r="Q248" s="14" t="s">
        <v>288</v>
      </c>
      <c r="R248" s="47" t="s">
        <v>72</v>
      </c>
      <c r="S248" s="42" t="s">
        <v>1659</v>
      </c>
      <c r="T248" s="14" t="s">
        <v>115</v>
      </c>
      <c r="U248" s="42" t="s">
        <v>941</v>
      </c>
      <c r="V248" s="42" t="s">
        <v>661</v>
      </c>
      <c r="W248" s="42" t="s">
        <v>77</v>
      </c>
      <c r="X248" s="42" t="s">
        <v>1358</v>
      </c>
      <c r="Y248" s="48" t="s">
        <v>4937</v>
      </c>
    </row>
    <row r="249" spans="1:240" s="41" customFormat="1" ht="15" customHeight="1" x14ac:dyDescent="0.25">
      <c r="A249" s="14">
        <v>248</v>
      </c>
      <c r="B249" s="42" t="s">
        <v>1595</v>
      </c>
      <c r="C249" s="43" t="s">
        <v>9</v>
      </c>
      <c r="D249" s="42" t="s">
        <v>138</v>
      </c>
      <c r="E249" s="78">
        <v>43041</v>
      </c>
      <c r="F249" s="79" t="s">
        <v>1686</v>
      </c>
      <c r="G249" s="42">
        <v>8172000477</v>
      </c>
      <c r="H249" s="42" t="s">
        <v>1687</v>
      </c>
      <c r="I249" s="42" t="s">
        <v>1688</v>
      </c>
      <c r="J249" s="42" t="s">
        <v>109</v>
      </c>
      <c r="K249" s="46">
        <v>100000</v>
      </c>
      <c r="L249" s="42" t="s">
        <v>66</v>
      </c>
      <c r="M249" s="42" t="s">
        <v>67</v>
      </c>
      <c r="N249" s="42" t="s">
        <v>1689</v>
      </c>
      <c r="O249" s="42" t="s">
        <v>1690</v>
      </c>
      <c r="P249" s="42" t="s">
        <v>1691</v>
      </c>
      <c r="Q249" s="14" t="s">
        <v>1692</v>
      </c>
      <c r="R249" s="47" t="s">
        <v>72</v>
      </c>
      <c r="S249" s="42" t="s">
        <v>1659</v>
      </c>
      <c r="T249" s="14" t="s">
        <v>115</v>
      </c>
      <c r="U249" s="42" t="s">
        <v>941</v>
      </c>
      <c r="V249" s="42" t="s">
        <v>661</v>
      </c>
      <c r="W249" s="42" t="s">
        <v>77</v>
      </c>
      <c r="X249" s="42" t="s">
        <v>1358</v>
      </c>
      <c r="Y249" s="48" t="s">
        <v>4937</v>
      </c>
      <c r="HM249" s="49"/>
      <c r="HN249" s="49"/>
      <c r="HO249" s="49"/>
      <c r="HP249" s="49"/>
      <c r="HQ249" s="49"/>
      <c r="HR249" s="49"/>
      <c r="HS249" s="49"/>
      <c r="HT249" s="49"/>
      <c r="HU249" s="49"/>
      <c r="HV249" s="49"/>
      <c r="HW249" s="49"/>
      <c r="HX249" s="49"/>
      <c r="HY249" s="49"/>
      <c r="HZ249" s="49"/>
      <c r="IA249" s="49"/>
      <c r="IB249" s="49"/>
      <c r="IC249" s="49"/>
      <c r="ID249" s="49"/>
      <c r="IE249" s="49"/>
      <c r="IF249" s="49"/>
    </row>
    <row r="250" spans="1:240" s="41" customFormat="1" ht="15" customHeight="1" x14ac:dyDescent="0.25">
      <c r="A250" s="14">
        <v>249</v>
      </c>
      <c r="B250" s="42" t="s">
        <v>1595</v>
      </c>
      <c r="C250" s="43" t="s">
        <v>9</v>
      </c>
      <c r="D250" s="42" t="s">
        <v>138</v>
      </c>
      <c r="E250" s="78">
        <v>43041</v>
      </c>
      <c r="F250" s="79" t="s">
        <v>1693</v>
      </c>
      <c r="G250" s="42">
        <v>8172000273</v>
      </c>
      <c r="H250" s="42" t="s">
        <v>1694</v>
      </c>
      <c r="I250" s="42" t="s">
        <v>1695</v>
      </c>
      <c r="J250" s="42" t="s">
        <v>121</v>
      </c>
      <c r="K250" s="46">
        <v>100000</v>
      </c>
      <c r="L250" s="42" t="s">
        <v>66</v>
      </c>
      <c r="M250" s="42" t="s">
        <v>67</v>
      </c>
      <c r="N250" s="42" t="s">
        <v>1696</v>
      </c>
      <c r="O250" s="42" t="s">
        <v>1697</v>
      </c>
      <c r="P250" s="42" t="s">
        <v>1698</v>
      </c>
      <c r="Q250" s="14" t="s">
        <v>1699</v>
      </c>
      <c r="R250" s="47" t="s">
        <v>72</v>
      </c>
      <c r="S250" s="42" t="s">
        <v>1659</v>
      </c>
      <c r="T250" s="14" t="s">
        <v>115</v>
      </c>
      <c r="U250" s="42" t="s">
        <v>941</v>
      </c>
      <c r="V250" s="42" t="s">
        <v>661</v>
      </c>
      <c r="W250" s="42" t="s">
        <v>77</v>
      </c>
      <c r="X250" s="42" t="s">
        <v>1358</v>
      </c>
      <c r="Y250" s="48" t="s">
        <v>4937</v>
      </c>
    </row>
    <row r="251" spans="1:240" s="41" customFormat="1" ht="15" customHeight="1" x14ac:dyDescent="0.25">
      <c r="A251" s="14">
        <v>250</v>
      </c>
      <c r="B251" s="42" t="s">
        <v>1595</v>
      </c>
      <c r="C251" s="43" t="s">
        <v>9</v>
      </c>
      <c r="D251" s="42" t="s">
        <v>138</v>
      </c>
      <c r="E251" s="78">
        <v>43041</v>
      </c>
      <c r="F251" s="79" t="s">
        <v>1700</v>
      </c>
      <c r="G251" s="42">
        <v>8172000300</v>
      </c>
      <c r="H251" s="42" t="s">
        <v>1701</v>
      </c>
      <c r="I251" s="42" t="s">
        <v>1702</v>
      </c>
      <c r="J251" s="42" t="s">
        <v>121</v>
      </c>
      <c r="K251" s="46">
        <v>50000</v>
      </c>
      <c r="L251" s="42" t="s">
        <v>66</v>
      </c>
      <c r="M251" s="42" t="s">
        <v>67</v>
      </c>
      <c r="N251" s="42" t="s">
        <v>1703</v>
      </c>
      <c r="O251" s="42" t="s">
        <v>1704</v>
      </c>
      <c r="P251" s="42" t="s">
        <v>1705</v>
      </c>
      <c r="Q251" s="14" t="s">
        <v>1706</v>
      </c>
      <c r="R251" s="47" t="s">
        <v>72</v>
      </c>
      <c r="S251" s="42" t="s">
        <v>1659</v>
      </c>
      <c r="T251" s="14" t="s">
        <v>115</v>
      </c>
      <c r="U251" s="42" t="s">
        <v>941</v>
      </c>
      <c r="V251" s="42" t="s">
        <v>661</v>
      </c>
      <c r="W251" s="42" t="s">
        <v>77</v>
      </c>
      <c r="X251" s="42" t="s">
        <v>1358</v>
      </c>
      <c r="Y251" s="48" t="s">
        <v>4937</v>
      </c>
    </row>
    <row r="252" spans="1:240" s="41" customFormat="1" ht="15" customHeight="1" x14ac:dyDescent="0.25">
      <c r="A252" s="14">
        <v>251</v>
      </c>
      <c r="B252" s="42" t="s">
        <v>1595</v>
      </c>
      <c r="C252" s="43" t="s">
        <v>9</v>
      </c>
      <c r="D252" s="42" t="s">
        <v>138</v>
      </c>
      <c r="E252" s="78">
        <v>43041</v>
      </c>
      <c r="F252" s="79" t="s">
        <v>1707</v>
      </c>
      <c r="G252" s="42">
        <v>8179001314</v>
      </c>
      <c r="H252" s="42" t="s">
        <v>1708</v>
      </c>
      <c r="I252" s="42" t="s">
        <v>1709</v>
      </c>
      <c r="J252" s="42" t="s">
        <v>121</v>
      </c>
      <c r="K252" s="46">
        <v>100000</v>
      </c>
      <c r="L252" s="42" t="s">
        <v>66</v>
      </c>
      <c r="M252" s="42" t="s">
        <v>67</v>
      </c>
      <c r="N252" s="42" t="s">
        <v>1710</v>
      </c>
      <c r="O252" s="42" t="s">
        <v>1711</v>
      </c>
      <c r="P252" s="42" t="s">
        <v>1712</v>
      </c>
      <c r="Q252" s="14" t="s">
        <v>1713</v>
      </c>
      <c r="R252" s="47" t="s">
        <v>72</v>
      </c>
      <c r="S252" s="42" t="s">
        <v>1659</v>
      </c>
      <c r="T252" s="14" t="s">
        <v>115</v>
      </c>
      <c r="U252" s="42" t="s">
        <v>941</v>
      </c>
      <c r="V252" s="42" t="s">
        <v>661</v>
      </c>
      <c r="W252" s="42" t="s">
        <v>77</v>
      </c>
      <c r="X252" s="42" t="s">
        <v>1358</v>
      </c>
      <c r="Y252" s="48" t="s">
        <v>4937</v>
      </c>
    </row>
    <row r="253" spans="1:240" s="41" customFormat="1" ht="15" customHeight="1" x14ac:dyDescent="0.25">
      <c r="A253" s="14">
        <v>252</v>
      </c>
      <c r="B253" s="42" t="s">
        <v>1595</v>
      </c>
      <c r="C253" s="43" t="s">
        <v>9</v>
      </c>
      <c r="D253" s="42" t="s">
        <v>138</v>
      </c>
      <c r="E253" s="78">
        <v>43041</v>
      </c>
      <c r="F253" s="79" t="s">
        <v>1714</v>
      </c>
      <c r="G253" s="42">
        <v>8179000767</v>
      </c>
      <c r="H253" s="42" t="s">
        <v>1715</v>
      </c>
      <c r="I253" s="42" t="s">
        <v>1716</v>
      </c>
      <c r="J253" s="42" t="s">
        <v>121</v>
      </c>
      <c r="K253" s="46">
        <v>50000</v>
      </c>
      <c r="L253" s="42" t="s">
        <v>66</v>
      </c>
      <c r="M253" s="42" t="s">
        <v>67</v>
      </c>
      <c r="N253" s="42" t="s">
        <v>1717</v>
      </c>
      <c r="O253" s="42" t="s">
        <v>1718</v>
      </c>
      <c r="P253" s="42" t="s">
        <v>1719</v>
      </c>
      <c r="Q253" s="14" t="s">
        <v>1720</v>
      </c>
      <c r="R253" s="47" t="s">
        <v>72</v>
      </c>
      <c r="S253" s="42" t="s">
        <v>1659</v>
      </c>
      <c r="T253" s="14" t="s">
        <v>115</v>
      </c>
      <c r="U253" s="42" t="s">
        <v>941</v>
      </c>
      <c r="V253" s="42" t="s">
        <v>661</v>
      </c>
      <c r="W253" s="42" t="s">
        <v>502</v>
      </c>
      <c r="X253" s="42" t="s">
        <v>1358</v>
      </c>
      <c r="Y253" s="48" t="s">
        <v>4937</v>
      </c>
    </row>
    <row r="254" spans="1:240" s="41" customFormat="1" ht="15" customHeight="1" x14ac:dyDescent="0.25">
      <c r="A254" s="14">
        <v>253</v>
      </c>
      <c r="B254" s="42" t="s">
        <v>1595</v>
      </c>
      <c r="C254" s="43" t="s">
        <v>9</v>
      </c>
      <c r="D254" s="42" t="s">
        <v>138</v>
      </c>
      <c r="E254" s="78">
        <v>43041</v>
      </c>
      <c r="F254" s="79" t="s">
        <v>1721</v>
      </c>
      <c r="G254" s="42">
        <v>8173000112</v>
      </c>
      <c r="H254" s="42" t="s">
        <v>1122</v>
      </c>
      <c r="I254" s="42" t="s">
        <v>1123</v>
      </c>
      <c r="J254" s="42" t="s">
        <v>121</v>
      </c>
      <c r="K254" s="46">
        <v>150000</v>
      </c>
      <c r="L254" s="42" t="s">
        <v>66</v>
      </c>
      <c r="M254" s="42" t="s">
        <v>67</v>
      </c>
      <c r="N254" s="42" t="s">
        <v>1722</v>
      </c>
      <c r="O254" s="42" t="s">
        <v>1723</v>
      </c>
      <c r="P254" s="42" t="s">
        <v>1724</v>
      </c>
      <c r="Q254" s="14" t="s">
        <v>1127</v>
      </c>
      <c r="R254" s="47" t="s">
        <v>72</v>
      </c>
      <c r="S254" s="42" t="s">
        <v>1659</v>
      </c>
      <c r="T254" s="14" t="s">
        <v>115</v>
      </c>
      <c r="U254" s="42" t="s">
        <v>941</v>
      </c>
      <c r="V254" s="42" t="s">
        <v>661</v>
      </c>
      <c r="W254" s="42" t="s">
        <v>502</v>
      </c>
      <c r="X254" s="42" t="s">
        <v>1358</v>
      </c>
      <c r="Y254" s="48" t="s">
        <v>4937</v>
      </c>
    </row>
    <row r="255" spans="1:240" s="41" customFormat="1" ht="15" customHeight="1" x14ac:dyDescent="0.25">
      <c r="A255" s="14">
        <v>254</v>
      </c>
      <c r="B255" s="42" t="s">
        <v>1595</v>
      </c>
      <c r="C255" s="43" t="s">
        <v>9</v>
      </c>
      <c r="D255" s="42" t="s">
        <v>138</v>
      </c>
      <c r="E255" s="78">
        <v>43041</v>
      </c>
      <c r="F255" s="79" t="s">
        <v>1725</v>
      </c>
      <c r="G255" s="42">
        <v>8172000412</v>
      </c>
      <c r="H255" s="42" t="s">
        <v>1726</v>
      </c>
      <c r="I255" s="42" t="s">
        <v>1727</v>
      </c>
      <c r="J255" s="42" t="s">
        <v>121</v>
      </c>
      <c r="K255" s="46">
        <v>50000</v>
      </c>
      <c r="L255" s="42" t="s">
        <v>66</v>
      </c>
      <c r="M255" s="42" t="s">
        <v>67</v>
      </c>
      <c r="N255" s="42" t="s">
        <v>1728</v>
      </c>
      <c r="O255" s="42" t="s">
        <v>1729</v>
      </c>
      <c r="P255" s="42" t="s">
        <v>1730</v>
      </c>
      <c r="Q255" s="14" t="s">
        <v>1731</v>
      </c>
      <c r="R255" s="47" t="s">
        <v>72</v>
      </c>
      <c r="S255" s="42" t="s">
        <v>1659</v>
      </c>
      <c r="T255" s="14" t="s">
        <v>115</v>
      </c>
      <c r="U255" s="42" t="s">
        <v>941</v>
      </c>
      <c r="V255" s="42" t="s">
        <v>661</v>
      </c>
      <c r="W255" s="42" t="s">
        <v>77</v>
      </c>
      <c r="X255" s="42" t="s">
        <v>1358</v>
      </c>
      <c r="Y255" s="48" t="s">
        <v>4937</v>
      </c>
      <c r="HM255" s="54"/>
      <c r="HN255" s="54"/>
      <c r="HO255" s="54"/>
      <c r="HP255" s="54"/>
      <c r="HQ255" s="54"/>
      <c r="HR255" s="54"/>
      <c r="HS255" s="54"/>
      <c r="HT255" s="54"/>
      <c r="HU255" s="54"/>
      <c r="HV255" s="54"/>
      <c r="HW255" s="54"/>
      <c r="HX255" s="54"/>
      <c r="HY255" s="54"/>
      <c r="HZ255" s="54"/>
      <c r="IA255" s="54"/>
      <c r="IB255" s="54"/>
      <c r="IC255" s="54"/>
      <c r="ID255" s="54"/>
      <c r="IE255" s="54"/>
      <c r="IF255" s="54"/>
    </row>
    <row r="256" spans="1:240" s="41" customFormat="1" ht="15" customHeight="1" x14ac:dyDescent="0.25">
      <c r="A256" s="14">
        <v>255</v>
      </c>
      <c r="B256" s="42" t="s">
        <v>1595</v>
      </c>
      <c r="C256" s="43" t="s">
        <v>9</v>
      </c>
      <c r="D256" s="42" t="s">
        <v>138</v>
      </c>
      <c r="E256" s="78">
        <v>43042</v>
      </c>
      <c r="F256" s="79" t="s">
        <v>1732</v>
      </c>
      <c r="G256" s="42">
        <v>8172000259</v>
      </c>
      <c r="H256" s="42" t="s">
        <v>149</v>
      </c>
      <c r="I256" s="42" t="s">
        <v>204</v>
      </c>
      <c r="J256" s="42" t="s">
        <v>109</v>
      </c>
      <c r="K256" s="46">
        <v>50000</v>
      </c>
      <c r="L256" s="42" t="s">
        <v>66</v>
      </c>
      <c r="M256" s="42" t="s">
        <v>67</v>
      </c>
      <c r="N256" s="42" t="s">
        <v>1733</v>
      </c>
      <c r="O256" s="42" t="s">
        <v>1734</v>
      </c>
      <c r="P256" s="42" t="s">
        <v>1735</v>
      </c>
      <c r="Q256" s="14" t="s">
        <v>154</v>
      </c>
      <c r="R256" s="47" t="s">
        <v>72</v>
      </c>
      <c r="S256" s="42" t="s">
        <v>1659</v>
      </c>
      <c r="T256" s="14" t="s">
        <v>115</v>
      </c>
      <c r="U256" s="42" t="s">
        <v>941</v>
      </c>
      <c r="V256" s="42" t="s">
        <v>661</v>
      </c>
      <c r="W256" s="42" t="s">
        <v>77</v>
      </c>
      <c r="X256" s="42" t="s">
        <v>1358</v>
      </c>
      <c r="Y256" s="48" t="s">
        <v>4937</v>
      </c>
      <c r="HM256" s="49"/>
      <c r="HN256" s="49"/>
      <c r="HO256" s="49"/>
      <c r="HP256" s="49"/>
      <c r="HQ256" s="49"/>
      <c r="HR256" s="49"/>
      <c r="HS256" s="49"/>
      <c r="HT256" s="49"/>
      <c r="HU256" s="49"/>
      <c r="HV256" s="49"/>
      <c r="HW256" s="49"/>
      <c r="HX256" s="49"/>
      <c r="HY256" s="49"/>
      <c r="HZ256" s="49"/>
      <c r="IA256" s="49"/>
      <c r="IB256" s="49"/>
      <c r="IC256" s="49"/>
      <c r="ID256" s="49"/>
      <c r="IE256" s="49"/>
      <c r="IF256" s="49"/>
    </row>
    <row r="257" spans="1:240" s="41" customFormat="1" ht="15" customHeight="1" x14ac:dyDescent="0.25">
      <c r="A257" s="14">
        <v>256</v>
      </c>
      <c r="B257" s="42" t="s">
        <v>1595</v>
      </c>
      <c r="C257" s="43" t="s">
        <v>9</v>
      </c>
      <c r="D257" s="42" t="s">
        <v>138</v>
      </c>
      <c r="E257" s="78">
        <v>43042</v>
      </c>
      <c r="F257" s="79" t="s">
        <v>1736</v>
      </c>
      <c r="G257" s="42">
        <v>8179001122</v>
      </c>
      <c r="H257" s="42" t="s">
        <v>283</v>
      </c>
      <c r="I257" s="42" t="s">
        <v>284</v>
      </c>
      <c r="J257" s="42" t="s">
        <v>109</v>
      </c>
      <c r="K257" s="46">
        <v>100000</v>
      </c>
      <c r="L257" s="42" t="s">
        <v>66</v>
      </c>
      <c r="M257" s="42" t="s">
        <v>67</v>
      </c>
      <c r="N257" s="42" t="s">
        <v>1737</v>
      </c>
      <c r="O257" s="42" t="s">
        <v>1738</v>
      </c>
      <c r="P257" s="42" t="s">
        <v>1739</v>
      </c>
      <c r="Q257" s="14" t="s">
        <v>288</v>
      </c>
      <c r="R257" s="47" t="s">
        <v>72</v>
      </c>
      <c r="S257" s="42" t="s">
        <v>1659</v>
      </c>
      <c r="T257" s="14" t="s">
        <v>115</v>
      </c>
      <c r="U257" s="42" t="s">
        <v>941</v>
      </c>
      <c r="V257" s="42" t="s">
        <v>661</v>
      </c>
      <c r="W257" s="42" t="s">
        <v>77</v>
      </c>
      <c r="X257" s="42" t="s">
        <v>1358</v>
      </c>
      <c r="Y257" s="48" t="s">
        <v>4937</v>
      </c>
      <c r="HM257" s="49"/>
      <c r="HN257" s="49"/>
      <c r="HO257" s="49"/>
      <c r="HP257" s="49"/>
      <c r="HQ257" s="49"/>
      <c r="HR257" s="49"/>
      <c r="HS257" s="49"/>
      <c r="HT257" s="49"/>
      <c r="HU257" s="49"/>
      <c r="HV257" s="49"/>
      <c r="HW257" s="49"/>
      <c r="HX257" s="49"/>
      <c r="HY257" s="49"/>
      <c r="HZ257" s="49"/>
      <c r="IA257" s="49"/>
      <c r="IB257" s="49"/>
      <c r="IC257" s="49"/>
      <c r="ID257" s="49"/>
      <c r="IE257" s="49"/>
      <c r="IF257" s="49"/>
    </row>
    <row r="258" spans="1:240" s="41" customFormat="1" ht="15" customHeight="1" x14ac:dyDescent="0.25">
      <c r="A258" s="14">
        <v>257</v>
      </c>
      <c r="B258" s="42" t="s">
        <v>1595</v>
      </c>
      <c r="C258" s="43" t="s">
        <v>9</v>
      </c>
      <c r="D258" s="42" t="s">
        <v>138</v>
      </c>
      <c r="E258" s="78">
        <v>43043</v>
      </c>
      <c r="F258" s="79" t="s">
        <v>1740</v>
      </c>
      <c r="G258" s="42">
        <v>8169000457</v>
      </c>
      <c r="H258" s="42" t="s">
        <v>1741</v>
      </c>
      <c r="I258" s="42" t="s">
        <v>1742</v>
      </c>
      <c r="J258" s="42" t="s">
        <v>121</v>
      </c>
      <c r="K258" s="46">
        <v>50000</v>
      </c>
      <c r="L258" s="42" t="s">
        <v>66</v>
      </c>
      <c r="M258" s="42" t="s">
        <v>67</v>
      </c>
      <c r="N258" s="42" t="s">
        <v>1743</v>
      </c>
      <c r="O258" s="42" t="s">
        <v>1744</v>
      </c>
      <c r="P258" s="42" t="s">
        <v>1745</v>
      </c>
      <c r="Q258" s="14" t="s">
        <v>1746</v>
      </c>
      <c r="R258" s="47" t="s">
        <v>72</v>
      </c>
      <c r="S258" s="42" t="s">
        <v>1659</v>
      </c>
      <c r="T258" s="14" t="s">
        <v>115</v>
      </c>
      <c r="U258" s="42" t="s">
        <v>941</v>
      </c>
      <c r="V258" s="42" t="s">
        <v>661</v>
      </c>
      <c r="W258" s="42" t="s">
        <v>77</v>
      </c>
      <c r="X258" s="42" t="s">
        <v>1358</v>
      </c>
      <c r="Y258" s="48" t="s">
        <v>4937</v>
      </c>
      <c r="HM258" s="49"/>
      <c r="HN258" s="49"/>
      <c r="HO258" s="49"/>
      <c r="HP258" s="49"/>
      <c r="HQ258" s="49"/>
      <c r="HR258" s="49"/>
      <c r="HS258" s="49"/>
      <c r="HT258" s="49"/>
      <c r="HU258" s="49"/>
      <c r="HV258" s="49"/>
      <c r="HW258" s="49"/>
      <c r="HX258" s="49"/>
      <c r="HY258" s="49"/>
      <c r="HZ258" s="49"/>
      <c r="IA258" s="49"/>
      <c r="IB258" s="49"/>
      <c r="IC258" s="49"/>
      <c r="ID258" s="49"/>
      <c r="IE258" s="49"/>
      <c r="IF258" s="49"/>
    </row>
    <row r="259" spans="1:240" s="41" customFormat="1" ht="15" customHeight="1" x14ac:dyDescent="0.25">
      <c r="A259" s="14">
        <v>258</v>
      </c>
      <c r="B259" s="42" t="s">
        <v>1595</v>
      </c>
      <c r="C259" s="43" t="s">
        <v>9</v>
      </c>
      <c r="D259" s="42" t="s">
        <v>138</v>
      </c>
      <c r="E259" s="78">
        <v>43043</v>
      </c>
      <c r="F259" s="79" t="s">
        <v>1747</v>
      </c>
      <c r="G259" s="42">
        <v>8179001253</v>
      </c>
      <c r="H259" s="42" t="s">
        <v>1748</v>
      </c>
      <c r="I259" s="42" t="s">
        <v>1749</v>
      </c>
      <c r="J259" s="42" t="s">
        <v>121</v>
      </c>
      <c r="K259" s="46">
        <v>50000</v>
      </c>
      <c r="L259" s="42" t="s">
        <v>66</v>
      </c>
      <c r="M259" s="42" t="s">
        <v>67</v>
      </c>
      <c r="N259" s="42" t="s">
        <v>1750</v>
      </c>
      <c r="O259" s="42" t="s">
        <v>1751</v>
      </c>
      <c r="P259" s="42" t="s">
        <v>1752</v>
      </c>
      <c r="Q259" s="14" t="s">
        <v>1753</v>
      </c>
      <c r="R259" s="47" t="s">
        <v>72</v>
      </c>
      <c r="S259" s="42" t="s">
        <v>1659</v>
      </c>
      <c r="T259" s="14" t="s">
        <v>115</v>
      </c>
      <c r="U259" s="42" t="s">
        <v>941</v>
      </c>
      <c r="V259" s="42" t="s">
        <v>661</v>
      </c>
      <c r="W259" s="42" t="s">
        <v>77</v>
      </c>
      <c r="X259" s="42" t="s">
        <v>1358</v>
      </c>
      <c r="Y259" s="48" t="s">
        <v>4937</v>
      </c>
      <c r="HM259" s="49"/>
      <c r="HN259" s="49"/>
      <c r="HO259" s="49"/>
      <c r="HP259" s="49"/>
      <c r="HQ259" s="49"/>
      <c r="HR259" s="49"/>
      <c r="HS259" s="49"/>
      <c r="HT259" s="49"/>
      <c r="HU259" s="49"/>
      <c r="HV259" s="49"/>
      <c r="HW259" s="49"/>
      <c r="HX259" s="49"/>
      <c r="HY259" s="49"/>
      <c r="HZ259" s="49"/>
      <c r="IA259" s="49"/>
      <c r="IB259" s="49"/>
      <c r="IC259" s="49"/>
      <c r="ID259" s="49"/>
      <c r="IE259" s="49"/>
      <c r="IF259" s="49"/>
    </row>
    <row r="260" spans="1:240" s="41" customFormat="1" ht="15" customHeight="1" x14ac:dyDescent="0.25">
      <c r="A260" s="14">
        <v>259</v>
      </c>
      <c r="B260" s="42" t="s">
        <v>1595</v>
      </c>
      <c r="C260" s="43" t="s">
        <v>9</v>
      </c>
      <c r="D260" s="42" t="s">
        <v>138</v>
      </c>
      <c r="E260" s="78">
        <v>43043</v>
      </c>
      <c r="F260" s="79" t="s">
        <v>1754</v>
      </c>
      <c r="G260" s="42">
        <v>8179001293</v>
      </c>
      <c r="H260" s="42" t="s">
        <v>258</v>
      </c>
      <c r="I260" s="42" t="s">
        <v>259</v>
      </c>
      <c r="J260" s="42" t="s">
        <v>121</v>
      </c>
      <c r="K260" s="46">
        <v>50000</v>
      </c>
      <c r="L260" s="42" t="s">
        <v>66</v>
      </c>
      <c r="M260" s="42" t="s">
        <v>67</v>
      </c>
      <c r="N260" s="42" t="s">
        <v>1755</v>
      </c>
      <c r="O260" s="42" t="s">
        <v>1756</v>
      </c>
      <c r="P260" s="42" t="s">
        <v>1757</v>
      </c>
      <c r="Q260" s="14" t="s">
        <v>263</v>
      </c>
      <c r="R260" s="47" t="s">
        <v>72</v>
      </c>
      <c r="S260" s="42" t="s">
        <v>1659</v>
      </c>
      <c r="T260" s="14" t="s">
        <v>115</v>
      </c>
      <c r="U260" s="42" t="s">
        <v>941</v>
      </c>
      <c r="V260" s="42" t="s">
        <v>661</v>
      </c>
      <c r="W260" s="42" t="s">
        <v>77</v>
      </c>
      <c r="X260" s="42" t="s">
        <v>1358</v>
      </c>
      <c r="Y260" s="48" t="s">
        <v>4937</v>
      </c>
      <c r="HM260" s="49"/>
      <c r="HN260" s="49"/>
      <c r="HO260" s="49"/>
      <c r="HP260" s="49"/>
      <c r="HQ260" s="49"/>
      <c r="HR260" s="49"/>
      <c r="HS260" s="49"/>
      <c r="HT260" s="49"/>
      <c r="HU260" s="49"/>
      <c r="HV260" s="49"/>
      <c r="HW260" s="49"/>
      <c r="HX260" s="49"/>
      <c r="HY260" s="49"/>
      <c r="HZ260" s="49"/>
      <c r="IA260" s="49"/>
      <c r="IB260" s="49"/>
      <c r="IC260" s="49"/>
      <c r="ID260" s="49"/>
      <c r="IE260" s="49"/>
      <c r="IF260" s="49"/>
    </row>
    <row r="261" spans="1:240" s="41" customFormat="1" ht="15" customHeight="1" x14ac:dyDescent="0.25">
      <c r="A261" s="14">
        <v>260</v>
      </c>
      <c r="B261" s="42" t="s">
        <v>1595</v>
      </c>
      <c r="C261" s="43" t="s">
        <v>9</v>
      </c>
      <c r="D261" s="42" t="s">
        <v>138</v>
      </c>
      <c r="E261" s="78">
        <v>43043</v>
      </c>
      <c r="F261" s="79" t="s">
        <v>1758</v>
      </c>
      <c r="G261" s="42">
        <v>8172000415</v>
      </c>
      <c r="H261" s="42" t="s">
        <v>1759</v>
      </c>
      <c r="I261" s="42" t="s">
        <v>1760</v>
      </c>
      <c r="J261" s="42" t="s">
        <v>121</v>
      </c>
      <c r="K261" s="46">
        <v>100000</v>
      </c>
      <c r="L261" s="42" t="s">
        <v>66</v>
      </c>
      <c r="M261" s="42" t="s">
        <v>67</v>
      </c>
      <c r="N261" s="42" t="s">
        <v>1761</v>
      </c>
      <c r="O261" s="42" t="s">
        <v>1762</v>
      </c>
      <c r="P261" s="42" t="s">
        <v>1763</v>
      </c>
      <c r="Q261" s="14" t="s">
        <v>1764</v>
      </c>
      <c r="R261" s="47" t="s">
        <v>72</v>
      </c>
      <c r="S261" s="42" t="s">
        <v>1659</v>
      </c>
      <c r="T261" s="14" t="s">
        <v>115</v>
      </c>
      <c r="U261" s="42" t="s">
        <v>941</v>
      </c>
      <c r="V261" s="42" t="s">
        <v>661</v>
      </c>
      <c r="W261" s="42" t="s">
        <v>77</v>
      </c>
      <c r="X261" s="42" t="s">
        <v>1358</v>
      </c>
      <c r="Y261" s="48" t="s">
        <v>4937</v>
      </c>
      <c r="HM261" s="49"/>
      <c r="HN261" s="49"/>
      <c r="HO261" s="49"/>
      <c r="HP261" s="49"/>
      <c r="HQ261" s="49"/>
      <c r="HR261" s="49"/>
      <c r="HS261" s="49"/>
      <c r="HT261" s="49"/>
      <c r="HU261" s="49"/>
      <c r="HV261" s="49"/>
      <c r="HW261" s="49"/>
      <c r="HX261" s="49"/>
      <c r="HY261" s="49"/>
      <c r="HZ261" s="49"/>
      <c r="IA261" s="49"/>
      <c r="IB261" s="49"/>
      <c r="IC261" s="49"/>
      <c r="ID261" s="49"/>
      <c r="IE261" s="49"/>
      <c r="IF261" s="49"/>
    </row>
    <row r="262" spans="1:240" s="41" customFormat="1" ht="15" customHeight="1" x14ac:dyDescent="0.25">
      <c r="A262" s="14">
        <v>261</v>
      </c>
      <c r="B262" s="42" t="s">
        <v>1595</v>
      </c>
      <c r="C262" s="43" t="s">
        <v>9</v>
      </c>
      <c r="D262" s="42" t="s">
        <v>138</v>
      </c>
      <c r="E262" s="78">
        <v>43043</v>
      </c>
      <c r="F262" s="79" t="s">
        <v>1765</v>
      </c>
      <c r="G262" s="42">
        <v>8173000138</v>
      </c>
      <c r="H262" s="42" t="s">
        <v>1766</v>
      </c>
      <c r="I262" s="42" t="s">
        <v>1767</v>
      </c>
      <c r="J262" s="42" t="s">
        <v>121</v>
      </c>
      <c r="K262" s="46">
        <v>50000</v>
      </c>
      <c r="L262" s="42" t="s">
        <v>66</v>
      </c>
      <c r="M262" s="42" t="s">
        <v>67</v>
      </c>
      <c r="N262" s="42" t="s">
        <v>1768</v>
      </c>
      <c r="O262" s="42" t="s">
        <v>1769</v>
      </c>
      <c r="P262" s="42" t="s">
        <v>1770</v>
      </c>
      <c r="Q262" s="14" t="s">
        <v>1771</v>
      </c>
      <c r="R262" s="47" t="s">
        <v>72</v>
      </c>
      <c r="S262" s="42" t="s">
        <v>1659</v>
      </c>
      <c r="T262" s="14" t="s">
        <v>115</v>
      </c>
      <c r="U262" s="42" t="s">
        <v>941</v>
      </c>
      <c r="V262" s="42" t="s">
        <v>661</v>
      </c>
      <c r="W262" s="42" t="s">
        <v>77</v>
      </c>
      <c r="X262" s="42" t="s">
        <v>1358</v>
      </c>
      <c r="Y262" s="48" t="s">
        <v>4937</v>
      </c>
    </row>
    <row r="263" spans="1:240" s="41" customFormat="1" ht="15" customHeight="1" x14ac:dyDescent="0.25">
      <c r="A263" s="14">
        <v>262</v>
      </c>
      <c r="B263" s="42" t="s">
        <v>1595</v>
      </c>
      <c r="C263" s="43" t="s">
        <v>9</v>
      </c>
      <c r="D263" s="42" t="s">
        <v>138</v>
      </c>
      <c r="E263" s="70">
        <v>43044</v>
      </c>
      <c r="F263" s="71" t="s">
        <v>1772</v>
      </c>
      <c r="G263" s="42">
        <v>8179001142</v>
      </c>
      <c r="H263" s="42" t="s">
        <v>1773</v>
      </c>
      <c r="I263" s="42" t="s">
        <v>1774</v>
      </c>
      <c r="J263" s="42" t="s">
        <v>109</v>
      </c>
      <c r="K263" s="46">
        <v>100000</v>
      </c>
      <c r="L263" s="42" t="s">
        <v>66</v>
      </c>
      <c r="M263" s="42" t="s">
        <v>67</v>
      </c>
      <c r="N263" s="42" t="s">
        <v>1775</v>
      </c>
      <c r="O263" s="42" t="s">
        <v>1776</v>
      </c>
      <c r="P263" s="42" t="s">
        <v>1777</v>
      </c>
      <c r="Q263" s="14" t="s">
        <v>1778</v>
      </c>
      <c r="R263" s="47" t="s">
        <v>72</v>
      </c>
      <c r="S263" s="42" t="s">
        <v>1659</v>
      </c>
      <c r="T263" s="14" t="s">
        <v>115</v>
      </c>
      <c r="U263" s="42" t="s">
        <v>941</v>
      </c>
      <c r="V263" s="42" t="s">
        <v>661</v>
      </c>
      <c r="W263" s="42" t="s">
        <v>77</v>
      </c>
      <c r="X263" s="42" t="s">
        <v>1358</v>
      </c>
      <c r="Y263" s="48" t="s">
        <v>4937</v>
      </c>
    </row>
    <row r="264" spans="1:240" s="41" customFormat="1" ht="15" customHeight="1" x14ac:dyDescent="0.25">
      <c r="A264" s="14">
        <v>263</v>
      </c>
      <c r="B264" s="42" t="s">
        <v>1595</v>
      </c>
      <c r="C264" s="43" t="s">
        <v>9</v>
      </c>
      <c r="D264" s="42" t="s">
        <v>138</v>
      </c>
      <c r="E264" s="70">
        <v>43044</v>
      </c>
      <c r="F264" s="71" t="s">
        <v>1779</v>
      </c>
      <c r="G264" s="42">
        <v>8172000414</v>
      </c>
      <c r="H264" s="42" t="s">
        <v>444</v>
      </c>
      <c r="I264" s="42" t="s">
        <v>445</v>
      </c>
      <c r="J264" s="42" t="s">
        <v>121</v>
      </c>
      <c r="K264" s="46">
        <v>50000</v>
      </c>
      <c r="L264" s="42" t="s">
        <v>66</v>
      </c>
      <c r="M264" s="42" t="s">
        <v>67</v>
      </c>
      <c r="N264" s="42" t="s">
        <v>1780</v>
      </c>
      <c r="O264" s="42" t="s">
        <v>1781</v>
      </c>
      <c r="P264" s="42" t="s">
        <v>1782</v>
      </c>
      <c r="Q264" s="14" t="s">
        <v>449</v>
      </c>
      <c r="R264" s="47" t="s">
        <v>72</v>
      </c>
      <c r="S264" s="42" t="s">
        <v>1659</v>
      </c>
      <c r="T264" s="14" t="s">
        <v>115</v>
      </c>
      <c r="U264" s="42" t="s">
        <v>941</v>
      </c>
      <c r="V264" s="42" t="s">
        <v>661</v>
      </c>
      <c r="W264" s="42" t="s">
        <v>77</v>
      </c>
      <c r="X264" s="42" t="s">
        <v>1358</v>
      </c>
      <c r="Y264" s="48" t="s">
        <v>4937</v>
      </c>
    </row>
    <row r="265" spans="1:240" s="41" customFormat="1" ht="15" customHeight="1" x14ac:dyDescent="0.25">
      <c r="A265" s="14">
        <v>264</v>
      </c>
      <c r="B265" s="42" t="s">
        <v>1595</v>
      </c>
      <c r="C265" s="43" t="s">
        <v>9</v>
      </c>
      <c r="D265" s="42" t="s">
        <v>138</v>
      </c>
      <c r="E265" s="70">
        <v>43044</v>
      </c>
      <c r="F265" s="71" t="s">
        <v>1783</v>
      </c>
      <c r="G265" s="42">
        <v>8169000527</v>
      </c>
      <c r="H265" s="42" t="s">
        <v>1784</v>
      </c>
      <c r="I265" s="42" t="s">
        <v>1785</v>
      </c>
      <c r="J265" s="42" t="s">
        <v>109</v>
      </c>
      <c r="K265" s="46">
        <v>100000</v>
      </c>
      <c r="L265" s="42" t="s">
        <v>66</v>
      </c>
      <c r="M265" s="42" t="s">
        <v>67</v>
      </c>
      <c r="N265" s="42" t="s">
        <v>1786</v>
      </c>
      <c r="O265" s="42" t="s">
        <v>1787</v>
      </c>
      <c r="P265" s="42" t="s">
        <v>1788</v>
      </c>
      <c r="Q265" s="14" t="s">
        <v>1789</v>
      </c>
      <c r="R265" s="47" t="s">
        <v>72</v>
      </c>
      <c r="S265" s="42" t="s">
        <v>1659</v>
      </c>
      <c r="T265" s="14" t="s">
        <v>115</v>
      </c>
      <c r="U265" s="42" t="s">
        <v>941</v>
      </c>
      <c r="V265" s="42" t="s">
        <v>661</v>
      </c>
      <c r="W265" s="42" t="s">
        <v>77</v>
      </c>
      <c r="X265" s="42" t="s">
        <v>1358</v>
      </c>
      <c r="Y265" s="48" t="s">
        <v>4937</v>
      </c>
      <c r="HM265" s="49"/>
      <c r="HN265" s="49"/>
      <c r="HO265" s="49"/>
      <c r="HP265" s="49"/>
      <c r="HQ265" s="49"/>
      <c r="HR265" s="49"/>
      <c r="HS265" s="49"/>
      <c r="HT265" s="49"/>
      <c r="HU265" s="49"/>
      <c r="HV265" s="49"/>
      <c r="HW265" s="49"/>
      <c r="HX265" s="49"/>
      <c r="HY265" s="49"/>
      <c r="HZ265" s="49"/>
      <c r="IA265" s="49"/>
      <c r="IB265" s="49"/>
      <c r="IC265" s="49"/>
      <c r="ID265" s="49"/>
      <c r="IE265" s="49"/>
      <c r="IF265" s="49"/>
    </row>
    <row r="266" spans="1:240" s="41" customFormat="1" ht="15" customHeight="1" x14ac:dyDescent="0.25">
      <c r="A266" s="14">
        <v>265</v>
      </c>
      <c r="B266" s="42" t="s">
        <v>1595</v>
      </c>
      <c r="C266" s="43" t="s">
        <v>9</v>
      </c>
      <c r="D266" s="42" t="s">
        <v>138</v>
      </c>
      <c r="E266" s="70">
        <v>43044</v>
      </c>
      <c r="F266" s="71" t="s">
        <v>1790</v>
      </c>
      <c r="G266" s="42">
        <v>8169000402</v>
      </c>
      <c r="H266" s="42" t="s">
        <v>1791</v>
      </c>
      <c r="I266" s="42" t="s">
        <v>1792</v>
      </c>
      <c r="J266" s="42" t="s">
        <v>121</v>
      </c>
      <c r="K266" s="46">
        <v>100000</v>
      </c>
      <c r="L266" s="42" t="s">
        <v>66</v>
      </c>
      <c r="M266" s="42" t="s">
        <v>67</v>
      </c>
      <c r="N266" s="42" t="s">
        <v>1793</v>
      </c>
      <c r="O266" s="42" t="s">
        <v>1794</v>
      </c>
      <c r="P266" s="42" t="s">
        <v>1795</v>
      </c>
      <c r="Q266" s="14" t="s">
        <v>1796</v>
      </c>
      <c r="R266" s="47" t="s">
        <v>72</v>
      </c>
      <c r="S266" s="42" t="s">
        <v>1659</v>
      </c>
      <c r="T266" s="14" t="s">
        <v>115</v>
      </c>
      <c r="U266" s="42" t="s">
        <v>941</v>
      </c>
      <c r="V266" s="42" t="s">
        <v>661</v>
      </c>
      <c r="W266" s="42" t="s">
        <v>77</v>
      </c>
      <c r="X266" s="42" t="s">
        <v>1358</v>
      </c>
      <c r="Y266" s="48" t="s">
        <v>4937</v>
      </c>
    </row>
    <row r="267" spans="1:240" s="41" customFormat="1" ht="15" customHeight="1" x14ac:dyDescent="0.25">
      <c r="A267" s="14">
        <v>266</v>
      </c>
      <c r="B267" s="42" t="s">
        <v>1595</v>
      </c>
      <c r="C267" s="43" t="s">
        <v>9</v>
      </c>
      <c r="D267" s="42" t="s">
        <v>138</v>
      </c>
      <c r="E267" s="70">
        <v>43045</v>
      </c>
      <c r="F267" s="71" t="s">
        <v>1797</v>
      </c>
      <c r="G267" s="42">
        <v>8179001315</v>
      </c>
      <c r="H267" s="42" t="s">
        <v>1103</v>
      </c>
      <c r="I267" s="42" t="s">
        <v>1104</v>
      </c>
      <c r="J267" s="42" t="s">
        <v>121</v>
      </c>
      <c r="K267" s="46">
        <v>50000</v>
      </c>
      <c r="L267" s="42" t="s">
        <v>66</v>
      </c>
      <c r="M267" s="42" t="s">
        <v>67</v>
      </c>
      <c r="N267" s="42" t="s">
        <v>1798</v>
      </c>
      <c r="O267" s="42" t="s">
        <v>1799</v>
      </c>
      <c r="P267" s="42" t="s">
        <v>1800</v>
      </c>
      <c r="Q267" s="14" t="s">
        <v>1108</v>
      </c>
      <c r="R267" s="47" t="s">
        <v>72</v>
      </c>
      <c r="S267" s="42" t="s">
        <v>1659</v>
      </c>
      <c r="T267" s="14" t="s">
        <v>115</v>
      </c>
      <c r="U267" s="42" t="s">
        <v>941</v>
      </c>
      <c r="V267" s="42" t="s">
        <v>661</v>
      </c>
      <c r="W267" s="42" t="s">
        <v>77</v>
      </c>
      <c r="X267" s="42" t="s">
        <v>1358</v>
      </c>
      <c r="Y267" s="48" t="s">
        <v>4937</v>
      </c>
      <c r="HM267" s="49"/>
      <c r="HN267" s="49"/>
      <c r="HO267" s="49"/>
      <c r="HP267" s="49"/>
      <c r="HQ267" s="49"/>
      <c r="HR267" s="49"/>
      <c r="HS267" s="49"/>
      <c r="HT267" s="49"/>
      <c r="HU267" s="49"/>
      <c r="HV267" s="49"/>
      <c r="HW267" s="49"/>
      <c r="HX267" s="49"/>
      <c r="HY267" s="49"/>
      <c r="HZ267" s="49"/>
      <c r="IA267" s="49"/>
      <c r="IB267" s="49"/>
      <c r="IC267" s="49"/>
      <c r="ID267" s="49"/>
      <c r="IE267" s="49"/>
      <c r="IF267" s="49"/>
    </row>
    <row r="268" spans="1:240" s="41" customFormat="1" ht="15" customHeight="1" x14ac:dyDescent="0.25">
      <c r="A268" s="14">
        <v>267</v>
      </c>
      <c r="B268" s="42" t="s">
        <v>1595</v>
      </c>
      <c r="C268" s="43" t="s">
        <v>9</v>
      </c>
      <c r="D268" s="42" t="s">
        <v>138</v>
      </c>
      <c r="E268" s="70">
        <v>43046</v>
      </c>
      <c r="F268" s="71" t="s">
        <v>1801</v>
      </c>
      <c r="G268" s="42">
        <v>8169000485</v>
      </c>
      <c r="H268" s="42" t="s">
        <v>244</v>
      </c>
      <c r="I268" s="42" t="s">
        <v>1802</v>
      </c>
      <c r="J268" s="42" t="s">
        <v>121</v>
      </c>
      <c r="K268" s="46">
        <v>100000</v>
      </c>
      <c r="L268" s="42" t="s">
        <v>66</v>
      </c>
      <c r="M268" s="42" t="s">
        <v>67</v>
      </c>
      <c r="N268" s="42" t="s">
        <v>1803</v>
      </c>
      <c r="O268" s="42" t="s">
        <v>1804</v>
      </c>
      <c r="P268" s="42" t="s">
        <v>1805</v>
      </c>
      <c r="Q268" s="14" t="s">
        <v>249</v>
      </c>
      <c r="R268" s="47" t="s">
        <v>72</v>
      </c>
      <c r="S268" s="42" t="s">
        <v>1659</v>
      </c>
      <c r="T268" s="14" t="s">
        <v>115</v>
      </c>
      <c r="U268" s="42" t="s">
        <v>941</v>
      </c>
      <c r="V268" s="42" t="s">
        <v>661</v>
      </c>
      <c r="W268" s="42" t="s">
        <v>77</v>
      </c>
      <c r="X268" s="42" t="s">
        <v>1358</v>
      </c>
      <c r="Y268" s="48" t="s">
        <v>4937</v>
      </c>
    </row>
    <row r="269" spans="1:240" s="41" customFormat="1" ht="15" customHeight="1" x14ac:dyDescent="0.25">
      <c r="A269" s="14">
        <v>268</v>
      </c>
      <c r="B269" s="42" t="s">
        <v>1595</v>
      </c>
      <c r="C269" s="43" t="s">
        <v>9</v>
      </c>
      <c r="D269" s="42" t="s">
        <v>138</v>
      </c>
      <c r="E269" s="70">
        <v>43046</v>
      </c>
      <c r="F269" s="71" t="s">
        <v>1806</v>
      </c>
      <c r="G269" s="42">
        <v>8172000288</v>
      </c>
      <c r="H269" s="42" t="s">
        <v>528</v>
      </c>
      <c r="I269" s="42" t="s">
        <v>1807</v>
      </c>
      <c r="J269" s="42" t="s">
        <v>121</v>
      </c>
      <c r="K269" s="46">
        <v>150000</v>
      </c>
      <c r="L269" s="42" t="s">
        <v>66</v>
      </c>
      <c r="M269" s="42" t="s">
        <v>67</v>
      </c>
      <c r="N269" s="42" t="s">
        <v>1808</v>
      </c>
      <c r="O269" s="42" t="s">
        <v>1809</v>
      </c>
      <c r="P269" s="42" t="s">
        <v>1810</v>
      </c>
      <c r="Q269" s="14" t="s">
        <v>190</v>
      </c>
      <c r="R269" s="47" t="s">
        <v>72</v>
      </c>
      <c r="S269" s="42" t="s">
        <v>1659</v>
      </c>
      <c r="T269" s="14" t="s">
        <v>115</v>
      </c>
      <c r="U269" s="42" t="s">
        <v>941</v>
      </c>
      <c r="V269" s="42" t="s">
        <v>661</v>
      </c>
      <c r="W269" s="42" t="s">
        <v>77</v>
      </c>
      <c r="X269" s="42" t="s">
        <v>1358</v>
      </c>
      <c r="Y269" s="48" t="s">
        <v>4937</v>
      </c>
    </row>
    <row r="270" spans="1:240" s="41" customFormat="1" ht="15" customHeight="1" x14ac:dyDescent="0.25">
      <c r="A270" s="14">
        <v>269</v>
      </c>
      <c r="B270" s="42" t="s">
        <v>1595</v>
      </c>
      <c r="C270" s="43" t="s">
        <v>9</v>
      </c>
      <c r="D270" s="42" t="s">
        <v>138</v>
      </c>
      <c r="E270" s="70">
        <v>43046</v>
      </c>
      <c r="F270" s="71" t="s">
        <v>1811</v>
      </c>
      <c r="G270" s="42">
        <v>8179001297</v>
      </c>
      <c r="H270" s="42" t="s">
        <v>1812</v>
      </c>
      <c r="I270" s="42" t="s">
        <v>1813</v>
      </c>
      <c r="J270" s="42" t="s">
        <v>121</v>
      </c>
      <c r="K270" s="46">
        <v>100000</v>
      </c>
      <c r="L270" s="42" t="s">
        <v>66</v>
      </c>
      <c r="M270" s="42" t="s">
        <v>67</v>
      </c>
      <c r="N270" s="42" t="s">
        <v>1814</v>
      </c>
      <c r="O270" s="42" t="s">
        <v>1815</v>
      </c>
      <c r="P270" s="42" t="s">
        <v>1816</v>
      </c>
      <c r="Q270" s="14" t="s">
        <v>1817</v>
      </c>
      <c r="R270" s="47" t="s">
        <v>72</v>
      </c>
      <c r="S270" s="42" t="s">
        <v>1659</v>
      </c>
      <c r="T270" s="14" t="s">
        <v>115</v>
      </c>
      <c r="U270" s="42" t="s">
        <v>941</v>
      </c>
      <c r="V270" s="42" t="s">
        <v>661</v>
      </c>
      <c r="W270" s="42" t="s">
        <v>77</v>
      </c>
      <c r="X270" s="42" t="s">
        <v>1358</v>
      </c>
      <c r="Y270" s="48" t="s">
        <v>4937</v>
      </c>
      <c r="HM270" s="49"/>
      <c r="HN270" s="49"/>
      <c r="HO270" s="49"/>
      <c r="HP270" s="49"/>
      <c r="HQ270" s="49"/>
      <c r="HR270" s="49"/>
      <c r="HS270" s="49"/>
      <c r="HT270" s="49"/>
      <c r="HU270" s="49"/>
      <c r="HV270" s="49"/>
      <c r="HW270" s="49"/>
      <c r="HX270" s="49"/>
      <c r="HY270" s="49"/>
      <c r="HZ270" s="49"/>
      <c r="IA270" s="49"/>
      <c r="IB270" s="49"/>
      <c r="IC270" s="49"/>
      <c r="ID270" s="49"/>
      <c r="IE270" s="49"/>
      <c r="IF270" s="49"/>
    </row>
    <row r="271" spans="1:240" s="41" customFormat="1" ht="15" customHeight="1" x14ac:dyDescent="0.25">
      <c r="A271" s="14">
        <v>270</v>
      </c>
      <c r="B271" s="42" t="s">
        <v>1595</v>
      </c>
      <c r="C271" s="43" t="s">
        <v>9</v>
      </c>
      <c r="D271" s="42" t="s">
        <v>138</v>
      </c>
      <c r="E271" s="84">
        <v>43047</v>
      </c>
      <c r="F271" s="85" t="s">
        <v>1818</v>
      </c>
      <c r="G271" s="42">
        <v>8179001151</v>
      </c>
      <c r="H271" s="42" t="s">
        <v>1819</v>
      </c>
      <c r="I271" s="42" t="s">
        <v>1820</v>
      </c>
      <c r="J271" s="42" t="s">
        <v>109</v>
      </c>
      <c r="K271" s="46">
        <v>100000</v>
      </c>
      <c r="L271" s="42" t="s">
        <v>66</v>
      </c>
      <c r="M271" s="42" t="s">
        <v>67</v>
      </c>
      <c r="N271" s="42" t="s">
        <v>1821</v>
      </c>
      <c r="O271" s="42" t="s">
        <v>1822</v>
      </c>
      <c r="P271" s="42" t="s">
        <v>1823</v>
      </c>
      <c r="Q271" s="14" t="s">
        <v>1824</v>
      </c>
      <c r="R271" s="47" t="s">
        <v>72</v>
      </c>
      <c r="S271" s="42" t="s">
        <v>1659</v>
      </c>
      <c r="T271" s="14" t="s">
        <v>115</v>
      </c>
      <c r="U271" s="42" t="s">
        <v>941</v>
      </c>
      <c r="V271" s="42" t="s">
        <v>661</v>
      </c>
      <c r="W271" s="42" t="s">
        <v>77</v>
      </c>
      <c r="X271" s="42" t="s">
        <v>1358</v>
      </c>
      <c r="Y271" s="48" t="s">
        <v>4937</v>
      </c>
    </row>
    <row r="272" spans="1:240" s="41" customFormat="1" ht="15" customHeight="1" x14ac:dyDescent="0.25">
      <c r="A272" s="14">
        <v>271</v>
      </c>
      <c r="B272" s="42" t="s">
        <v>1595</v>
      </c>
      <c r="C272" s="43" t="s">
        <v>9</v>
      </c>
      <c r="D272" s="42" t="s">
        <v>138</v>
      </c>
      <c r="E272" s="84">
        <v>43047</v>
      </c>
      <c r="F272" s="85" t="s">
        <v>1825</v>
      </c>
      <c r="G272" s="42">
        <v>8173000154</v>
      </c>
      <c r="H272" s="42" t="s">
        <v>1826</v>
      </c>
      <c r="I272" s="42" t="s">
        <v>1827</v>
      </c>
      <c r="J272" s="42" t="s">
        <v>121</v>
      </c>
      <c r="K272" s="46">
        <v>50000</v>
      </c>
      <c r="L272" s="42" t="s">
        <v>66</v>
      </c>
      <c r="M272" s="42" t="s">
        <v>67</v>
      </c>
      <c r="N272" s="42" t="s">
        <v>1828</v>
      </c>
      <c r="O272" s="42" t="s">
        <v>1829</v>
      </c>
      <c r="P272" s="42" t="s">
        <v>1830</v>
      </c>
      <c r="Q272" s="14" t="s">
        <v>1831</v>
      </c>
      <c r="R272" s="47" t="s">
        <v>72</v>
      </c>
      <c r="S272" s="42" t="s">
        <v>1659</v>
      </c>
      <c r="T272" s="14" t="s">
        <v>115</v>
      </c>
      <c r="U272" s="42" t="s">
        <v>941</v>
      </c>
      <c r="V272" s="42" t="s">
        <v>661</v>
      </c>
      <c r="W272" s="42" t="s">
        <v>77</v>
      </c>
      <c r="X272" s="42" t="s">
        <v>1358</v>
      </c>
      <c r="Y272" s="48" t="s">
        <v>4937</v>
      </c>
      <c r="HM272" s="49"/>
      <c r="HN272" s="49"/>
      <c r="HO272" s="49"/>
      <c r="HP272" s="49"/>
      <c r="HQ272" s="49"/>
      <c r="HR272" s="49"/>
      <c r="HS272" s="49"/>
      <c r="HT272" s="49"/>
      <c r="HU272" s="49"/>
      <c r="HV272" s="49"/>
      <c r="HW272" s="49"/>
      <c r="HX272" s="49"/>
      <c r="HY272" s="49"/>
      <c r="HZ272" s="49"/>
      <c r="IA272" s="49"/>
      <c r="IB272" s="49"/>
      <c r="IC272" s="49"/>
      <c r="ID272" s="49"/>
      <c r="IE272" s="49"/>
      <c r="IF272" s="49"/>
    </row>
    <row r="273" spans="1:240" s="41" customFormat="1" ht="15" customHeight="1" x14ac:dyDescent="0.25">
      <c r="A273" s="14">
        <v>272</v>
      </c>
      <c r="B273" s="42" t="s">
        <v>1595</v>
      </c>
      <c r="C273" s="43" t="s">
        <v>9</v>
      </c>
      <c r="D273" s="42" t="s">
        <v>138</v>
      </c>
      <c r="E273" s="84">
        <v>43047</v>
      </c>
      <c r="F273" s="85" t="s">
        <v>1832</v>
      </c>
      <c r="G273" s="42">
        <v>8172000465</v>
      </c>
      <c r="H273" s="42" t="s">
        <v>1833</v>
      </c>
      <c r="I273" s="42" t="s">
        <v>1834</v>
      </c>
      <c r="J273" s="42" t="s">
        <v>121</v>
      </c>
      <c r="K273" s="46">
        <v>50000</v>
      </c>
      <c r="L273" s="42" t="s">
        <v>66</v>
      </c>
      <c r="M273" s="42" t="s">
        <v>67</v>
      </c>
      <c r="N273" s="42" t="s">
        <v>1835</v>
      </c>
      <c r="O273" s="42" t="s">
        <v>1836</v>
      </c>
      <c r="P273" s="42" t="s">
        <v>1837</v>
      </c>
      <c r="Q273" s="14" t="s">
        <v>1838</v>
      </c>
      <c r="R273" s="47" t="s">
        <v>72</v>
      </c>
      <c r="S273" s="42" t="s">
        <v>1659</v>
      </c>
      <c r="T273" s="14" t="s">
        <v>115</v>
      </c>
      <c r="U273" s="42" t="s">
        <v>941</v>
      </c>
      <c r="V273" s="42" t="s">
        <v>661</v>
      </c>
      <c r="W273" s="42" t="s">
        <v>77</v>
      </c>
      <c r="X273" s="42" t="s">
        <v>1358</v>
      </c>
      <c r="Y273" s="48" t="s">
        <v>4937</v>
      </c>
    </row>
    <row r="274" spans="1:240" s="41" customFormat="1" ht="15" customHeight="1" x14ac:dyDescent="0.25">
      <c r="A274" s="14">
        <v>273</v>
      </c>
      <c r="B274" s="42" t="s">
        <v>1595</v>
      </c>
      <c r="C274" s="43" t="s">
        <v>9</v>
      </c>
      <c r="D274" s="42" t="s">
        <v>138</v>
      </c>
      <c r="E274" s="84">
        <v>43047</v>
      </c>
      <c r="F274" s="85" t="s">
        <v>1839</v>
      </c>
      <c r="G274" s="42">
        <v>8172000477</v>
      </c>
      <c r="H274" s="42" t="s">
        <v>1687</v>
      </c>
      <c r="I274" s="42" t="s">
        <v>1688</v>
      </c>
      <c r="J274" s="42" t="s">
        <v>109</v>
      </c>
      <c r="K274" s="46">
        <v>100000</v>
      </c>
      <c r="L274" s="42" t="s">
        <v>66</v>
      </c>
      <c r="M274" s="42" t="s">
        <v>67</v>
      </c>
      <c r="N274" s="42" t="s">
        <v>1840</v>
      </c>
      <c r="O274" s="42" t="s">
        <v>1841</v>
      </c>
      <c r="P274" s="42" t="s">
        <v>1842</v>
      </c>
      <c r="Q274" s="14" t="s">
        <v>1692</v>
      </c>
      <c r="R274" s="47" t="s">
        <v>72</v>
      </c>
      <c r="S274" s="42" t="s">
        <v>1659</v>
      </c>
      <c r="T274" s="14" t="s">
        <v>115</v>
      </c>
      <c r="U274" s="42" t="s">
        <v>941</v>
      </c>
      <c r="V274" s="42" t="s">
        <v>661</v>
      </c>
      <c r="W274" s="42" t="s">
        <v>77</v>
      </c>
      <c r="X274" s="42" t="s">
        <v>1358</v>
      </c>
      <c r="Y274" s="48" t="s">
        <v>4937</v>
      </c>
    </row>
    <row r="275" spans="1:240" s="41" customFormat="1" ht="15" customHeight="1" x14ac:dyDescent="0.25">
      <c r="A275" s="14">
        <v>274</v>
      </c>
      <c r="B275" s="42" t="s">
        <v>1595</v>
      </c>
      <c r="C275" s="43" t="s">
        <v>9</v>
      </c>
      <c r="D275" s="42" t="s">
        <v>138</v>
      </c>
      <c r="E275" s="84">
        <v>43047</v>
      </c>
      <c r="F275" s="85" t="s">
        <v>1843</v>
      </c>
      <c r="G275" s="42">
        <v>8173000116</v>
      </c>
      <c r="H275" s="42" t="s">
        <v>1844</v>
      </c>
      <c r="I275" s="42" t="s">
        <v>1845</v>
      </c>
      <c r="J275" s="42" t="s">
        <v>109</v>
      </c>
      <c r="K275" s="46">
        <v>50000</v>
      </c>
      <c r="L275" s="42" t="s">
        <v>66</v>
      </c>
      <c r="M275" s="42" t="s">
        <v>67</v>
      </c>
      <c r="N275" s="42" t="s">
        <v>1846</v>
      </c>
      <c r="O275" s="42" t="s">
        <v>1847</v>
      </c>
      <c r="P275" s="42" t="s">
        <v>1848</v>
      </c>
      <c r="Q275" s="14" t="s">
        <v>1849</v>
      </c>
      <c r="R275" s="47" t="s">
        <v>72</v>
      </c>
      <c r="S275" s="42" t="s">
        <v>1659</v>
      </c>
      <c r="T275" s="14" t="s">
        <v>115</v>
      </c>
      <c r="U275" s="42" t="s">
        <v>941</v>
      </c>
      <c r="V275" s="42" t="s">
        <v>661</v>
      </c>
      <c r="W275" s="42" t="s">
        <v>502</v>
      </c>
      <c r="X275" s="42" t="s">
        <v>1358</v>
      </c>
      <c r="Y275" s="48" t="s">
        <v>4937</v>
      </c>
    </row>
    <row r="276" spans="1:240" s="41" customFormat="1" ht="15" customHeight="1" x14ac:dyDescent="0.25">
      <c r="A276" s="14">
        <v>275</v>
      </c>
      <c r="B276" s="42" t="s">
        <v>1595</v>
      </c>
      <c r="C276" s="43" t="s">
        <v>9</v>
      </c>
      <c r="D276" s="42" t="s">
        <v>138</v>
      </c>
      <c r="E276" s="84">
        <v>43047</v>
      </c>
      <c r="F276" s="85" t="s">
        <v>1850</v>
      </c>
      <c r="G276" s="42">
        <v>8169000402</v>
      </c>
      <c r="H276" s="42" t="s">
        <v>1791</v>
      </c>
      <c r="I276" s="42" t="s">
        <v>1792</v>
      </c>
      <c r="J276" s="42" t="s">
        <v>121</v>
      </c>
      <c r="K276" s="46">
        <v>50000</v>
      </c>
      <c r="L276" s="42" t="s">
        <v>66</v>
      </c>
      <c r="M276" s="42" t="s">
        <v>67</v>
      </c>
      <c r="N276" s="42" t="s">
        <v>1851</v>
      </c>
      <c r="O276" s="42" t="s">
        <v>1852</v>
      </c>
      <c r="P276" s="42" t="s">
        <v>1853</v>
      </c>
      <c r="Q276" s="14" t="s">
        <v>1796</v>
      </c>
      <c r="R276" s="47" t="s">
        <v>72</v>
      </c>
      <c r="S276" s="42" t="s">
        <v>1659</v>
      </c>
      <c r="T276" s="14" t="s">
        <v>115</v>
      </c>
      <c r="U276" s="42" t="s">
        <v>941</v>
      </c>
      <c r="V276" s="42" t="s">
        <v>661</v>
      </c>
      <c r="W276" s="42" t="s">
        <v>77</v>
      </c>
      <c r="X276" s="42" t="s">
        <v>1358</v>
      </c>
      <c r="Y276" s="48" t="s">
        <v>4937</v>
      </c>
      <c r="HM276" s="49"/>
      <c r="HN276" s="49"/>
      <c r="HO276" s="49"/>
      <c r="HP276" s="49"/>
      <c r="HQ276" s="49"/>
      <c r="HR276" s="49"/>
      <c r="HS276" s="49"/>
      <c r="HT276" s="49"/>
      <c r="HU276" s="49"/>
      <c r="HV276" s="49"/>
      <c r="HW276" s="49"/>
      <c r="HX276" s="49"/>
      <c r="HY276" s="49"/>
      <c r="HZ276" s="49"/>
      <c r="IA276" s="49"/>
      <c r="IB276" s="49"/>
      <c r="IC276" s="49"/>
      <c r="ID276" s="49"/>
      <c r="IE276" s="49"/>
      <c r="IF276" s="49"/>
    </row>
    <row r="277" spans="1:240" s="41" customFormat="1" ht="15" customHeight="1" x14ac:dyDescent="0.25">
      <c r="A277" s="14">
        <v>276</v>
      </c>
      <c r="B277" s="42" t="s">
        <v>1595</v>
      </c>
      <c r="C277" s="43" t="s">
        <v>9</v>
      </c>
      <c r="D277" s="42" t="s">
        <v>138</v>
      </c>
      <c r="E277" s="70">
        <v>43048</v>
      </c>
      <c r="F277" s="71" t="s">
        <v>1854</v>
      </c>
      <c r="G277" s="42">
        <v>8169000402</v>
      </c>
      <c r="H277" s="42" t="s">
        <v>1791</v>
      </c>
      <c r="I277" s="42" t="s">
        <v>1792</v>
      </c>
      <c r="J277" s="42" t="s">
        <v>121</v>
      </c>
      <c r="K277" s="46">
        <v>50000</v>
      </c>
      <c r="L277" s="42" t="s">
        <v>66</v>
      </c>
      <c r="M277" s="42" t="s">
        <v>67</v>
      </c>
      <c r="N277" s="42" t="s">
        <v>1855</v>
      </c>
      <c r="O277" s="42" t="s">
        <v>1856</v>
      </c>
      <c r="P277" s="42" t="s">
        <v>1857</v>
      </c>
      <c r="Q277" s="14" t="s">
        <v>1796</v>
      </c>
      <c r="R277" s="47" t="s">
        <v>72</v>
      </c>
      <c r="S277" s="42" t="s">
        <v>1659</v>
      </c>
      <c r="T277" s="14" t="s">
        <v>115</v>
      </c>
      <c r="U277" s="42" t="s">
        <v>941</v>
      </c>
      <c r="V277" s="42" t="s">
        <v>661</v>
      </c>
      <c r="W277" s="42" t="s">
        <v>77</v>
      </c>
      <c r="X277" s="42" t="s">
        <v>1358</v>
      </c>
      <c r="Y277" s="48" t="s">
        <v>4937</v>
      </c>
      <c r="HM277" s="49"/>
      <c r="HN277" s="49"/>
      <c r="HO277" s="49"/>
      <c r="HP277" s="49"/>
      <c r="HQ277" s="49"/>
      <c r="HR277" s="49"/>
      <c r="HS277" s="49"/>
      <c r="HT277" s="49"/>
      <c r="HU277" s="49"/>
      <c r="HV277" s="49"/>
      <c r="HW277" s="49"/>
      <c r="HX277" s="49"/>
      <c r="HY277" s="49"/>
      <c r="HZ277" s="49"/>
      <c r="IA277" s="49"/>
      <c r="IB277" s="49"/>
      <c r="IC277" s="49"/>
      <c r="ID277" s="49"/>
      <c r="IE277" s="49"/>
      <c r="IF277" s="49"/>
    </row>
    <row r="278" spans="1:240" s="41" customFormat="1" ht="15" customHeight="1" x14ac:dyDescent="0.25">
      <c r="A278" s="14">
        <v>277</v>
      </c>
      <c r="B278" s="42" t="s">
        <v>1595</v>
      </c>
      <c r="C278" s="43" t="s">
        <v>9</v>
      </c>
      <c r="D278" s="42" t="s">
        <v>138</v>
      </c>
      <c r="E278" s="70">
        <v>43048</v>
      </c>
      <c r="F278" s="71" t="s">
        <v>1858</v>
      </c>
      <c r="G278" s="42">
        <v>8172000272</v>
      </c>
      <c r="H278" s="42" t="s">
        <v>1859</v>
      </c>
      <c r="I278" s="42" t="s">
        <v>1860</v>
      </c>
      <c r="J278" s="42" t="s">
        <v>121</v>
      </c>
      <c r="K278" s="46">
        <v>50000</v>
      </c>
      <c r="L278" s="42" t="s">
        <v>66</v>
      </c>
      <c r="M278" s="42" t="s">
        <v>67</v>
      </c>
      <c r="N278" s="42" t="s">
        <v>1861</v>
      </c>
      <c r="O278" s="42" t="s">
        <v>1862</v>
      </c>
      <c r="P278" s="42" t="s">
        <v>1863</v>
      </c>
      <c r="Q278" s="14" t="s">
        <v>1864</v>
      </c>
      <c r="R278" s="47" t="s">
        <v>72</v>
      </c>
      <c r="S278" s="42" t="s">
        <v>1659</v>
      </c>
      <c r="T278" s="14" t="s">
        <v>115</v>
      </c>
      <c r="U278" s="42" t="s">
        <v>941</v>
      </c>
      <c r="V278" s="42" t="s">
        <v>661</v>
      </c>
      <c r="W278" s="42" t="s">
        <v>77</v>
      </c>
      <c r="X278" s="42" t="s">
        <v>1358</v>
      </c>
      <c r="Y278" s="48" t="s">
        <v>4937</v>
      </c>
      <c r="HM278" s="49"/>
      <c r="HN278" s="49"/>
      <c r="HO278" s="49"/>
      <c r="HP278" s="49"/>
      <c r="HQ278" s="49"/>
      <c r="HR278" s="49"/>
      <c r="HS278" s="49"/>
      <c r="HT278" s="49"/>
      <c r="HU278" s="49"/>
      <c r="HV278" s="49"/>
      <c r="HW278" s="49"/>
      <c r="HX278" s="49"/>
      <c r="HY278" s="49"/>
      <c r="HZ278" s="49"/>
      <c r="IA278" s="49"/>
      <c r="IB278" s="49"/>
      <c r="IC278" s="49"/>
      <c r="ID278" s="49"/>
      <c r="IE278" s="49"/>
      <c r="IF278" s="49"/>
    </row>
    <row r="279" spans="1:240" s="41" customFormat="1" ht="15" customHeight="1" x14ac:dyDescent="0.25">
      <c r="A279" s="14">
        <v>278</v>
      </c>
      <c r="B279" s="42" t="s">
        <v>1595</v>
      </c>
      <c r="C279" s="43" t="s">
        <v>9</v>
      </c>
      <c r="D279" s="42" t="s">
        <v>138</v>
      </c>
      <c r="E279" s="70">
        <v>43048</v>
      </c>
      <c r="F279" s="71" t="s">
        <v>1865</v>
      </c>
      <c r="G279" s="42">
        <v>8169000511</v>
      </c>
      <c r="H279" s="42" t="s">
        <v>1866</v>
      </c>
      <c r="I279" s="42" t="s">
        <v>1867</v>
      </c>
      <c r="J279" s="42" t="s">
        <v>121</v>
      </c>
      <c r="K279" s="46">
        <v>100000</v>
      </c>
      <c r="L279" s="42" t="s">
        <v>66</v>
      </c>
      <c r="M279" s="42" t="s">
        <v>67</v>
      </c>
      <c r="N279" s="42" t="s">
        <v>1868</v>
      </c>
      <c r="O279" s="42" t="s">
        <v>1869</v>
      </c>
      <c r="P279" s="42" t="s">
        <v>1870</v>
      </c>
      <c r="Q279" s="14" t="s">
        <v>1871</v>
      </c>
      <c r="R279" s="47" t="s">
        <v>72</v>
      </c>
      <c r="S279" s="42" t="s">
        <v>1659</v>
      </c>
      <c r="T279" s="14" t="s">
        <v>115</v>
      </c>
      <c r="U279" s="42" t="s">
        <v>941</v>
      </c>
      <c r="V279" s="42" t="s">
        <v>661</v>
      </c>
      <c r="W279" s="42" t="s">
        <v>77</v>
      </c>
      <c r="X279" s="42" t="s">
        <v>1358</v>
      </c>
      <c r="Y279" s="48" t="s">
        <v>4937</v>
      </c>
    </row>
    <row r="280" spans="1:240" s="41" customFormat="1" ht="15" customHeight="1" x14ac:dyDescent="0.25">
      <c r="A280" s="14">
        <v>279</v>
      </c>
      <c r="B280" s="42" t="s">
        <v>1595</v>
      </c>
      <c r="C280" s="43" t="s">
        <v>9</v>
      </c>
      <c r="D280" s="42" t="s">
        <v>138</v>
      </c>
      <c r="E280" s="70">
        <v>43049</v>
      </c>
      <c r="F280" s="71" t="s">
        <v>1872</v>
      </c>
      <c r="G280" s="42">
        <v>8179000480</v>
      </c>
      <c r="H280" s="42" t="s">
        <v>1873</v>
      </c>
      <c r="I280" s="42" t="s">
        <v>1874</v>
      </c>
      <c r="J280" s="42" t="s">
        <v>121</v>
      </c>
      <c r="K280" s="46">
        <v>100000</v>
      </c>
      <c r="L280" s="42" t="s">
        <v>66</v>
      </c>
      <c r="M280" s="42" t="s">
        <v>67</v>
      </c>
      <c r="N280" s="42" t="s">
        <v>1875</v>
      </c>
      <c r="O280" s="42" t="s">
        <v>1876</v>
      </c>
      <c r="P280" s="42" t="s">
        <v>1877</v>
      </c>
      <c r="Q280" s="14" t="s">
        <v>1878</v>
      </c>
      <c r="R280" s="47" t="s">
        <v>72</v>
      </c>
      <c r="S280" s="42" t="s">
        <v>1659</v>
      </c>
      <c r="T280" s="14" t="s">
        <v>115</v>
      </c>
      <c r="U280" s="42" t="s">
        <v>941</v>
      </c>
      <c r="V280" s="42" t="s">
        <v>661</v>
      </c>
      <c r="W280" s="42" t="s">
        <v>502</v>
      </c>
      <c r="X280" s="42" t="s">
        <v>1358</v>
      </c>
      <c r="Y280" s="48" t="s">
        <v>4937</v>
      </c>
      <c r="HM280" s="49"/>
      <c r="HN280" s="49"/>
      <c r="HO280" s="49"/>
      <c r="HP280" s="49"/>
      <c r="HQ280" s="49"/>
      <c r="HR280" s="49"/>
      <c r="HS280" s="49"/>
      <c r="HT280" s="49"/>
      <c r="HU280" s="49"/>
      <c r="HV280" s="49"/>
      <c r="HW280" s="49"/>
      <c r="HX280" s="49"/>
      <c r="HY280" s="49"/>
      <c r="HZ280" s="49"/>
      <c r="IA280" s="49"/>
      <c r="IB280" s="49"/>
      <c r="IC280" s="49"/>
      <c r="ID280" s="49"/>
      <c r="IE280" s="49"/>
      <c r="IF280" s="49"/>
    </row>
    <row r="281" spans="1:240" s="41" customFormat="1" ht="15" customHeight="1" x14ac:dyDescent="0.25">
      <c r="A281" s="14">
        <v>280</v>
      </c>
      <c r="B281" s="42" t="s">
        <v>1595</v>
      </c>
      <c r="C281" s="43" t="s">
        <v>9</v>
      </c>
      <c r="D281" s="42" t="s">
        <v>138</v>
      </c>
      <c r="E281" s="70">
        <v>43050</v>
      </c>
      <c r="F281" s="71" t="s">
        <v>1879</v>
      </c>
      <c r="G281" s="42">
        <v>8169000505</v>
      </c>
      <c r="H281" s="42" t="s">
        <v>1209</v>
      </c>
      <c r="I281" s="42" t="s">
        <v>1880</v>
      </c>
      <c r="J281" s="42" t="s">
        <v>121</v>
      </c>
      <c r="K281" s="46">
        <v>50000</v>
      </c>
      <c r="L281" s="42" t="s">
        <v>66</v>
      </c>
      <c r="M281" s="42" t="s">
        <v>67</v>
      </c>
      <c r="N281" s="42" t="s">
        <v>1881</v>
      </c>
      <c r="O281" s="42" t="s">
        <v>1882</v>
      </c>
      <c r="P281" s="42" t="s">
        <v>1883</v>
      </c>
      <c r="Q281" s="14" t="s">
        <v>1101</v>
      </c>
      <c r="R281" s="47" t="s">
        <v>72</v>
      </c>
      <c r="S281" s="42" t="s">
        <v>1659</v>
      </c>
      <c r="T281" s="14" t="s">
        <v>115</v>
      </c>
      <c r="U281" s="42" t="s">
        <v>941</v>
      </c>
      <c r="V281" s="42" t="s">
        <v>661</v>
      </c>
      <c r="W281" s="42" t="s">
        <v>77</v>
      </c>
      <c r="X281" s="42" t="s">
        <v>1358</v>
      </c>
      <c r="Y281" s="48" t="s">
        <v>4937</v>
      </c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  <c r="DF281" s="49"/>
      <c r="DG281" s="49"/>
      <c r="DH281" s="49"/>
      <c r="DI281" s="49"/>
      <c r="DJ281" s="49"/>
      <c r="DK281" s="49"/>
      <c r="DL281" s="49"/>
      <c r="DM281" s="49"/>
      <c r="DN281" s="49"/>
      <c r="DO281" s="49"/>
      <c r="DP281" s="49"/>
      <c r="DQ281" s="49"/>
      <c r="DR281" s="49"/>
      <c r="DS281" s="49"/>
      <c r="DT281" s="49"/>
      <c r="DU281" s="49"/>
      <c r="DV281" s="49"/>
      <c r="DW281" s="49"/>
      <c r="DX281" s="49"/>
      <c r="DY281" s="49"/>
      <c r="DZ281" s="49"/>
      <c r="EA281" s="49"/>
      <c r="EB281" s="49"/>
      <c r="EC281" s="49"/>
      <c r="ED281" s="49"/>
      <c r="EE281" s="49"/>
      <c r="EF281" s="49"/>
      <c r="EG281" s="49"/>
      <c r="EH281" s="49"/>
      <c r="EI281" s="49"/>
      <c r="EJ281" s="49"/>
      <c r="EK281" s="49"/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/>
      <c r="EZ281" s="49"/>
      <c r="FA281" s="49"/>
      <c r="FB281" s="49"/>
      <c r="FC281" s="49"/>
      <c r="FD281" s="49"/>
      <c r="FE281" s="49"/>
      <c r="FF281" s="49"/>
      <c r="FG281" s="49"/>
      <c r="FH281" s="49"/>
      <c r="FI281" s="49"/>
      <c r="FJ281" s="49"/>
      <c r="FK281" s="49"/>
      <c r="FL281" s="49"/>
      <c r="FM281" s="49"/>
      <c r="FN281" s="49"/>
      <c r="FO281" s="49"/>
      <c r="FP281" s="49"/>
      <c r="FQ281" s="49"/>
      <c r="FR281" s="49"/>
      <c r="FS281" s="49"/>
      <c r="FT281" s="49"/>
      <c r="FU281" s="49"/>
      <c r="FV281" s="49"/>
      <c r="FW281" s="49"/>
      <c r="FX281" s="49"/>
      <c r="FY281" s="49"/>
      <c r="FZ281" s="49"/>
      <c r="GA281" s="49"/>
      <c r="GB281" s="49"/>
      <c r="GC281" s="49"/>
      <c r="GD281" s="49"/>
      <c r="GE281" s="49"/>
      <c r="GF281" s="49"/>
      <c r="GG281" s="49"/>
      <c r="GH281" s="49"/>
      <c r="GI281" s="49"/>
      <c r="GJ281" s="49"/>
      <c r="GK281" s="49"/>
      <c r="GL281" s="49"/>
      <c r="GM281" s="49"/>
      <c r="GN281" s="49"/>
      <c r="GO281" s="49"/>
      <c r="GP281" s="49"/>
      <c r="GQ281" s="49"/>
      <c r="GR281" s="49"/>
      <c r="GS281" s="49"/>
      <c r="GT281" s="49"/>
      <c r="GU281" s="49"/>
      <c r="GV281" s="49"/>
      <c r="GW281" s="49"/>
      <c r="GX281" s="49"/>
      <c r="GY281" s="49"/>
      <c r="GZ281" s="49"/>
      <c r="HA281" s="49"/>
      <c r="HB281" s="49"/>
      <c r="HC281" s="49"/>
      <c r="HD281" s="49"/>
      <c r="HE281" s="49"/>
      <c r="HF281" s="49"/>
      <c r="HG281" s="49"/>
      <c r="HH281" s="49"/>
    </row>
    <row r="282" spans="1:240" s="41" customFormat="1" ht="15" customHeight="1" x14ac:dyDescent="0.25">
      <c r="A282" s="14">
        <v>281</v>
      </c>
      <c r="B282" s="42" t="s">
        <v>1595</v>
      </c>
      <c r="C282" s="43" t="s">
        <v>9</v>
      </c>
      <c r="D282" s="42" t="s">
        <v>138</v>
      </c>
      <c r="E282" s="70">
        <v>43050</v>
      </c>
      <c r="F282" s="71" t="s">
        <v>1884</v>
      </c>
      <c r="G282" s="42">
        <v>8179001253</v>
      </c>
      <c r="H282" s="42" t="s">
        <v>1748</v>
      </c>
      <c r="I282" s="42" t="s">
        <v>1749</v>
      </c>
      <c r="J282" s="42" t="s">
        <v>121</v>
      </c>
      <c r="K282" s="46">
        <v>50000</v>
      </c>
      <c r="L282" s="42" t="s">
        <v>66</v>
      </c>
      <c r="M282" s="42" t="s">
        <v>67</v>
      </c>
      <c r="N282" s="42" t="s">
        <v>1885</v>
      </c>
      <c r="O282" s="42" t="s">
        <v>1886</v>
      </c>
      <c r="P282" s="42" t="s">
        <v>1887</v>
      </c>
      <c r="Q282" s="14" t="s">
        <v>1753</v>
      </c>
      <c r="R282" s="47" t="s">
        <v>72</v>
      </c>
      <c r="S282" s="42" t="s">
        <v>1659</v>
      </c>
      <c r="T282" s="14" t="s">
        <v>115</v>
      </c>
      <c r="U282" s="42" t="s">
        <v>941</v>
      </c>
      <c r="V282" s="42" t="s">
        <v>661</v>
      </c>
      <c r="W282" s="42" t="s">
        <v>77</v>
      </c>
      <c r="X282" s="42" t="s">
        <v>1358</v>
      </c>
      <c r="Y282" s="48" t="s">
        <v>4937</v>
      </c>
    </row>
    <row r="283" spans="1:240" s="41" customFormat="1" ht="15" customHeight="1" x14ac:dyDescent="0.25">
      <c r="A283" s="14">
        <v>282</v>
      </c>
      <c r="B283" s="42" t="s">
        <v>1595</v>
      </c>
      <c r="C283" s="43" t="s">
        <v>9</v>
      </c>
      <c r="D283" s="42" t="s">
        <v>138</v>
      </c>
      <c r="E283" s="70">
        <v>43050</v>
      </c>
      <c r="F283" s="71" t="s">
        <v>1888</v>
      </c>
      <c r="G283" s="42">
        <v>8179001277</v>
      </c>
      <c r="H283" s="42" t="s">
        <v>1889</v>
      </c>
      <c r="I283" s="42" t="s">
        <v>1890</v>
      </c>
      <c r="J283" s="42" t="s">
        <v>121</v>
      </c>
      <c r="K283" s="46">
        <v>50000</v>
      </c>
      <c r="L283" s="42" t="s">
        <v>66</v>
      </c>
      <c r="M283" s="42" t="s">
        <v>67</v>
      </c>
      <c r="N283" s="42" t="s">
        <v>1891</v>
      </c>
      <c r="O283" s="42" t="s">
        <v>1892</v>
      </c>
      <c r="P283" s="42" t="s">
        <v>1893</v>
      </c>
      <c r="Q283" s="14" t="s">
        <v>1894</v>
      </c>
      <c r="R283" s="47" t="s">
        <v>72</v>
      </c>
      <c r="S283" s="42" t="s">
        <v>1659</v>
      </c>
      <c r="T283" s="14" t="s">
        <v>115</v>
      </c>
      <c r="U283" s="42" t="s">
        <v>941</v>
      </c>
      <c r="V283" s="42" t="s">
        <v>661</v>
      </c>
      <c r="W283" s="42" t="s">
        <v>77</v>
      </c>
      <c r="X283" s="42" t="s">
        <v>1358</v>
      </c>
      <c r="Y283" s="48" t="s">
        <v>4937</v>
      </c>
    </row>
    <row r="284" spans="1:240" s="41" customFormat="1" ht="15" customHeight="1" x14ac:dyDescent="0.25">
      <c r="A284" s="14">
        <v>283</v>
      </c>
      <c r="B284" s="42" t="s">
        <v>1595</v>
      </c>
      <c r="C284" s="43" t="s">
        <v>9</v>
      </c>
      <c r="D284" s="42" t="s">
        <v>138</v>
      </c>
      <c r="E284" s="70">
        <v>43050</v>
      </c>
      <c r="F284" s="71" t="s">
        <v>1895</v>
      </c>
      <c r="G284" s="42">
        <v>8169000442</v>
      </c>
      <c r="H284" s="42" t="s">
        <v>1021</v>
      </c>
      <c r="I284" s="42" t="s">
        <v>1022</v>
      </c>
      <c r="J284" s="42" t="s">
        <v>121</v>
      </c>
      <c r="K284" s="46">
        <v>100000</v>
      </c>
      <c r="L284" s="42" t="s">
        <v>66</v>
      </c>
      <c r="M284" s="42" t="s">
        <v>67</v>
      </c>
      <c r="N284" s="42" t="s">
        <v>1896</v>
      </c>
      <c r="O284" s="42" t="s">
        <v>1897</v>
      </c>
      <c r="P284" s="42" t="s">
        <v>1898</v>
      </c>
      <c r="Q284" s="14" t="s">
        <v>1026</v>
      </c>
      <c r="R284" s="47" t="s">
        <v>72</v>
      </c>
      <c r="S284" s="42" t="s">
        <v>1659</v>
      </c>
      <c r="T284" s="14" t="s">
        <v>115</v>
      </c>
      <c r="U284" s="42" t="s">
        <v>941</v>
      </c>
      <c r="V284" s="42" t="s">
        <v>661</v>
      </c>
      <c r="W284" s="42" t="s">
        <v>77</v>
      </c>
      <c r="X284" s="42" t="s">
        <v>1358</v>
      </c>
      <c r="Y284" s="48" t="s">
        <v>4937</v>
      </c>
    </row>
    <row r="285" spans="1:240" s="41" customFormat="1" ht="15" customHeight="1" x14ac:dyDescent="0.25">
      <c r="A285" s="14">
        <v>284</v>
      </c>
      <c r="B285" s="42" t="s">
        <v>1595</v>
      </c>
      <c r="C285" s="43" t="s">
        <v>9</v>
      </c>
      <c r="D285" s="42" t="s">
        <v>138</v>
      </c>
      <c r="E285" s="70">
        <v>43050</v>
      </c>
      <c r="F285" s="71" t="s">
        <v>1899</v>
      </c>
      <c r="G285" s="42">
        <v>8169000789</v>
      </c>
      <c r="H285" s="42" t="s">
        <v>1900</v>
      </c>
      <c r="I285" s="42" t="s">
        <v>1901</v>
      </c>
      <c r="J285" s="42" t="s">
        <v>121</v>
      </c>
      <c r="K285" s="46">
        <v>50000</v>
      </c>
      <c r="L285" s="42" t="s">
        <v>66</v>
      </c>
      <c r="M285" s="42" t="s">
        <v>67</v>
      </c>
      <c r="N285" s="42" t="s">
        <v>1902</v>
      </c>
      <c r="O285" s="42" t="s">
        <v>1903</v>
      </c>
      <c r="P285" s="42" t="s">
        <v>1904</v>
      </c>
      <c r="Q285" s="14" t="s">
        <v>1905</v>
      </c>
      <c r="R285" s="47" t="s">
        <v>72</v>
      </c>
      <c r="S285" s="42" t="s">
        <v>1659</v>
      </c>
      <c r="T285" s="14" t="s">
        <v>115</v>
      </c>
      <c r="U285" s="42" t="s">
        <v>941</v>
      </c>
      <c r="V285" s="42" t="s">
        <v>661</v>
      </c>
      <c r="W285" s="42" t="s">
        <v>77</v>
      </c>
      <c r="X285" s="42" t="s">
        <v>1358</v>
      </c>
      <c r="Y285" s="48" t="s">
        <v>4937</v>
      </c>
    </row>
    <row r="286" spans="1:240" s="41" customFormat="1" ht="15" customHeight="1" x14ac:dyDescent="0.25">
      <c r="A286" s="14">
        <v>285</v>
      </c>
      <c r="B286" s="42" t="s">
        <v>1595</v>
      </c>
      <c r="C286" s="43" t="s">
        <v>9</v>
      </c>
      <c r="D286" s="42" t="s">
        <v>138</v>
      </c>
      <c r="E286" s="70">
        <v>43051</v>
      </c>
      <c r="F286" s="71" t="s">
        <v>1906</v>
      </c>
      <c r="G286" s="42">
        <v>8179001292</v>
      </c>
      <c r="H286" s="42" t="s">
        <v>1907</v>
      </c>
      <c r="I286" s="42" t="s">
        <v>1908</v>
      </c>
      <c r="J286" s="42" t="s">
        <v>121</v>
      </c>
      <c r="K286" s="46">
        <v>100000</v>
      </c>
      <c r="L286" s="42" t="s">
        <v>66</v>
      </c>
      <c r="M286" s="42" t="s">
        <v>67</v>
      </c>
      <c r="N286" s="42" t="s">
        <v>1909</v>
      </c>
      <c r="O286" s="42" t="s">
        <v>1910</v>
      </c>
      <c r="P286" s="42" t="s">
        <v>1911</v>
      </c>
      <c r="Q286" s="14" t="s">
        <v>1912</v>
      </c>
      <c r="R286" s="47" t="s">
        <v>72</v>
      </c>
      <c r="S286" s="42" t="s">
        <v>1659</v>
      </c>
      <c r="T286" s="14" t="s">
        <v>115</v>
      </c>
      <c r="U286" s="42" t="s">
        <v>941</v>
      </c>
      <c r="V286" s="42" t="s">
        <v>661</v>
      </c>
      <c r="W286" s="42" t="s">
        <v>77</v>
      </c>
      <c r="X286" s="42" t="s">
        <v>1358</v>
      </c>
      <c r="Y286" s="48" t="s">
        <v>4937</v>
      </c>
    </row>
    <row r="287" spans="1:240" s="41" customFormat="1" ht="15" customHeight="1" x14ac:dyDescent="0.25">
      <c r="A287" s="14">
        <v>286</v>
      </c>
      <c r="B287" s="42" t="s">
        <v>1595</v>
      </c>
      <c r="C287" s="43" t="s">
        <v>9</v>
      </c>
      <c r="D287" s="42" t="s">
        <v>138</v>
      </c>
      <c r="E287" s="70">
        <v>43051</v>
      </c>
      <c r="F287" s="71" t="s">
        <v>1913</v>
      </c>
      <c r="G287" s="42">
        <v>8179000726</v>
      </c>
      <c r="H287" s="42" t="s">
        <v>1914</v>
      </c>
      <c r="I287" s="42" t="s">
        <v>1915</v>
      </c>
      <c r="J287" s="42" t="s">
        <v>121</v>
      </c>
      <c r="K287" s="46">
        <v>50000</v>
      </c>
      <c r="L287" s="42" t="s">
        <v>66</v>
      </c>
      <c r="M287" s="42" t="s">
        <v>67</v>
      </c>
      <c r="N287" s="42" t="s">
        <v>1916</v>
      </c>
      <c r="O287" s="42" t="s">
        <v>1917</v>
      </c>
      <c r="P287" s="42" t="s">
        <v>1918</v>
      </c>
      <c r="Q287" s="14" t="s">
        <v>1919</v>
      </c>
      <c r="R287" s="47" t="s">
        <v>72</v>
      </c>
      <c r="S287" s="42" t="s">
        <v>1659</v>
      </c>
      <c r="T287" s="14" t="s">
        <v>115</v>
      </c>
      <c r="U287" s="42" t="s">
        <v>941</v>
      </c>
      <c r="V287" s="42" t="s">
        <v>661</v>
      </c>
      <c r="W287" s="42" t="s">
        <v>502</v>
      </c>
      <c r="X287" s="42" t="s">
        <v>1358</v>
      </c>
      <c r="Y287" s="48" t="s">
        <v>4937</v>
      </c>
    </row>
    <row r="288" spans="1:240" s="41" customFormat="1" ht="15" customHeight="1" x14ac:dyDescent="0.25">
      <c r="A288" s="14">
        <v>287</v>
      </c>
      <c r="B288" s="42" t="s">
        <v>1595</v>
      </c>
      <c r="C288" s="43" t="s">
        <v>9</v>
      </c>
      <c r="D288" s="42" t="s">
        <v>138</v>
      </c>
      <c r="E288" s="70">
        <v>43051</v>
      </c>
      <c r="F288" s="71" t="s">
        <v>1920</v>
      </c>
      <c r="G288" s="42">
        <v>8173000137</v>
      </c>
      <c r="H288" s="42" t="s">
        <v>1176</v>
      </c>
      <c r="I288" s="42" t="s">
        <v>1177</v>
      </c>
      <c r="J288" s="42" t="s">
        <v>121</v>
      </c>
      <c r="K288" s="46">
        <v>50000</v>
      </c>
      <c r="L288" s="42" t="s">
        <v>66</v>
      </c>
      <c r="M288" s="42" t="s">
        <v>67</v>
      </c>
      <c r="N288" s="42" t="s">
        <v>1921</v>
      </c>
      <c r="O288" s="42" t="s">
        <v>1922</v>
      </c>
      <c r="P288" s="42" t="s">
        <v>1923</v>
      </c>
      <c r="Q288" s="14" t="s">
        <v>1181</v>
      </c>
      <c r="R288" s="47" t="s">
        <v>72</v>
      </c>
      <c r="S288" s="42" t="s">
        <v>1659</v>
      </c>
      <c r="T288" s="14" t="s">
        <v>115</v>
      </c>
      <c r="U288" s="42" t="s">
        <v>941</v>
      </c>
      <c r="V288" s="42" t="s">
        <v>661</v>
      </c>
      <c r="W288" s="42" t="s">
        <v>77</v>
      </c>
      <c r="X288" s="42" t="s">
        <v>1358</v>
      </c>
      <c r="Y288" s="48" t="s">
        <v>4937</v>
      </c>
    </row>
    <row r="289" spans="1:25" s="41" customFormat="1" ht="15" customHeight="1" x14ac:dyDescent="0.25">
      <c r="A289" s="14">
        <v>288</v>
      </c>
      <c r="B289" s="42" t="s">
        <v>1595</v>
      </c>
      <c r="C289" s="43" t="s">
        <v>9</v>
      </c>
      <c r="D289" s="42" t="s">
        <v>138</v>
      </c>
      <c r="E289" s="70">
        <v>43051</v>
      </c>
      <c r="F289" s="71" t="s">
        <v>1924</v>
      </c>
      <c r="G289" s="42">
        <v>8169000436</v>
      </c>
      <c r="H289" s="42" t="s">
        <v>1925</v>
      </c>
      <c r="I289" s="42" t="s">
        <v>1926</v>
      </c>
      <c r="J289" s="42" t="s">
        <v>121</v>
      </c>
      <c r="K289" s="46">
        <v>100000</v>
      </c>
      <c r="L289" s="42" t="s">
        <v>66</v>
      </c>
      <c r="M289" s="42" t="s">
        <v>67</v>
      </c>
      <c r="N289" s="42" t="s">
        <v>1927</v>
      </c>
      <c r="O289" s="42" t="s">
        <v>1928</v>
      </c>
      <c r="P289" s="42" t="s">
        <v>1929</v>
      </c>
      <c r="Q289" s="14" t="s">
        <v>1930</v>
      </c>
      <c r="R289" s="47" t="s">
        <v>72</v>
      </c>
      <c r="S289" s="42" t="s">
        <v>1659</v>
      </c>
      <c r="T289" s="14" t="s">
        <v>115</v>
      </c>
      <c r="U289" s="42" t="s">
        <v>941</v>
      </c>
      <c r="V289" s="42" t="s">
        <v>661</v>
      </c>
      <c r="W289" s="42" t="s">
        <v>77</v>
      </c>
      <c r="X289" s="42" t="s">
        <v>1358</v>
      </c>
      <c r="Y289" s="48" t="s">
        <v>4937</v>
      </c>
    </row>
    <row r="290" spans="1:25" s="41" customFormat="1" ht="15" customHeight="1" x14ac:dyDescent="0.25">
      <c r="A290" s="14">
        <v>289</v>
      </c>
      <c r="B290" s="42" t="s">
        <v>1595</v>
      </c>
      <c r="C290" s="43" t="s">
        <v>9</v>
      </c>
      <c r="D290" s="42" t="s">
        <v>138</v>
      </c>
      <c r="E290" s="70">
        <v>43051</v>
      </c>
      <c r="F290" s="71" t="s">
        <v>1931</v>
      </c>
      <c r="G290" s="42">
        <v>8179000587</v>
      </c>
      <c r="H290" s="42" t="s">
        <v>1932</v>
      </c>
      <c r="I290" s="42" t="s">
        <v>1933</v>
      </c>
      <c r="J290" s="42" t="s">
        <v>121</v>
      </c>
      <c r="K290" s="46">
        <v>50000</v>
      </c>
      <c r="L290" s="42" t="s">
        <v>66</v>
      </c>
      <c r="M290" s="42" t="s">
        <v>67</v>
      </c>
      <c r="N290" s="42" t="s">
        <v>1934</v>
      </c>
      <c r="O290" s="42" t="s">
        <v>1935</v>
      </c>
      <c r="P290" s="42" t="s">
        <v>1936</v>
      </c>
      <c r="Q290" s="14" t="s">
        <v>1937</v>
      </c>
      <c r="R290" s="47" t="s">
        <v>72</v>
      </c>
      <c r="S290" s="42" t="s">
        <v>1659</v>
      </c>
      <c r="T290" s="14" t="s">
        <v>115</v>
      </c>
      <c r="U290" s="42" t="s">
        <v>941</v>
      </c>
      <c r="V290" s="42" t="s">
        <v>661</v>
      </c>
      <c r="W290" s="42" t="s">
        <v>502</v>
      </c>
      <c r="X290" s="42" t="s">
        <v>1358</v>
      </c>
      <c r="Y290" s="48" t="s">
        <v>4937</v>
      </c>
    </row>
    <row r="291" spans="1:25" s="41" customFormat="1" ht="15" customHeight="1" x14ac:dyDescent="0.25">
      <c r="A291" s="14">
        <v>290</v>
      </c>
      <c r="B291" s="42" t="s">
        <v>1595</v>
      </c>
      <c r="C291" s="43" t="s">
        <v>9</v>
      </c>
      <c r="D291" s="42" t="s">
        <v>138</v>
      </c>
      <c r="E291" s="70">
        <v>43052</v>
      </c>
      <c r="F291" s="71" t="s">
        <v>1938</v>
      </c>
      <c r="G291" s="42">
        <v>8179001221</v>
      </c>
      <c r="H291" s="42" t="s">
        <v>1039</v>
      </c>
      <c r="I291" s="42" t="s">
        <v>1040</v>
      </c>
      <c r="J291" s="42" t="s">
        <v>121</v>
      </c>
      <c r="K291" s="46">
        <v>50000</v>
      </c>
      <c r="L291" s="42" t="s">
        <v>66</v>
      </c>
      <c r="M291" s="42" t="s">
        <v>67</v>
      </c>
      <c r="N291" s="42" t="s">
        <v>1939</v>
      </c>
      <c r="O291" s="42" t="s">
        <v>1940</v>
      </c>
      <c r="P291" s="42" t="s">
        <v>1941</v>
      </c>
      <c r="Q291" s="14" t="s">
        <v>1044</v>
      </c>
      <c r="R291" s="47" t="s">
        <v>72</v>
      </c>
      <c r="S291" s="42" t="s">
        <v>1659</v>
      </c>
      <c r="T291" s="14" t="s">
        <v>115</v>
      </c>
      <c r="U291" s="42" t="s">
        <v>941</v>
      </c>
      <c r="V291" s="42" t="s">
        <v>661</v>
      </c>
      <c r="W291" s="42" t="s">
        <v>77</v>
      </c>
      <c r="X291" s="42" t="s">
        <v>1358</v>
      </c>
      <c r="Y291" s="48" t="s">
        <v>4937</v>
      </c>
    </row>
    <row r="292" spans="1:25" s="41" customFormat="1" ht="15" customHeight="1" x14ac:dyDescent="0.25">
      <c r="A292" s="14">
        <v>291</v>
      </c>
      <c r="B292" s="42" t="s">
        <v>1595</v>
      </c>
      <c r="C292" s="43" t="s">
        <v>9</v>
      </c>
      <c r="D292" s="42" t="s">
        <v>138</v>
      </c>
      <c r="E292" s="70">
        <v>43052</v>
      </c>
      <c r="F292" s="71" t="s">
        <v>1942</v>
      </c>
      <c r="G292" s="42">
        <v>8169000368</v>
      </c>
      <c r="H292" s="42" t="s">
        <v>1943</v>
      </c>
      <c r="I292" s="42" t="s">
        <v>1944</v>
      </c>
      <c r="J292" s="42" t="s">
        <v>121</v>
      </c>
      <c r="K292" s="46">
        <v>100000</v>
      </c>
      <c r="L292" s="42" t="s">
        <v>66</v>
      </c>
      <c r="M292" s="42" t="s">
        <v>67</v>
      </c>
      <c r="N292" s="42" t="s">
        <v>1945</v>
      </c>
      <c r="O292" s="42" t="s">
        <v>1946</v>
      </c>
      <c r="P292" s="42" t="s">
        <v>1947</v>
      </c>
      <c r="Q292" s="14" t="s">
        <v>1948</v>
      </c>
      <c r="R292" s="47" t="s">
        <v>72</v>
      </c>
      <c r="S292" s="42" t="s">
        <v>1659</v>
      </c>
      <c r="T292" s="14" t="s">
        <v>115</v>
      </c>
      <c r="U292" s="42" t="s">
        <v>941</v>
      </c>
      <c r="V292" s="42" t="s">
        <v>661</v>
      </c>
      <c r="W292" s="42" t="s">
        <v>77</v>
      </c>
      <c r="X292" s="42" t="s">
        <v>1358</v>
      </c>
      <c r="Y292" s="48" t="s">
        <v>4937</v>
      </c>
    </row>
    <row r="293" spans="1:25" s="41" customFormat="1" ht="15" customHeight="1" x14ac:dyDescent="0.25">
      <c r="A293" s="14">
        <v>292</v>
      </c>
      <c r="B293" s="42" t="s">
        <v>1595</v>
      </c>
      <c r="C293" s="43" t="s">
        <v>9</v>
      </c>
      <c r="D293" s="42" t="s">
        <v>138</v>
      </c>
      <c r="E293" s="84">
        <v>43053</v>
      </c>
      <c r="F293" s="85" t="s">
        <v>1949</v>
      </c>
      <c r="G293" s="42">
        <v>8179001112</v>
      </c>
      <c r="H293" s="42" t="s">
        <v>1950</v>
      </c>
      <c r="I293" s="42" t="s">
        <v>1951</v>
      </c>
      <c r="J293" s="42" t="s">
        <v>109</v>
      </c>
      <c r="K293" s="46">
        <v>50000</v>
      </c>
      <c r="L293" s="42" t="s">
        <v>66</v>
      </c>
      <c r="M293" s="42" t="s">
        <v>67</v>
      </c>
      <c r="N293" s="42" t="s">
        <v>1952</v>
      </c>
      <c r="O293" s="42" t="s">
        <v>1953</v>
      </c>
      <c r="P293" s="42" t="s">
        <v>1954</v>
      </c>
      <c r="Q293" s="14" t="s">
        <v>1955</v>
      </c>
      <c r="R293" s="47" t="s">
        <v>72</v>
      </c>
      <c r="S293" s="42" t="s">
        <v>1659</v>
      </c>
      <c r="T293" s="14" t="s">
        <v>115</v>
      </c>
      <c r="U293" s="42" t="s">
        <v>941</v>
      </c>
      <c r="V293" s="42" t="s">
        <v>661</v>
      </c>
      <c r="W293" s="42" t="s">
        <v>77</v>
      </c>
      <c r="X293" s="42" t="s">
        <v>1358</v>
      </c>
      <c r="Y293" s="48" t="s">
        <v>4937</v>
      </c>
    </row>
    <row r="294" spans="1:25" s="41" customFormat="1" ht="15" customHeight="1" x14ac:dyDescent="0.25">
      <c r="A294" s="14">
        <v>293</v>
      </c>
      <c r="B294" s="42" t="s">
        <v>1595</v>
      </c>
      <c r="C294" s="43" t="s">
        <v>9</v>
      </c>
      <c r="D294" s="42" t="s">
        <v>138</v>
      </c>
      <c r="E294" s="84">
        <v>43053</v>
      </c>
      <c r="F294" s="85" t="s">
        <v>1956</v>
      </c>
      <c r="G294" s="42">
        <v>8169000371</v>
      </c>
      <c r="H294" s="42" t="s">
        <v>1957</v>
      </c>
      <c r="I294" s="42" t="s">
        <v>1958</v>
      </c>
      <c r="J294" s="42" t="s">
        <v>121</v>
      </c>
      <c r="K294" s="46">
        <v>100000</v>
      </c>
      <c r="L294" s="42" t="s">
        <v>66</v>
      </c>
      <c r="M294" s="42" t="s">
        <v>67</v>
      </c>
      <c r="N294" s="42" t="s">
        <v>1959</v>
      </c>
      <c r="O294" s="42" t="s">
        <v>1960</v>
      </c>
      <c r="P294" s="42" t="s">
        <v>1961</v>
      </c>
      <c r="Q294" s="14" t="s">
        <v>1962</v>
      </c>
      <c r="R294" s="47" t="s">
        <v>72</v>
      </c>
      <c r="S294" s="42" t="s">
        <v>1659</v>
      </c>
      <c r="T294" s="14" t="s">
        <v>115</v>
      </c>
      <c r="U294" s="42" t="s">
        <v>941</v>
      </c>
      <c r="V294" s="42" t="s">
        <v>661</v>
      </c>
      <c r="W294" s="42" t="s">
        <v>77</v>
      </c>
      <c r="X294" s="42" t="s">
        <v>1358</v>
      </c>
      <c r="Y294" s="48" t="s">
        <v>4937</v>
      </c>
    </row>
    <row r="295" spans="1:25" s="41" customFormat="1" ht="15" customHeight="1" x14ac:dyDescent="0.25">
      <c r="A295" s="14">
        <v>294</v>
      </c>
      <c r="B295" s="42" t="s">
        <v>1595</v>
      </c>
      <c r="C295" s="43" t="s">
        <v>9</v>
      </c>
      <c r="D295" s="42" t="s">
        <v>138</v>
      </c>
      <c r="E295" s="84">
        <v>43053</v>
      </c>
      <c r="F295" s="85" t="s">
        <v>1963</v>
      </c>
      <c r="G295" s="42">
        <v>8169000263</v>
      </c>
      <c r="H295" s="42" t="s">
        <v>1096</v>
      </c>
      <c r="I295" s="42" t="s">
        <v>1210</v>
      </c>
      <c r="J295" s="42" t="s">
        <v>121</v>
      </c>
      <c r="K295" s="46">
        <v>50000</v>
      </c>
      <c r="L295" s="42" t="s">
        <v>66</v>
      </c>
      <c r="M295" s="42" t="s">
        <v>67</v>
      </c>
      <c r="N295" s="42" t="s">
        <v>1964</v>
      </c>
      <c r="O295" s="42" t="s">
        <v>1965</v>
      </c>
      <c r="P295" s="42" t="s">
        <v>1966</v>
      </c>
      <c r="Q295" s="14" t="s">
        <v>1101</v>
      </c>
      <c r="R295" s="47" t="s">
        <v>72</v>
      </c>
      <c r="S295" s="42" t="s">
        <v>1659</v>
      </c>
      <c r="T295" s="14" t="s">
        <v>115</v>
      </c>
      <c r="U295" s="42" t="s">
        <v>941</v>
      </c>
      <c r="V295" s="42" t="s">
        <v>661</v>
      </c>
      <c r="W295" s="42" t="s">
        <v>502</v>
      </c>
      <c r="X295" s="42" t="s">
        <v>1358</v>
      </c>
      <c r="Y295" s="48" t="s">
        <v>4937</v>
      </c>
    </row>
    <row r="296" spans="1:25" s="41" customFormat="1" ht="15" customHeight="1" x14ac:dyDescent="0.25">
      <c r="A296" s="14">
        <v>295</v>
      </c>
      <c r="B296" s="42" t="s">
        <v>1595</v>
      </c>
      <c r="C296" s="43" t="s">
        <v>9</v>
      </c>
      <c r="D296" s="42" t="s">
        <v>138</v>
      </c>
      <c r="E296" s="84">
        <v>43053</v>
      </c>
      <c r="F296" s="85" t="s">
        <v>1967</v>
      </c>
      <c r="G296" s="42">
        <v>8172000411</v>
      </c>
      <c r="H296" s="42" t="s">
        <v>1968</v>
      </c>
      <c r="I296" s="42" t="s">
        <v>1969</v>
      </c>
      <c r="J296" s="42" t="s">
        <v>121</v>
      </c>
      <c r="K296" s="46">
        <v>100000</v>
      </c>
      <c r="L296" s="42" t="s">
        <v>66</v>
      </c>
      <c r="M296" s="42" t="s">
        <v>67</v>
      </c>
      <c r="N296" s="42" t="s">
        <v>1970</v>
      </c>
      <c r="O296" s="42" t="s">
        <v>1971</v>
      </c>
      <c r="P296" s="42" t="s">
        <v>1972</v>
      </c>
      <c r="Q296" s="14" t="s">
        <v>1973</v>
      </c>
      <c r="R296" s="47" t="s">
        <v>72</v>
      </c>
      <c r="S296" s="42" t="s">
        <v>1659</v>
      </c>
      <c r="T296" s="14" t="s">
        <v>115</v>
      </c>
      <c r="U296" s="42" t="s">
        <v>941</v>
      </c>
      <c r="V296" s="42" t="s">
        <v>661</v>
      </c>
      <c r="W296" s="42" t="s">
        <v>77</v>
      </c>
      <c r="X296" s="42" t="s">
        <v>1358</v>
      </c>
      <c r="Y296" s="48" t="s">
        <v>4937</v>
      </c>
    </row>
    <row r="297" spans="1:25" s="41" customFormat="1" ht="15" customHeight="1" x14ac:dyDescent="0.25">
      <c r="A297" s="14">
        <v>296</v>
      </c>
      <c r="B297" s="42" t="s">
        <v>1595</v>
      </c>
      <c r="C297" s="43" t="s">
        <v>9</v>
      </c>
      <c r="D297" s="42" t="s">
        <v>138</v>
      </c>
      <c r="E297" s="70">
        <v>43055</v>
      </c>
      <c r="F297" s="71" t="s">
        <v>1974</v>
      </c>
      <c r="G297" s="42">
        <v>8173000152</v>
      </c>
      <c r="H297" s="42" t="s">
        <v>1975</v>
      </c>
      <c r="I297" s="42" t="s">
        <v>1976</v>
      </c>
      <c r="J297" s="42" t="s">
        <v>121</v>
      </c>
      <c r="K297" s="46">
        <v>100000</v>
      </c>
      <c r="L297" s="42" t="s">
        <v>66</v>
      </c>
      <c r="M297" s="42" t="s">
        <v>67</v>
      </c>
      <c r="N297" s="42" t="s">
        <v>1977</v>
      </c>
      <c r="O297" s="42" t="s">
        <v>1978</v>
      </c>
      <c r="P297" s="42" t="s">
        <v>1979</v>
      </c>
      <c r="Q297" s="14" t="s">
        <v>1980</v>
      </c>
      <c r="R297" s="47" t="s">
        <v>72</v>
      </c>
      <c r="S297" s="42" t="s">
        <v>1659</v>
      </c>
      <c r="T297" s="14" t="s">
        <v>115</v>
      </c>
      <c r="U297" s="42" t="s">
        <v>941</v>
      </c>
      <c r="V297" s="42" t="s">
        <v>661</v>
      </c>
      <c r="W297" s="42" t="s">
        <v>77</v>
      </c>
      <c r="X297" s="42" t="s">
        <v>1358</v>
      </c>
      <c r="Y297" s="48" t="s">
        <v>4937</v>
      </c>
    </row>
    <row r="298" spans="1:25" s="41" customFormat="1" ht="15" customHeight="1" x14ac:dyDescent="0.25">
      <c r="A298" s="14">
        <v>297</v>
      </c>
      <c r="B298" s="42" t="s">
        <v>1595</v>
      </c>
      <c r="C298" s="43" t="s">
        <v>9</v>
      </c>
      <c r="D298" s="42" t="s">
        <v>138</v>
      </c>
      <c r="E298" s="70">
        <v>43055</v>
      </c>
      <c r="F298" s="71" t="s">
        <v>1981</v>
      </c>
      <c r="G298" s="42">
        <v>8169000329</v>
      </c>
      <c r="H298" s="42" t="s">
        <v>1982</v>
      </c>
      <c r="I298" s="42" t="s">
        <v>1983</v>
      </c>
      <c r="J298" s="42" t="s">
        <v>109</v>
      </c>
      <c r="K298" s="46">
        <v>50000</v>
      </c>
      <c r="L298" s="42" t="s">
        <v>66</v>
      </c>
      <c r="M298" s="42" t="s">
        <v>67</v>
      </c>
      <c r="N298" s="42" t="s">
        <v>1984</v>
      </c>
      <c r="O298" s="42" t="s">
        <v>1985</v>
      </c>
      <c r="P298" s="42" t="s">
        <v>1986</v>
      </c>
      <c r="Q298" s="14" t="s">
        <v>1987</v>
      </c>
      <c r="R298" s="47" t="s">
        <v>72</v>
      </c>
      <c r="S298" s="42" t="s">
        <v>1659</v>
      </c>
      <c r="T298" s="14" t="s">
        <v>115</v>
      </c>
      <c r="U298" s="42" t="s">
        <v>941</v>
      </c>
      <c r="V298" s="42" t="s">
        <v>661</v>
      </c>
      <c r="W298" s="42" t="s">
        <v>77</v>
      </c>
      <c r="X298" s="42" t="s">
        <v>1358</v>
      </c>
      <c r="Y298" s="48" t="s">
        <v>4937</v>
      </c>
    </row>
    <row r="299" spans="1:25" s="41" customFormat="1" ht="15" customHeight="1" x14ac:dyDescent="0.25">
      <c r="A299" s="14">
        <v>298</v>
      </c>
      <c r="B299" s="42" t="s">
        <v>1595</v>
      </c>
      <c r="C299" s="43" t="s">
        <v>9</v>
      </c>
      <c r="D299" s="42" t="s">
        <v>138</v>
      </c>
      <c r="E299" s="70">
        <v>43055</v>
      </c>
      <c r="F299" s="71" t="s">
        <v>1988</v>
      </c>
      <c r="G299" s="42">
        <v>8172000318</v>
      </c>
      <c r="H299" s="42" t="s">
        <v>570</v>
      </c>
      <c r="I299" s="42" t="s">
        <v>1989</v>
      </c>
      <c r="J299" s="42" t="s">
        <v>109</v>
      </c>
      <c r="K299" s="46">
        <v>100000</v>
      </c>
      <c r="L299" s="42" t="s">
        <v>66</v>
      </c>
      <c r="M299" s="42" t="s">
        <v>67</v>
      </c>
      <c r="N299" s="42" t="s">
        <v>1990</v>
      </c>
      <c r="O299" s="42" t="s">
        <v>1991</v>
      </c>
      <c r="P299" s="42" t="s">
        <v>1992</v>
      </c>
      <c r="Q299" s="14" t="s">
        <v>575</v>
      </c>
      <c r="R299" s="47" t="s">
        <v>72</v>
      </c>
      <c r="S299" s="42" t="s">
        <v>1659</v>
      </c>
      <c r="T299" s="14" t="s">
        <v>115</v>
      </c>
      <c r="U299" s="42" t="s">
        <v>941</v>
      </c>
      <c r="V299" s="42" t="s">
        <v>661</v>
      </c>
      <c r="W299" s="42" t="s">
        <v>77</v>
      </c>
      <c r="X299" s="42" t="s">
        <v>1358</v>
      </c>
      <c r="Y299" s="48" t="s">
        <v>4937</v>
      </c>
    </row>
    <row r="300" spans="1:25" s="41" customFormat="1" ht="15" customHeight="1" x14ac:dyDescent="0.25">
      <c r="A300" s="14">
        <v>299</v>
      </c>
      <c r="B300" s="42" t="s">
        <v>1595</v>
      </c>
      <c r="C300" s="43" t="s">
        <v>9</v>
      </c>
      <c r="D300" s="42" t="s">
        <v>138</v>
      </c>
      <c r="E300" s="70">
        <v>43055</v>
      </c>
      <c r="F300" s="71" t="s">
        <v>1993</v>
      </c>
      <c r="G300" s="42">
        <v>8173000146</v>
      </c>
      <c r="H300" s="42" t="s">
        <v>1994</v>
      </c>
      <c r="I300" s="42" t="s">
        <v>1995</v>
      </c>
      <c r="J300" s="42" t="s">
        <v>121</v>
      </c>
      <c r="K300" s="46">
        <v>100000</v>
      </c>
      <c r="L300" s="42" t="s">
        <v>66</v>
      </c>
      <c r="M300" s="42" t="s">
        <v>67</v>
      </c>
      <c r="N300" s="42" t="s">
        <v>1996</v>
      </c>
      <c r="O300" s="42" t="s">
        <v>1997</v>
      </c>
      <c r="P300" s="42" t="s">
        <v>1998</v>
      </c>
      <c r="Q300" s="14" t="s">
        <v>1999</v>
      </c>
      <c r="R300" s="47" t="s">
        <v>72</v>
      </c>
      <c r="S300" s="42" t="s">
        <v>1659</v>
      </c>
      <c r="T300" s="14" t="s">
        <v>115</v>
      </c>
      <c r="U300" s="42" t="s">
        <v>941</v>
      </c>
      <c r="V300" s="42" t="s">
        <v>661</v>
      </c>
      <c r="W300" s="42" t="s">
        <v>77</v>
      </c>
      <c r="X300" s="42" t="s">
        <v>1358</v>
      </c>
      <c r="Y300" s="48" t="s">
        <v>4937</v>
      </c>
    </row>
    <row r="301" spans="1:25" s="41" customFormat="1" ht="15" customHeight="1" x14ac:dyDescent="0.25">
      <c r="A301" s="14">
        <v>300</v>
      </c>
      <c r="B301" s="42" t="s">
        <v>1595</v>
      </c>
      <c r="C301" s="43" t="s">
        <v>9</v>
      </c>
      <c r="D301" s="42" t="s">
        <v>138</v>
      </c>
      <c r="E301" s="70">
        <v>43056</v>
      </c>
      <c r="F301" s="71" t="s">
        <v>2000</v>
      </c>
      <c r="G301" s="42">
        <v>8172000273</v>
      </c>
      <c r="H301" s="42" t="s">
        <v>1694</v>
      </c>
      <c r="I301" s="42" t="s">
        <v>1695</v>
      </c>
      <c r="J301" s="42" t="s">
        <v>121</v>
      </c>
      <c r="K301" s="46">
        <v>100000</v>
      </c>
      <c r="L301" s="42" t="s">
        <v>66</v>
      </c>
      <c r="M301" s="42" t="s">
        <v>67</v>
      </c>
      <c r="N301" s="42" t="s">
        <v>2001</v>
      </c>
      <c r="O301" s="42" t="s">
        <v>2002</v>
      </c>
      <c r="P301" s="42" t="s">
        <v>2003</v>
      </c>
      <c r="Q301" s="14" t="s">
        <v>1699</v>
      </c>
      <c r="R301" s="47" t="s">
        <v>72</v>
      </c>
      <c r="S301" s="42" t="s">
        <v>1659</v>
      </c>
      <c r="T301" s="14" t="s">
        <v>115</v>
      </c>
      <c r="U301" s="42" t="s">
        <v>941</v>
      </c>
      <c r="V301" s="42" t="s">
        <v>661</v>
      </c>
      <c r="W301" s="42" t="s">
        <v>77</v>
      </c>
      <c r="X301" s="42" t="s">
        <v>1358</v>
      </c>
      <c r="Y301" s="48" t="s">
        <v>4937</v>
      </c>
    </row>
    <row r="302" spans="1:25" s="41" customFormat="1" ht="15" customHeight="1" x14ac:dyDescent="0.25">
      <c r="A302" s="14">
        <v>301</v>
      </c>
      <c r="B302" s="42" t="s">
        <v>1595</v>
      </c>
      <c r="C302" s="43" t="s">
        <v>9</v>
      </c>
      <c r="D302" s="42" t="s">
        <v>138</v>
      </c>
      <c r="E302" s="70">
        <v>43056</v>
      </c>
      <c r="F302" s="71" t="s">
        <v>2004</v>
      </c>
      <c r="G302" s="42">
        <v>8169000796</v>
      </c>
      <c r="H302" s="42" t="s">
        <v>2005</v>
      </c>
      <c r="I302" s="42" t="s">
        <v>2006</v>
      </c>
      <c r="J302" s="42" t="s">
        <v>121</v>
      </c>
      <c r="K302" s="46">
        <v>100000</v>
      </c>
      <c r="L302" s="42" t="s">
        <v>66</v>
      </c>
      <c r="M302" s="42" t="s">
        <v>67</v>
      </c>
      <c r="N302" s="42" t="s">
        <v>2007</v>
      </c>
      <c r="O302" s="42" t="s">
        <v>2008</v>
      </c>
      <c r="P302" s="42" t="s">
        <v>2009</v>
      </c>
      <c r="Q302" s="14" t="s">
        <v>2010</v>
      </c>
      <c r="R302" s="47" t="s">
        <v>72</v>
      </c>
      <c r="S302" s="42" t="s">
        <v>1659</v>
      </c>
      <c r="T302" s="14" t="s">
        <v>115</v>
      </c>
      <c r="U302" s="42" t="s">
        <v>941</v>
      </c>
      <c r="V302" s="42" t="s">
        <v>661</v>
      </c>
      <c r="W302" s="42" t="s">
        <v>77</v>
      </c>
      <c r="X302" s="42" t="s">
        <v>1358</v>
      </c>
      <c r="Y302" s="48" t="s">
        <v>4937</v>
      </c>
    </row>
    <row r="303" spans="1:25" s="41" customFormat="1" ht="15" customHeight="1" x14ac:dyDescent="0.25">
      <c r="A303" s="14">
        <v>302</v>
      </c>
      <c r="B303" s="42" t="s">
        <v>1595</v>
      </c>
      <c r="C303" s="43" t="s">
        <v>9</v>
      </c>
      <c r="D303" s="42" t="s">
        <v>138</v>
      </c>
      <c r="E303" s="70">
        <v>43056</v>
      </c>
      <c r="F303" s="71" t="s">
        <v>2011</v>
      </c>
      <c r="G303" s="42">
        <v>8169000431</v>
      </c>
      <c r="H303" s="42" t="s">
        <v>1050</v>
      </c>
      <c r="I303" s="42" t="s">
        <v>1051</v>
      </c>
      <c r="J303" s="42" t="s">
        <v>121</v>
      </c>
      <c r="K303" s="46">
        <v>50000</v>
      </c>
      <c r="L303" s="42" t="s">
        <v>66</v>
      </c>
      <c r="M303" s="42" t="s">
        <v>67</v>
      </c>
      <c r="N303" s="42" t="s">
        <v>2012</v>
      </c>
      <c r="O303" s="42" t="s">
        <v>2013</v>
      </c>
      <c r="P303" s="42" t="s">
        <v>2014</v>
      </c>
      <c r="Q303" s="14" t="s">
        <v>1055</v>
      </c>
      <c r="R303" s="47" t="s">
        <v>72</v>
      </c>
      <c r="S303" s="42" t="s">
        <v>1659</v>
      </c>
      <c r="T303" s="14" t="s">
        <v>115</v>
      </c>
      <c r="U303" s="42" t="s">
        <v>941</v>
      </c>
      <c r="V303" s="42" t="s">
        <v>661</v>
      </c>
      <c r="W303" s="42" t="s">
        <v>77</v>
      </c>
      <c r="X303" s="42" t="s">
        <v>1358</v>
      </c>
      <c r="Y303" s="48" t="s">
        <v>4937</v>
      </c>
    </row>
    <row r="304" spans="1:25" s="41" customFormat="1" ht="15" customHeight="1" x14ac:dyDescent="0.25">
      <c r="A304" s="14">
        <v>303</v>
      </c>
      <c r="B304" s="42" t="s">
        <v>1595</v>
      </c>
      <c r="C304" s="43" t="s">
        <v>9</v>
      </c>
      <c r="D304" s="42" t="s">
        <v>138</v>
      </c>
      <c r="E304" s="70">
        <v>43056</v>
      </c>
      <c r="F304" s="71" t="s">
        <v>2015</v>
      </c>
      <c r="G304" s="42">
        <v>8169000341</v>
      </c>
      <c r="H304" s="42" t="s">
        <v>2016</v>
      </c>
      <c r="I304" s="42" t="s">
        <v>2017</v>
      </c>
      <c r="J304" s="42" t="s">
        <v>109</v>
      </c>
      <c r="K304" s="46">
        <v>100000</v>
      </c>
      <c r="L304" s="42" t="s">
        <v>66</v>
      </c>
      <c r="M304" s="42" t="s">
        <v>67</v>
      </c>
      <c r="N304" s="42" t="s">
        <v>2018</v>
      </c>
      <c r="O304" s="42" t="s">
        <v>2019</v>
      </c>
      <c r="P304" s="42" t="s">
        <v>2020</v>
      </c>
      <c r="Q304" s="14" t="s">
        <v>2021</v>
      </c>
      <c r="R304" s="47" t="s">
        <v>72</v>
      </c>
      <c r="S304" s="42" t="s">
        <v>1659</v>
      </c>
      <c r="T304" s="14" t="s">
        <v>115</v>
      </c>
      <c r="U304" s="42" t="s">
        <v>941</v>
      </c>
      <c r="V304" s="42" t="s">
        <v>661</v>
      </c>
      <c r="W304" s="42" t="s">
        <v>77</v>
      </c>
      <c r="X304" s="42" t="s">
        <v>1358</v>
      </c>
      <c r="Y304" s="48" t="s">
        <v>4937</v>
      </c>
    </row>
    <row r="305" spans="1:216" s="41" customFormat="1" ht="15" customHeight="1" x14ac:dyDescent="0.25">
      <c r="A305" s="14">
        <v>304</v>
      </c>
      <c r="B305" s="42" t="s">
        <v>1595</v>
      </c>
      <c r="C305" s="43" t="s">
        <v>9</v>
      </c>
      <c r="D305" s="42" t="s">
        <v>138</v>
      </c>
      <c r="E305" s="70">
        <v>43057</v>
      </c>
      <c r="F305" s="71" t="s">
        <v>2022</v>
      </c>
      <c r="G305" s="42">
        <v>8179001095</v>
      </c>
      <c r="H305" s="42" t="s">
        <v>2023</v>
      </c>
      <c r="I305" s="42" t="s">
        <v>2024</v>
      </c>
      <c r="J305" s="42" t="s">
        <v>109</v>
      </c>
      <c r="K305" s="46">
        <v>100000</v>
      </c>
      <c r="L305" s="42" t="s">
        <v>66</v>
      </c>
      <c r="M305" s="42" t="s">
        <v>67</v>
      </c>
      <c r="N305" s="42" t="s">
        <v>2025</v>
      </c>
      <c r="O305" s="42" t="s">
        <v>2026</v>
      </c>
      <c r="P305" s="42" t="s">
        <v>2027</v>
      </c>
      <c r="Q305" s="14" t="s">
        <v>2028</v>
      </c>
      <c r="R305" s="47" t="s">
        <v>72</v>
      </c>
      <c r="S305" s="42" t="s">
        <v>1659</v>
      </c>
      <c r="T305" s="14" t="s">
        <v>115</v>
      </c>
      <c r="U305" s="42" t="s">
        <v>941</v>
      </c>
      <c r="V305" s="42" t="s">
        <v>661</v>
      </c>
      <c r="W305" s="42" t="s">
        <v>77</v>
      </c>
      <c r="X305" s="42" t="s">
        <v>1358</v>
      </c>
      <c r="Y305" s="48" t="s">
        <v>4937</v>
      </c>
    </row>
    <row r="306" spans="1:216" s="41" customFormat="1" ht="15" customHeight="1" x14ac:dyDescent="0.25">
      <c r="A306" s="14">
        <v>305</v>
      </c>
      <c r="B306" s="42" t="s">
        <v>1595</v>
      </c>
      <c r="C306" s="43" t="s">
        <v>9</v>
      </c>
      <c r="D306" s="42" t="s">
        <v>138</v>
      </c>
      <c r="E306" s="70">
        <v>43057</v>
      </c>
      <c r="F306" s="71" t="s">
        <v>2029</v>
      </c>
      <c r="G306" s="42">
        <v>8162000378</v>
      </c>
      <c r="H306" s="42" t="s">
        <v>2030</v>
      </c>
      <c r="I306" s="42" t="s">
        <v>2031</v>
      </c>
      <c r="J306" s="42" t="s">
        <v>109</v>
      </c>
      <c r="K306" s="46">
        <v>50000</v>
      </c>
      <c r="L306" s="42" t="s">
        <v>66</v>
      </c>
      <c r="M306" s="42" t="s">
        <v>67</v>
      </c>
      <c r="N306" s="42" t="s">
        <v>2032</v>
      </c>
      <c r="O306" s="42" t="s">
        <v>2033</v>
      </c>
      <c r="P306" s="42" t="s">
        <v>2034</v>
      </c>
      <c r="Q306" s="14" t="s">
        <v>2035</v>
      </c>
      <c r="R306" s="47" t="s">
        <v>72</v>
      </c>
      <c r="S306" s="42" t="s">
        <v>1659</v>
      </c>
      <c r="T306" s="14" t="s">
        <v>115</v>
      </c>
      <c r="U306" s="42" t="s">
        <v>941</v>
      </c>
      <c r="V306" s="42" t="s">
        <v>661</v>
      </c>
      <c r="W306" s="42" t="s">
        <v>77</v>
      </c>
      <c r="X306" s="42" t="s">
        <v>1358</v>
      </c>
      <c r="Y306" s="48" t="s">
        <v>4937</v>
      </c>
    </row>
    <row r="307" spans="1:216" s="41" customFormat="1" ht="15" customHeight="1" x14ac:dyDescent="0.25">
      <c r="A307" s="14">
        <v>306</v>
      </c>
      <c r="B307" s="42" t="s">
        <v>1595</v>
      </c>
      <c r="C307" s="43" t="s">
        <v>9</v>
      </c>
      <c r="D307" s="42" t="s">
        <v>138</v>
      </c>
      <c r="E307" s="70">
        <v>43057</v>
      </c>
      <c r="F307" s="71" t="s">
        <v>2036</v>
      </c>
      <c r="G307" s="42">
        <v>8162000387</v>
      </c>
      <c r="H307" s="42" t="s">
        <v>311</v>
      </c>
      <c r="I307" s="42" t="s">
        <v>312</v>
      </c>
      <c r="J307" s="42" t="s">
        <v>121</v>
      </c>
      <c r="K307" s="46">
        <v>50000</v>
      </c>
      <c r="L307" s="42" t="s">
        <v>66</v>
      </c>
      <c r="M307" s="42" t="s">
        <v>67</v>
      </c>
      <c r="N307" s="42" t="s">
        <v>2037</v>
      </c>
      <c r="O307" s="42" t="s">
        <v>2038</v>
      </c>
      <c r="P307" s="42" t="s">
        <v>2039</v>
      </c>
      <c r="Q307" s="14" t="s">
        <v>316</v>
      </c>
      <c r="R307" s="47" t="s">
        <v>72</v>
      </c>
      <c r="S307" s="42" t="s">
        <v>1659</v>
      </c>
      <c r="T307" s="14" t="s">
        <v>115</v>
      </c>
      <c r="U307" s="42" t="s">
        <v>941</v>
      </c>
      <c r="V307" s="42" t="s">
        <v>661</v>
      </c>
      <c r="W307" s="42" t="s">
        <v>77</v>
      </c>
      <c r="X307" s="42" t="s">
        <v>1358</v>
      </c>
      <c r="Y307" s="48" t="s">
        <v>4937</v>
      </c>
    </row>
    <row r="308" spans="1:216" s="41" customFormat="1" ht="15" customHeight="1" x14ac:dyDescent="0.25">
      <c r="A308" s="14">
        <v>307</v>
      </c>
      <c r="B308" s="42" t="s">
        <v>1595</v>
      </c>
      <c r="C308" s="43" t="s">
        <v>9</v>
      </c>
      <c r="D308" s="42" t="s">
        <v>138</v>
      </c>
      <c r="E308" s="70">
        <v>43057</v>
      </c>
      <c r="F308" s="71" t="s">
        <v>2040</v>
      </c>
      <c r="G308" s="42">
        <v>8173000055</v>
      </c>
      <c r="H308" s="42" t="s">
        <v>2041</v>
      </c>
      <c r="I308" s="42" t="s">
        <v>2042</v>
      </c>
      <c r="J308" s="42" t="s">
        <v>121</v>
      </c>
      <c r="K308" s="46">
        <v>200000</v>
      </c>
      <c r="L308" s="42" t="s">
        <v>66</v>
      </c>
      <c r="M308" s="42" t="s">
        <v>67</v>
      </c>
      <c r="N308" s="42" t="s">
        <v>2043</v>
      </c>
      <c r="O308" s="42" t="s">
        <v>2044</v>
      </c>
      <c r="P308" s="42" t="s">
        <v>2045</v>
      </c>
      <c r="Q308" s="14" t="s">
        <v>2046</v>
      </c>
      <c r="R308" s="47" t="s">
        <v>72</v>
      </c>
      <c r="S308" s="42" t="s">
        <v>1659</v>
      </c>
      <c r="T308" s="14" t="s">
        <v>115</v>
      </c>
      <c r="U308" s="42" t="s">
        <v>941</v>
      </c>
      <c r="V308" s="42" t="s">
        <v>661</v>
      </c>
      <c r="W308" s="42" t="s">
        <v>502</v>
      </c>
      <c r="X308" s="42" t="s">
        <v>1358</v>
      </c>
      <c r="Y308" s="48" t="s">
        <v>4937</v>
      </c>
    </row>
    <row r="309" spans="1:216" s="41" customFormat="1" ht="15" customHeight="1" x14ac:dyDescent="0.25">
      <c r="A309" s="14">
        <v>308</v>
      </c>
      <c r="B309" s="42" t="s">
        <v>1595</v>
      </c>
      <c r="C309" s="43" t="s">
        <v>9</v>
      </c>
      <c r="D309" s="42" t="s">
        <v>138</v>
      </c>
      <c r="E309" s="70">
        <v>43058</v>
      </c>
      <c r="F309" s="71" t="s">
        <v>2047</v>
      </c>
      <c r="G309" s="42">
        <v>8173000145</v>
      </c>
      <c r="H309" s="42" t="s">
        <v>2048</v>
      </c>
      <c r="I309" s="42" t="s">
        <v>2049</v>
      </c>
      <c r="J309" s="42" t="s">
        <v>121</v>
      </c>
      <c r="K309" s="46">
        <v>50000</v>
      </c>
      <c r="L309" s="42" t="s">
        <v>66</v>
      </c>
      <c r="M309" s="42" t="s">
        <v>67</v>
      </c>
      <c r="N309" s="42" t="s">
        <v>2050</v>
      </c>
      <c r="O309" s="42" t="s">
        <v>2051</v>
      </c>
      <c r="P309" s="42" t="s">
        <v>2052</v>
      </c>
      <c r="Q309" s="14" t="s">
        <v>2053</v>
      </c>
      <c r="R309" s="47" t="s">
        <v>72</v>
      </c>
      <c r="S309" s="42" t="s">
        <v>1659</v>
      </c>
      <c r="T309" s="14" t="s">
        <v>115</v>
      </c>
      <c r="U309" s="42" t="s">
        <v>941</v>
      </c>
      <c r="V309" s="42" t="s">
        <v>661</v>
      </c>
      <c r="W309" s="42" t="s">
        <v>77</v>
      </c>
      <c r="X309" s="42" t="s">
        <v>1358</v>
      </c>
      <c r="Y309" s="48" t="s">
        <v>4937</v>
      </c>
    </row>
    <row r="310" spans="1:216" s="41" customFormat="1" ht="15" customHeight="1" x14ac:dyDescent="0.25">
      <c r="A310" s="14">
        <v>309</v>
      </c>
      <c r="B310" s="42" t="s">
        <v>1595</v>
      </c>
      <c r="C310" s="43" t="s">
        <v>9</v>
      </c>
      <c r="D310" s="42" t="s">
        <v>138</v>
      </c>
      <c r="E310" s="70">
        <v>43058</v>
      </c>
      <c r="F310" s="71" t="s">
        <v>2054</v>
      </c>
      <c r="G310" s="42">
        <v>8179001134</v>
      </c>
      <c r="H310" s="42" t="s">
        <v>2055</v>
      </c>
      <c r="I310" s="42" t="s">
        <v>2056</v>
      </c>
      <c r="J310" s="42" t="s">
        <v>109</v>
      </c>
      <c r="K310" s="46">
        <v>150000</v>
      </c>
      <c r="L310" s="42" t="s">
        <v>66</v>
      </c>
      <c r="M310" s="42" t="s">
        <v>67</v>
      </c>
      <c r="N310" s="42" t="s">
        <v>2057</v>
      </c>
      <c r="O310" s="42" t="s">
        <v>2058</v>
      </c>
      <c r="P310" s="42" t="s">
        <v>2059</v>
      </c>
      <c r="Q310" s="14" t="s">
        <v>2060</v>
      </c>
      <c r="R310" s="47" t="s">
        <v>72</v>
      </c>
      <c r="S310" s="42" t="s">
        <v>1659</v>
      </c>
      <c r="T310" s="14" t="s">
        <v>115</v>
      </c>
      <c r="U310" s="42" t="s">
        <v>941</v>
      </c>
      <c r="V310" s="42" t="s">
        <v>661</v>
      </c>
      <c r="W310" s="42" t="s">
        <v>77</v>
      </c>
      <c r="X310" s="42" t="s">
        <v>1358</v>
      </c>
      <c r="Y310" s="48" t="s">
        <v>4937</v>
      </c>
    </row>
    <row r="311" spans="1:216" s="41" customFormat="1" ht="15" customHeight="1" x14ac:dyDescent="0.25">
      <c r="A311" s="14">
        <v>310</v>
      </c>
      <c r="B311" s="42" t="s">
        <v>1595</v>
      </c>
      <c r="C311" s="43" t="s">
        <v>9</v>
      </c>
      <c r="D311" s="42" t="s">
        <v>138</v>
      </c>
      <c r="E311" s="70">
        <v>43059</v>
      </c>
      <c r="F311" s="71" t="s">
        <v>2061</v>
      </c>
      <c r="G311" s="42">
        <v>8179001295</v>
      </c>
      <c r="H311" s="42" t="s">
        <v>2062</v>
      </c>
      <c r="I311" s="42" t="s">
        <v>2063</v>
      </c>
      <c r="J311" s="42" t="s">
        <v>121</v>
      </c>
      <c r="K311" s="46">
        <v>50000</v>
      </c>
      <c r="L311" s="42" t="s">
        <v>66</v>
      </c>
      <c r="M311" s="42" t="s">
        <v>67</v>
      </c>
      <c r="N311" s="42" t="s">
        <v>2064</v>
      </c>
      <c r="O311" s="42" t="s">
        <v>2065</v>
      </c>
      <c r="P311" s="42" t="s">
        <v>2066</v>
      </c>
      <c r="Q311" s="14" t="s">
        <v>2067</v>
      </c>
      <c r="R311" s="47" t="s">
        <v>72</v>
      </c>
      <c r="S311" s="42" t="s">
        <v>1659</v>
      </c>
      <c r="T311" s="14" t="s">
        <v>115</v>
      </c>
      <c r="U311" s="42" t="s">
        <v>941</v>
      </c>
      <c r="V311" s="42" t="s">
        <v>661</v>
      </c>
      <c r="W311" s="42" t="s">
        <v>77</v>
      </c>
      <c r="X311" s="42" t="s">
        <v>1358</v>
      </c>
      <c r="Y311" s="48" t="s">
        <v>4937</v>
      </c>
    </row>
    <row r="312" spans="1:216" s="41" customFormat="1" ht="15" customHeight="1" x14ac:dyDescent="0.25">
      <c r="A312" s="14">
        <v>311</v>
      </c>
      <c r="B312" s="42" t="s">
        <v>1595</v>
      </c>
      <c r="C312" s="43" t="s">
        <v>9</v>
      </c>
      <c r="D312" s="42" t="s">
        <v>138</v>
      </c>
      <c r="E312" s="70">
        <v>43059</v>
      </c>
      <c r="F312" s="71" t="s">
        <v>2068</v>
      </c>
      <c r="G312" s="42">
        <v>8179001221</v>
      </c>
      <c r="H312" s="42" t="s">
        <v>1039</v>
      </c>
      <c r="I312" s="42" t="s">
        <v>1040</v>
      </c>
      <c r="J312" s="42" t="s">
        <v>121</v>
      </c>
      <c r="K312" s="46">
        <v>50000</v>
      </c>
      <c r="L312" s="42" t="s">
        <v>66</v>
      </c>
      <c r="M312" s="42" t="s">
        <v>67</v>
      </c>
      <c r="N312" s="42" t="s">
        <v>2069</v>
      </c>
      <c r="O312" s="42" t="s">
        <v>2070</v>
      </c>
      <c r="P312" s="42" t="s">
        <v>2071</v>
      </c>
      <c r="Q312" s="14" t="s">
        <v>1044</v>
      </c>
      <c r="R312" s="47" t="s">
        <v>72</v>
      </c>
      <c r="S312" s="42" t="s">
        <v>1659</v>
      </c>
      <c r="T312" s="14" t="s">
        <v>115</v>
      </c>
      <c r="U312" s="42" t="s">
        <v>941</v>
      </c>
      <c r="V312" s="42" t="s">
        <v>661</v>
      </c>
      <c r="W312" s="42" t="s">
        <v>77</v>
      </c>
      <c r="X312" s="42" t="s">
        <v>1358</v>
      </c>
      <c r="Y312" s="48" t="s">
        <v>4937</v>
      </c>
    </row>
    <row r="313" spans="1:216" s="41" customFormat="1" ht="15" customHeight="1" x14ac:dyDescent="0.25">
      <c r="A313" s="14">
        <v>312</v>
      </c>
      <c r="B313" s="42" t="s">
        <v>1595</v>
      </c>
      <c r="C313" s="43" t="s">
        <v>9</v>
      </c>
      <c r="D313" s="42" t="s">
        <v>138</v>
      </c>
      <c r="E313" s="70">
        <v>43059</v>
      </c>
      <c r="F313" s="71" t="s">
        <v>2072</v>
      </c>
      <c r="G313" s="42">
        <v>8179001251</v>
      </c>
      <c r="H313" s="42" t="s">
        <v>2073</v>
      </c>
      <c r="I313" s="42" t="s">
        <v>2074</v>
      </c>
      <c r="J313" s="42" t="s">
        <v>121</v>
      </c>
      <c r="K313" s="46">
        <v>50000</v>
      </c>
      <c r="L313" s="42" t="s">
        <v>66</v>
      </c>
      <c r="M313" s="42" t="s">
        <v>67</v>
      </c>
      <c r="N313" s="42" t="s">
        <v>2075</v>
      </c>
      <c r="O313" s="42" t="s">
        <v>2076</v>
      </c>
      <c r="P313" s="42" t="s">
        <v>2077</v>
      </c>
      <c r="Q313" s="14" t="s">
        <v>2078</v>
      </c>
      <c r="R313" s="47" t="s">
        <v>72</v>
      </c>
      <c r="S313" s="42" t="s">
        <v>1659</v>
      </c>
      <c r="T313" s="14" t="s">
        <v>115</v>
      </c>
      <c r="U313" s="42" t="s">
        <v>941</v>
      </c>
      <c r="V313" s="42" t="s">
        <v>661</v>
      </c>
      <c r="W313" s="42" t="s">
        <v>77</v>
      </c>
      <c r="X313" s="42" t="s">
        <v>1358</v>
      </c>
      <c r="Y313" s="48" t="s">
        <v>4937</v>
      </c>
    </row>
    <row r="314" spans="1:216" s="41" customFormat="1" ht="15" customHeight="1" x14ac:dyDescent="0.25">
      <c r="A314" s="14">
        <v>313</v>
      </c>
      <c r="B314" s="42" t="s">
        <v>1595</v>
      </c>
      <c r="C314" s="43" t="s">
        <v>9</v>
      </c>
      <c r="D314" s="42" t="s">
        <v>138</v>
      </c>
      <c r="E314" s="70">
        <v>43059</v>
      </c>
      <c r="F314" s="71" t="s">
        <v>2079</v>
      </c>
      <c r="G314" s="42">
        <v>8172000411</v>
      </c>
      <c r="H314" s="42" t="s">
        <v>1968</v>
      </c>
      <c r="I314" s="42" t="s">
        <v>1969</v>
      </c>
      <c r="J314" s="42" t="s">
        <v>121</v>
      </c>
      <c r="K314" s="46">
        <v>50000</v>
      </c>
      <c r="L314" s="42" t="s">
        <v>66</v>
      </c>
      <c r="M314" s="42" t="s">
        <v>67</v>
      </c>
      <c r="N314" s="42" t="s">
        <v>2080</v>
      </c>
      <c r="O314" s="42" t="s">
        <v>2081</v>
      </c>
      <c r="P314" s="42" t="s">
        <v>2082</v>
      </c>
      <c r="Q314" s="14" t="s">
        <v>1973</v>
      </c>
      <c r="R314" s="47" t="s">
        <v>72</v>
      </c>
      <c r="S314" s="42" t="s">
        <v>1659</v>
      </c>
      <c r="T314" s="14" t="s">
        <v>115</v>
      </c>
      <c r="U314" s="42" t="s">
        <v>941</v>
      </c>
      <c r="V314" s="42" t="s">
        <v>661</v>
      </c>
      <c r="W314" s="42" t="s">
        <v>77</v>
      </c>
      <c r="X314" s="42" t="s">
        <v>1358</v>
      </c>
      <c r="Y314" s="48" t="s">
        <v>4937</v>
      </c>
    </row>
    <row r="315" spans="1:216" s="41" customFormat="1" ht="15" customHeight="1" x14ac:dyDescent="0.25">
      <c r="A315" s="14">
        <v>314</v>
      </c>
      <c r="B315" s="42" t="s">
        <v>1595</v>
      </c>
      <c r="C315" s="43" t="s">
        <v>9</v>
      </c>
      <c r="D315" s="42" t="s">
        <v>138</v>
      </c>
      <c r="E315" s="70">
        <v>43060</v>
      </c>
      <c r="F315" s="71" t="s">
        <v>2083</v>
      </c>
      <c r="G315" s="42">
        <v>8172000171</v>
      </c>
      <c r="H315" s="42" t="s">
        <v>1167</v>
      </c>
      <c r="I315" s="42" t="s">
        <v>2084</v>
      </c>
      <c r="J315" s="42" t="s">
        <v>121</v>
      </c>
      <c r="K315" s="46">
        <v>100000</v>
      </c>
      <c r="L315" s="42" t="s">
        <v>66</v>
      </c>
      <c r="M315" s="42" t="s">
        <v>67</v>
      </c>
      <c r="N315" s="42" t="s">
        <v>2085</v>
      </c>
      <c r="O315" s="42" t="s">
        <v>2086</v>
      </c>
      <c r="P315" s="42" t="s">
        <v>2087</v>
      </c>
      <c r="Q315" s="14" t="s">
        <v>145</v>
      </c>
      <c r="R315" s="47" t="s">
        <v>72</v>
      </c>
      <c r="S315" s="42" t="s">
        <v>1659</v>
      </c>
      <c r="T315" s="14" t="s">
        <v>115</v>
      </c>
      <c r="U315" s="42" t="s">
        <v>941</v>
      </c>
      <c r="V315" s="42" t="s">
        <v>661</v>
      </c>
      <c r="W315" s="42" t="s">
        <v>502</v>
      </c>
      <c r="X315" s="42" t="s">
        <v>1358</v>
      </c>
      <c r="Y315" s="48" t="s">
        <v>4937</v>
      </c>
    </row>
    <row r="316" spans="1:216" s="41" customFormat="1" ht="15" customHeight="1" x14ac:dyDescent="0.25">
      <c r="A316" s="14">
        <v>315</v>
      </c>
      <c r="B316" s="42" t="s">
        <v>1595</v>
      </c>
      <c r="C316" s="43" t="s">
        <v>9</v>
      </c>
      <c r="D316" s="42" t="s">
        <v>138</v>
      </c>
      <c r="E316" s="70">
        <v>43060</v>
      </c>
      <c r="F316" s="71" t="s">
        <v>2088</v>
      </c>
      <c r="G316" s="42">
        <v>8169000534</v>
      </c>
      <c r="H316" s="42" t="s">
        <v>2089</v>
      </c>
      <c r="I316" s="42" t="s">
        <v>2090</v>
      </c>
      <c r="J316" s="42" t="s">
        <v>109</v>
      </c>
      <c r="K316" s="46">
        <v>50000</v>
      </c>
      <c r="L316" s="42" t="s">
        <v>66</v>
      </c>
      <c r="M316" s="42" t="s">
        <v>67</v>
      </c>
      <c r="N316" s="42" t="s">
        <v>2091</v>
      </c>
      <c r="O316" s="42" t="s">
        <v>2092</v>
      </c>
      <c r="P316" s="42" t="s">
        <v>2093</v>
      </c>
      <c r="Q316" s="14" t="s">
        <v>2094</v>
      </c>
      <c r="R316" s="47" t="s">
        <v>72</v>
      </c>
      <c r="S316" s="42" t="s">
        <v>1659</v>
      </c>
      <c r="T316" s="14" t="s">
        <v>115</v>
      </c>
      <c r="U316" s="42" t="s">
        <v>941</v>
      </c>
      <c r="V316" s="42" t="s">
        <v>661</v>
      </c>
      <c r="W316" s="42" t="s">
        <v>77</v>
      </c>
      <c r="X316" s="42" t="s">
        <v>1358</v>
      </c>
      <c r="Y316" s="48" t="s">
        <v>4937</v>
      </c>
    </row>
    <row r="317" spans="1:216" s="41" customFormat="1" ht="15" customHeight="1" x14ac:dyDescent="0.25">
      <c r="A317" s="14">
        <v>316</v>
      </c>
      <c r="B317" s="42" t="s">
        <v>1595</v>
      </c>
      <c r="C317" s="43" t="s">
        <v>9</v>
      </c>
      <c r="D317" s="42" t="s">
        <v>138</v>
      </c>
      <c r="E317" s="70">
        <v>43061</v>
      </c>
      <c r="F317" s="71" t="s">
        <v>2095</v>
      </c>
      <c r="G317" s="42">
        <v>8172000265</v>
      </c>
      <c r="H317" s="42" t="s">
        <v>2096</v>
      </c>
      <c r="I317" s="42" t="s">
        <v>2097</v>
      </c>
      <c r="J317" s="42" t="s">
        <v>121</v>
      </c>
      <c r="K317" s="46">
        <v>50000</v>
      </c>
      <c r="L317" s="42" t="s">
        <v>66</v>
      </c>
      <c r="M317" s="42" t="s">
        <v>67</v>
      </c>
      <c r="N317" s="42" t="s">
        <v>2098</v>
      </c>
      <c r="O317" s="42" t="s">
        <v>2099</v>
      </c>
      <c r="P317" s="42" t="s">
        <v>2100</v>
      </c>
      <c r="Q317" s="14" t="s">
        <v>2101</v>
      </c>
      <c r="R317" s="47" t="s">
        <v>72</v>
      </c>
      <c r="S317" s="42" t="s">
        <v>1659</v>
      </c>
      <c r="T317" s="14" t="s">
        <v>115</v>
      </c>
      <c r="U317" s="42" t="s">
        <v>941</v>
      </c>
      <c r="V317" s="42" t="s">
        <v>661</v>
      </c>
      <c r="W317" s="42" t="s">
        <v>77</v>
      </c>
      <c r="X317" s="42" t="s">
        <v>1358</v>
      </c>
      <c r="Y317" s="48" t="s">
        <v>4937</v>
      </c>
    </row>
    <row r="318" spans="1:216" s="41" customFormat="1" ht="15" customHeight="1" x14ac:dyDescent="0.25">
      <c r="A318" s="14">
        <v>317</v>
      </c>
      <c r="B318" s="42" t="s">
        <v>1595</v>
      </c>
      <c r="C318" s="43" t="s">
        <v>9</v>
      </c>
      <c r="D318" s="42" t="s">
        <v>138</v>
      </c>
      <c r="E318" s="70">
        <v>43061</v>
      </c>
      <c r="F318" s="71" t="s">
        <v>2102</v>
      </c>
      <c r="G318" s="42">
        <v>8179001139</v>
      </c>
      <c r="H318" s="42" t="s">
        <v>2103</v>
      </c>
      <c r="I318" s="42" t="s">
        <v>2104</v>
      </c>
      <c r="J318" s="42" t="s">
        <v>109</v>
      </c>
      <c r="K318" s="46">
        <v>50000</v>
      </c>
      <c r="L318" s="42" t="s">
        <v>66</v>
      </c>
      <c r="M318" s="42" t="s">
        <v>67</v>
      </c>
      <c r="N318" s="42" t="s">
        <v>2105</v>
      </c>
      <c r="O318" s="42" t="s">
        <v>2106</v>
      </c>
      <c r="P318" s="42" t="s">
        <v>2107</v>
      </c>
      <c r="Q318" s="14" t="s">
        <v>2108</v>
      </c>
      <c r="R318" s="47" t="s">
        <v>72</v>
      </c>
      <c r="S318" s="42" t="s">
        <v>1659</v>
      </c>
      <c r="T318" s="14" t="s">
        <v>115</v>
      </c>
      <c r="U318" s="42" t="s">
        <v>941</v>
      </c>
      <c r="V318" s="42" t="s">
        <v>661</v>
      </c>
      <c r="W318" s="42" t="s">
        <v>77</v>
      </c>
      <c r="X318" s="42" t="s">
        <v>1358</v>
      </c>
      <c r="Y318" s="48" t="s">
        <v>4937</v>
      </c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  <c r="BQ318" s="60"/>
      <c r="BR318" s="60"/>
      <c r="BS318" s="60"/>
      <c r="BT318" s="60"/>
      <c r="BU318" s="60"/>
      <c r="BV318" s="60"/>
      <c r="BW318" s="60"/>
      <c r="BX318" s="60"/>
      <c r="BY318" s="60"/>
      <c r="BZ318" s="60"/>
      <c r="CA318" s="60"/>
      <c r="CB318" s="60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R318" s="60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H318" s="60"/>
      <c r="DI318" s="60"/>
      <c r="DJ318" s="60"/>
      <c r="DK318" s="60"/>
      <c r="DL318" s="60"/>
      <c r="DM318" s="60"/>
      <c r="DN318" s="60"/>
      <c r="DO318" s="60"/>
      <c r="DP318" s="60"/>
      <c r="DQ318" s="60"/>
      <c r="DR318" s="60"/>
      <c r="DS318" s="60"/>
      <c r="DT318" s="60"/>
      <c r="DU318" s="60"/>
      <c r="DV318" s="60"/>
      <c r="DW318" s="60"/>
      <c r="DX318" s="60"/>
      <c r="DY318" s="60"/>
      <c r="DZ318" s="60"/>
      <c r="EA318" s="60"/>
      <c r="EB318" s="60"/>
      <c r="EC318" s="60"/>
      <c r="ED318" s="60"/>
      <c r="EE318" s="60"/>
      <c r="EF318" s="60"/>
      <c r="EG318" s="60"/>
      <c r="EH318" s="60"/>
      <c r="EI318" s="60"/>
      <c r="EJ318" s="60"/>
      <c r="EK318" s="60"/>
      <c r="EL318" s="60"/>
      <c r="EM318" s="60"/>
      <c r="EN318" s="60"/>
      <c r="EO318" s="60"/>
      <c r="EP318" s="60"/>
      <c r="EQ318" s="60"/>
      <c r="ER318" s="60"/>
      <c r="ES318" s="60"/>
      <c r="ET318" s="60"/>
      <c r="EU318" s="60"/>
      <c r="EV318" s="60"/>
      <c r="EW318" s="60"/>
      <c r="EX318" s="60"/>
      <c r="EY318" s="60"/>
      <c r="EZ318" s="60"/>
      <c r="FA318" s="60"/>
      <c r="FB318" s="60"/>
      <c r="FC318" s="60"/>
      <c r="FD318" s="60"/>
      <c r="FE318" s="60"/>
      <c r="FF318" s="60"/>
      <c r="FG318" s="60"/>
      <c r="FH318" s="60"/>
      <c r="FI318" s="60"/>
      <c r="FJ318" s="60"/>
      <c r="FK318" s="60"/>
      <c r="FL318" s="60"/>
      <c r="FM318" s="60"/>
      <c r="FN318" s="60"/>
      <c r="FO318" s="60"/>
      <c r="FP318" s="60"/>
      <c r="FQ318" s="60"/>
      <c r="FR318" s="60"/>
      <c r="FS318" s="60"/>
      <c r="FT318" s="60"/>
      <c r="FU318" s="60"/>
      <c r="FV318" s="60"/>
      <c r="FW318" s="60"/>
      <c r="FX318" s="60"/>
      <c r="FY318" s="60"/>
      <c r="FZ318" s="60"/>
      <c r="GA318" s="60"/>
      <c r="GB318" s="60"/>
      <c r="GC318" s="60"/>
      <c r="GD318" s="60"/>
      <c r="GE318" s="60"/>
      <c r="GF318" s="60"/>
      <c r="GG318" s="60"/>
      <c r="GH318" s="60"/>
      <c r="GI318" s="60"/>
      <c r="GJ318" s="60"/>
      <c r="GK318" s="60"/>
      <c r="GL318" s="60"/>
      <c r="GM318" s="60"/>
      <c r="GN318" s="60"/>
      <c r="GO318" s="60"/>
      <c r="GP318" s="60"/>
      <c r="GQ318" s="60"/>
      <c r="GR318" s="60"/>
      <c r="GS318" s="60"/>
      <c r="GT318" s="60"/>
      <c r="GU318" s="60"/>
      <c r="GV318" s="60"/>
      <c r="GW318" s="60"/>
      <c r="GX318" s="60"/>
      <c r="GY318" s="60"/>
      <c r="GZ318" s="60"/>
      <c r="HA318" s="60"/>
      <c r="HB318" s="60"/>
      <c r="HC318" s="60"/>
      <c r="HD318" s="60"/>
      <c r="HE318" s="60"/>
      <c r="HF318" s="60"/>
      <c r="HG318" s="60"/>
      <c r="HH318" s="60"/>
    </row>
    <row r="319" spans="1:216" s="41" customFormat="1" ht="15" customHeight="1" x14ac:dyDescent="0.25">
      <c r="A319" s="14">
        <v>318</v>
      </c>
      <c r="B319" s="42" t="s">
        <v>1595</v>
      </c>
      <c r="C319" s="43" t="s">
        <v>9</v>
      </c>
      <c r="D319" s="42" t="s">
        <v>138</v>
      </c>
      <c r="E319" s="70">
        <v>43062</v>
      </c>
      <c r="F319" s="71" t="s">
        <v>2109</v>
      </c>
      <c r="G319" s="42">
        <v>8172000428</v>
      </c>
      <c r="H319" s="42" t="s">
        <v>2110</v>
      </c>
      <c r="I319" s="42" t="s">
        <v>2111</v>
      </c>
      <c r="J319" s="42" t="s">
        <v>121</v>
      </c>
      <c r="K319" s="46">
        <v>150000</v>
      </c>
      <c r="L319" s="42" t="s">
        <v>66</v>
      </c>
      <c r="M319" s="42" t="s">
        <v>67</v>
      </c>
      <c r="N319" s="42" t="s">
        <v>2112</v>
      </c>
      <c r="O319" s="42" t="s">
        <v>2113</v>
      </c>
      <c r="P319" s="42" t="s">
        <v>2114</v>
      </c>
      <c r="Q319" s="14" t="s">
        <v>2115</v>
      </c>
      <c r="R319" s="47" t="s">
        <v>72</v>
      </c>
      <c r="S319" s="42" t="s">
        <v>1659</v>
      </c>
      <c r="T319" s="14" t="s">
        <v>115</v>
      </c>
      <c r="U319" s="42" t="s">
        <v>941</v>
      </c>
      <c r="V319" s="42" t="s">
        <v>661</v>
      </c>
      <c r="W319" s="42" t="s">
        <v>77</v>
      </c>
      <c r="X319" s="42" t="s">
        <v>1358</v>
      </c>
      <c r="Y319" s="48" t="s">
        <v>4937</v>
      </c>
    </row>
    <row r="320" spans="1:216" s="41" customFormat="1" ht="15" customHeight="1" x14ac:dyDescent="0.25">
      <c r="A320" s="14">
        <v>319</v>
      </c>
      <c r="B320" s="42" t="s">
        <v>1595</v>
      </c>
      <c r="C320" s="43" t="s">
        <v>9</v>
      </c>
      <c r="D320" s="42" t="s">
        <v>138</v>
      </c>
      <c r="E320" s="70">
        <v>43062</v>
      </c>
      <c r="F320" s="71" t="s">
        <v>2116</v>
      </c>
      <c r="G320" s="42">
        <v>8179001230</v>
      </c>
      <c r="H320" s="42" t="s">
        <v>2117</v>
      </c>
      <c r="I320" s="42" t="s">
        <v>2118</v>
      </c>
      <c r="J320" s="42" t="s">
        <v>121</v>
      </c>
      <c r="K320" s="46">
        <v>50000</v>
      </c>
      <c r="L320" s="42" t="s">
        <v>66</v>
      </c>
      <c r="M320" s="42" t="s">
        <v>67</v>
      </c>
      <c r="N320" s="42" t="s">
        <v>2119</v>
      </c>
      <c r="O320" s="42" t="s">
        <v>2120</v>
      </c>
      <c r="P320" s="42" t="s">
        <v>2121</v>
      </c>
      <c r="Q320" s="14" t="s">
        <v>2122</v>
      </c>
      <c r="R320" s="47" t="s">
        <v>72</v>
      </c>
      <c r="S320" s="42" t="s">
        <v>1659</v>
      </c>
      <c r="T320" s="14" t="s">
        <v>115</v>
      </c>
      <c r="U320" s="42" t="s">
        <v>941</v>
      </c>
      <c r="V320" s="42" t="s">
        <v>661</v>
      </c>
      <c r="W320" s="42" t="s">
        <v>77</v>
      </c>
      <c r="X320" s="42" t="s">
        <v>1358</v>
      </c>
      <c r="Y320" s="48" t="s">
        <v>4937</v>
      </c>
    </row>
    <row r="321" spans="1:220" s="41" customFormat="1" ht="15" customHeight="1" x14ac:dyDescent="0.25">
      <c r="A321" s="14">
        <v>320</v>
      </c>
      <c r="B321" s="42" t="s">
        <v>1595</v>
      </c>
      <c r="C321" s="43" t="s">
        <v>9</v>
      </c>
      <c r="D321" s="42" t="s">
        <v>138</v>
      </c>
      <c r="E321" s="70">
        <v>43062</v>
      </c>
      <c r="F321" s="71" t="s">
        <v>2123</v>
      </c>
      <c r="G321" s="42">
        <v>8172000273</v>
      </c>
      <c r="H321" s="42" t="s">
        <v>1694</v>
      </c>
      <c r="I321" s="42" t="s">
        <v>1695</v>
      </c>
      <c r="J321" s="42" t="s">
        <v>121</v>
      </c>
      <c r="K321" s="46">
        <v>100000</v>
      </c>
      <c r="L321" s="42" t="s">
        <v>66</v>
      </c>
      <c r="M321" s="42" t="s">
        <v>67</v>
      </c>
      <c r="N321" s="42" t="s">
        <v>2124</v>
      </c>
      <c r="O321" s="42" t="s">
        <v>2125</v>
      </c>
      <c r="P321" s="42" t="s">
        <v>2126</v>
      </c>
      <c r="Q321" s="14" t="s">
        <v>1699</v>
      </c>
      <c r="R321" s="47" t="s">
        <v>72</v>
      </c>
      <c r="S321" s="42" t="s">
        <v>1659</v>
      </c>
      <c r="T321" s="14" t="s">
        <v>115</v>
      </c>
      <c r="U321" s="42" t="s">
        <v>941</v>
      </c>
      <c r="V321" s="42" t="s">
        <v>661</v>
      </c>
      <c r="W321" s="42" t="s">
        <v>77</v>
      </c>
      <c r="X321" s="42" t="s">
        <v>1358</v>
      </c>
      <c r="Y321" s="48" t="s">
        <v>4937</v>
      </c>
    </row>
    <row r="322" spans="1:220" s="41" customFormat="1" ht="15" customHeight="1" x14ac:dyDescent="0.25">
      <c r="A322" s="14">
        <v>321</v>
      </c>
      <c r="B322" s="42" t="s">
        <v>1595</v>
      </c>
      <c r="C322" s="43" t="s">
        <v>9</v>
      </c>
      <c r="D322" s="42" t="s">
        <v>138</v>
      </c>
      <c r="E322" s="70">
        <v>43062</v>
      </c>
      <c r="F322" s="71" t="s">
        <v>2127</v>
      </c>
      <c r="G322" s="42">
        <v>8179001153</v>
      </c>
      <c r="H322" s="42" t="s">
        <v>2128</v>
      </c>
      <c r="I322" s="42" t="s">
        <v>2129</v>
      </c>
      <c r="J322" s="42" t="s">
        <v>109</v>
      </c>
      <c r="K322" s="46">
        <v>100000</v>
      </c>
      <c r="L322" s="42" t="s">
        <v>66</v>
      </c>
      <c r="M322" s="42" t="s">
        <v>67</v>
      </c>
      <c r="N322" s="42" t="s">
        <v>2130</v>
      </c>
      <c r="O322" s="42" t="s">
        <v>2131</v>
      </c>
      <c r="P322" s="42" t="s">
        <v>2132</v>
      </c>
      <c r="Q322" s="14" t="s">
        <v>2133</v>
      </c>
      <c r="R322" s="47" t="s">
        <v>72</v>
      </c>
      <c r="S322" s="42" t="s">
        <v>1659</v>
      </c>
      <c r="T322" s="14" t="s">
        <v>115</v>
      </c>
      <c r="U322" s="42" t="s">
        <v>941</v>
      </c>
      <c r="V322" s="42" t="s">
        <v>661</v>
      </c>
      <c r="W322" s="42" t="s">
        <v>77</v>
      </c>
      <c r="X322" s="42" t="s">
        <v>1358</v>
      </c>
      <c r="Y322" s="48" t="s">
        <v>4937</v>
      </c>
    </row>
    <row r="323" spans="1:220" s="41" customFormat="1" ht="15" customHeight="1" x14ac:dyDescent="0.25">
      <c r="A323" s="14">
        <v>322</v>
      </c>
      <c r="B323" s="42" t="s">
        <v>1595</v>
      </c>
      <c r="C323" s="43" t="s">
        <v>9</v>
      </c>
      <c r="D323" s="42" t="s">
        <v>138</v>
      </c>
      <c r="E323" s="70">
        <v>43062</v>
      </c>
      <c r="F323" s="71" t="s">
        <v>2134</v>
      </c>
      <c r="G323" s="42">
        <v>8169000394</v>
      </c>
      <c r="H323" s="42" t="s">
        <v>989</v>
      </c>
      <c r="I323" s="42" t="s">
        <v>990</v>
      </c>
      <c r="J323" s="42" t="s">
        <v>121</v>
      </c>
      <c r="K323" s="46">
        <v>100000</v>
      </c>
      <c r="L323" s="42" t="s">
        <v>66</v>
      </c>
      <c r="M323" s="42" t="s">
        <v>67</v>
      </c>
      <c r="N323" s="42" t="s">
        <v>2135</v>
      </c>
      <c r="O323" s="42" t="s">
        <v>2136</v>
      </c>
      <c r="P323" s="42" t="s">
        <v>2137</v>
      </c>
      <c r="Q323" s="14" t="s">
        <v>994</v>
      </c>
      <c r="R323" s="47" t="s">
        <v>72</v>
      </c>
      <c r="S323" s="42" t="s">
        <v>1659</v>
      </c>
      <c r="T323" s="14" t="s">
        <v>115</v>
      </c>
      <c r="U323" s="42" t="s">
        <v>941</v>
      </c>
      <c r="V323" s="42" t="s">
        <v>661</v>
      </c>
      <c r="W323" s="42" t="s">
        <v>77</v>
      </c>
      <c r="X323" s="42" t="s">
        <v>1358</v>
      </c>
      <c r="Y323" s="48" t="s">
        <v>4937</v>
      </c>
    </row>
    <row r="324" spans="1:220" s="41" customFormat="1" ht="15" customHeight="1" x14ac:dyDescent="0.25">
      <c r="A324" s="14">
        <v>323</v>
      </c>
      <c r="B324" s="42" t="s">
        <v>1595</v>
      </c>
      <c r="C324" s="43" t="s">
        <v>9</v>
      </c>
      <c r="D324" s="42" t="s">
        <v>138</v>
      </c>
      <c r="E324" s="70">
        <v>43062</v>
      </c>
      <c r="F324" s="71" t="s">
        <v>2138</v>
      </c>
      <c r="G324" s="42">
        <v>8162000396</v>
      </c>
      <c r="H324" s="42" t="s">
        <v>419</v>
      </c>
      <c r="I324" s="42" t="s">
        <v>420</v>
      </c>
      <c r="J324" s="42" t="s">
        <v>121</v>
      </c>
      <c r="K324" s="46">
        <v>100000</v>
      </c>
      <c r="L324" s="42" t="s">
        <v>66</v>
      </c>
      <c r="M324" s="42" t="s">
        <v>67</v>
      </c>
      <c r="N324" s="42" t="s">
        <v>2139</v>
      </c>
      <c r="O324" s="42" t="s">
        <v>2140</v>
      </c>
      <c r="P324" s="42" t="s">
        <v>2141</v>
      </c>
      <c r="Q324" s="14" t="s">
        <v>424</v>
      </c>
      <c r="R324" s="47" t="s">
        <v>72</v>
      </c>
      <c r="S324" s="42" t="s">
        <v>1659</v>
      </c>
      <c r="T324" s="14" t="s">
        <v>115</v>
      </c>
      <c r="U324" s="42" t="s">
        <v>941</v>
      </c>
      <c r="V324" s="42" t="s">
        <v>661</v>
      </c>
      <c r="W324" s="42" t="s">
        <v>77</v>
      </c>
      <c r="X324" s="42" t="s">
        <v>1358</v>
      </c>
      <c r="Y324" s="48" t="s">
        <v>4937</v>
      </c>
    </row>
    <row r="325" spans="1:220" s="41" customFormat="1" ht="15" customHeight="1" x14ac:dyDescent="0.25">
      <c r="A325" s="14">
        <v>324</v>
      </c>
      <c r="B325" s="42" t="s">
        <v>1595</v>
      </c>
      <c r="C325" s="43" t="s">
        <v>9</v>
      </c>
      <c r="D325" s="42" t="s">
        <v>138</v>
      </c>
      <c r="E325" s="70">
        <v>43063</v>
      </c>
      <c r="F325" s="71" t="s">
        <v>2142</v>
      </c>
      <c r="G325" s="42">
        <v>8169000263</v>
      </c>
      <c r="H325" s="42" t="s">
        <v>1096</v>
      </c>
      <c r="I325" s="42" t="s">
        <v>2143</v>
      </c>
      <c r="J325" s="42" t="s">
        <v>121</v>
      </c>
      <c r="K325" s="46">
        <v>100000</v>
      </c>
      <c r="L325" s="42" t="s">
        <v>66</v>
      </c>
      <c r="M325" s="42" t="s">
        <v>67</v>
      </c>
      <c r="N325" s="42" t="s">
        <v>2144</v>
      </c>
      <c r="O325" s="42" t="s">
        <v>2145</v>
      </c>
      <c r="P325" s="42" t="s">
        <v>2146</v>
      </c>
      <c r="Q325" s="14" t="s">
        <v>1101</v>
      </c>
      <c r="R325" s="47" t="s">
        <v>72</v>
      </c>
      <c r="S325" s="42" t="s">
        <v>1659</v>
      </c>
      <c r="T325" s="14" t="s">
        <v>115</v>
      </c>
      <c r="U325" s="42" t="s">
        <v>941</v>
      </c>
      <c r="V325" s="42" t="s">
        <v>661</v>
      </c>
      <c r="W325" s="42" t="s">
        <v>502</v>
      </c>
      <c r="X325" s="42" t="s">
        <v>1358</v>
      </c>
      <c r="Y325" s="48" t="s">
        <v>4937</v>
      </c>
    </row>
    <row r="326" spans="1:220" s="41" customFormat="1" ht="15" customHeight="1" x14ac:dyDescent="0.25">
      <c r="A326" s="14">
        <v>325</v>
      </c>
      <c r="B326" s="42" t="s">
        <v>1595</v>
      </c>
      <c r="C326" s="43" t="s">
        <v>9</v>
      </c>
      <c r="D326" s="42" t="s">
        <v>138</v>
      </c>
      <c r="E326" s="70">
        <v>43063</v>
      </c>
      <c r="F326" s="71" t="s">
        <v>2147</v>
      </c>
      <c r="G326" s="42">
        <v>8172000297</v>
      </c>
      <c r="H326" s="42" t="s">
        <v>2148</v>
      </c>
      <c r="I326" s="42" t="s">
        <v>2149</v>
      </c>
      <c r="J326" s="42" t="s">
        <v>121</v>
      </c>
      <c r="K326" s="46">
        <v>50000</v>
      </c>
      <c r="L326" s="42" t="s">
        <v>66</v>
      </c>
      <c r="M326" s="42" t="s">
        <v>67</v>
      </c>
      <c r="N326" s="42" t="s">
        <v>2150</v>
      </c>
      <c r="O326" s="42" t="s">
        <v>2151</v>
      </c>
      <c r="P326" s="42" t="s">
        <v>2152</v>
      </c>
      <c r="Q326" s="14" t="s">
        <v>2153</v>
      </c>
      <c r="R326" s="47" t="s">
        <v>72</v>
      </c>
      <c r="S326" s="42" t="s">
        <v>1659</v>
      </c>
      <c r="T326" s="14" t="s">
        <v>115</v>
      </c>
      <c r="U326" s="42" t="s">
        <v>941</v>
      </c>
      <c r="V326" s="42" t="s">
        <v>661</v>
      </c>
      <c r="W326" s="42" t="s">
        <v>77</v>
      </c>
      <c r="X326" s="42" t="s">
        <v>1358</v>
      </c>
      <c r="Y326" s="48" t="s">
        <v>4937</v>
      </c>
      <c r="HI326" s="49"/>
      <c r="HJ326" s="49"/>
      <c r="HK326" s="49"/>
      <c r="HL326" s="49"/>
    </row>
    <row r="327" spans="1:220" s="41" customFormat="1" ht="15" customHeight="1" x14ac:dyDescent="0.25">
      <c r="A327" s="14">
        <v>326</v>
      </c>
      <c r="B327" s="42" t="s">
        <v>1595</v>
      </c>
      <c r="C327" s="43" t="s">
        <v>9</v>
      </c>
      <c r="D327" s="42" t="s">
        <v>138</v>
      </c>
      <c r="E327" s="70">
        <v>43063</v>
      </c>
      <c r="F327" s="71" t="s">
        <v>2154</v>
      </c>
      <c r="G327" s="42">
        <v>8172000288</v>
      </c>
      <c r="H327" s="42" t="s">
        <v>528</v>
      </c>
      <c r="I327" s="42" t="s">
        <v>2155</v>
      </c>
      <c r="J327" s="42" t="s">
        <v>121</v>
      </c>
      <c r="K327" s="46">
        <v>50000</v>
      </c>
      <c r="L327" s="42" t="s">
        <v>66</v>
      </c>
      <c r="M327" s="42" t="s">
        <v>67</v>
      </c>
      <c r="N327" s="42" t="s">
        <v>2156</v>
      </c>
      <c r="O327" s="42" t="s">
        <v>2157</v>
      </c>
      <c r="P327" s="42" t="s">
        <v>2158</v>
      </c>
      <c r="Q327" s="14" t="s">
        <v>190</v>
      </c>
      <c r="R327" s="47" t="s">
        <v>72</v>
      </c>
      <c r="S327" s="42" t="s">
        <v>1659</v>
      </c>
      <c r="T327" s="14" t="s">
        <v>115</v>
      </c>
      <c r="U327" s="42" t="s">
        <v>941</v>
      </c>
      <c r="V327" s="42" t="s">
        <v>661</v>
      </c>
      <c r="W327" s="42" t="s">
        <v>77</v>
      </c>
      <c r="X327" s="42" t="s">
        <v>1358</v>
      </c>
      <c r="Y327" s="48" t="s">
        <v>4937</v>
      </c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BN327" s="60"/>
      <c r="BO327" s="60"/>
      <c r="BP327" s="60"/>
      <c r="BQ327" s="60"/>
      <c r="BR327" s="60"/>
      <c r="BS327" s="60"/>
      <c r="BT327" s="60"/>
      <c r="BU327" s="60"/>
      <c r="BV327" s="60"/>
      <c r="BW327" s="60"/>
      <c r="BX327" s="60"/>
      <c r="BY327" s="60"/>
      <c r="BZ327" s="60"/>
      <c r="CA327" s="60"/>
      <c r="CB327" s="60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R327" s="60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H327" s="60"/>
      <c r="DI327" s="60"/>
      <c r="DJ327" s="60"/>
      <c r="DK327" s="60"/>
      <c r="DL327" s="60"/>
      <c r="DM327" s="60"/>
      <c r="DN327" s="60"/>
      <c r="DO327" s="60"/>
      <c r="DP327" s="60"/>
      <c r="DQ327" s="60"/>
      <c r="DR327" s="60"/>
      <c r="DS327" s="60"/>
      <c r="DT327" s="60"/>
      <c r="DU327" s="60"/>
      <c r="DV327" s="60"/>
      <c r="DW327" s="60"/>
      <c r="DX327" s="60"/>
      <c r="DY327" s="60"/>
      <c r="DZ327" s="60"/>
      <c r="EA327" s="60"/>
      <c r="EB327" s="60"/>
      <c r="EC327" s="60"/>
      <c r="ED327" s="60"/>
      <c r="EE327" s="60"/>
      <c r="EF327" s="60"/>
      <c r="EG327" s="60"/>
      <c r="EH327" s="60"/>
      <c r="EI327" s="60"/>
      <c r="EJ327" s="60"/>
      <c r="EK327" s="60"/>
      <c r="EL327" s="60"/>
      <c r="EM327" s="60"/>
      <c r="EN327" s="60"/>
      <c r="EO327" s="60"/>
      <c r="EP327" s="60"/>
      <c r="EQ327" s="60"/>
      <c r="ER327" s="60"/>
      <c r="ES327" s="60"/>
      <c r="ET327" s="60"/>
      <c r="EU327" s="60"/>
      <c r="EV327" s="60"/>
      <c r="EW327" s="60"/>
      <c r="EX327" s="60"/>
      <c r="EY327" s="60"/>
      <c r="EZ327" s="60"/>
      <c r="FA327" s="60"/>
      <c r="FB327" s="60"/>
      <c r="FC327" s="60"/>
      <c r="FD327" s="60"/>
      <c r="FE327" s="60"/>
      <c r="FF327" s="60"/>
      <c r="FG327" s="60"/>
      <c r="FH327" s="60"/>
      <c r="FI327" s="60"/>
      <c r="FJ327" s="60"/>
      <c r="FK327" s="60"/>
      <c r="FL327" s="60"/>
      <c r="FM327" s="60"/>
      <c r="FN327" s="60"/>
      <c r="FO327" s="60"/>
      <c r="FP327" s="60"/>
      <c r="FQ327" s="60"/>
      <c r="FR327" s="60"/>
      <c r="FS327" s="60"/>
      <c r="FT327" s="60"/>
      <c r="FU327" s="60"/>
      <c r="FV327" s="60"/>
      <c r="FW327" s="60"/>
      <c r="FX327" s="60"/>
      <c r="FY327" s="60"/>
      <c r="FZ327" s="60"/>
      <c r="GA327" s="60"/>
      <c r="GB327" s="60"/>
      <c r="GC327" s="60"/>
      <c r="GD327" s="60"/>
      <c r="GE327" s="60"/>
      <c r="GF327" s="60"/>
      <c r="GG327" s="60"/>
      <c r="GH327" s="60"/>
      <c r="GI327" s="60"/>
      <c r="GJ327" s="60"/>
      <c r="GK327" s="60"/>
      <c r="GL327" s="60"/>
      <c r="GM327" s="60"/>
      <c r="GN327" s="60"/>
      <c r="GO327" s="60"/>
      <c r="GP327" s="60"/>
      <c r="GQ327" s="60"/>
      <c r="GR327" s="60"/>
      <c r="GS327" s="60"/>
      <c r="GT327" s="60"/>
      <c r="GU327" s="60"/>
      <c r="GV327" s="60"/>
      <c r="GW327" s="60"/>
      <c r="GX327" s="60"/>
      <c r="GY327" s="60"/>
      <c r="GZ327" s="60"/>
      <c r="HA327" s="60"/>
      <c r="HB327" s="60"/>
      <c r="HC327" s="60"/>
      <c r="HD327" s="60"/>
      <c r="HE327" s="60"/>
      <c r="HF327" s="60"/>
      <c r="HG327" s="60"/>
      <c r="HH327" s="60"/>
    </row>
    <row r="328" spans="1:220" s="41" customFormat="1" ht="15" customHeight="1" x14ac:dyDescent="0.25">
      <c r="A328" s="14">
        <v>327</v>
      </c>
      <c r="B328" s="42" t="s">
        <v>1595</v>
      </c>
      <c r="C328" s="43" t="s">
        <v>9</v>
      </c>
      <c r="D328" s="42" t="s">
        <v>138</v>
      </c>
      <c r="E328" s="70">
        <v>43063</v>
      </c>
      <c r="F328" s="71" t="s">
        <v>2159</v>
      </c>
      <c r="G328" s="42">
        <v>8169000485</v>
      </c>
      <c r="H328" s="42" t="s">
        <v>244</v>
      </c>
      <c r="I328" s="42" t="s">
        <v>2160</v>
      </c>
      <c r="J328" s="42" t="s">
        <v>121</v>
      </c>
      <c r="K328" s="46">
        <v>100000</v>
      </c>
      <c r="L328" s="42" t="s">
        <v>66</v>
      </c>
      <c r="M328" s="42" t="s">
        <v>67</v>
      </c>
      <c r="N328" s="42" t="s">
        <v>2161</v>
      </c>
      <c r="O328" s="42" t="s">
        <v>2162</v>
      </c>
      <c r="P328" s="42" t="s">
        <v>2163</v>
      </c>
      <c r="Q328" s="14" t="s">
        <v>249</v>
      </c>
      <c r="R328" s="47" t="s">
        <v>72</v>
      </c>
      <c r="S328" s="42" t="s">
        <v>1659</v>
      </c>
      <c r="T328" s="14" t="s">
        <v>115</v>
      </c>
      <c r="U328" s="42" t="s">
        <v>941</v>
      </c>
      <c r="V328" s="42" t="s">
        <v>661</v>
      </c>
      <c r="W328" s="42" t="s">
        <v>77</v>
      </c>
      <c r="X328" s="42" t="s">
        <v>1358</v>
      </c>
      <c r="Y328" s="48" t="s">
        <v>4937</v>
      </c>
    </row>
    <row r="329" spans="1:220" s="41" customFormat="1" ht="15" customHeight="1" x14ac:dyDescent="0.25">
      <c r="A329" s="14">
        <v>328</v>
      </c>
      <c r="B329" s="42" t="s">
        <v>1595</v>
      </c>
      <c r="C329" s="43" t="s">
        <v>9</v>
      </c>
      <c r="D329" s="42" t="s">
        <v>138</v>
      </c>
      <c r="E329" s="70">
        <v>43063</v>
      </c>
      <c r="F329" s="71" t="s">
        <v>2164</v>
      </c>
      <c r="G329" s="42">
        <v>8172000477</v>
      </c>
      <c r="H329" s="42" t="s">
        <v>1687</v>
      </c>
      <c r="I329" s="42" t="s">
        <v>1688</v>
      </c>
      <c r="J329" s="42" t="s">
        <v>109</v>
      </c>
      <c r="K329" s="46">
        <v>100000</v>
      </c>
      <c r="L329" s="42" t="s">
        <v>66</v>
      </c>
      <c r="M329" s="42" t="s">
        <v>67</v>
      </c>
      <c r="N329" s="42" t="s">
        <v>2165</v>
      </c>
      <c r="O329" s="42" t="s">
        <v>2166</v>
      </c>
      <c r="P329" s="42" t="s">
        <v>2167</v>
      </c>
      <c r="Q329" s="14" t="s">
        <v>1692</v>
      </c>
      <c r="R329" s="47" t="s">
        <v>72</v>
      </c>
      <c r="S329" s="42" t="s">
        <v>1659</v>
      </c>
      <c r="T329" s="14" t="s">
        <v>115</v>
      </c>
      <c r="U329" s="42" t="s">
        <v>941</v>
      </c>
      <c r="V329" s="42" t="s">
        <v>661</v>
      </c>
      <c r="W329" s="42" t="s">
        <v>77</v>
      </c>
      <c r="X329" s="42" t="s">
        <v>1358</v>
      </c>
      <c r="Y329" s="48" t="s">
        <v>4937</v>
      </c>
    </row>
    <row r="330" spans="1:220" s="41" customFormat="1" ht="15" customHeight="1" x14ac:dyDescent="0.25">
      <c r="A330" s="14">
        <v>329</v>
      </c>
      <c r="B330" s="42" t="s">
        <v>1595</v>
      </c>
      <c r="C330" s="43" t="s">
        <v>9</v>
      </c>
      <c r="D330" s="42" t="s">
        <v>138</v>
      </c>
      <c r="E330" s="70">
        <v>43063</v>
      </c>
      <c r="F330" s="71" t="s">
        <v>2168</v>
      </c>
      <c r="G330" s="42">
        <v>8172000112</v>
      </c>
      <c r="H330" s="42" t="s">
        <v>2169</v>
      </c>
      <c r="I330" s="42" t="s">
        <v>2170</v>
      </c>
      <c r="J330" s="42" t="s">
        <v>109</v>
      </c>
      <c r="K330" s="46">
        <v>100000</v>
      </c>
      <c r="L330" s="42" t="s">
        <v>66</v>
      </c>
      <c r="M330" s="42" t="s">
        <v>67</v>
      </c>
      <c r="N330" s="42" t="s">
        <v>2171</v>
      </c>
      <c r="O330" s="42" t="s">
        <v>2172</v>
      </c>
      <c r="P330" s="42" t="s">
        <v>2173</v>
      </c>
      <c r="Q330" s="14" t="s">
        <v>2174</v>
      </c>
      <c r="R330" s="47" t="s">
        <v>72</v>
      </c>
      <c r="S330" s="42" t="s">
        <v>1659</v>
      </c>
      <c r="T330" s="14" t="s">
        <v>115</v>
      </c>
      <c r="U330" s="42" t="s">
        <v>941</v>
      </c>
      <c r="V330" s="42" t="s">
        <v>661</v>
      </c>
      <c r="W330" s="42" t="s">
        <v>502</v>
      </c>
      <c r="X330" s="42" t="s">
        <v>1358</v>
      </c>
      <c r="Y330" s="48" t="s">
        <v>4937</v>
      </c>
    </row>
    <row r="331" spans="1:220" s="41" customFormat="1" ht="15" customHeight="1" x14ac:dyDescent="0.25">
      <c r="A331" s="14">
        <v>330</v>
      </c>
      <c r="B331" s="42" t="s">
        <v>1595</v>
      </c>
      <c r="C331" s="43" t="s">
        <v>9</v>
      </c>
      <c r="D331" s="42" t="s">
        <v>138</v>
      </c>
      <c r="E331" s="70">
        <v>43063</v>
      </c>
      <c r="F331" s="71" t="s">
        <v>2175</v>
      </c>
      <c r="G331" s="42">
        <v>8177001147</v>
      </c>
      <c r="H331" s="42" t="s">
        <v>2176</v>
      </c>
      <c r="I331" s="42" t="s">
        <v>2177</v>
      </c>
      <c r="J331" s="42" t="s">
        <v>121</v>
      </c>
      <c r="K331" s="46">
        <v>100000</v>
      </c>
      <c r="L331" s="42" t="s">
        <v>66</v>
      </c>
      <c r="M331" s="42" t="s">
        <v>67</v>
      </c>
      <c r="N331" s="42" t="s">
        <v>2178</v>
      </c>
      <c r="O331" s="42" t="s">
        <v>2179</v>
      </c>
      <c r="P331" s="42" t="s">
        <v>2180</v>
      </c>
      <c r="Q331" s="14" t="s">
        <v>2181</v>
      </c>
      <c r="R331" s="47" t="s">
        <v>72</v>
      </c>
      <c r="S331" s="42" t="s">
        <v>1659</v>
      </c>
      <c r="T331" s="14" t="s">
        <v>115</v>
      </c>
      <c r="U331" s="42" t="s">
        <v>941</v>
      </c>
      <c r="V331" s="42" t="s">
        <v>661</v>
      </c>
      <c r="W331" s="42" t="s">
        <v>77</v>
      </c>
      <c r="X331" s="42" t="s">
        <v>1358</v>
      </c>
      <c r="Y331" s="48" t="s">
        <v>4937</v>
      </c>
    </row>
    <row r="332" spans="1:220" s="41" customFormat="1" ht="15" customHeight="1" x14ac:dyDescent="0.25">
      <c r="A332" s="14">
        <v>331</v>
      </c>
      <c r="B332" s="42" t="s">
        <v>1595</v>
      </c>
      <c r="C332" s="43" t="s">
        <v>9</v>
      </c>
      <c r="D332" s="42" t="s">
        <v>138</v>
      </c>
      <c r="E332" s="70">
        <v>43063</v>
      </c>
      <c r="F332" s="71" t="s">
        <v>2182</v>
      </c>
      <c r="G332" s="42">
        <v>8173000064</v>
      </c>
      <c r="H332" s="42" t="s">
        <v>2183</v>
      </c>
      <c r="I332" s="42" t="s">
        <v>2184</v>
      </c>
      <c r="J332" s="42" t="s">
        <v>121</v>
      </c>
      <c r="K332" s="46">
        <v>150000</v>
      </c>
      <c r="L332" s="42" t="s">
        <v>66</v>
      </c>
      <c r="M332" s="42" t="s">
        <v>67</v>
      </c>
      <c r="N332" s="42" t="s">
        <v>2185</v>
      </c>
      <c r="O332" s="42" t="s">
        <v>2186</v>
      </c>
      <c r="P332" s="42" t="s">
        <v>2187</v>
      </c>
      <c r="Q332" s="14" t="s">
        <v>2188</v>
      </c>
      <c r="R332" s="47" t="s">
        <v>72</v>
      </c>
      <c r="S332" s="42" t="s">
        <v>1659</v>
      </c>
      <c r="T332" s="14" t="s">
        <v>115</v>
      </c>
      <c r="U332" s="42" t="s">
        <v>941</v>
      </c>
      <c r="V332" s="42" t="s">
        <v>661</v>
      </c>
      <c r="W332" s="42" t="s">
        <v>502</v>
      </c>
      <c r="X332" s="42" t="s">
        <v>1358</v>
      </c>
      <c r="Y332" s="48" t="s">
        <v>4937</v>
      </c>
    </row>
    <row r="333" spans="1:220" s="41" customFormat="1" ht="15" customHeight="1" x14ac:dyDescent="0.25">
      <c r="A333" s="14">
        <v>332</v>
      </c>
      <c r="B333" s="42" t="s">
        <v>1595</v>
      </c>
      <c r="C333" s="43" t="s">
        <v>9</v>
      </c>
      <c r="D333" s="42" t="s">
        <v>138</v>
      </c>
      <c r="E333" s="70">
        <v>43064</v>
      </c>
      <c r="F333" s="71" t="s">
        <v>2189</v>
      </c>
      <c r="G333" s="42">
        <v>8179001136</v>
      </c>
      <c r="H333" s="42" t="s">
        <v>2190</v>
      </c>
      <c r="I333" s="42" t="s">
        <v>2191</v>
      </c>
      <c r="J333" s="42" t="s">
        <v>109</v>
      </c>
      <c r="K333" s="46">
        <v>50000</v>
      </c>
      <c r="L333" s="42" t="s">
        <v>66</v>
      </c>
      <c r="M333" s="42" t="s">
        <v>67</v>
      </c>
      <c r="N333" s="42" t="s">
        <v>2192</v>
      </c>
      <c r="O333" s="42" t="s">
        <v>2193</v>
      </c>
      <c r="P333" s="42" t="s">
        <v>2194</v>
      </c>
      <c r="Q333" s="14" t="s">
        <v>2195</v>
      </c>
      <c r="R333" s="47" t="s">
        <v>72</v>
      </c>
      <c r="S333" s="42" t="s">
        <v>1659</v>
      </c>
      <c r="T333" s="14" t="s">
        <v>115</v>
      </c>
      <c r="U333" s="42" t="s">
        <v>941</v>
      </c>
      <c r="V333" s="42" t="s">
        <v>661</v>
      </c>
      <c r="W333" s="42" t="s">
        <v>77</v>
      </c>
      <c r="X333" s="42" t="s">
        <v>1358</v>
      </c>
      <c r="Y333" s="48" t="s">
        <v>4937</v>
      </c>
    </row>
    <row r="334" spans="1:220" s="41" customFormat="1" ht="15" customHeight="1" x14ac:dyDescent="0.25">
      <c r="A334" s="14">
        <v>333</v>
      </c>
      <c r="B334" s="42" t="s">
        <v>1595</v>
      </c>
      <c r="C334" s="43" t="s">
        <v>9</v>
      </c>
      <c r="D334" s="42" t="s">
        <v>138</v>
      </c>
      <c r="E334" s="70">
        <v>43065</v>
      </c>
      <c r="F334" s="71" t="s">
        <v>2196</v>
      </c>
      <c r="G334" s="42">
        <v>8172000256</v>
      </c>
      <c r="H334" s="42" t="s">
        <v>2197</v>
      </c>
      <c r="I334" s="42" t="s">
        <v>2198</v>
      </c>
      <c r="J334" s="42" t="s">
        <v>109</v>
      </c>
      <c r="K334" s="46">
        <v>100000</v>
      </c>
      <c r="L334" s="42" t="s">
        <v>66</v>
      </c>
      <c r="M334" s="42" t="s">
        <v>67</v>
      </c>
      <c r="N334" s="42" t="s">
        <v>2199</v>
      </c>
      <c r="O334" s="42" t="s">
        <v>2200</v>
      </c>
      <c r="P334" s="42" t="s">
        <v>2201</v>
      </c>
      <c r="Q334" s="14" t="s">
        <v>2202</v>
      </c>
      <c r="R334" s="47" t="s">
        <v>72</v>
      </c>
      <c r="S334" s="42" t="s">
        <v>1659</v>
      </c>
      <c r="T334" s="14" t="s">
        <v>115</v>
      </c>
      <c r="U334" s="42" t="s">
        <v>941</v>
      </c>
      <c r="V334" s="42" t="s">
        <v>661</v>
      </c>
      <c r="W334" s="42" t="s">
        <v>77</v>
      </c>
      <c r="X334" s="42" t="s">
        <v>1358</v>
      </c>
      <c r="Y334" s="48" t="s">
        <v>4937</v>
      </c>
    </row>
    <row r="335" spans="1:220" s="41" customFormat="1" ht="15" customHeight="1" x14ac:dyDescent="0.25">
      <c r="A335" s="14">
        <v>334</v>
      </c>
      <c r="B335" s="42" t="s">
        <v>1595</v>
      </c>
      <c r="C335" s="43" t="s">
        <v>9</v>
      </c>
      <c r="D335" s="42" t="s">
        <v>138</v>
      </c>
      <c r="E335" s="70">
        <v>43065</v>
      </c>
      <c r="F335" s="71" t="s">
        <v>2203</v>
      </c>
      <c r="G335" s="42">
        <v>8179001342</v>
      </c>
      <c r="H335" s="42" t="s">
        <v>2204</v>
      </c>
      <c r="I335" s="42" t="s">
        <v>2205</v>
      </c>
      <c r="J335" s="42" t="s">
        <v>121</v>
      </c>
      <c r="K335" s="46">
        <v>50000</v>
      </c>
      <c r="L335" s="42" t="s">
        <v>66</v>
      </c>
      <c r="M335" s="42" t="s">
        <v>67</v>
      </c>
      <c r="N335" s="42" t="s">
        <v>2206</v>
      </c>
      <c r="O335" s="42" t="s">
        <v>2207</v>
      </c>
      <c r="P335" s="42" t="s">
        <v>2208</v>
      </c>
      <c r="Q335" s="14" t="s">
        <v>2209</v>
      </c>
      <c r="R335" s="47" t="s">
        <v>72</v>
      </c>
      <c r="S335" s="42" t="s">
        <v>1659</v>
      </c>
      <c r="T335" s="14" t="s">
        <v>115</v>
      </c>
      <c r="U335" s="42" t="s">
        <v>941</v>
      </c>
      <c r="V335" s="42" t="s">
        <v>661</v>
      </c>
      <c r="W335" s="42" t="s">
        <v>77</v>
      </c>
      <c r="X335" s="42" t="s">
        <v>1358</v>
      </c>
      <c r="Y335" s="48" t="s">
        <v>4937</v>
      </c>
    </row>
    <row r="336" spans="1:220" s="41" customFormat="1" ht="15" customHeight="1" x14ac:dyDescent="0.25">
      <c r="A336" s="14">
        <v>335</v>
      </c>
      <c r="B336" s="42" t="s">
        <v>1595</v>
      </c>
      <c r="C336" s="43" t="s">
        <v>9</v>
      </c>
      <c r="D336" s="42" t="s">
        <v>138</v>
      </c>
      <c r="E336" s="70">
        <v>43065</v>
      </c>
      <c r="F336" s="71" t="s">
        <v>2210</v>
      </c>
      <c r="G336" s="42">
        <v>8179001350</v>
      </c>
      <c r="H336" s="42" t="s">
        <v>2211</v>
      </c>
      <c r="I336" s="42" t="s">
        <v>2212</v>
      </c>
      <c r="J336" s="42" t="s">
        <v>121</v>
      </c>
      <c r="K336" s="46">
        <v>50000</v>
      </c>
      <c r="L336" s="42" t="s">
        <v>66</v>
      </c>
      <c r="M336" s="42" t="s">
        <v>67</v>
      </c>
      <c r="N336" s="42" t="s">
        <v>2213</v>
      </c>
      <c r="O336" s="42" t="s">
        <v>2214</v>
      </c>
      <c r="P336" s="42" t="s">
        <v>2215</v>
      </c>
      <c r="Q336" s="14" t="s">
        <v>2216</v>
      </c>
      <c r="R336" s="47" t="s">
        <v>72</v>
      </c>
      <c r="S336" s="42" t="s">
        <v>1659</v>
      </c>
      <c r="T336" s="14" t="s">
        <v>115</v>
      </c>
      <c r="U336" s="42" t="s">
        <v>941</v>
      </c>
      <c r="V336" s="42" t="s">
        <v>661</v>
      </c>
      <c r="W336" s="42" t="s">
        <v>77</v>
      </c>
      <c r="X336" s="42" t="s">
        <v>1358</v>
      </c>
      <c r="Y336" s="48" t="s">
        <v>4937</v>
      </c>
    </row>
    <row r="337" spans="1:25" s="41" customFormat="1" ht="15" customHeight="1" x14ac:dyDescent="0.25">
      <c r="A337" s="14">
        <v>336</v>
      </c>
      <c r="B337" s="42" t="s">
        <v>1595</v>
      </c>
      <c r="C337" s="43" t="s">
        <v>9</v>
      </c>
      <c r="D337" s="42" t="s">
        <v>138</v>
      </c>
      <c r="E337" s="70">
        <v>43065</v>
      </c>
      <c r="F337" s="71" t="s">
        <v>2217</v>
      </c>
      <c r="G337" s="42">
        <v>8169000402</v>
      </c>
      <c r="H337" s="42" t="s">
        <v>1791</v>
      </c>
      <c r="I337" s="42" t="s">
        <v>2218</v>
      </c>
      <c r="J337" s="42" t="s">
        <v>121</v>
      </c>
      <c r="K337" s="46">
        <v>50000</v>
      </c>
      <c r="L337" s="42" t="s">
        <v>66</v>
      </c>
      <c r="M337" s="42" t="s">
        <v>67</v>
      </c>
      <c r="N337" s="42" t="s">
        <v>2219</v>
      </c>
      <c r="O337" s="42" t="s">
        <v>2220</v>
      </c>
      <c r="P337" s="42" t="s">
        <v>2221</v>
      </c>
      <c r="Q337" s="14" t="s">
        <v>1796</v>
      </c>
      <c r="R337" s="47" t="s">
        <v>72</v>
      </c>
      <c r="S337" s="42" t="s">
        <v>1659</v>
      </c>
      <c r="T337" s="14" t="s">
        <v>115</v>
      </c>
      <c r="U337" s="42" t="s">
        <v>941</v>
      </c>
      <c r="V337" s="42" t="s">
        <v>661</v>
      </c>
      <c r="W337" s="42" t="s">
        <v>77</v>
      </c>
      <c r="X337" s="42" t="s">
        <v>1358</v>
      </c>
      <c r="Y337" s="48" t="s">
        <v>4937</v>
      </c>
    </row>
    <row r="338" spans="1:25" s="41" customFormat="1" ht="15" customHeight="1" x14ac:dyDescent="0.25">
      <c r="A338" s="14">
        <v>337</v>
      </c>
      <c r="B338" s="42" t="s">
        <v>1595</v>
      </c>
      <c r="C338" s="43" t="s">
        <v>9</v>
      </c>
      <c r="D338" s="42" t="s">
        <v>138</v>
      </c>
      <c r="E338" s="70">
        <v>43066</v>
      </c>
      <c r="F338" s="71" t="s">
        <v>2222</v>
      </c>
      <c r="G338" s="42">
        <v>8172000259</v>
      </c>
      <c r="H338" s="42" t="s">
        <v>149</v>
      </c>
      <c r="I338" s="42" t="s">
        <v>546</v>
      </c>
      <c r="J338" s="42" t="s">
        <v>109</v>
      </c>
      <c r="K338" s="46">
        <v>100000</v>
      </c>
      <c r="L338" s="42" t="s">
        <v>66</v>
      </c>
      <c r="M338" s="42" t="s">
        <v>67</v>
      </c>
      <c r="N338" s="42" t="s">
        <v>2223</v>
      </c>
      <c r="O338" s="42" t="s">
        <v>2224</v>
      </c>
      <c r="P338" s="42" t="s">
        <v>2225</v>
      </c>
      <c r="Q338" s="14" t="s">
        <v>154</v>
      </c>
      <c r="R338" s="47" t="s">
        <v>72</v>
      </c>
      <c r="S338" s="42" t="s">
        <v>1659</v>
      </c>
      <c r="T338" s="14" t="s">
        <v>115</v>
      </c>
      <c r="U338" s="42" t="s">
        <v>941</v>
      </c>
      <c r="V338" s="42" t="s">
        <v>661</v>
      </c>
      <c r="W338" s="42" t="s">
        <v>77</v>
      </c>
      <c r="X338" s="42" t="s">
        <v>1358</v>
      </c>
      <c r="Y338" s="48" t="s">
        <v>4937</v>
      </c>
    </row>
    <row r="339" spans="1:25" s="41" customFormat="1" ht="15" customHeight="1" x14ac:dyDescent="0.25">
      <c r="A339" s="14">
        <v>338</v>
      </c>
      <c r="B339" s="42" t="s">
        <v>1595</v>
      </c>
      <c r="C339" s="43" t="s">
        <v>9</v>
      </c>
      <c r="D339" s="42" t="s">
        <v>138</v>
      </c>
      <c r="E339" s="70">
        <v>43066</v>
      </c>
      <c r="F339" s="71" t="s">
        <v>2226</v>
      </c>
      <c r="G339" s="42">
        <v>8169000524</v>
      </c>
      <c r="H339" s="42" t="s">
        <v>2227</v>
      </c>
      <c r="I339" s="42" t="s">
        <v>2228</v>
      </c>
      <c r="J339" s="42" t="s">
        <v>109</v>
      </c>
      <c r="K339" s="46">
        <v>250000</v>
      </c>
      <c r="L339" s="42" t="s">
        <v>66</v>
      </c>
      <c r="M339" s="42" t="s">
        <v>67</v>
      </c>
      <c r="N339" s="42" t="s">
        <v>2229</v>
      </c>
      <c r="O339" s="42" t="s">
        <v>2230</v>
      </c>
      <c r="P339" s="42" t="s">
        <v>2231</v>
      </c>
      <c r="Q339" s="14" t="s">
        <v>2232</v>
      </c>
      <c r="R339" s="47" t="s">
        <v>72</v>
      </c>
      <c r="S339" s="42" t="s">
        <v>1659</v>
      </c>
      <c r="T339" s="14" t="s">
        <v>115</v>
      </c>
      <c r="U339" s="42" t="s">
        <v>941</v>
      </c>
      <c r="V339" s="42" t="s">
        <v>661</v>
      </c>
      <c r="W339" s="42" t="s">
        <v>77</v>
      </c>
      <c r="X339" s="42" t="s">
        <v>1358</v>
      </c>
      <c r="Y339" s="48" t="s">
        <v>4937</v>
      </c>
    </row>
    <row r="340" spans="1:25" s="41" customFormat="1" ht="15" customHeight="1" x14ac:dyDescent="0.25">
      <c r="A340" s="14">
        <v>339</v>
      </c>
      <c r="B340" s="42" t="s">
        <v>1595</v>
      </c>
      <c r="C340" s="43" t="s">
        <v>9</v>
      </c>
      <c r="D340" s="42" t="s">
        <v>138</v>
      </c>
      <c r="E340" s="70">
        <v>43067</v>
      </c>
      <c r="F340" s="71" t="s">
        <v>2233</v>
      </c>
      <c r="G340" s="42">
        <v>8162000387</v>
      </c>
      <c r="H340" s="42" t="s">
        <v>311</v>
      </c>
      <c r="I340" s="42" t="s">
        <v>312</v>
      </c>
      <c r="J340" s="42" t="s">
        <v>121</v>
      </c>
      <c r="K340" s="46">
        <v>50000</v>
      </c>
      <c r="L340" s="42" t="s">
        <v>66</v>
      </c>
      <c r="M340" s="42" t="s">
        <v>67</v>
      </c>
      <c r="N340" s="42" t="s">
        <v>2234</v>
      </c>
      <c r="O340" s="42" t="s">
        <v>2235</v>
      </c>
      <c r="P340" s="42" t="s">
        <v>2236</v>
      </c>
      <c r="Q340" s="14" t="s">
        <v>316</v>
      </c>
      <c r="R340" s="47" t="s">
        <v>72</v>
      </c>
      <c r="S340" s="42" t="s">
        <v>1659</v>
      </c>
      <c r="T340" s="14" t="s">
        <v>115</v>
      </c>
      <c r="U340" s="42" t="s">
        <v>941</v>
      </c>
      <c r="V340" s="42" t="s">
        <v>661</v>
      </c>
      <c r="W340" s="42" t="s">
        <v>77</v>
      </c>
      <c r="X340" s="42" t="s">
        <v>1358</v>
      </c>
      <c r="Y340" s="48" t="s">
        <v>4937</v>
      </c>
    </row>
    <row r="341" spans="1:25" s="41" customFormat="1" ht="15" customHeight="1" x14ac:dyDescent="0.25">
      <c r="A341" s="14">
        <v>340</v>
      </c>
      <c r="B341" s="42" t="s">
        <v>1595</v>
      </c>
      <c r="C341" s="43" t="s">
        <v>9</v>
      </c>
      <c r="D341" s="42" t="s">
        <v>138</v>
      </c>
      <c r="E341" s="70">
        <v>43067</v>
      </c>
      <c r="F341" s="71" t="s">
        <v>2237</v>
      </c>
      <c r="G341" s="42">
        <v>8173000117</v>
      </c>
      <c r="H341" s="42" t="s">
        <v>2238</v>
      </c>
      <c r="I341" s="42" t="s">
        <v>2239</v>
      </c>
      <c r="J341" s="42" t="s">
        <v>121</v>
      </c>
      <c r="K341" s="46">
        <v>50000</v>
      </c>
      <c r="L341" s="42" t="s">
        <v>66</v>
      </c>
      <c r="M341" s="42" t="s">
        <v>67</v>
      </c>
      <c r="N341" s="42" t="s">
        <v>2240</v>
      </c>
      <c r="O341" s="42" t="s">
        <v>2241</v>
      </c>
      <c r="P341" s="42" t="s">
        <v>2242</v>
      </c>
      <c r="Q341" s="14" t="s">
        <v>2243</v>
      </c>
      <c r="R341" s="47" t="s">
        <v>72</v>
      </c>
      <c r="S341" s="42" t="s">
        <v>1659</v>
      </c>
      <c r="T341" s="14" t="s">
        <v>115</v>
      </c>
      <c r="U341" s="42" t="s">
        <v>941</v>
      </c>
      <c r="V341" s="42" t="s">
        <v>661</v>
      </c>
      <c r="W341" s="42" t="s">
        <v>502</v>
      </c>
      <c r="X341" s="42" t="s">
        <v>1358</v>
      </c>
      <c r="Y341" s="48" t="s">
        <v>4937</v>
      </c>
    </row>
    <row r="342" spans="1:25" s="41" customFormat="1" ht="15" customHeight="1" x14ac:dyDescent="0.25">
      <c r="A342" s="14">
        <v>341</v>
      </c>
      <c r="B342" s="42" t="s">
        <v>1595</v>
      </c>
      <c r="C342" s="43" t="s">
        <v>9</v>
      </c>
      <c r="D342" s="42" t="s">
        <v>138</v>
      </c>
      <c r="E342" s="70">
        <v>43068</v>
      </c>
      <c r="F342" s="71" t="s">
        <v>2244</v>
      </c>
      <c r="G342" s="42">
        <v>8169000430</v>
      </c>
      <c r="H342" s="42" t="s">
        <v>2245</v>
      </c>
      <c r="I342" s="42" t="s">
        <v>2246</v>
      </c>
      <c r="J342" s="42" t="s">
        <v>121</v>
      </c>
      <c r="K342" s="46">
        <v>100000</v>
      </c>
      <c r="L342" s="42" t="s">
        <v>66</v>
      </c>
      <c r="M342" s="42" t="s">
        <v>67</v>
      </c>
      <c r="N342" s="42" t="s">
        <v>2247</v>
      </c>
      <c r="O342" s="42" t="s">
        <v>2248</v>
      </c>
      <c r="P342" s="42" t="s">
        <v>2249</v>
      </c>
      <c r="Q342" s="14" t="s">
        <v>2250</v>
      </c>
      <c r="R342" s="47" t="s">
        <v>72</v>
      </c>
      <c r="S342" s="42" t="s">
        <v>1659</v>
      </c>
      <c r="T342" s="14" t="s">
        <v>115</v>
      </c>
      <c r="U342" s="42" t="s">
        <v>941</v>
      </c>
      <c r="V342" s="42" t="s">
        <v>661</v>
      </c>
      <c r="W342" s="42" t="s">
        <v>77</v>
      </c>
      <c r="X342" s="42" t="s">
        <v>1358</v>
      </c>
      <c r="Y342" s="48" t="s">
        <v>4937</v>
      </c>
    </row>
    <row r="343" spans="1:25" s="41" customFormat="1" ht="15" customHeight="1" x14ac:dyDescent="0.25">
      <c r="A343" s="14">
        <v>342</v>
      </c>
      <c r="B343" s="42" t="s">
        <v>1595</v>
      </c>
      <c r="C343" s="43" t="s">
        <v>9</v>
      </c>
      <c r="D343" s="42" t="s">
        <v>138</v>
      </c>
      <c r="E343" s="70">
        <v>43068</v>
      </c>
      <c r="F343" s="71" t="s">
        <v>2251</v>
      </c>
      <c r="G343" s="42">
        <v>8172000414</v>
      </c>
      <c r="H343" s="42" t="s">
        <v>444</v>
      </c>
      <c r="I343" s="42" t="s">
        <v>445</v>
      </c>
      <c r="J343" s="42" t="s">
        <v>121</v>
      </c>
      <c r="K343" s="46">
        <v>50000</v>
      </c>
      <c r="L343" s="42" t="s">
        <v>66</v>
      </c>
      <c r="M343" s="42" t="s">
        <v>67</v>
      </c>
      <c r="N343" s="42" t="s">
        <v>2252</v>
      </c>
      <c r="O343" s="42" t="s">
        <v>2253</v>
      </c>
      <c r="P343" s="42" t="s">
        <v>2254</v>
      </c>
      <c r="Q343" s="14" t="s">
        <v>449</v>
      </c>
      <c r="R343" s="47" t="s">
        <v>72</v>
      </c>
      <c r="S343" s="42" t="s">
        <v>1659</v>
      </c>
      <c r="T343" s="14" t="s">
        <v>115</v>
      </c>
      <c r="U343" s="42" t="s">
        <v>941</v>
      </c>
      <c r="V343" s="42" t="s">
        <v>661</v>
      </c>
      <c r="W343" s="42" t="s">
        <v>77</v>
      </c>
      <c r="X343" s="42" t="s">
        <v>1358</v>
      </c>
      <c r="Y343" s="48" t="s">
        <v>4937</v>
      </c>
    </row>
    <row r="344" spans="1:25" s="41" customFormat="1" ht="15" customHeight="1" x14ac:dyDescent="0.25">
      <c r="A344" s="14">
        <v>343</v>
      </c>
      <c r="B344" s="42" t="s">
        <v>1595</v>
      </c>
      <c r="C344" s="43" t="s">
        <v>9</v>
      </c>
      <c r="D344" s="42" t="s">
        <v>138</v>
      </c>
      <c r="E344" s="70">
        <v>43068</v>
      </c>
      <c r="F344" s="71" t="s">
        <v>2255</v>
      </c>
      <c r="G344" s="42">
        <v>8179001346</v>
      </c>
      <c r="H344" s="42" t="s">
        <v>2256</v>
      </c>
      <c r="I344" s="42" t="s">
        <v>2257</v>
      </c>
      <c r="J344" s="42" t="s">
        <v>121</v>
      </c>
      <c r="K344" s="46">
        <v>50000</v>
      </c>
      <c r="L344" s="42" t="s">
        <v>66</v>
      </c>
      <c r="M344" s="42" t="s">
        <v>67</v>
      </c>
      <c r="N344" s="42" t="s">
        <v>2258</v>
      </c>
      <c r="O344" s="42" t="s">
        <v>2259</v>
      </c>
      <c r="P344" s="42" t="s">
        <v>2260</v>
      </c>
      <c r="Q344" s="14" t="s">
        <v>2261</v>
      </c>
      <c r="R344" s="47" t="s">
        <v>72</v>
      </c>
      <c r="S344" s="42" t="s">
        <v>1659</v>
      </c>
      <c r="T344" s="14" t="s">
        <v>115</v>
      </c>
      <c r="U344" s="42" t="s">
        <v>941</v>
      </c>
      <c r="V344" s="42" t="s">
        <v>661</v>
      </c>
      <c r="W344" s="42" t="s">
        <v>77</v>
      </c>
      <c r="X344" s="42" t="s">
        <v>1358</v>
      </c>
      <c r="Y344" s="48" t="s">
        <v>4937</v>
      </c>
    </row>
    <row r="345" spans="1:25" s="41" customFormat="1" ht="15" customHeight="1" x14ac:dyDescent="0.25">
      <c r="A345" s="14">
        <v>344</v>
      </c>
      <c r="B345" s="42" t="s">
        <v>1595</v>
      </c>
      <c r="C345" s="43" t="s">
        <v>9</v>
      </c>
      <c r="D345" s="42" t="s">
        <v>138</v>
      </c>
      <c r="E345" s="70">
        <v>43068</v>
      </c>
      <c r="F345" s="71" t="s">
        <v>2262</v>
      </c>
      <c r="G345" s="42">
        <v>8173000119</v>
      </c>
      <c r="H345" s="42" t="s">
        <v>2263</v>
      </c>
      <c r="I345" s="42" t="s">
        <v>2264</v>
      </c>
      <c r="J345" s="42" t="s">
        <v>121</v>
      </c>
      <c r="K345" s="46">
        <v>150000</v>
      </c>
      <c r="L345" s="42" t="s">
        <v>66</v>
      </c>
      <c r="M345" s="42" t="s">
        <v>67</v>
      </c>
      <c r="N345" s="42" t="s">
        <v>2265</v>
      </c>
      <c r="O345" s="42" t="s">
        <v>2266</v>
      </c>
      <c r="P345" s="42" t="s">
        <v>2267</v>
      </c>
      <c r="Q345" s="14" t="s">
        <v>2268</v>
      </c>
      <c r="R345" s="47" t="s">
        <v>72</v>
      </c>
      <c r="S345" s="42" t="s">
        <v>1659</v>
      </c>
      <c r="T345" s="14" t="s">
        <v>115</v>
      </c>
      <c r="U345" s="42" t="s">
        <v>941</v>
      </c>
      <c r="V345" s="42" t="s">
        <v>661</v>
      </c>
      <c r="W345" s="42" t="s">
        <v>502</v>
      </c>
      <c r="X345" s="42" t="s">
        <v>1358</v>
      </c>
      <c r="Y345" s="48" t="s">
        <v>4937</v>
      </c>
    </row>
    <row r="346" spans="1:25" s="41" customFormat="1" ht="15" customHeight="1" x14ac:dyDescent="0.25">
      <c r="A346" s="14">
        <v>345</v>
      </c>
      <c r="B346" s="42" t="s">
        <v>1595</v>
      </c>
      <c r="C346" s="43" t="s">
        <v>9</v>
      </c>
      <c r="D346" s="42" t="s">
        <v>138</v>
      </c>
      <c r="E346" s="89">
        <v>43069</v>
      </c>
      <c r="F346" s="90" t="s">
        <v>2269</v>
      </c>
      <c r="G346" s="42">
        <v>8179001314</v>
      </c>
      <c r="H346" s="42" t="s">
        <v>1708</v>
      </c>
      <c r="I346" s="42" t="s">
        <v>1709</v>
      </c>
      <c r="J346" s="42" t="s">
        <v>121</v>
      </c>
      <c r="K346" s="46">
        <v>100000</v>
      </c>
      <c r="L346" s="42" t="s">
        <v>66</v>
      </c>
      <c r="M346" s="42" t="s">
        <v>67</v>
      </c>
      <c r="N346" s="42" t="s">
        <v>2270</v>
      </c>
      <c r="O346" s="42" t="s">
        <v>2271</v>
      </c>
      <c r="P346" s="42" t="s">
        <v>2272</v>
      </c>
      <c r="Q346" s="14" t="s">
        <v>1713</v>
      </c>
      <c r="R346" s="47" t="s">
        <v>72</v>
      </c>
      <c r="S346" s="42" t="s">
        <v>1659</v>
      </c>
      <c r="T346" s="14" t="s">
        <v>115</v>
      </c>
      <c r="U346" s="42" t="s">
        <v>941</v>
      </c>
      <c r="V346" s="42" t="s">
        <v>661</v>
      </c>
      <c r="W346" s="42" t="s">
        <v>77</v>
      </c>
      <c r="X346" s="42" t="s">
        <v>1358</v>
      </c>
      <c r="Y346" s="48" t="s">
        <v>4937</v>
      </c>
    </row>
    <row r="347" spans="1:25" s="41" customFormat="1" ht="15" customHeight="1" x14ac:dyDescent="0.25">
      <c r="A347" s="14">
        <v>346</v>
      </c>
      <c r="B347" s="42" t="s">
        <v>1595</v>
      </c>
      <c r="C347" s="43" t="s">
        <v>9</v>
      </c>
      <c r="D347" s="42" t="s">
        <v>138</v>
      </c>
      <c r="E347" s="70">
        <v>43069</v>
      </c>
      <c r="F347" s="71" t="s">
        <v>2273</v>
      </c>
      <c r="G347" s="42">
        <v>8179001253</v>
      </c>
      <c r="H347" s="42" t="s">
        <v>1748</v>
      </c>
      <c r="I347" s="42" t="s">
        <v>2274</v>
      </c>
      <c r="J347" s="42" t="s">
        <v>121</v>
      </c>
      <c r="K347" s="46">
        <v>50000</v>
      </c>
      <c r="L347" s="42" t="s">
        <v>66</v>
      </c>
      <c r="M347" s="42" t="s">
        <v>67</v>
      </c>
      <c r="N347" s="42" t="s">
        <v>2275</v>
      </c>
      <c r="O347" s="42" t="s">
        <v>2276</v>
      </c>
      <c r="P347" s="42" t="s">
        <v>2277</v>
      </c>
      <c r="Q347" s="14" t="s">
        <v>1753</v>
      </c>
      <c r="R347" s="47" t="s">
        <v>72</v>
      </c>
      <c r="S347" s="42" t="s">
        <v>1659</v>
      </c>
      <c r="T347" s="14" t="s">
        <v>115</v>
      </c>
      <c r="U347" s="42" t="s">
        <v>941</v>
      </c>
      <c r="V347" s="42" t="s">
        <v>661</v>
      </c>
      <c r="W347" s="42" t="s">
        <v>77</v>
      </c>
      <c r="X347" s="42" t="s">
        <v>1358</v>
      </c>
      <c r="Y347" s="48" t="s">
        <v>4937</v>
      </c>
    </row>
    <row r="348" spans="1:25" s="41" customFormat="1" ht="15" customHeight="1" x14ac:dyDescent="0.25">
      <c r="A348" s="14">
        <v>347</v>
      </c>
      <c r="B348" s="42" t="s">
        <v>1595</v>
      </c>
      <c r="C348" s="43" t="s">
        <v>9</v>
      </c>
      <c r="D348" s="42" t="s">
        <v>138</v>
      </c>
      <c r="E348" s="70">
        <v>43069</v>
      </c>
      <c r="F348" s="71" t="s">
        <v>2278</v>
      </c>
      <c r="G348" s="42">
        <v>8172000123</v>
      </c>
      <c r="H348" s="42" t="s">
        <v>2279</v>
      </c>
      <c r="I348" s="42" t="s">
        <v>2280</v>
      </c>
      <c r="J348" s="42" t="s">
        <v>121</v>
      </c>
      <c r="K348" s="46">
        <v>100000</v>
      </c>
      <c r="L348" s="42" t="s">
        <v>66</v>
      </c>
      <c r="M348" s="42" t="s">
        <v>67</v>
      </c>
      <c r="N348" s="42" t="s">
        <v>2281</v>
      </c>
      <c r="O348" s="42" t="s">
        <v>2282</v>
      </c>
      <c r="P348" s="42" t="s">
        <v>2283</v>
      </c>
      <c r="Q348" s="14" t="s">
        <v>2284</v>
      </c>
      <c r="R348" s="47" t="s">
        <v>72</v>
      </c>
      <c r="S348" s="42" t="s">
        <v>1659</v>
      </c>
      <c r="T348" s="14" t="s">
        <v>115</v>
      </c>
      <c r="U348" s="42" t="s">
        <v>941</v>
      </c>
      <c r="V348" s="42" t="s">
        <v>661</v>
      </c>
      <c r="W348" s="42" t="s">
        <v>502</v>
      </c>
      <c r="X348" s="42" t="s">
        <v>1358</v>
      </c>
      <c r="Y348" s="48" t="s">
        <v>4937</v>
      </c>
    </row>
    <row r="349" spans="1:25" s="41" customFormat="1" ht="15" customHeight="1" x14ac:dyDescent="0.25">
      <c r="A349" s="14">
        <v>348</v>
      </c>
      <c r="B349" s="42" t="s">
        <v>1595</v>
      </c>
      <c r="C349" s="43" t="s">
        <v>9</v>
      </c>
      <c r="D349" s="42" t="s">
        <v>138</v>
      </c>
      <c r="E349" s="89">
        <v>43069</v>
      </c>
      <c r="F349" s="90" t="s">
        <v>2285</v>
      </c>
      <c r="G349" s="42">
        <v>8173000055</v>
      </c>
      <c r="H349" s="42" t="s">
        <v>2041</v>
      </c>
      <c r="I349" s="42" t="s">
        <v>2042</v>
      </c>
      <c r="J349" s="42" t="s">
        <v>121</v>
      </c>
      <c r="K349" s="46">
        <v>50000</v>
      </c>
      <c r="L349" s="42" t="s">
        <v>66</v>
      </c>
      <c r="M349" s="42" t="s">
        <v>67</v>
      </c>
      <c r="N349" s="42" t="s">
        <v>2286</v>
      </c>
      <c r="O349" s="42" t="s">
        <v>2287</v>
      </c>
      <c r="P349" s="42" t="s">
        <v>2288</v>
      </c>
      <c r="Q349" s="14" t="s">
        <v>2046</v>
      </c>
      <c r="R349" s="47" t="s">
        <v>72</v>
      </c>
      <c r="S349" s="42" t="s">
        <v>1659</v>
      </c>
      <c r="T349" s="14" t="s">
        <v>115</v>
      </c>
      <c r="U349" s="42" t="s">
        <v>941</v>
      </c>
      <c r="V349" s="42" t="s">
        <v>661</v>
      </c>
      <c r="W349" s="42" t="s">
        <v>502</v>
      </c>
      <c r="X349" s="42" t="s">
        <v>1358</v>
      </c>
      <c r="Y349" s="48" t="s">
        <v>4937</v>
      </c>
    </row>
    <row r="350" spans="1:25" s="41" customFormat="1" ht="15" customHeight="1" x14ac:dyDescent="0.25">
      <c r="A350" s="14">
        <v>349</v>
      </c>
      <c r="B350" s="42" t="s">
        <v>1595</v>
      </c>
      <c r="C350" s="43" t="s">
        <v>9</v>
      </c>
      <c r="D350" s="42" t="s">
        <v>138</v>
      </c>
      <c r="E350" s="70">
        <v>43069</v>
      </c>
      <c r="F350" s="71" t="s">
        <v>2289</v>
      </c>
      <c r="G350" s="42">
        <v>8169000402</v>
      </c>
      <c r="H350" s="42" t="s">
        <v>1791</v>
      </c>
      <c r="I350" s="42" t="s">
        <v>2218</v>
      </c>
      <c r="J350" s="42" t="s">
        <v>121</v>
      </c>
      <c r="K350" s="46">
        <v>200000</v>
      </c>
      <c r="L350" s="42" t="s">
        <v>66</v>
      </c>
      <c r="M350" s="42" t="s">
        <v>67</v>
      </c>
      <c r="N350" s="42" t="s">
        <v>2290</v>
      </c>
      <c r="O350" s="42" t="s">
        <v>2291</v>
      </c>
      <c r="P350" s="42" t="s">
        <v>2292</v>
      </c>
      <c r="Q350" s="14" t="s">
        <v>1796</v>
      </c>
      <c r="R350" s="47" t="s">
        <v>72</v>
      </c>
      <c r="S350" s="42" t="s">
        <v>1659</v>
      </c>
      <c r="T350" s="14" t="s">
        <v>115</v>
      </c>
      <c r="U350" s="42" t="s">
        <v>941</v>
      </c>
      <c r="V350" s="42" t="s">
        <v>661</v>
      </c>
      <c r="W350" s="42" t="s">
        <v>77</v>
      </c>
      <c r="X350" s="42" t="s">
        <v>1358</v>
      </c>
      <c r="Y350" s="48" t="s">
        <v>4937</v>
      </c>
    </row>
    <row r="351" spans="1:25" s="41" customFormat="1" ht="15" customHeight="1" x14ac:dyDescent="0.25">
      <c r="A351" s="14">
        <v>350</v>
      </c>
      <c r="B351" s="42" t="s">
        <v>1595</v>
      </c>
      <c r="C351" s="43" t="s">
        <v>9</v>
      </c>
      <c r="D351" s="42" t="s">
        <v>61</v>
      </c>
      <c r="E351" s="70">
        <v>42985</v>
      </c>
      <c r="F351" s="71" t="s">
        <v>2293</v>
      </c>
      <c r="G351" s="42">
        <v>93010248622</v>
      </c>
      <c r="H351" s="42" t="s">
        <v>290</v>
      </c>
      <c r="I351" s="42" t="s">
        <v>291</v>
      </c>
      <c r="J351" s="42" t="s">
        <v>121</v>
      </c>
      <c r="K351" s="46">
        <v>150000</v>
      </c>
      <c r="L351" s="42" t="s">
        <v>66</v>
      </c>
      <c r="M351" s="42" t="s">
        <v>67</v>
      </c>
      <c r="N351" s="42" t="s">
        <v>2294</v>
      </c>
      <c r="O351" s="42" t="s">
        <v>2295</v>
      </c>
      <c r="P351" s="42" t="s">
        <v>2296</v>
      </c>
      <c r="Q351" s="14" t="s">
        <v>295</v>
      </c>
      <c r="R351" s="47" t="s">
        <v>72</v>
      </c>
      <c r="S351" s="42" t="s">
        <v>1659</v>
      </c>
      <c r="T351" s="14" t="s">
        <v>115</v>
      </c>
      <c r="U351" s="42" t="s">
        <v>75</v>
      </c>
      <c r="V351" s="42" t="s">
        <v>661</v>
      </c>
      <c r="W351" s="42" t="s">
        <v>502</v>
      </c>
      <c r="X351" s="42" t="s">
        <v>1358</v>
      </c>
      <c r="Y351" s="48" t="s">
        <v>4936</v>
      </c>
    </row>
    <row r="352" spans="1:25" s="41" customFormat="1" ht="15" customHeight="1" x14ac:dyDescent="0.25">
      <c r="A352" s="14">
        <v>351</v>
      </c>
      <c r="B352" s="42" t="s">
        <v>1595</v>
      </c>
      <c r="C352" s="43" t="s">
        <v>9</v>
      </c>
      <c r="D352" s="42" t="s">
        <v>61</v>
      </c>
      <c r="E352" s="70">
        <v>43034</v>
      </c>
      <c r="F352" s="71" t="s">
        <v>2297</v>
      </c>
      <c r="G352" s="42">
        <v>8169000415</v>
      </c>
      <c r="H352" s="42" t="s">
        <v>2298</v>
      </c>
      <c r="I352" s="42" t="s">
        <v>2299</v>
      </c>
      <c r="J352" s="42" t="s">
        <v>121</v>
      </c>
      <c r="K352" s="46">
        <v>100000</v>
      </c>
      <c r="L352" s="42" t="s">
        <v>66</v>
      </c>
      <c r="M352" s="42" t="s">
        <v>67</v>
      </c>
      <c r="N352" s="42" t="s">
        <v>2300</v>
      </c>
      <c r="O352" s="42" t="s">
        <v>2301</v>
      </c>
      <c r="P352" s="42" t="s">
        <v>2302</v>
      </c>
      <c r="Q352" s="14" t="s">
        <v>2303</v>
      </c>
      <c r="R352" s="47" t="s">
        <v>72</v>
      </c>
      <c r="S352" s="42" t="s">
        <v>1659</v>
      </c>
      <c r="T352" s="14" t="s">
        <v>115</v>
      </c>
      <c r="U352" s="42" t="s">
        <v>75</v>
      </c>
      <c r="V352" s="42" t="s">
        <v>661</v>
      </c>
      <c r="W352" s="42" t="s">
        <v>77</v>
      </c>
      <c r="X352" s="42" t="s">
        <v>1358</v>
      </c>
      <c r="Y352" s="48" t="s">
        <v>4936</v>
      </c>
    </row>
    <row r="353" spans="1:240" s="41" customFormat="1" ht="15" customHeight="1" x14ac:dyDescent="0.25">
      <c r="A353" s="14">
        <v>352</v>
      </c>
      <c r="B353" s="42" t="s">
        <v>1595</v>
      </c>
      <c r="C353" s="43" t="s">
        <v>9</v>
      </c>
      <c r="D353" s="42" t="s">
        <v>61</v>
      </c>
      <c r="E353" s="70">
        <v>43052</v>
      </c>
      <c r="F353" s="71" t="s">
        <v>2304</v>
      </c>
      <c r="G353" s="42">
        <v>8172000122</v>
      </c>
      <c r="H353" s="42" t="s">
        <v>2305</v>
      </c>
      <c r="I353" s="42" t="s">
        <v>2306</v>
      </c>
      <c r="J353" s="42" t="s">
        <v>109</v>
      </c>
      <c r="K353" s="46">
        <v>100000</v>
      </c>
      <c r="L353" s="42" t="s">
        <v>66</v>
      </c>
      <c r="M353" s="42" t="s">
        <v>67</v>
      </c>
      <c r="N353" s="42" t="s">
        <v>2307</v>
      </c>
      <c r="O353" s="42" t="s">
        <v>2308</v>
      </c>
      <c r="P353" s="42" t="s">
        <v>2309</v>
      </c>
      <c r="Q353" s="14" t="s">
        <v>2310</v>
      </c>
      <c r="R353" s="47" t="s">
        <v>72</v>
      </c>
      <c r="S353" s="42" t="s">
        <v>1659</v>
      </c>
      <c r="T353" s="14" t="s">
        <v>115</v>
      </c>
      <c r="U353" s="42" t="s">
        <v>433</v>
      </c>
      <c r="V353" s="42" t="s">
        <v>661</v>
      </c>
      <c r="W353" s="42" t="s">
        <v>502</v>
      </c>
      <c r="X353" s="42" t="s">
        <v>1358</v>
      </c>
      <c r="Y353" s="48" t="s">
        <v>4936</v>
      </c>
    </row>
    <row r="354" spans="1:240" s="41" customFormat="1" ht="15" customHeight="1" x14ac:dyDescent="0.25">
      <c r="A354" s="14">
        <v>353</v>
      </c>
      <c r="B354" s="42" t="s">
        <v>1595</v>
      </c>
      <c r="C354" s="43" t="s">
        <v>10</v>
      </c>
      <c r="D354" s="42" t="s">
        <v>61</v>
      </c>
      <c r="E354" s="91" t="s">
        <v>2311</v>
      </c>
      <c r="F354" s="92">
        <v>0.87395833333333339</v>
      </c>
      <c r="G354" s="42" t="s">
        <v>31</v>
      </c>
      <c r="H354" s="42" t="s">
        <v>31</v>
      </c>
      <c r="I354" s="42" t="s">
        <v>31</v>
      </c>
      <c r="J354" s="42" t="s">
        <v>31</v>
      </c>
      <c r="K354" s="46">
        <v>50000</v>
      </c>
      <c r="L354" s="42" t="s">
        <v>31</v>
      </c>
      <c r="M354" s="42" t="s">
        <v>31</v>
      </c>
      <c r="N354" s="42" t="s">
        <v>31</v>
      </c>
      <c r="O354" s="42" t="s">
        <v>31</v>
      </c>
      <c r="P354" s="42" t="s">
        <v>2312</v>
      </c>
      <c r="Q354" s="14" t="s">
        <v>100</v>
      </c>
      <c r="R354" s="47" t="s">
        <v>72</v>
      </c>
      <c r="S354" s="42" t="s">
        <v>2313</v>
      </c>
      <c r="T354" s="14" t="s">
        <v>586</v>
      </c>
      <c r="U354" s="42" t="s">
        <v>2314</v>
      </c>
      <c r="V354" s="42" t="s">
        <v>31</v>
      </c>
      <c r="W354" s="42" t="s">
        <v>31</v>
      </c>
      <c r="X354" s="42" t="s">
        <v>1358</v>
      </c>
      <c r="Y354" s="48" t="s">
        <v>4936</v>
      </c>
    </row>
    <row r="355" spans="1:240" s="41" customFormat="1" ht="15" customHeight="1" x14ac:dyDescent="0.25">
      <c r="A355" s="14">
        <v>354</v>
      </c>
      <c r="B355" s="42" t="s">
        <v>1595</v>
      </c>
      <c r="C355" s="43" t="s">
        <v>9</v>
      </c>
      <c r="D355" s="42" t="s">
        <v>61</v>
      </c>
      <c r="E355" s="93">
        <v>42888</v>
      </c>
      <c r="F355" s="66" t="s">
        <v>2315</v>
      </c>
      <c r="G355" s="42">
        <v>8250000661</v>
      </c>
      <c r="H355" s="42" t="s">
        <v>2316</v>
      </c>
      <c r="I355" s="42" t="s">
        <v>2317</v>
      </c>
      <c r="J355" s="42" t="s">
        <v>2318</v>
      </c>
      <c r="K355" s="46">
        <v>50000</v>
      </c>
      <c r="L355" s="42" t="s">
        <v>66</v>
      </c>
      <c r="M355" s="42" t="s">
        <v>67</v>
      </c>
      <c r="N355" s="42" t="s">
        <v>2319</v>
      </c>
      <c r="O355" s="42" t="s">
        <v>2320</v>
      </c>
      <c r="P355" s="42" t="s">
        <v>2321</v>
      </c>
      <c r="Q355" s="14" t="s">
        <v>2322</v>
      </c>
      <c r="R355" s="47" t="s">
        <v>72</v>
      </c>
      <c r="S355" s="42" t="s">
        <v>2323</v>
      </c>
      <c r="T355" s="14" t="s">
        <v>586</v>
      </c>
      <c r="U355" s="42" t="s">
        <v>75</v>
      </c>
      <c r="V355" s="42" t="s">
        <v>76</v>
      </c>
      <c r="W355" s="42" t="s">
        <v>2324</v>
      </c>
      <c r="X355" s="42" t="s">
        <v>1358</v>
      </c>
      <c r="Y355" s="48" t="s">
        <v>4936</v>
      </c>
    </row>
    <row r="356" spans="1:240" s="41" customFormat="1" ht="15" customHeight="1" x14ac:dyDescent="0.25">
      <c r="A356" s="14">
        <v>355</v>
      </c>
      <c r="B356" s="42" t="s">
        <v>1595</v>
      </c>
      <c r="C356" s="43" t="s">
        <v>9</v>
      </c>
      <c r="D356" s="42" t="s">
        <v>61</v>
      </c>
      <c r="E356" s="93">
        <v>42888</v>
      </c>
      <c r="F356" s="66" t="s">
        <v>2325</v>
      </c>
      <c r="G356" s="42">
        <v>8250000661</v>
      </c>
      <c r="H356" s="42" t="s">
        <v>2316</v>
      </c>
      <c r="I356" s="42" t="s">
        <v>2317</v>
      </c>
      <c r="J356" s="42" t="s">
        <v>2318</v>
      </c>
      <c r="K356" s="46">
        <v>100000</v>
      </c>
      <c r="L356" s="42" t="s">
        <v>66</v>
      </c>
      <c r="M356" s="42" t="s">
        <v>67</v>
      </c>
      <c r="N356" s="42" t="s">
        <v>2326</v>
      </c>
      <c r="O356" s="42" t="s">
        <v>2327</v>
      </c>
      <c r="P356" s="42" t="s">
        <v>2328</v>
      </c>
      <c r="Q356" s="14" t="s">
        <v>2322</v>
      </c>
      <c r="R356" s="47" t="s">
        <v>72</v>
      </c>
      <c r="S356" s="42" t="s">
        <v>2323</v>
      </c>
      <c r="T356" s="14" t="s">
        <v>586</v>
      </c>
      <c r="U356" s="42" t="s">
        <v>75</v>
      </c>
      <c r="V356" s="42" t="s">
        <v>76</v>
      </c>
      <c r="W356" s="42" t="s">
        <v>2324</v>
      </c>
      <c r="X356" s="42" t="s">
        <v>1358</v>
      </c>
      <c r="Y356" s="48" t="s">
        <v>4936</v>
      </c>
    </row>
    <row r="357" spans="1:240" s="41" customFormat="1" ht="15" customHeight="1" x14ac:dyDescent="0.25">
      <c r="A357" s="14">
        <v>356</v>
      </c>
      <c r="B357" s="42" t="s">
        <v>1595</v>
      </c>
      <c r="C357" s="43" t="s">
        <v>9</v>
      </c>
      <c r="D357" s="42" t="s">
        <v>61</v>
      </c>
      <c r="E357" s="93">
        <v>42928</v>
      </c>
      <c r="F357" s="66" t="s">
        <v>2329</v>
      </c>
      <c r="G357" s="42">
        <v>8250000583</v>
      </c>
      <c r="H357" s="42" t="s">
        <v>2330</v>
      </c>
      <c r="I357" s="42" t="s">
        <v>2331</v>
      </c>
      <c r="J357" s="42" t="s">
        <v>2332</v>
      </c>
      <c r="K357" s="46">
        <v>300000</v>
      </c>
      <c r="L357" s="42" t="s">
        <v>66</v>
      </c>
      <c r="M357" s="42" t="s">
        <v>67</v>
      </c>
      <c r="N357" s="42" t="s">
        <v>2333</v>
      </c>
      <c r="O357" s="42" t="s">
        <v>2334</v>
      </c>
      <c r="P357" s="42" t="s">
        <v>2335</v>
      </c>
      <c r="Q357" s="14" t="s">
        <v>2336</v>
      </c>
      <c r="R357" s="47" t="s">
        <v>72</v>
      </c>
      <c r="S357" s="42" t="s">
        <v>2323</v>
      </c>
      <c r="T357" s="14" t="s">
        <v>586</v>
      </c>
      <c r="U357" s="42" t="s">
        <v>75</v>
      </c>
      <c r="V357" s="42" t="s">
        <v>76</v>
      </c>
      <c r="W357" s="42" t="s">
        <v>2324</v>
      </c>
      <c r="X357" s="42" t="s">
        <v>1358</v>
      </c>
      <c r="Y357" s="48" t="s">
        <v>4936</v>
      </c>
    </row>
    <row r="358" spans="1:240" s="41" customFormat="1" ht="15" customHeight="1" x14ac:dyDescent="0.25">
      <c r="A358" s="14">
        <v>357</v>
      </c>
      <c r="B358" s="42" t="s">
        <v>1595</v>
      </c>
      <c r="C358" s="43" t="s">
        <v>9</v>
      </c>
      <c r="D358" s="42" t="s">
        <v>61</v>
      </c>
      <c r="E358" s="93">
        <v>43050</v>
      </c>
      <c r="F358" s="66" t="s">
        <v>2337</v>
      </c>
      <c r="G358" s="42">
        <v>8259000051</v>
      </c>
      <c r="H358" s="42" t="s">
        <v>2338</v>
      </c>
      <c r="I358" s="42" t="s">
        <v>2339</v>
      </c>
      <c r="J358" s="42" t="s">
        <v>2332</v>
      </c>
      <c r="K358" s="46">
        <v>500000</v>
      </c>
      <c r="L358" s="42" t="s">
        <v>66</v>
      </c>
      <c r="M358" s="42" t="s">
        <v>67</v>
      </c>
      <c r="N358" s="42" t="s">
        <v>2340</v>
      </c>
      <c r="O358" s="42" t="s">
        <v>2341</v>
      </c>
      <c r="P358" s="42" t="s">
        <v>2342</v>
      </c>
      <c r="Q358" s="14" t="s">
        <v>2343</v>
      </c>
      <c r="R358" s="47" t="s">
        <v>72</v>
      </c>
      <c r="S358" s="42" t="s">
        <v>2344</v>
      </c>
      <c r="T358" s="14" t="s">
        <v>586</v>
      </c>
      <c r="U358" s="42" t="s">
        <v>75</v>
      </c>
      <c r="V358" s="42" t="s">
        <v>76</v>
      </c>
      <c r="W358" s="42" t="s">
        <v>2324</v>
      </c>
      <c r="X358" s="42" t="s">
        <v>1358</v>
      </c>
      <c r="Y358" s="48" t="s">
        <v>4936</v>
      </c>
    </row>
    <row r="359" spans="1:240" s="41" customFormat="1" ht="15" customHeight="1" x14ac:dyDescent="0.25">
      <c r="A359" s="14">
        <v>358</v>
      </c>
      <c r="B359" s="42" t="s">
        <v>1595</v>
      </c>
      <c r="C359" s="43" t="s">
        <v>9</v>
      </c>
      <c r="D359" s="42" t="s">
        <v>61</v>
      </c>
      <c r="E359" s="93">
        <v>43049</v>
      </c>
      <c r="F359" s="66" t="s">
        <v>2345</v>
      </c>
      <c r="G359" s="42">
        <v>8250000602</v>
      </c>
      <c r="H359" s="42" t="s">
        <v>2346</v>
      </c>
      <c r="I359" s="42" t="s">
        <v>2347</v>
      </c>
      <c r="J359" s="42" t="s">
        <v>2332</v>
      </c>
      <c r="K359" s="46">
        <v>100000</v>
      </c>
      <c r="L359" s="42" t="s">
        <v>66</v>
      </c>
      <c r="M359" s="42" t="s">
        <v>67</v>
      </c>
      <c r="N359" s="42" t="s">
        <v>2348</v>
      </c>
      <c r="O359" s="42" t="s">
        <v>2349</v>
      </c>
      <c r="P359" s="42" t="s">
        <v>2350</v>
      </c>
      <c r="Q359" s="14" t="s">
        <v>2351</v>
      </c>
      <c r="R359" s="47" t="s">
        <v>72</v>
      </c>
      <c r="S359" s="42" t="s">
        <v>2344</v>
      </c>
      <c r="T359" s="14" t="s">
        <v>586</v>
      </c>
      <c r="U359" s="42" t="s">
        <v>75</v>
      </c>
      <c r="V359" s="42" t="s">
        <v>76</v>
      </c>
      <c r="W359" s="42" t="s">
        <v>2324</v>
      </c>
      <c r="X359" s="42" t="s">
        <v>1358</v>
      </c>
      <c r="Y359" s="48" t="s">
        <v>4936</v>
      </c>
    </row>
    <row r="360" spans="1:240" s="41" customFormat="1" ht="15" customHeight="1" x14ac:dyDescent="0.25">
      <c r="A360" s="14">
        <v>359</v>
      </c>
      <c r="B360" s="42" t="s">
        <v>1595</v>
      </c>
      <c r="C360" s="43" t="s">
        <v>9</v>
      </c>
      <c r="D360" s="42" t="s">
        <v>61</v>
      </c>
      <c r="E360" s="93">
        <v>43045</v>
      </c>
      <c r="F360" s="66" t="s">
        <v>2352</v>
      </c>
      <c r="G360" s="42">
        <v>8261000062</v>
      </c>
      <c r="H360" s="42" t="s">
        <v>2353</v>
      </c>
      <c r="I360" s="42" t="s">
        <v>2354</v>
      </c>
      <c r="J360" s="42" t="s">
        <v>2318</v>
      </c>
      <c r="K360" s="46">
        <v>50000</v>
      </c>
      <c r="L360" s="42" t="s">
        <v>66</v>
      </c>
      <c r="M360" s="42" t="s">
        <v>67</v>
      </c>
      <c r="N360" s="42" t="s">
        <v>2355</v>
      </c>
      <c r="O360" s="42" t="s">
        <v>2356</v>
      </c>
      <c r="P360" s="42" t="s">
        <v>2357</v>
      </c>
      <c r="Q360" s="14" t="s">
        <v>2358</v>
      </c>
      <c r="R360" s="47" t="s">
        <v>72</v>
      </c>
      <c r="S360" s="42" t="s">
        <v>2344</v>
      </c>
      <c r="T360" s="14" t="s">
        <v>586</v>
      </c>
      <c r="U360" s="42" t="s">
        <v>433</v>
      </c>
      <c r="V360" s="42" t="s">
        <v>76</v>
      </c>
      <c r="W360" s="42" t="s">
        <v>2324</v>
      </c>
      <c r="X360" s="42" t="s">
        <v>1358</v>
      </c>
      <c r="Y360" s="48" t="s">
        <v>4936</v>
      </c>
    </row>
    <row r="361" spans="1:240" s="41" customFormat="1" ht="15" customHeight="1" x14ac:dyDescent="0.25">
      <c r="A361" s="14">
        <v>360</v>
      </c>
      <c r="B361" s="42" t="s">
        <v>1595</v>
      </c>
      <c r="C361" s="43" t="s">
        <v>9</v>
      </c>
      <c r="D361" s="42" t="s">
        <v>61</v>
      </c>
      <c r="E361" s="93">
        <v>43043</v>
      </c>
      <c r="F361" s="66" t="s">
        <v>2359</v>
      </c>
      <c r="G361" s="42">
        <v>8243000029</v>
      </c>
      <c r="H361" s="42" t="s">
        <v>2360</v>
      </c>
      <c r="I361" s="42" t="s">
        <v>2361</v>
      </c>
      <c r="J361" s="42" t="s">
        <v>2332</v>
      </c>
      <c r="K361" s="46">
        <v>300000</v>
      </c>
      <c r="L361" s="42" t="s">
        <v>66</v>
      </c>
      <c r="M361" s="42" t="s">
        <v>67</v>
      </c>
      <c r="N361" s="42" t="s">
        <v>2362</v>
      </c>
      <c r="O361" s="42" t="s">
        <v>2363</v>
      </c>
      <c r="P361" s="42" t="s">
        <v>2364</v>
      </c>
      <c r="Q361" s="14" t="s">
        <v>2365</v>
      </c>
      <c r="R361" s="47" t="s">
        <v>72</v>
      </c>
      <c r="S361" s="42" t="s">
        <v>2344</v>
      </c>
      <c r="T361" s="14" t="s">
        <v>586</v>
      </c>
      <c r="U361" s="42" t="s">
        <v>75</v>
      </c>
      <c r="V361" s="42" t="s">
        <v>76</v>
      </c>
      <c r="W361" s="42" t="s">
        <v>2324</v>
      </c>
      <c r="X361" s="42" t="s">
        <v>1358</v>
      </c>
      <c r="Y361" s="48" t="s">
        <v>4936</v>
      </c>
    </row>
    <row r="362" spans="1:240" s="41" customFormat="1" ht="15" customHeight="1" x14ac:dyDescent="0.25">
      <c r="A362" s="14">
        <v>361</v>
      </c>
      <c r="B362" s="42" t="s">
        <v>1595</v>
      </c>
      <c r="C362" s="43" t="s">
        <v>9</v>
      </c>
      <c r="D362" s="42" t="s">
        <v>61</v>
      </c>
      <c r="E362" s="93">
        <v>43040</v>
      </c>
      <c r="F362" s="66" t="s">
        <v>2366</v>
      </c>
      <c r="G362" s="42">
        <v>8234000154</v>
      </c>
      <c r="H362" s="42" t="s">
        <v>2367</v>
      </c>
      <c r="I362" s="42" t="s">
        <v>2368</v>
      </c>
      <c r="J362" s="42" t="s">
        <v>2332</v>
      </c>
      <c r="K362" s="46">
        <v>500000</v>
      </c>
      <c r="L362" s="42" t="s">
        <v>66</v>
      </c>
      <c r="M362" s="42" t="s">
        <v>67</v>
      </c>
      <c r="N362" s="42" t="s">
        <v>2369</v>
      </c>
      <c r="O362" s="42" t="s">
        <v>2370</v>
      </c>
      <c r="P362" s="42" t="s">
        <v>2371</v>
      </c>
      <c r="Q362" s="14" t="s">
        <v>2372</v>
      </c>
      <c r="R362" s="47" t="s">
        <v>72</v>
      </c>
      <c r="S362" s="42" t="s">
        <v>2344</v>
      </c>
      <c r="T362" s="14" t="s">
        <v>586</v>
      </c>
      <c r="U362" s="42" t="s">
        <v>75</v>
      </c>
      <c r="V362" s="42" t="s">
        <v>76</v>
      </c>
      <c r="W362" s="42" t="s">
        <v>2324</v>
      </c>
      <c r="X362" s="42" t="s">
        <v>1358</v>
      </c>
      <c r="Y362" s="48" t="s">
        <v>4936</v>
      </c>
    </row>
    <row r="363" spans="1:240" s="41" customFormat="1" ht="15" customHeight="1" x14ac:dyDescent="0.25">
      <c r="A363" s="14">
        <v>362</v>
      </c>
      <c r="B363" s="42" t="s">
        <v>1595</v>
      </c>
      <c r="C363" s="43" t="s">
        <v>10</v>
      </c>
      <c r="D363" s="42" t="s">
        <v>61</v>
      </c>
      <c r="E363" s="86">
        <v>43052</v>
      </c>
      <c r="F363" s="94">
        <v>8.4351851851851845E-2</v>
      </c>
      <c r="G363" s="42" t="s">
        <v>31</v>
      </c>
      <c r="H363" s="42" t="s">
        <v>31</v>
      </c>
      <c r="I363" s="42" t="s">
        <v>31</v>
      </c>
      <c r="J363" s="42" t="s">
        <v>31</v>
      </c>
      <c r="K363" s="46">
        <v>50000</v>
      </c>
      <c r="L363" s="42" t="s">
        <v>31</v>
      </c>
      <c r="M363" s="42" t="s">
        <v>31</v>
      </c>
      <c r="N363" s="42" t="s">
        <v>31</v>
      </c>
      <c r="O363" s="42" t="s">
        <v>31</v>
      </c>
      <c r="P363" s="42" t="s">
        <v>2373</v>
      </c>
      <c r="Q363" s="14" t="s">
        <v>100</v>
      </c>
      <c r="R363" s="47" t="s">
        <v>72</v>
      </c>
      <c r="S363" s="42" t="s">
        <v>2374</v>
      </c>
      <c r="T363" s="14" t="s">
        <v>375</v>
      </c>
      <c r="U363" s="42" t="s">
        <v>2314</v>
      </c>
      <c r="V363" s="42" t="s">
        <v>31</v>
      </c>
      <c r="W363" s="42" t="s">
        <v>31</v>
      </c>
      <c r="X363" s="42" t="s">
        <v>1358</v>
      </c>
      <c r="Y363" s="48" t="s">
        <v>4936</v>
      </c>
    </row>
    <row r="364" spans="1:240" s="41" customFormat="1" ht="15" customHeight="1" x14ac:dyDescent="0.25">
      <c r="A364" s="14">
        <v>363</v>
      </c>
      <c r="B364" s="42" t="s">
        <v>1595</v>
      </c>
      <c r="C364" s="43" t="s">
        <v>10</v>
      </c>
      <c r="D364" s="42" t="s">
        <v>61</v>
      </c>
      <c r="E364" s="86">
        <v>43052</v>
      </c>
      <c r="F364" s="94">
        <v>8.4490740740740741E-2</v>
      </c>
      <c r="G364" s="42" t="s">
        <v>31</v>
      </c>
      <c r="H364" s="42" t="s">
        <v>31</v>
      </c>
      <c r="I364" s="42" t="s">
        <v>31</v>
      </c>
      <c r="J364" s="42" t="s">
        <v>31</v>
      </c>
      <c r="K364" s="46">
        <v>50000</v>
      </c>
      <c r="L364" s="42" t="s">
        <v>31</v>
      </c>
      <c r="M364" s="42" t="s">
        <v>31</v>
      </c>
      <c r="N364" s="42" t="s">
        <v>31</v>
      </c>
      <c r="O364" s="42" t="s">
        <v>31</v>
      </c>
      <c r="P364" s="42" t="s">
        <v>2375</v>
      </c>
      <c r="Q364" s="14" t="s">
        <v>100</v>
      </c>
      <c r="R364" s="47" t="s">
        <v>72</v>
      </c>
      <c r="S364" s="42" t="s">
        <v>2374</v>
      </c>
      <c r="T364" s="14" t="s">
        <v>375</v>
      </c>
      <c r="U364" s="42" t="s">
        <v>2314</v>
      </c>
      <c r="V364" s="42" t="s">
        <v>31</v>
      </c>
      <c r="W364" s="42" t="s">
        <v>31</v>
      </c>
      <c r="X364" s="42" t="s">
        <v>1358</v>
      </c>
      <c r="Y364" s="48" t="s">
        <v>4936</v>
      </c>
    </row>
    <row r="365" spans="1:240" s="41" customFormat="1" ht="15" customHeight="1" x14ac:dyDescent="0.25">
      <c r="A365" s="14">
        <v>364</v>
      </c>
      <c r="B365" s="42" t="s">
        <v>1595</v>
      </c>
      <c r="C365" s="43" t="s">
        <v>10</v>
      </c>
      <c r="D365" s="42" t="s">
        <v>61</v>
      </c>
      <c r="E365" s="86">
        <v>43052</v>
      </c>
      <c r="F365" s="94">
        <v>8.5092592592592595E-2</v>
      </c>
      <c r="G365" s="42" t="s">
        <v>31</v>
      </c>
      <c r="H365" s="42" t="s">
        <v>31</v>
      </c>
      <c r="I365" s="42" t="s">
        <v>31</v>
      </c>
      <c r="J365" s="42" t="s">
        <v>31</v>
      </c>
      <c r="K365" s="46">
        <v>100000</v>
      </c>
      <c r="L365" s="42" t="s">
        <v>31</v>
      </c>
      <c r="M365" s="42" t="s">
        <v>31</v>
      </c>
      <c r="N365" s="42" t="s">
        <v>31</v>
      </c>
      <c r="O365" s="42" t="s">
        <v>31</v>
      </c>
      <c r="P365" s="42" t="s">
        <v>2376</v>
      </c>
      <c r="Q365" s="14" t="s">
        <v>100</v>
      </c>
      <c r="R365" s="47" t="s">
        <v>72</v>
      </c>
      <c r="S365" s="42" t="s">
        <v>2374</v>
      </c>
      <c r="T365" s="14" t="s">
        <v>375</v>
      </c>
      <c r="U365" s="42" t="s">
        <v>2314</v>
      </c>
      <c r="V365" s="42" t="s">
        <v>31</v>
      </c>
      <c r="W365" s="42" t="s">
        <v>31</v>
      </c>
      <c r="X365" s="42" t="s">
        <v>1358</v>
      </c>
      <c r="Y365" s="48" t="s">
        <v>4936</v>
      </c>
    </row>
    <row r="366" spans="1:240" s="41" customFormat="1" ht="15" customHeight="1" x14ac:dyDescent="0.25">
      <c r="A366" s="14">
        <v>365</v>
      </c>
      <c r="B366" s="42" t="s">
        <v>1595</v>
      </c>
      <c r="C366" s="43" t="s">
        <v>10</v>
      </c>
      <c r="D366" s="42" t="s">
        <v>61</v>
      </c>
      <c r="E366" s="86">
        <v>43058</v>
      </c>
      <c r="F366" s="94">
        <v>0.13777777777777778</v>
      </c>
      <c r="G366" s="42" t="s">
        <v>31</v>
      </c>
      <c r="H366" s="42" t="s">
        <v>31</v>
      </c>
      <c r="I366" s="42" t="s">
        <v>31</v>
      </c>
      <c r="J366" s="42" t="s">
        <v>31</v>
      </c>
      <c r="K366" s="46">
        <v>100000</v>
      </c>
      <c r="L366" s="42" t="s">
        <v>31</v>
      </c>
      <c r="M366" s="42" t="s">
        <v>31</v>
      </c>
      <c r="N366" s="42" t="s">
        <v>31</v>
      </c>
      <c r="O366" s="42" t="s">
        <v>31</v>
      </c>
      <c r="P366" s="42" t="s">
        <v>2377</v>
      </c>
      <c r="Q366" s="14" t="s">
        <v>100</v>
      </c>
      <c r="R366" s="47" t="s">
        <v>72</v>
      </c>
      <c r="S366" s="42" t="s">
        <v>2374</v>
      </c>
      <c r="T366" s="14" t="s">
        <v>375</v>
      </c>
      <c r="U366" s="42" t="s">
        <v>2314</v>
      </c>
      <c r="V366" s="42" t="s">
        <v>31</v>
      </c>
      <c r="W366" s="42" t="s">
        <v>31</v>
      </c>
      <c r="X366" s="42" t="s">
        <v>1358</v>
      </c>
      <c r="Y366" s="48" t="s">
        <v>4936</v>
      </c>
    </row>
    <row r="367" spans="1:240" s="41" customFormat="1" ht="15" customHeight="1" x14ac:dyDescent="0.25">
      <c r="A367" s="14">
        <v>366</v>
      </c>
      <c r="B367" s="42" t="s">
        <v>1595</v>
      </c>
      <c r="C367" s="43" t="s">
        <v>9</v>
      </c>
      <c r="D367" s="42" t="s">
        <v>138</v>
      </c>
      <c r="E367" s="78">
        <v>43041</v>
      </c>
      <c r="F367" s="79" t="s">
        <v>2378</v>
      </c>
      <c r="G367" s="42">
        <v>8224000721</v>
      </c>
      <c r="H367" s="42" t="s">
        <v>2379</v>
      </c>
      <c r="I367" s="42" t="s">
        <v>2380</v>
      </c>
      <c r="J367" s="42" t="s">
        <v>1301</v>
      </c>
      <c r="K367" s="46">
        <v>100000</v>
      </c>
      <c r="L367" s="42" t="s">
        <v>66</v>
      </c>
      <c r="M367" s="42" t="s">
        <v>67</v>
      </c>
      <c r="N367" s="42" t="s">
        <v>2381</v>
      </c>
      <c r="O367" s="42" t="s">
        <v>2382</v>
      </c>
      <c r="P367" s="42" t="s">
        <v>2383</v>
      </c>
      <c r="Q367" s="14" t="s">
        <v>2384</v>
      </c>
      <c r="R367" s="47" t="s">
        <v>72</v>
      </c>
      <c r="S367" s="42" t="s">
        <v>2385</v>
      </c>
      <c r="T367" s="14" t="s">
        <v>375</v>
      </c>
      <c r="U367" s="42" t="s">
        <v>2386</v>
      </c>
      <c r="V367" s="42" t="s">
        <v>661</v>
      </c>
      <c r="W367" s="42" t="s">
        <v>77</v>
      </c>
      <c r="X367" s="42" t="s">
        <v>1358</v>
      </c>
      <c r="Y367" s="48" t="s">
        <v>4936</v>
      </c>
      <c r="HM367" s="49"/>
      <c r="HN367" s="49"/>
      <c r="HO367" s="49"/>
      <c r="HP367" s="49"/>
      <c r="HQ367" s="49"/>
      <c r="HR367" s="49"/>
      <c r="HS367" s="49"/>
      <c r="HT367" s="49"/>
      <c r="HU367" s="49"/>
      <c r="HV367" s="49"/>
      <c r="HW367" s="49"/>
      <c r="HX367" s="49"/>
      <c r="HY367" s="49"/>
      <c r="HZ367" s="49"/>
      <c r="IA367" s="49"/>
      <c r="IB367" s="49"/>
      <c r="IC367" s="49"/>
      <c r="ID367" s="49"/>
      <c r="IE367" s="49"/>
      <c r="IF367" s="49"/>
    </row>
    <row r="368" spans="1:240" s="41" customFormat="1" ht="15" customHeight="1" x14ac:dyDescent="0.25">
      <c r="A368" s="14">
        <v>367</v>
      </c>
      <c r="B368" s="42" t="s">
        <v>1595</v>
      </c>
      <c r="C368" s="43" t="s">
        <v>9</v>
      </c>
      <c r="D368" s="42" t="s">
        <v>61</v>
      </c>
      <c r="E368" s="78">
        <v>43043</v>
      </c>
      <c r="F368" s="79" t="s">
        <v>2387</v>
      </c>
      <c r="G368" s="42">
        <v>8224000721</v>
      </c>
      <c r="H368" s="42" t="s">
        <v>2379</v>
      </c>
      <c r="I368" s="42" t="s">
        <v>2380</v>
      </c>
      <c r="J368" s="42" t="s">
        <v>1301</v>
      </c>
      <c r="K368" s="46">
        <v>50000</v>
      </c>
      <c r="L368" s="42" t="s">
        <v>66</v>
      </c>
      <c r="M368" s="42" t="s">
        <v>67</v>
      </c>
      <c r="N368" s="42" t="s">
        <v>2388</v>
      </c>
      <c r="O368" s="42" t="s">
        <v>2389</v>
      </c>
      <c r="P368" s="42" t="s">
        <v>2390</v>
      </c>
      <c r="Q368" s="14" t="s">
        <v>2384</v>
      </c>
      <c r="R368" s="47" t="s">
        <v>72</v>
      </c>
      <c r="S368" s="42" t="s">
        <v>2385</v>
      </c>
      <c r="T368" s="14" t="s">
        <v>375</v>
      </c>
      <c r="U368" s="42" t="s">
        <v>75</v>
      </c>
      <c r="V368" s="42" t="s">
        <v>661</v>
      </c>
      <c r="W368" s="42" t="s">
        <v>77</v>
      </c>
      <c r="X368" s="42" t="s">
        <v>1358</v>
      </c>
      <c r="Y368" s="48" t="s">
        <v>4936</v>
      </c>
    </row>
    <row r="369" spans="1:216" s="41" customFormat="1" ht="15" customHeight="1" x14ac:dyDescent="0.25">
      <c r="A369" s="14">
        <v>368</v>
      </c>
      <c r="B369" s="42" t="s">
        <v>1595</v>
      </c>
      <c r="C369" s="43" t="s">
        <v>9</v>
      </c>
      <c r="D369" s="42" t="s">
        <v>61</v>
      </c>
      <c r="E369" s="78">
        <v>43045</v>
      </c>
      <c r="F369" s="79" t="s">
        <v>2391</v>
      </c>
      <c r="G369" s="42">
        <v>8224000714</v>
      </c>
      <c r="H369" s="42" t="s">
        <v>2392</v>
      </c>
      <c r="I369" s="42" t="s">
        <v>2393</v>
      </c>
      <c r="J369" s="42" t="s">
        <v>1301</v>
      </c>
      <c r="K369" s="46">
        <v>50000</v>
      </c>
      <c r="L369" s="42" t="s">
        <v>66</v>
      </c>
      <c r="M369" s="42" t="s">
        <v>67</v>
      </c>
      <c r="N369" s="42" t="s">
        <v>2394</v>
      </c>
      <c r="O369" s="42" t="s">
        <v>2395</v>
      </c>
      <c r="P369" s="42" t="s">
        <v>2396</v>
      </c>
      <c r="Q369" s="14" t="s">
        <v>2397</v>
      </c>
      <c r="R369" s="47" t="s">
        <v>72</v>
      </c>
      <c r="S369" s="42" t="s">
        <v>2385</v>
      </c>
      <c r="T369" s="14" t="s">
        <v>375</v>
      </c>
      <c r="U369" s="42" t="s">
        <v>75</v>
      </c>
      <c r="V369" s="42" t="s">
        <v>661</v>
      </c>
      <c r="W369" s="42" t="s">
        <v>77</v>
      </c>
      <c r="X369" s="42" t="s">
        <v>1358</v>
      </c>
      <c r="Y369" s="48" t="s">
        <v>4936</v>
      </c>
    </row>
    <row r="370" spans="1:216" s="41" customFormat="1" ht="15" customHeight="1" x14ac:dyDescent="0.25">
      <c r="A370" s="14">
        <v>369</v>
      </c>
      <c r="B370" s="42" t="s">
        <v>1595</v>
      </c>
      <c r="C370" s="43" t="s">
        <v>9</v>
      </c>
      <c r="D370" s="42" t="s">
        <v>61</v>
      </c>
      <c r="E370" s="78">
        <v>43053</v>
      </c>
      <c r="F370" s="79" t="s">
        <v>2398</v>
      </c>
      <c r="G370" s="42">
        <v>8224000440</v>
      </c>
      <c r="H370" s="42" t="s">
        <v>2399</v>
      </c>
      <c r="I370" s="42" t="s">
        <v>2400</v>
      </c>
      <c r="J370" s="42" t="s">
        <v>369</v>
      </c>
      <c r="K370" s="46">
        <v>50000</v>
      </c>
      <c r="L370" s="42" t="s">
        <v>66</v>
      </c>
      <c r="M370" s="42" t="s">
        <v>67</v>
      </c>
      <c r="N370" s="42" t="s">
        <v>2401</v>
      </c>
      <c r="O370" s="42" t="s">
        <v>2402</v>
      </c>
      <c r="P370" s="42" t="s">
        <v>2403</v>
      </c>
      <c r="Q370" s="14" t="s">
        <v>2404</v>
      </c>
      <c r="R370" s="47" t="s">
        <v>72</v>
      </c>
      <c r="S370" s="42" t="s">
        <v>2385</v>
      </c>
      <c r="T370" s="14" t="s">
        <v>375</v>
      </c>
      <c r="U370" s="42" t="s">
        <v>75</v>
      </c>
      <c r="V370" s="42" t="s">
        <v>661</v>
      </c>
      <c r="W370" s="42" t="s">
        <v>77</v>
      </c>
      <c r="X370" s="42" t="s">
        <v>1358</v>
      </c>
      <c r="Y370" s="48" t="s">
        <v>4936</v>
      </c>
    </row>
    <row r="371" spans="1:216" s="41" customFormat="1" ht="15" customHeight="1" x14ac:dyDescent="0.25">
      <c r="A371" s="14">
        <v>370</v>
      </c>
      <c r="B371" s="42" t="s">
        <v>1595</v>
      </c>
      <c r="C371" s="43" t="s">
        <v>9</v>
      </c>
      <c r="D371" s="42" t="s">
        <v>61</v>
      </c>
      <c r="E371" s="78">
        <v>43057</v>
      </c>
      <c r="F371" s="79" t="s">
        <v>2405</v>
      </c>
      <c r="G371" s="42">
        <v>8208000201</v>
      </c>
      <c r="H371" s="42" t="s">
        <v>2406</v>
      </c>
      <c r="I371" s="42" t="s">
        <v>2407</v>
      </c>
      <c r="J371" s="42" t="s">
        <v>369</v>
      </c>
      <c r="K371" s="46">
        <v>50000</v>
      </c>
      <c r="L371" s="42" t="s">
        <v>66</v>
      </c>
      <c r="M371" s="42" t="s">
        <v>67</v>
      </c>
      <c r="N371" s="42" t="s">
        <v>2408</v>
      </c>
      <c r="O371" s="42" t="s">
        <v>2409</v>
      </c>
      <c r="P371" s="42" t="s">
        <v>2410</v>
      </c>
      <c r="Q371" s="14" t="s">
        <v>2411</v>
      </c>
      <c r="R371" s="47" t="s">
        <v>72</v>
      </c>
      <c r="S371" s="42" t="s">
        <v>2385</v>
      </c>
      <c r="T371" s="14" t="s">
        <v>375</v>
      </c>
      <c r="U371" s="42" t="s">
        <v>90</v>
      </c>
      <c r="V371" s="42" t="s">
        <v>661</v>
      </c>
      <c r="W371" s="42" t="s">
        <v>77</v>
      </c>
      <c r="X371" s="42" t="s">
        <v>1358</v>
      </c>
      <c r="Y371" s="48" t="s">
        <v>4936</v>
      </c>
    </row>
    <row r="372" spans="1:216" s="41" customFormat="1" ht="15" customHeight="1" x14ac:dyDescent="0.25">
      <c r="A372" s="14">
        <v>371</v>
      </c>
      <c r="B372" s="42" t="s">
        <v>1595</v>
      </c>
      <c r="C372" s="43" t="s">
        <v>9</v>
      </c>
      <c r="D372" s="42" t="s">
        <v>61</v>
      </c>
      <c r="E372" s="78">
        <v>43057</v>
      </c>
      <c r="F372" s="79" t="s">
        <v>2412</v>
      </c>
      <c r="G372" s="42">
        <v>8224000595</v>
      </c>
      <c r="H372" s="42" t="s">
        <v>2413</v>
      </c>
      <c r="I372" s="42" t="s">
        <v>2414</v>
      </c>
      <c r="J372" s="42" t="s">
        <v>1301</v>
      </c>
      <c r="K372" s="46">
        <v>50000</v>
      </c>
      <c r="L372" s="42" t="s">
        <v>66</v>
      </c>
      <c r="M372" s="42" t="s">
        <v>67</v>
      </c>
      <c r="N372" s="42" t="s">
        <v>2415</v>
      </c>
      <c r="O372" s="42" t="s">
        <v>2416</v>
      </c>
      <c r="P372" s="42" t="s">
        <v>2417</v>
      </c>
      <c r="Q372" s="14" t="s">
        <v>2418</v>
      </c>
      <c r="R372" s="47" t="s">
        <v>72</v>
      </c>
      <c r="S372" s="42" t="s">
        <v>2385</v>
      </c>
      <c r="T372" s="14" t="s">
        <v>375</v>
      </c>
      <c r="U372" s="42" t="s">
        <v>75</v>
      </c>
      <c r="V372" s="42" t="s">
        <v>661</v>
      </c>
      <c r="W372" s="42" t="s">
        <v>77</v>
      </c>
      <c r="X372" s="42" t="s">
        <v>1358</v>
      </c>
      <c r="Y372" s="48" t="s">
        <v>4936</v>
      </c>
    </row>
    <row r="373" spans="1:216" s="41" customFormat="1" ht="15" customHeight="1" x14ac:dyDescent="0.25">
      <c r="A373" s="14">
        <v>372</v>
      </c>
      <c r="B373" s="42" t="s">
        <v>1595</v>
      </c>
      <c r="C373" s="43" t="s">
        <v>9</v>
      </c>
      <c r="D373" s="42" t="s">
        <v>61</v>
      </c>
      <c r="E373" s="78">
        <v>43058</v>
      </c>
      <c r="F373" s="79" t="s">
        <v>2419</v>
      </c>
      <c r="G373" s="42">
        <v>8199000078</v>
      </c>
      <c r="H373" s="42" t="s">
        <v>2420</v>
      </c>
      <c r="I373" s="42" t="s">
        <v>2421</v>
      </c>
      <c r="J373" s="42" t="s">
        <v>1301</v>
      </c>
      <c r="K373" s="46">
        <v>200000</v>
      </c>
      <c r="L373" s="42" t="s">
        <v>66</v>
      </c>
      <c r="M373" s="42" t="s">
        <v>67</v>
      </c>
      <c r="N373" s="42" t="s">
        <v>2422</v>
      </c>
      <c r="O373" s="42" t="s">
        <v>2423</v>
      </c>
      <c r="P373" s="42" t="s">
        <v>2424</v>
      </c>
      <c r="Q373" s="14" t="s">
        <v>2425</v>
      </c>
      <c r="R373" s="47" t="s">
        <v>72</v>
      </c>
      <c r="S373" s="42" t="s">
        <v>2385</v>
      </c>
      <c r="T373" s="14" t="s">
        <v>375</v>
      </c>
      <c r="U373" s="42" t="s">
        <v>75</v>
      </c>
      <c r="V373" s="42" t="s">
        <v>661</v>
      </c>
      <c r="W373" s="42" t="s">
        <v>77</v>
      </c>
      <c r="X373" s="42" t="s">
        <v>1358</v>
      </c>
      <c r="Y373" s="48" t="s">
        <v>4936</v>
      </c>
    </row>
    <row r="374" spans="1:216" s="41" customFormat="1" ht="15" customHeight="1" x14ac:dyDescent="0.25">
      <c r="A374" s="14">
        <v>373</v>
      </c>
      <c r="B374" s="42" t="s">
        <v>1595</v>
      </c>
      <c r="C374" s="43" t="s">
        <v>9</v>
      </c>
      <c r="D374" s="42" t="s">
        <v>61</v>
      </c>
      <c r="E374" s="78">
        <v>43059</v>
      </c>
      <c r="F374" s="79" t="s">
        <v>2426</v>
      </c>
      <c r="G374" s="42">
        <v>8200000034</v>
      </c>
      <c r="H374" s="42" t="s">
        <v>2427</v>
      </c>
      <c r="I374" s="42" t="s">
        <v>2428</v>
      </c>
      <c r="J374" s="42" t="s">
        <v>369</v>
      </c>
      <c r="K374" s="46">
        <v>400000</v>
      </c>
      <c r="L374" s="42" t="s">
        <v>66</v>
      </c>
      <c r="M374" s="42" t="s">
        <v>67</v>
      </c>
      <c r="N374" s="42" t="s">
        <v>2429</v>
      </c>
      <c r="O374" s="42" t="s">
        <v>2430</v>
      </c>
      <c r="P374" s="42" t="s">
        <v>2431</v>
      </c>
      <c r="Q374" s="14" t="s">
        <v>2432</v>
      </c>
      <c r="R374" s="47" t="s">
        <v>72</v>
      </c>
      <c r="S374" s="42" t="s">
        <v>2385</v>
      </c>
      <c r="T374" s="14" t="s">
        <v>375</v>
      </c>
      <c r="U374" s="42" t="s">
        <v>75</v>
      </c>
      <c r="V374" s="42" t="s">
        <v>661</v>
      </c>
      <c r="W374" s="42" t="s">
        <v>77</v>
      </c>
      <c r="X374" s="42" t="s">
        <v>1358</v>
      </c>
      <c r="Y374" s="48" t="s">
        <v>4936</v>
      </c>
    </row>
    <row r="375" spans="1:216" s="41" customFormat="1" ht="15" customHeight="1" x14ac:dyDescent="0.25">
      <c r="A375" s="14">
        <v>374</v>
      </c>
      <c r="B375" s="42" t="s">
        <v>1595</v>
      </c>
      <c r="C375" s="43" t="s">
        <v>9</v>
      </c>
      <c r="D375" s="42" t="s">
        <v>61</v>
      </c>
      <c r="E375" s="78">
        <v>43068</v>
      </c>
      <c r="F375" s="79" t="s">
        <v>2433</v>
      </c>
      <c r="G375" s="42">
        <v>8200000040</v>
      </c>
      <c r="H375" s="42" t="s">
        <v>2434</v>
      </c>
      <c r="I375" s="42" t="s">
        <v>2435</v>
      </c>
      <c r="J375" s="42" t="s">
        <v>1301</v>
      </c>
      <c r="K375" s="46">
        <v>200000</v>
      </c>
      <c r="L375" s="42" t="s">
        <v>66</v>
      </c>
      <c r="M375" s="42" t="s">
        <v>67</v>
      </c>
      <c r="N375" s="42" t="s">
        <v>2436</v>
      </c>
      <c r="O375" s="42" t="s">
        <v>2437</v>
      </c>
      <c r="P375" s="42" t="s">
        <v>2438</v>
      </c>
      <c r="Q375" s="14" t="s">
        <v>2439</v>
      </c>
      <c r="R375" s="47" t="s">
        <v>72</v>
      </c>
      <c r="S375" s="42" t="s">
        <v>2385</v>
      </c>
      <c r="T375" s="14" t="s">
        <v>375</v>
      </c>
      <c r="U375" s="42" t="s">
        <v>90</v>
      </c>
      <c r="V375" s="42" t="s">
        <v>661</v>
      </c>
      <c r="W375" s="42" t="s">
        <v>77</v>
      </c>
      <c r="X375" s="42" t="s">
        <v>1358</v>
      </c>
      <c r="Y375" s="48" t="s">
        <v>4936</v>
      </c>
    </row>
    <row r="376" spans="1:216" s="41" customFormat="1" ht="15" customHeight="1" x14ac:dyDescent="0.25">
      <c r="A376" s="14">
        <v>375</v>
      </c>
      <c r="B376" s="42" t="s">
        <v>1595</v>
      </c>
      <c r="C376" s="43" t="s">
        <v>10</v>
      </c>
      <c r="D376" s="42" t="s">
        <v>61</v>
      </c>
      <c r="E376" s="86">
        <v>43060</v>
      </c>
      <c r="F376" s="95">
        <v>0.92219907407407409</v>
      </c>
      <c r="G376" s="42" t="s">
        <v>31</v>
      </c>
      <c r="H376" s="42" t="s">
        <v>31</v>
      </c>
      <c r="I376" s="42" t="s">
        <v>31</v>
      </c>
      <c r="J376" s="42" t="s">
        <v>31</v>
      </c>
      <c r="K376" s="46">
        <v>50000</v>
      </c>
      <c r="L376" s="42" t="s">
        <v>31</v>
      </c>
      <c r="M376" s="42" t="s">
        <v>31</v>
      </c>
      <c r="N376" s="42" t="s">
        <v>31</v>
      </c>
      <c r="O376" s="42" t="s">
        <v>31</v>
      </c>
      <c r="P376" s="42" t="s">
        <v>2440</v>
      </c>
      <c r="Q376" s="14" t="s">
        <v>100</v>
      </c>
      <c r="R376" s="47" t="s">
        <v>72</v>
      </c>
      <c r="S376" s="42" t="s">
        <v>2441</v>
      </c>
      <c r="T376" s="14" t="s">
        <v>790</v>
      </c>
      <c r="U376" s="42" t="s">
        <v>2314</v>
      </c>
      <c r="V376" s="42" t="s">
        <v>31</v>
      </c>
      <c r="W376" s="42" t="s">
        <v>31</v>
      </c>
      <c r="X376" s="42" t="s">
        <v>1358</v>
      </c>
      <c r="Y376" s="48" t="s">
        <v>4936</v>
      </c>
    </row>
    <row r="377" spans="1:216" s="41" customFormat="1" ht="15" customHeight="1" x14ac:dyDescent="0.25">
      <c r="A377" s="14">
        <v>376</v>
      </c>
      <c r="B377" s="42" t="s">
        <v>1595</v>
      </c>
      <c r="C377" s="43" t="s">
        <v>9</v>
      </c>
      <c r="D377" s="42" t="s">
        <v>61</v>
      </c>
      <c r="E377" s="52">
        <v>43052</v>
      </c>
      <c r="F377" s="58" t="s">
        <v>2442</v>
      </c>
      <c r="G377" s="42">
        <v>8187000849</v>
      </c>
      <c r="H377" s="42" t="s">
        <v>2443</v>
      </c>
      <c r="I377" s="42" t="s">
        <v>2444</v>
      </c>
      <c r="J377" s="42" t="s">
        <v>665</v>
      </c>
      <c r="K377" s="46">
        <v>100000</v>
      </c>
      <c r="L377" s="42" t="s">
        <v>66</v>
      </c>
      <c r="M377" s="42" t="s">
        <v>67</v>
      </c>
      <c r="N377" s="42" t="s">
        <v>2445</v>
      </c>
      <c r="O377" s="42" t="s">
        <v>2446</v>
      </c>
      <c r="P377" s="42" t="s">
        <v>2447</v>
      </c>
      <c r="Q377" s="14" t="s">
        <v>2448</v>
      </c>
      <c r="R377" s="47" t="s">
        <v>72</v>
      </c>
      <c r="S377" s="42" t="s">
        <v>2449</v>
      </c>
      <c r="T377" s="14" t="s">
        <v>380</v>
      </c>
      <c r="U377" s="42" t="s">
        <v>90</v>
      </c>
      <c r="V377" s="42" t="s">
        <v>661</v>
      </c>
      <c r="W377" s="42" t="s">
        <v>77</v>
      </c>
      <c r="X377" s="42" t="s">
        <v>1358</v>
      </c>
      <c r="Y377" s="48" t="s">
        <v>4936</v>
      </c>
    </row>
    <row r="378" spans="1:216" s="41" customFormat="1" ht="15" customHeight="1" x14ac:dyDescent="0.25">
      <c r="A378" s="14">
        <v>377</v>
      </c>
      <c r="B378" s="42" t="s">
        <v>1595</v>
      </c>
      <c r="C378" s="43" t="s">
        <v>9</v>
      </c>
      <c r="D378" s="42" t="s">
        <v>61</v>
      </c>
      <c r="E378" s="52">
        <v>43055</v>
      </c>
      <c r="F378" s="58" t="s">
        <v>2450</v>
      </c>
      <c r="G378" s="42">
        <v>8156001315</v>
      </c>
      <c r="H378" s="42" t="s">
        <v>2451</v>
      </c>
      <c r="I378" s="42" t="s">
        <v>2452</v>
      </c>
      <c r="J378" s="42" t="s">
        <v>384</v>
      </c>
      <c r="K378" s="46">
        <v>300000</v>
      </c>
      <c r="L378" s="42" t="s">
        <v>66</v>
      </c>
      <c r="M378" s="42" t="s">
        <v>67</v>
      </c>
      <c r="N378" s="42" t="s">
        <v>2453</v>
      </c>
      <c r="O378" s="42" t="s">
        <v>2454</v>
      </c>
      <c r="P378" s="42" t="s">
        <v>2455</v>
      </c>
      <c r="Q378" s="14" t="s">
        <v>2456</v>
      </c>
      <c r="R378" s="47" t="s">
        <v>72</v>
      </c>
      <c r="S378" s="42" t="s">
        <v>2449</v>
      </c>
      <c r="T378" s="14" t="s">
        <v>380</v>
      </c>
      <c r="U378" s="42" t="s">
        <v>75</v>
      </c>
      <c r="V378" s="42" t="s">
        <v>661</v>
      </c>
      <c r="W378" s="42" t="s">
        <v>77</v>
      </c>
      <c r="X378" s="42" t="s">
        <v>1358</v>
      </c>
      <c r="Y378" s="48" t="s">
        <v>4936</v>
      </c>
    </row>
    <row r="379" spans="1:216" s="41" customFormat="1" ht="15" customHeight="1" x14ac:dyDescent="0.25">
      <c r="A379" s="14">
        <v>378</v>
      </c>
      <c r="B379" s="42" t="s">
        <v>1595</v>
      </c>
      <c r="C379" s="43" t="s">
        <v>9</v>
      </c>
      <c r="D379" s="42" t="s">
        <v>61</v>
      </c>
      <c r="E379" s="52">
        <v>43056</v>
      </c>
      <c r="F379" s="58" t="s">
        <v>2457</v>
      </c>
      <c r="G379" s="42">
        <v>8156001315</v>
      </c>
      <c r="H379" s="42" t="s">
        <v>2451</v>
      </c>
      <c r="I379" s="42" t="s">
        <v>2452</v>
      </c>
      <c r="J379" s="42" t="s">
        <v>384</v>
      </c>
      <c r="K379" s="46">
        <v>50000</v>
      </c>
      <c r="L379" s="42" t="s">
        <v>66</v>
      </c>
      <c r="M379" s="42" t="s">
        <v>67</v>
      </c>
      <c r="N379" s="42" t="s">
        <v>2458</v>
      </c>
      <c r="O379" s="42" t="s">
        <v>2459</v>
      </c>
      <c r="P379" s="42" t="s">
        <v>2460</v>
      </c>
      <c r="Q379" s="14" t="s">
        <v>2456</v>
      </c>
      <c r="R379" s="47" t="s">
        <v>72</v>
      </c>
      <c r="S379" s="42" t="s">
        <v>2449</v>
      </c>
      <c r="T379" s="14" t="s">
        <v>380</v>
      </c>
      <c r="U379" s="42" t="s">
        <v>75</v>
      </c>
      <c r="V379" s="42" t="s">
        <v>661</v>
      </c>
      <c r="W379" s="42" t="s">
        <v>77</v>
      </c>
      <c r="X379" s="42" t="s">
        <v>1358</v>
      </c>
      <c r="Y379" s="48" t="s">
        <v>4936</v>
      </c>
    </row>
    <row r="380" spans="1:216" s="41" customFormat="1" ht="15" customHeight="1" x14ac:dyDescent="0.25">
      <c r="A380" s="14">
        <v>379</v>
      </c>
      <c r="B380" s="42" t="s">
        <v>1595</v>
      </c>
      <c r="C380" s="43" t="s">
        <v>9</v>
      </c>
      <c r="D380" s="42" t="s">
        <v>61</v>
      </c>
      <c r="E380" s="52">
        <v>43063</v>
      </c>
      <c r="F380" s="58" t="s">
        <v>2461</v>
      </c>
      <c r="G380" s="42">
        <v>8152001352</v>
      </c>
      <c r="H380" s="42" t="s">
        <v>2462</v>
      </c>
      <c r="I380" s="42" t="s">
        <v>2463</v>
      </c>
      <c r="J380" s="42" t="s">
        <v>384</v>
      </c>
      <c r="K380" s="46">
        <v>50000</v>
      </c>
      <c r="L380" s="42" t="s">
        <v>66</v>
      </c>
      <c r="M380" s="42" t="s">
        <v>67</v>
      </c>
      <c r="N380" s="42" t="s">
        <v>2464</v>
      </c>
      <c r="O380" s="42" t="s">
        <v>2465</v>
      </c>
      <c r="P380" s="42" t="s">
        <v>2466</v>
      </c>
      <c r="Q380" s="14" t="s">
        <v>2467</v>
      </c>
      <c r="R380" s="47" t="s">
        <v>72</v>
      </c>
      <c r="S380" s="42" t="s">
        <v>2449</v>
      </c>
      <c r="T380" s="14" t="s">
        <v>380</v>
      </c>
      <c r="U380" s="42" t="s">
        <v>90</v>
      </c>
      <c r="V380" s="42" t="s">
        <v>661</v>
      </c>
      <c r="W380" s="42" t="s">
        <v>77</v>
      </c>
      <c r="X380" s="42" t="s">
        <v>1358</v>
      </c>
      <c r="Y380" s="48" t="s">
        <v>4936</v>
      </c>
    </row>
    <row r="381" spans="1:216" s="41" customFormat="1" ht="15" customHeight="1" x14ac:dyDescent="0.25">
      <c r="A381" s="14">
        <v>380</v>
      </c>
      <c r="B381" s="42" t="s">
        <v>2468</v>
      </c>
      <c r="C381" s="43" t="s">
        <v>9</v>
      </c>
      <c r="D381" s="42" t="s">
        <v>61</v>
      </c>
      <c r="E381" s="70">
        <v>43037</v>
      </c>
      <c r="F381" s="71" t="s">
        <v>1806</v>
      </c>
      <c r="G381" s="42">
        <v>8191000675</v>
      </c>
      <c r="H381" s="42" t="s">
        <v>2469</v>
      </c>
      <c r="I381" s="42" t="s">
        <v>2470</v>
      </c>
      <c r="J381" s="42" t="s">
        <v>65</v>
      </c>
      <c r="K381" s="46">
        <v>500000</v>
      </c>
      <c r="L381" s="42" t="s">
        <v>66</v>
      </c>
      <c r="M381" s="42" t="s">
        <v>67</v>
      </c>
      <c r="N381" s="42" t="s">
        <v>2471</v>
      </c>
      <c r="O381" s="42" t="s">
        <v>2472</v>
      </c>
      <c r="P381" s="42" t="s">
        <v>2473</v>
      </c>
      <c r="Q381" s="14" t="s">
        <v>2474</v>
      </c>
      <c r="R381" s="47" t="s">
        <v>72</v>
      </c>
      <c r="S381" s="42" t="s">
        <v>2475</v>
      </c>
      <c r="T381" s="14" t="s">
        <v>74</v>
      </c>
      <c r="U381" s="42" t="s">
        <v>75</v>
      </c>
      <c r="V381" s="42" t="s">
        <v>661</v>
      </c>
      <c r="W381" s="42" t="s">
        <v>77</v>
      </c>
      <c r="X381" s="42" t="s">
        <v>1358</v>
      </c>
      <c r="Y381" s="48" t="s">
        <v>4936</v>
      </c>
    </row>
    <row r="382" spans="1:216" s="41" customFormat="1" ht="15" customHeight="1" x14ac:dyDescent="0.25">
      <c r="A382" s="14">
        <v>381</v>
      </c>
      <c r="B382" s="42" t="s">
        <v>2468</v>
      </c>
      <c r="C382" s="43" t="s">
        <v>9</v>
      </c>
      <c r="D382" s="42" t="s">
        <v>61</v>
      </c>
      <c r="E382" s="70">
        <v>43048</v>
      </c>
      <c r="F382" s="71" t="s">
        <v>2476</v>
      </c>
      <c r="G382" s="42">
        <v>8190000958</v>
      </c>
      <c r="H382" s="42" t="s">
        <v>2477</v>
      </c>
      <c r="I382" s="42" t="s">
        <v>2478</v>
      </c>
      <c r="J382" s="42" t="s">
        <v>65</v>
      </c>
      <c r="K382" s="46">
        <v>50000</v>
      </c>
      <c r="L382" s="42" t="s">
        <v>66</v>
      </c>
      <c r="M382" s="42" t="s">
        <v>67</v>
      </c>
      <c r="N382" s="42" t="s">
        <v>2479</v>
      </c>
      <c r="O382" s="42" t="s">
        <v>2480</v>
      </c>
      <c r="P382" s="42" t="s">
        <v>2481</v>
      </c>
      <c r="Q382" s="14" t="s">
        <v>2482</v>
      </c>
      <c r="R382" s="47" t="s">
        <v>72</v>
      </c>
      <c r="S382" s="42" t="s">
        <v>2475</v>
      </c>
      <c r="T382" s="14" t="s">
        <v>74</v>
      </c>
      <c r="U382" s="42" t="s">
        <v>75</v>
      </c>
      <c r="V382" s="42" t="s">
        <v>661</v>
      </c>
      <c r="W382" s="42" t="s">
        <v>77</v>
      </c>
      <c r="X382" s="42" t="s">
        <v>1358</v>
      </c>
      <c r="Y382" s="48" t="s">
        <v>4936</v>
      </c>
    </row>
    <row r="383" spans="1:216" s="41" customFormat="1" ht="15" customHeight="1" x14ac:dyDescent="0.25">
      <c r="A383" s="14">
        <v>382</v>
      </c>
      <c r="B383" s="42" t="s">
        <v>2468</v>
      </c>
      <c r="C383" s="43" t="s">
        <v>9</v>
      </c>
      <c r="D383" s="42" t="s">
        <v>61</v>
      </c>
      <c r="E383" s="96">
        <v>43053</v>
      </c>
      <c r="F383" s="85" t="s">
        <v>2483</v>
      </c>
      <c r="G383" s="42">
        <v>8203000036</v>
      </c>
      <c r="H383" s="42" t="s">
        <v>2484</v>
      </c>
      <c r="I383" s="42" t="s">
        <v>2485</v>
      </c>
      <c r="J383" s="42" t="s">
        <v>600</v>
      </c>
      <c r="K383" s="46">
        <v>950000</v>
      </c>
      <c r="L383" s="42" t="s">
        <v>66</v>
      </c>
      <c r="M383" s="42" t="s">
        <v>67</v>
      </c>
      <c r="N383" s="42" t="s">
        <v>2486</v>
      </c>
      <c r="O383" s="42" t="s">
        <v>2487</v>
      </c>
      <c r="P383" s="42" t="s">
        <v>2488</v>
      </c>
      <c r="Q383" s="14" t="s">
        <v>2489</v>
      </c>
      <c r="R383" s="47" t="s">
        <v>72</v>
      </c>
      <c r="S383" s="42" t="s">
        <v>2490</v>
      </c>
      <c r="T383" s="14" t="s">
        <v>606</v>
      </c>
      <c r="U383" s="42" t="s">
        <v>75</v>
      </c>
      <c r="V383" s="42" t="s">
        <v>661</v>
      </c>
      <c r="W383" s="42" t="s">
        <v>77</v>
      </c>
      <c r="X383" s="42" t="s">
        <v>1358</v>
      </c>
      <c r="Y383" s="48" t="s">
        <v>4936</v>
      </c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B383" s="49"/>
      <c r="CC383" s="49"/>
      <c r="CD383" s="49"/>
      <c r="CE383" s="49"/>
      <c r="CF383" s="49"/>
      <c r="CG383" s="49"/>
      <c r="CH383" s="49"/>
      <c r="CI383" s="49"/>
      <c r="CJ383" s="49"/>
      <c r="CK383" s="49"/>
      <c r="CL383" s="49"/>
      <c r="CM383" s="49"/>
      <c r="CN383" s="49"/>
      <c r="CO383" s="49"/>
      <c r="CP383" s="49"/>
      <c r="CQ383" s="49"/>
      <c r="CR383" s="49"/>
      <c r="CS383" s="49"/>
      <c r="CT383" s="49"/>
      <c r="CU383" s="49"/>
      <c r="CV383" s="49"/>
      <c r="CW383" s="49"/>
      <c r="CX383" s="49"/>
      <c r="CY383" s="49"/>
      <c r="CZ383" s="49"/>
      <c r="DA383" s="49"/>
      <c r="DB383" s="49"/>
      <c r="DC383" s="49"/>
      <c r="DD383" s="49"/>
      <c r="DE383" s="49"/>
      <c r="DF383" s="49"/>
      <c r="DG383" s="49"/>
      <c r="DH383" s="49"/>
      <c r="DI383" s="49"/>
      <c r="DJ383" s="49"/>
      <c r="DK383" s="49"/>
      <c r="DL383" s="49"/>
      <c r="DM383" s="49"/>
      <c r="DN383" s="49"/>
      <c r="DO383" s="49"/>
      <c r="DP383" s="49"/>
      <c r="DQ383" s="49"/>
      <c r="DR383" s="49"/>
      <c r="DS383" s="49"/>
      <c r="DT383" s="49"/>
      <c r="DU383" s="49"/>
      <c r="DV383" s="49"/>
      <c r="DW383" s="49"/>
      <c r="DX383" s="49"/>
      <c r="DY383" s="49"/>
      <c r="DZ383" s="49"/>
      <c r="EA383" s="49"/>
      <c r="EB383" s="49"/>
      <c r="EC383" s="49"/>
      <c r="ED383" s="49"/>
      <c r="EE383" s="49"/>
      <c r="EF383" s="49"/>
      <c r="EG383" s="49"/>
      <c r="EH383" s="49"/>
      <c r="EI383" s="49"/>
      <c r="EJ383" s="49"/>
      <c r="EK383" s="49"/>
      <c r="EL383" s="49"/>
      <c r="EM383" s="49"/>
      <c r="EN383" s="49"/>
      <c r="EO383" s="49"/>
      <c r="EP383" s="49"/>
      <c r="EQ383" s="49"/>
      <c r="ER383" s="49"/>
      <c r="ES383" s="49"/>
      <c r="ET383" s="49"/>
      <c r="EU383" s="49"/>
      <c r="EV383" s="49"/>
      <c r="EW383" s="49"/>
      <c r="EX383" s="49"/>
      <c r="EY383" s="49"/>
      <c r="EZ383" s="49"/>
      <c r="FA383" s="49"/>
      <c r="FB383" s="49"/>
      <c r="FC383" s="49"/>
      <c r="FD383" s="49"/>
      <c r="FE383" s="49"/>
      <c r="FF383" s="49"/>
      <c r="FG383" s="49"/>
      <c r="FH383" s="49"/>
      <c r="FI383" s="49"/>
      <c r="FJ383" s="49"/>
      <c r="FK383" s="49"/>
      <c r="FL383" s="49"/>
      <c r="FM383" s="49"/>
      <c r="FN383" s="49"/>
      <c r="FO383" s="49"/>
      <c r="FP383" s="49"/>
      <c r="FQ383" s="49"/>
      <c r="FR383" s="49"/>
      <c r="FS383" s="49"/>
      <c r="FT383" s="49"/>
      <c r="FU383" s="49"/>
      <c r="FV383" s="49"/>
      <c r="FW383" s="49"/>
      <c r="FX383" s="49"/>
      <c r="FY383" s="49"/>
      <c r="FZ383" s="49"/>
      <c r="GA383" s="49"/>
      <c r="GB383" s="49"/>
      <c r="GC383" s="49"/>
      <c r="GD383" s="49"/>
      <c r="GE383" s="49"/>
      <c r="GF383" s="49"/>
      <c r="GG383" s="49"/>
      <c r="GH383" s="49"/>
      <c r="GI383" s="49"/>
      <c r="GJ383" s="49"/>
      <c r="GK383" s="49"/>
      <c r="GL383" s="49"/>
      <c r="GM383" s="49"/>
      <c r="GN383" s="49"/>
      <c r="GO383" s="49"/>
      <c r="GP383" s="49"/>
      <c r="GQ383" s="49"/>
      <c r="GR383" s="49"/>
      <c r="GS383" s="49"/>
      <c r="GT383" s="49"/>
      <c r="GU383" s="49"/>
      <c r="GV383" s="49"/>
      <c r="GW383" s="49"/>
      <c r="GX383" s="49"/>
      <c r="GY383" s="49"/>
      <c r="GZ383" s="49"/>
      <c r="HA383" s="49"/>
      <c r="HB383" s="49"/>
      <c r="HC383" s="49"/>
      <c r="HD383" s="49"/>
      <c r="HE383" s="49"/>
      <c r="HF383" s="49"/>
      <c r="HG383" s="49"/>
      <c r="HH383" s="49"/>
    </row>
    <row r="384" spans="1:216" s="41" customFormat="1" ht="15" customHeight="1" x14ac:dyDescent="0.25">
      <c r="A384" s="14">
        <v>383</v>
      </c>
      <c r="B384" s="42" t="s">
        <v>2468</v>
      </c>
      <c r="C384" s="43" t="s">
        <v>10</v>
      </c>
      <c r="D384" s="42" t="s">
        <v>61</v>
      </c>
      <c r="E384" s="65">
        <v>43058</v>
      </c>
      <c r="F384" s="67">
        <v>0.13848379629629629</v>
      </c>
      <c r="G384" s="42" t="s">
        <v>31</v>
      </c>
      <c r="H384" s="42" t="s">
        <v>31</v>
      </c>
      <c r="I384" s="42" t="s">
        <v>31</v>
      </c>
      <c r="J384" s="42" t="s">
        <v>31</v>
      </c>
      <c r="K384" s="46">
        <v>300000</v>
      </c>
      <c r="L384" s="42" t="s">
        <v>31</v>
      </c>
      <c r="M384" s="42" t="s">
        <v>31</v>
      </c>
      <c r="N384" s="42" t="s">
        <v>31</v>
      </c>
      <c r="O384" s="42" t="s">
        <v>31</v>
      </c>
      <c r="P384" s="42" t="s">
        <v>2491</v>
      </c>
      <c r="Q384" s="14" t="s">
        <v>100</v>
      </c>
      <c r="R384" s="47" t="s">
        <v>72</v>
      </c>
      <c r="S384" s="42" t="s">
        <v>2492</v>
      </c>
      <c r="T384" s="14" t="s">
        <v>606</v>
      </c>
      <c r="U384" s="42" t="s">
        <v>2314</v>
      </c>
      <c r="V384" s="42" t="s">
        <v>31</v>
      </c>
      <c r="W384" s="42" t="s">
        <v>31</v>
      </c>
      <c r="X384" s="42" t="s">
        <v>1358</v>
      </c>
      <c r="Y384" s="48" t="s">
        <v>4936</v>
      </c>
    </row>
    <row r="385" spans="1:220" s="41" customFormat="1" ht="15" customHeight="1" x14ac:dyDescent="0.25">
      <c r="A385" s="14">
        <v>384</v>
      </c>
      <c r="B385" s="42" t="s">
        <v>2468</v>
      </c>
      <c r="C385" s="43" t="s">
        <v>10</v>
      </c>
      <c r="D385" s="42" t="s">
        <v>61</v>
      </c>
      <c r="E385" s="65">
        <v>43067</v>
      </c>
      <c r="F385" s="67">
        <v>0.12460648148148147</v>
      </c>
      <c r="G385" s="42" t="s">
        <v>31</v>
      </c>
      <c r="H385" s="42" t="s">
        <v>31</v>
      </c>
      <c r="I385" s="42" t="s">
        <v>31</v>
      </c>
      <c r="J385" s="42" t="s">
        <v>31</v>
      </c>
      <c r="K385" s="46">
        <v>350000</v>
      </c>
      <c r="L385" s="42" t="s">
        <v>31</v>
      </c>
      <c r="M385" s="42" t="s">
        <v>31</v>
      </c>
      <c r="N385" s="42" t="s">
        <v>31</v>
      </c>
      <c r="O385" s="42" t="s">
        <v>31</v>
      </c>
      <c r="P385" s="42" t="s">
        <v>2493</v>
      </c>
      <c r="Q385" s="14" t="s">
        <v>100</v>
      </c>
      <c r="R385" s="47" t="s">
        <v>72</v>
      </c>
      <c r="S385" s="42" t="s">
        <v>2492</v>
      </c>
      <c r="T385" s="14" t="s">
        <v>606</v>
      </c>
      <c r="U385" s="42" t="s">
        <v>2314</v>
      </c>
      <c r="V385" s="42" t="s">
        <v>31</v>
      </c>
      <c r="W385" s="42" t="s">
        <v>31</v>
      </c>
      <c r="X385" s="42" t="s">
        <v>1358</v>
      </c>
      <c r="Y385" s="48" t="s">
        <v>4936</v>
      </c>
    </row>
    <row r="386" spans="1:220" s="41" customFormat="1" ht="15" customHeight="1" x14ac:dyDescent="0.25">
      <c r="A386" s="14">
        <v>385</v>
      </c>
      <c r="B386" s="42" t="s">
        <v>2494</v>
      </c>
      <c r="C386" s="43" t="s">
        <v>9</v>
      </c>
      <c r="D386" s="42" t="s">
        <v>61</v>
      </c>
      <c r="E386" s="65">
        <v>43075</v>
      </c>
      <c r="F386" s="66" t="s">
        <v>2495</v>
      </c>
      <c r="G386" s="42">
        <v>8183000630</v>
      </c>
      <c r="H386" s="42" t="s">
        <v>2496</v>
      </c>
      <c r="I386" s="42" t="s">
        <v>2497</v>
      </c>
      <c r="J386" s="42" t="s">
        <v>710</v>
      </c>
      <c r="K386" s="46">
        <v>50000</v>
      </c>
      <c r="L386" s="42" t="s">
        <v>66</v>
      </c>
      <c r="M386" s="42" t="s">
        <v>67</v>
      </c>
      <c r="N386" s="42" t="s">
        <v>2498</v>
      </c>
      <c r="O386" s="42" t="s">
        <v>2499</v>
      </c>
      <c r="P386" s="42" t="s">
        <v>2500</v>
      </c>
      <c r="Q386" s="14" t="s">
        <v>2501</v>
      </c>
      <c r="R386" s="47" t="s">
        <v>2502</v>
      </c>
      <c r="S386" s="42" t="s">
        <v>2503</v>
      </c>
      <c r="T386" s="14" t="s">
        <v>706</v>
      </c>
      <c r="U386" s="42" t="s">
        <v>75</v>
      </c>
      <c r="V386" s="42" t="s">
        <v>661</v>
      </c>
      <c r="W386" s="42" t="s">
        <v>77</v>
      </c>
      <c r="X386" s="42" t="s">
        <v>1358</v>
      </c>
      <c r="Y386" s="48" t="s">
        <v>4936</v>
      </c>
      <c r="HI386" s="49"/>
      <c r="HJ386" s="49"/>
      <c r="HK386" s="49"/>
      <c r="HL386" s="49"/>
    </row>
    <row r="387" spans="1:220" s="41" customFormat="1" ht="15" customHeight="1" x14ac:dyDescent="0.25">
      <c r="A387" s="14">
        <v>386</v>
      </c>
      <c r="B387" s="42" t="s">
        <v>2494</v>
      </c>
      <c r="C387" s="43" t="s">
        <v>9</v>
      </c>
      <c r="D387" s="42" t="s">
        <v>61</v>
      </c>
      <c r="E387" s="70">
        <v>43069</v>
      </c>
      <c r="F387" s="71" t="s">
        <v>2504</v>
      </c>
      <c r="G387" s="42">
        <v>8168000107</v>
      </c>
      <c r="H387" s="42" t="s">
        <v>2505</v>
      </c>
      <c r="I387" s="42" t="s">
        <v>2506</v>
      </c>
      <c r="J387" s="42" t="s">
        <v>623</v>
      </c>
      <c r="K387" s="46">
        <v>100000</v>
      </c>
      <c r="L387" s="42" t="s">
        <v>66</v>
      </c>
      <c r="M387" s="42" t="s">
        <v>67</v>
      </c>
      <c r="N387" s="42" t="s">
        <v>2507</v>
      </c>
      <c r="O387" s="42" t="s">
        <v>2508</v>
      </c>
      <c r="P387" s="42" t="s">
        <v>2509</v>
      </c>
      <c r="Q387" s="14" t="s">
        <v>2510</v>
      </c>
      <c r="R387" s="47" t="s">
        <v>72</v>
      </c>
      <c r="S387" s="42" t="s">
        <v>2511</v>
      </c>
      <c r="T387" s="14" t="s">
        <v>629</v>
      </c>
      <c r="U387" s="42" t="s">
        <v>75</v>
      </c>
      <c r="V387" s="42" t="s">
        <v>661</v>
      </c>
      <c r="W387" s="42" t="s">
        <v>77</v>
      </c>
      <c r="X387" s="42" t="s">
        <v>1358</v>
      </c>
      <c r="Y387" s="48" t="s">
        <v>4936</v>
      </c>
    </row>
    <row r="388" spans="1:220" s="41" customFormat="1" ht="15" customHeight="1" x14ac:dyDescent="0.25">
      <c r="A388" s="14">
        <v>387</v>
      </c>
      <c r="B388" s="42" t="s">
        <v>2494</v>
      </c>
      <c r="C388" s="43" t="s">
        <v>9</v>
      </c>
      <c r="D388" s="42" t="s">
        <v>61</v>
      </c>
      <c r="E388" s="70">
        <v>43073</v>
      </c>
      <c r="F388" s="71" t="s">
        <v>2512</v>
      </c>
      <c r="G388" s="42">
        <v>8226000071</v>
      </c>
      <c r="H388" s="42" t="s">
        <v>2513</v>
      </c>
      <c r="I388" s="42" t="s">
        <v>2514</v>
      </c>
      <c r="J388" s="42" t="s">
        <v>640</v>
      </c>
      <c r="K388" s="46">
        <v>100000</v>
      </c>
      <c r="L388" s="42" t="s">
        <v>66</v>
      </c>
      <c r="M388" s="42" t="s">
        <v>67</v>
      </c>
      <c r="N388" s="42" t="s">
        <v>2515</v>
      </c>
      <c r="O388" s="42" t="s">
        <v>2516</v>
      </c>
      <c r="P388" s="42" t="s">
        <v>2517</v>
      </c>
      <c r="Q388" s="14" t="s">
        <v>2518</v>
      </c>
      <c r="R388" s="47" t="s">
        <v>72</v>
      </c>
      <c r="S388" s="42" t="s">
        <v>2511</v>
      </c>
      <c r="T388" s="14" t="s">
        <v>629</v>
      </c>
      <c r="U388" s="42" t="s">
        <v>75</v>
      </c>
      <c r="V388" s="42" t="s">
        <v>661</v>
      </c>
      <c r="W388" s="42" t="s">
        <v>77</v>
      </c>
      <c r="X388" s="42" t="s">
        <v>1358</v>
      </c>
      <c r="Y388" s="48" t="s">
        <v>4936</v>
      </c>
    </row>
    <row r="389" spans="1:220" s="41" customFormat="1" ht="15" customHeight="1" x14ac:dyDescent="0.25">
      <c r="A389" s="14">
        <v>388</v>
      </c>
      <c r="B389" s="42" t="s">
        <v>2494</v>
      </c>
      <c r="C389" s="43" t="s">
        <v>9</v>
      </c>
      <c r="D389" s="42" t="s">
        <v>61</v>
      </c>
      <c r="E389" s="70">
        <v>43073</v>
      </c>
      <c r="F389" s="71" t="s">
        <v>2519</v>
      </c>
      <c r="G389" s="42">
        <v>8171000061</v>
      </c>
      <c r="H389" s="42" t="s">
        <v>2520</v>
      </c>
      <c r="I389" s="42" t="s">
        <v>2521</v>
      </c>
      <c r="J389" s="42" t="s">
        <v>623</v>
      </c>
      <c r="K389" s="46">
        <v>150000</v>
      </c>
      <c r="L389" s="42" t="s">
        <v>66</v>
      </c>
      <c r="M389" s="42" t="s">
        <v>67</v>
      </c>
      <c r="N389" s="42" t="s">
        <v>2522</v>
      </c>
      <c r="O389" s="42" t="s">
        <v>2523</v>
      </c>
      <c r="P389" s="42" t="s">
        <v>2524</v>
      </c>
      <c r="Q389" s="14" t="s">
        <v>2525</v>
      </c>
      <c r="R389" s="47" t="s">
        <v>72</v>
      </c>
      <c r="S389" s="42" t="s">
        <v>2511</v>
      </c>
      <c r="T389" s="14" t="s">
        <v>629</v>
      </c>
      <c r="U389" s="42" t="s">
        <v>75</v>
      </c>
      <c r="V389" s="42" t="s">
        <v>661</v>
      </c>
      <c r="W389" s="42" t="s">
        <v>77</v>
      </c>
      <c r="X389" s="42" t="s">
        <v>1358</v>
      </c>
      <c r="Y389" s="48" t="s">
        <v>4936</v>
      </c>
    </row>
    <row r="390" spans="1:220" s="41" customFormat="1" ht="15" customHeight="1" x14ac:dyDescent="0.25">
      <c r="A390" s="14">
        <v>389</v>
      </c>
      <c r="B390" s="42" t="s">
        <v>2494</v>
      </c>
      <c r="C390" s="43" t="s">
        <v>9</v>
      </c>
      <c r="D390" s="42" t="s">
        <v>61</v>
      </c>
      <c r="E390" s="70">
        <v>43076</v>
      </c>
      <c r="F390" s="71" t="s">
        <v>2526</v>
      </c>
      <c r="G390" s="42">
        <v>8168000131</v>
      </c>
      <c r="H390" s="42" t="s">
        <v>2527</v>
      </c>
      <c r="I390" s="42" t="s">
        <v>2528</v>
      </c>
      <c r="J390" s="42" t="s">
        <v>623</v>
      </c>
      <c r="K390" s="46">
        <v>100000</v>
      </c>
      <c r="L390" s="42" t="s">
        <v>66</v>
      </c>
      <c r="M390" s="42" t="s">
        <v>67</v>
      </c>
      <c r="N390" s="42" t="s">
        <v>2529</v>
      </c>
      <c r="O390" s="42" t="s">
        <v>2530</v>
      </c>
      <c r="P390" s="42" t="s">
        <v>2531</v>
      </c>
      <c r="Q390" s="14" t="s">
        <v>2532</v>
      </c>
      <c r="R390" s="47" t="s">
        <v>72</v>
      </c>
      <c r="S390" s="42" t="s">
        <v>2511</v>
      </c>
      <c r="T390" s="14" t="s">
        <v>629</v>
      </c>
      <c r="U390" s="42" t="s">
        <v>75</v>
      </c>
      <c r="V390" s="42" t="s">
        <v>661</v>
      </c>
      <c r="W390" s="42" t="s">
        <v>77</v>
      </c>
      <c r="X390" s="42" t="s">
        <v>1358</v>
      </c>
      <c r="Y390" s="48" t="s">
        <v>4936</v>
      </c>
    </row>
    <row r="391" spans="1:220" s="41" customFormat="1" ht="15" customHeight="1" x14ac:dyDescent="0.25">
      <c r="A391" s="14">
        <v>390</v>
      </c>
      <c r="B391" s="42" t="s">
        <v>2494</v>
      </c>
      <c r="C391" s="43" t="s">
        <v>9</v>
      </c>
      <c r="D391" s="42" t="s">
        <v>61</v>
      </c>
      <c r="E391" s="70">
        <v>43078</v>
      </c>
      <c r="F391" s="71" t="s">
        <v>2533</v>
      </c>
      <c r="G391" s="42">
        <v>8182000230</v>
      </c>
      <c r="H391" s="42" t="s">
        <v>2534</v>
      </c>
      <c r="I391" s="42" t="s">
        <v>2535</v>
      </c>
      <c r="J391" s="42" t="s">
        <v>640</v>
      </c>
      <c r="K391" s="46">
        <v>300000</v>
      </c>
      <c r="L391" s="42" t="s">
        <v>66</v>
      </c>
      <c r="M391" s="42" t="s">
        <v>67</v>
      </c>
      <c r="N391" s="42" t="s">
        <v>2536</v>
      </c>
      <c r="O391" s="42" t="s">
        <v>2537</v>
      </c>
      <c r="P391" s="42" t="s">
        <v>2538</v>
      </c>
      <c r="Q391" s="14" t="s">
        <v>2539</v>
      </c>
      <c r="R391" s="47" t="s">
        <v>72</v>
      </c>
      <c r="S391" s="42" t="s">
        <v>2511</v>
      </c>
      <c r="T391" s="14" t="s">
        <v>629</v>
      </c>
      <c r="U391" s="42" t="s">
        <v>75</v>
      </c>
      <c r="V391" s="42" t="s">
        <v>661</v>
      </c>
      <c r="W391" s="42" t="s">
        <v>77</v>
      </c>
      <c r="X391" s="42" t="s">
        <v>1358</v>
      </c>
      <c r="Y391" s="48" t="s">
        <v>4936</v>
      </c>
    </row>
    <row r="392" spans="1:220" s="41" customFormat="1" ht="15" customHeight="1" x14ac:dyDescent="0.25">
      <c r="A392" s="14">
        <v>391</v>
      </c>
      <c r="B392" s="42" t="s">
        <v>2494</v>
      </c>
      <c r="C392" s="43" t="s">
        <v>9</v>
      </c>
      <c r="D392" s="42" t="s">
        <v>61</v>
      </c>
      <c r="E392" s="70">
        <v>43079</v>
      </c>
      <c r="F392" s="71" t="s">
        <v>2540</v>
      </c>
      <c r="G392" s="42">
        <v>8182000168</v>
      </c>
      <c r="H392" s="42" t="s">
        <v>2541</v>
      </c>
      <c r="I392" s="42" t="s">
        <v>2542</v>
      </c>
      <c r="J392" s="42" t="s">
        <v>640</v>
      </c>
      <c r="K392" s="46">
        <v>50000</v>
      </c>
      <c r="L392" s="42" t="s">
        <v>66</v>
      </c>
      <c r="M392" s="42" t="s">
        <v>67</v>
      </c>
      <c r="N392" s="42" t="s">
        <v>2543</v>
      </c>
      <c r="O392" s="42" t="s">
        <v>2544</v>
      </c>
      <c r="P392" s="42" t="s">
        <v>2545</v>
      </c>
      <c r="Q392" s="14" t="s">
        <v>2546</v>
      </c>
      <c r="R392" s="47" t="s">
        <v>72</v>
      </c>
      <c r="S392" s="42" t="s">
        <v>2511</v>
      </c>
      <c r="T392" s="14" t="s">
        <v>629</v>
      </c>
      <c r="U392" s="42" t="s">
        <v>75</v>
      </c>
      <c r="V392" s="42" t="s">
        <v>661</v>
      </c>
      <c r="W392" s="42" t="s">
        <v>77</v>
      </c>
      <c r="X392" s="42" t="s">
        <v>1358</v>
      </c>
      <c r="Y392" s="48" t="s">
        <v>4936</v>
      </c>
    </row>
    <row r="393" spans="1:220" s="41" customFormat="1" ht="15" customHeight="1" x14ac:dyDescent="0.25">
      <c r="A393" s="14">
        <v>392</v>
      </c>
      <c r="B393" s="42" t="s">
        <v>2494</v>
      </c>
      <c r="C393" s="43" t="s">
        <v>9</v>
      </c>
      <c r="D393" s="42" t="s">
        <v>61</v>
      </c>
      <c r="E393" s="70">
        <v>43055</v>
      </c>
      <c r="F393" s="71" t="s">
        <v>2547</v>
      </c>
      <c r="G393" s="42">
        <v>8191000831</v>
      </c>
      <c r="H393" s="42" t="s">
        <v>2548</v>
      </c>
      <c r="I393" s="42" t="s">
        <v>2549</v>
      </c>
      <c r="J393" s="42" t="s">
        <v>65</v>
      </c>
      <c r="K393" s="46">
        <v>300000</v>
      </c>
      <c r="L393" s="42" t="s">
        <v>66</v>
      </c>
      <c r="M393" s="42" t="s">
        <v>67</v>
      </c>
      <c r="N393" s="42" t="s">
        <v>2550</v>
      </c>
      <c r="O393" s="42" t="s">
        <v>2551</v>
      </c>
      <c r="P393" s="42" t="s">
        <v>2552</v>
      </c>
      <c r="Q393" s="14" t="s">
        <v>2553</v>
      </c>
      <c r="R393" s="47">
        <v>1200010728462</v>
      </c>
      <c r="S393" s="42" t="s">
        <v>2554</v>
      </c>
      <c r="T393" s="14" t="s">
        <v>74</v>
      </c>
      <c r="U393" s="42" t="s">
        <v>75</v>
      </c>
      <c r="V393" s="42" t="s">
        <v>661</v>
      </c>
      <c r="W393" s="42" t="s">
        <v>77</v>
      </c>
      <c r="X393" s="42" t="s">
        <v>1358</v>
      </c>
      <c r="Y393" s="48" t="s">
        <v>4936</v>
      </c>
    </row>
    <row r="394" spans="1:220" s="41" customFormat="1" ht="15" customHeight="1" x14ac:dyDescent="0.25">
      <c r="A394" s="14">
        <v>393</v>
      </c>
      <c r="B394" s="42" t="s">
        <v>2494</v>
      </c>
      <c r="C394" s="43" t="s">
        <v>9</v>
      </c>
      <c r="D394" s="42" t="s">
        <v>61</v>
      </c>
      <c r="E394" s="70">
        <v>43062</v>
      </c>
      <c r="F394" s="71" t="s">
        <v>2555</v>
      </c>
      <c r="G394" s="42">
        <v>8191000816</v>
      </c>
      <c r="H394" s="42" t="s">
        <v>2556</v>
      </c>
      <c r="I394" s="42" t="s">
        <v>2557</v>
      </c>
      <c r="J394" s="42" t="s">
        <v>65</v>
      </c>
      <c r="K394" s="46">
        <v>300000</v>
      </c>
      <c r="L394" s="42" t="s">
        <v>66</v>
      </c>
      <c r="M394" s="42" t="s">
        <v>67</v>
      </c>
      <c r="N394" s="42" t="s">
        <v>2558</v>
      </c>
      <c r="O394" s="42" t="s">
        <v>2559</v>
      </c>
      <c r="P394" s="42" t="s">
        <v>2560</v>
      </c>
      <c r="Q394" s="14" t="s">
        <v>2561</v>
      </c>
      <c r="R394" s="47">
        <v>1200010728462</v>
      </c>
      <c r="S394" s="42" t="s">
        <v>2554</v>
      </c>
      <c r="T394" s="14" t="s">
        <v>74</v>
      </c>
      <c r="U394" s="42" t="s">
        <v>75</v>
      </c>
      <c r="V394" s="42" t="s">
        <v>661</v>
      </c>
      <c r="W394" s="42" t="s">
        <v>77</v>
      </c>
      <c r="X394" s="42" t="s">
        <v>1358</v>
      </c>
      <c r="Y394" s="48" t="s">
        <v>4936</v>
      </c>
    </row>
    <row r="395" spans="1:220" s="41" customFormat="1" ht="15" customHeight="1" x14ac:dyDescent="0.25">
      <c r="A395" s="14">
        <v>394</v>
      </c>
      <c r="B395" s="42" t="s">
        <v>2494</v>
      </c>
      <c r="C395" s="43" t="s">
        <v>9</v>
      </c>
      <c r="D395" s="42" t="s">
        <v>61</v>
      </c>
      <c r="E395" s="89">
        <v>43069</v>
      </c>
      <c r="F395" s="90" t="s">
        <v>2562</v>
      </c>
      <c r="G395" s="42">
        <v>8190000774</v>
      </c>
      <c r="H395" s="42" t="s">
        <v>2563</v>
      </c>
      <c r="I395" s="42" t="s">
        <v>2564</v>
      </c>
      <c r="J395" s="42" t="s">
        <v>65</v>
      </c>
      <c r="K395" s="46">
        <v>100000</v>
      </c>
      <c r="L395" s="42" t="s">
        <v>66</v>
      </c>
      <c r="M395" s="42" t="s">
        <v>67</v>
      </c>
      <c r="N395" s="42" t="s">
        <v>2565</v>
      </c>
      <c r="O395" s="42" t="s">
        <v>2566</v>
      </c>
      <c r="P395" s="42" t="s">
        <v>2567</v>
      </c>
      <c r="Q395" s="14" t="s">
        <v>2568</v>
      </c>
      <c r="R395" s="47">
        <v>1200010728462</v>
      </c>
      <c r="S395" s="42" t="s">
        <v>2554</v>
      </c>
      <c r="T395" s="14" t="s">
        <v>74</v>
      </c>
      <c r="U395" s="42" t="s">
        <v>75</v>
      </c>
      <c r="V395" s="42" t="s">
        <v>661</v>
      </c>
      <c r="W395" s="42" t="s">
        <v>77</v>
      </c>
      <c r="X395" s="42" t="s">
        <v>1358</v>
      </c>
      <c r="Y395" s="48" t="s">
        <v>4936</v>
      </c>
    </row>
    <row r="396" spans="1:220" s="41" customFormat="1" ht="15" customHeight="1" x14ac:dyDescent="0.25">
      <c r="A396" s="14">
        <v>395</v>
      </c>
      <c r="B396" s="42" t="s">
        <v>2494</v>
      </c>
      <c r="C396" s="43" t="s">
        <v>10</v>
      </c>
      <c r="D396" s="42" t="s">
        <v>61</v>
      </c>
      <c r="E396" s="86">
        <v>43072</v>
      </c>
      <c r="F396" s="94">
        <v>0.75741898148148146</v>
      </c>
      <c r="G396" s="42" t="s">
        <v>31</v>
      </c>
      <c r="H396" s="42" t="s">
        <v>31</v>
      </c>
      <c r="I396" s="42" t="s">
        <v>31</v>
      </c>
      <c r="J396" s="42" t="s">
        <v>31</v>
      </c>
      <c r="K396" s="46">
        <v>200000</v>
      </c>
      <c r="L396" s="42" t="s">
        <v>31</v>
      </c>
      <c r="M396" s="42" t="s">
        <v>31</v>
      </c>
      <c r="N396" s="42" t="s">
        <v>31</v>
      </c>
      <c r="O396" s="42" t="s">
        <v>31</v>
      </c>
      <c r="P396" s="42" t="s">
        <v>2569</v>
      </c>
      <c r="Q396" s="14" t="s">
        <v>100</v>
      </c>
      <c r="R396" s="47" t="s">
        <v>72</v>
      </c>
      <c r="S396" s="42" t="s">
        <v>2570</v>
      </c>
      <c r="T396" s="14" t="s">
        <v>790</v>
      </c>
      <c r="U396" s="42" t="s">
        <v>102</v>
      </c>
      <c r="V396" s="42" t="s">
        <v>31</v>
      </c>
      <c r="W396" s="42" t="s">
        <v>31</v>
      </c>
      <c r="X396" s="42" t="s">
        <v>1358</v>
      </c>
      <c r="Y396" s="48" t="s">
        <v>4936</v>
      </c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  <c r="BD396" s="60"/>
      <c r="BE396" s="60"/>
      <c r="BF396" s="60"/>
      <c r="BG396" s="60"/>
      <c r="BH396" s="60"/>
      <c r="BI396" s="60"/>
      <c r="BJ396" s="60"/>
      <c r="BK396" s="60"/>
      <c r="BL396" s="60"/>
      <c r="BM396" s="60"/>
      <c r="BN396" s="60"/>
      <c r="BO396" s="60"/>
      <c r="BP396" s="60"/>
      <c r="BQ396" s="60"/>
      <c r="BR396" s="60"/>
      <c r="BS396" s="60"/>
      <c r="BT396" s="60"/>
      <c r="BU396" s="60"/>
      <c r="BV396" s="60"/>
      <c r="BW396" s="60"/>
      <c r="BX396" s="60"/>
      <c r="BY396" s="60"/>
      <c r="BZ396" s="60"/>
      <c r="CA396" s="60"/>
      <c r="CB396" s="60"/>
      <c r="CC396" s="60"/>
      <c r="CD396" s="60"/>
      <c r="CE396" s="60"/>
      <c r="CF396" s="60"/>
      <c r="CG396" s="60"/>
      <c r="CH396" s="60"/>
      <c r="CI396" s="60"/>
      <c r="CJ396" s="60"/>
      <c r="CK396" s="60"/>
      <c r="CL396" s="60"/>
      <c r="CM396" s="60"/>
      <c r="CN396" s="60"/>
      <c r="CO396" s="60"/>
      <c r="CP396" s="60"/>
      <c r="CQ396" s="60"/>
      <c r="CR396" s="60"/>
      <c r="CS396" s="60"/>
      <c r="CT396" s="60"/>
      <c r="CU396" s="60"/>
      <c r="CV396" s="60"/>
      <c r="CW396" s="60"/>
      <c r="CX396" s="60"/>
      <c r="CY396" s="60"/>
      <c r="CZ396" s="60"/>
      <c r="DA396" s="60"/>
      <c r="DB396" s="60"/>
      <c r="DC396" s="60"/>
      <c r="DD396" s="60"/>
      <c r="DE396" s="60"/>
      <c r="DF396" s="60"/>
      <c r="DG396" s="60"/>
      <c r="DH396" s="60"/>
      <c r="DI396" s="60"/>
      <c r="DJ396" s="60"/>
      <c r="DK396" s="60"/>
      <c r="DL396" s="60"/>
      <c r="DM396" s="60"/>
      <c r="DN396" s="60"/>
      <c r="DO396" s="60"/>
      <c r="DP396" s="60"/>
      <c r="DQ396" s="60"/>
      <c r="DR396" s="60"/>
      <c r="DS396" s="60"/>
      <c r="DT396" s="60"/>
      <c r="DU396" s="60"/>
      <c r="DV396" s="60"/>
      <c r="DW396" s="60"/>
      <c r="DX396" s="60"/>
      <c r="DY396" s="60"/>
      <c r="DZ396" s="60"/>
      <c r="EA396" s="60"/>
      <c r="EB396" s="60"/>
      <c r="EC396" s="60"/>
      <c r="ED396" s="60"/>
      <c r="EE396" s="60"/>
      <c r="EF396" s="60"/>
      <c r="EG396" s="60"/>
      <c r="EH396" s="60"/>
      <c r="EI396" s="60"/>
      <c r="EJ396" s="60"/>
      <c r="EK396" s="60"/>
      <c r="EL396" s="60"/>
      <c r="EM396" s="60"/>
      <c r="EN396" s="60"/>
      <c r="EO396" s="60"/>
      <c r="EP396" s="60"/>
      <c r="EQ396" s="60"/>
      <c r="ER396" s="60"/>
      <c r="ES396" s="60"/>
      <c r="ET396" s="60"/>
      <c r="EU396" s="60"/>
      <c r="EV396" s="60"/>
      <c r="EW396" s="60"/>
      <c r="EX396" s="60"/>
      <c r="EY396" s="60"/>
      <c r="EZ396" s="60"/>
      <c r="FA396" s="60"/>
      <c r="FB396" s="60"/>
      <c r="FC396" s="60"/>
      <c r="FD396" s="60"/>
      <c r="FE396" s="60"/>
      <c r="FF396" s="60"/>
      <c r="FG396" s="60"/>
      <c r="FH396" s="60"/>
      <c r="FI396" s="60"/>
      <c r="FJ396" s="60"/>
      <c r="FK396" s="60"/>
      <c r="FL396" s="60"/>
      <c r="FM396" s="60"/>
      <c r="FN396" s="60"/>
      <c r="FO396" s="60"/>
      <c r="FP396" s="60"/>
      <c r="FQ396" s="60"/>
      <c r="FR396" s="60"/>
      <c r="FS396" s="60"/>
      <c r="FT396" s="60"/>
      <c r="FU396" s="60"/>
      <c r="FV396" s="60"/>
      <c r="FW396" s="60"/>
      <c r="FX396" s="60"/>
      <c r="FY396" s="60"/>
      <c r="FZ396" s="60"/>
      <c r="GA396" s="60"/>
      <c r="GB396" s="60"/>
      <c r="GC396" s="60"/>
      <c r="GD396" s="60"/>
      <c r="GE396" s="60"/>
      <c r="GF396" s="60"/>
      <c r="GG396" s="60"/>
      <c r="GH396" s="60"/>
      <c r="GI396" s="60"/>
      <c r="GJ396" s="60"/>
      <c r="GK396" s="60"/>
      <c r="GL396" s="60"/>
      <c r="GM396" s="60"/>
      <c r="GN396" s="60"/>
      <c r="GO396" s="60"/>
      <c r="GP396" s="60"/>
      <c r="GQ396" s="60"/>
      <c r="GR396" s="60"/>
      <c r="GS396" s="60"/>
      <c r="GT396" s="60"/>
      <c r="GU396" s="60"/>
      <c r="GV396" s="60"/>
      <c r="GW396" s="60"/>
      <c r="GX396" s="60"/>
      <c r="GY396" s="60"/>
      <c r="GZ396" s="60"/>
      <c r="HA396" s="60"/>
      <c r="HB396" s="60"/>
      <c r="HC396" s="60"/>
      <c r="HD396" s="60"/>
      <c r="HE396" s="60"/>
      <c r="HF396" s="60"/>
      <c r="HG396" s="60"/>
      <c r="HH396" s="60"/>
    </row>
    <row r="397" spans="1:220" s="41" customFormat="1" ht="15" customHeight="1" x14ac:dyDescent="0.25">
      <c r="A397" s="14">
        <v>396</v>
      </c>
      <c r="B397" s="42" t="s">
        <v>2571</v>
      </c>
      <c r="C397" s="43" t="s">
        <v>9</v>
      </c>
      <c r="D397" s="42" t="s">
        <v>61</v>
      </c>
      <c r="E397" s="44">
        <v>43086</v>
      </c>
      <c r="F397" s="45" t="s">
        <v>2572</v>
      </c>
      <c r="G397" s="42">
        <v>8392000863</v>
      </c>
      <c r="H397" s="42" t="s">
        <v>2573</v>
      </c>
      <c r="I397" s="42" t="s">
        <v>2574</v>
      </c>
      <c r="J397" s="42" t="s">
        <v>1466</v>
      </c>
      <c r="K397" s="46">
        <v>50000</v>
      </c>
      <c r="L397" s="42" t="s">
        <v>66</v>
      </c>
      <c r="M397" s="42" t="s">
        <v>67</v>
      </c>
      <c r="N397" s="42" t="s">
        <v>2575</v>
      </c>
      <c r="O397" s="42" t="s">
        <v>2576</v>
      </c>
      <c r="P397" s="42" t="s">
        <v>2577</v>
      </c>
      <c r="Q397" s="14" t="s">
        <v>2578</v>
      </c>
      <c r="R397" s="47" t="s">
        <v>72</v>
      </c>
      <c r="S397" s="42" t="s">
        <v>2579</v>
      </c>
      <c r="T397" s="14" t="s">
        <v>394</v>
      </c>
      <c r="U397" s="42" t="s">
        <v>75</v>
      </c>
      <c r="V397" s="42" t="s">
        <v>661</v>
      </c>
      <c r="W397" s="42" t="s">
        <v>77</v>
      </c>
      <c r="X397" s="42" t="s">
        <v>1358</v>
      </c>
      <c r="Y397" s="48" t="s">
        <v>4936</v>
      </c>
      <c r="HI397" s="49"/>
      <c r="HJ397" s="49"/>
      <c r="HK397" s="49"/>
      <c r="HL397" s="49"/>
    </row>
    <row r="398" spans="1:220" s="41" customFormat="1" ht="15" customHeight="1" x14ac:dyDescent="0.25">
      <c r="A398" s="14">
        <v>397</v>
      </c>
      <c r="B398" s="42" t="s">
        <v>2580</v>
      </c>
      <c r="C398" s="43" t="s">
        <v>9</v>
      </c>
      <c r="D398" s="42" t="s">
        <v>61</v>
      </c>
      <c r="E398" s="52">
        <v>43080</v>
      </c>
      <c r="F398" s="58" t="s">
        <v>2581</v>
      </c>
      <c r="G398" s="42">
        <v>8183000511</v>
      </c>
      <c r="H398" s="42" t="s">
        <v>2582</v>
      </c>
      <c r="I398" s="42" t="s">
        <v>2583</v>
      </c>
      <c r="J398" s="42" t="s">
        <v>700</v>
      </c>
      <c r="K398" s="46">
        <v>50000</v>
      </c>
      <c r="L398" s="42" t="s">
        <v>66</v>
      </c>
      <c r="M398" s="42" t="s">
        <v>67</v>
      </c>
      <c r="N398" s="42" t="s">
        <v>2584</v>
      </c>
      <c r="O398" s="42" t="s">
        <v>2585</v>
      </c>
      <c r="P398" s="42" t="s">
        <v>2586</v>
      </c>
      <c r="Q398" s="14" t="s">
        <v>2587</v>
      </c>
      <c r="R398" s="47" t="s">
        <v>72</v>
      </c>
      <c r="S398" s="42" t="s">
        <v>2588</v>
      </c>
      <c r="T398" s="14" t="s">
        <v>706</v>
      </c>
      <c r="U398" s="42" t="s">
        <v>75</v>
      </c>
      <c r="V398" s="42" t="s">
        <v>661</v>
      </c>
      <c r="W398" s="42" t="s">
        <v>77</v>
      </c>
      <c r="X398" s="42" t="s">
        <v>1358</v>
      </c>
      <c r="Y398" s="48" t="s">
        <v>4938</v>
      </c>
    </row>
    <row r="399" spans="1:220" s="41" customFormat="1" ht="15" customHeight="1" x14ac:dyDescent="0.25">
      <c r="A399" s="14">
        <v>398</v>
      </c>
      <c r="B399" s="42" t="s">
        <v>2580</v>
      </c>
      <c r="C399" s="43" t="s">
        <v>9</v>
      </c>
      <c r="D399" s="42" t="s">
        <v>61</v>
      </c>
      <c r="E399" s="52">
        <v>43085</v>
      </c>
      <c r="F399" s="58" t="s">
        <v>2589</v>
      </c>
      <c r="G399" s="42">
        <v>8163001096</v>
      </c>
      <c r="H399" s="42" t="s">
        <v>2590</v>
      </c>
      <c r="I399" s="42" t="s">
        <v>2591</v>
      </c>
      <c r="J399" s="42" t="s">
        <v>700</v>
      </c>
      <c r="K399" s="46">
        <v>100000</v>
      </c>
      <c r="L399" s="42" t="s">
        <v>66</v>
      </c>
      <c r="M399" s="42" t="s">
        <v>67</v>
      </c>
      <c r="N399" s="42" t="s">
        <v>2592</v>
      </c>
      <c r="O399" s="42" t="s">
        <v>2593</v>
      </c>
      <c r="P399" s="42" t="s">
        <v>2594</v>
      </c>
      <c r="Q399" s="14" t="s">
        <v>2595</v>
      </c>
      <c r="R399" s="47" t="s">
        <v>72</v>
      </c>
      <c r="S399" s="42" t="s">
        <v>2588</v>
      </c>
      <c r="T399" s="14" t="s">
        <v>706</v>
      </c>
      <c r="U399" s="42" t="s">
        <v>75</v>
      </c>
      <c r="V399" s="42" t="s">
        <v>661</v>
      </c>
      <c r="W399" s="42" t="s">
        <v>77</v>
      </c>
      <c r="X399" s="42" t="s">
        <v>1358</v>
      </c>
      <c r="Y399" s="48" t="s">
        <v>4938</v>
      </c>
    </row>
    <row r="400" spans="1:220" s="41" customFormat="1" ht="15" customHeight="1" x14ac:dyDescent="0.25">
      <c r="A400" s="14">
        <v>399</v>
      </c>
      <c r="B400" s="42" t="s">
        <v>2580</v>
      </c>
      <c r="C400" s="43" t="s">
        <v>9</v>
      </c>
      <c r="D400" s="42" t="s">
        <v>61</v>
      </c>
      <c r="E400" s="52">
        <v>43083</v>
      </c>
      <c r="F400" s="58" t="s">
        <v>2596</v>
      </c>
      <c r="G400" s="42">
        <v>8183000460</v>
      </c>
      <c r="H400" s="42" t="s">
        <v>2597</v>
      </c>
      <c r="I400" s="42" t="s">
        <v>2598</v>
      </c>
      <c r="J400" s="42" t="s">
        <v>710</v>
      </c>
      <c r="K400" s="46">
        <v>50000</v>
      </c>
      <c r="L400" s="42" t="s">
        <v>66</v>
      </c>
      <c r="M400" s="42" t="s">
        <v>67</v>
      </c>
      <c r="N400" s="42" t="s">
        <v>2599</v>
      </c>
      <c r="O400" s="42" t="s">
        <v>2600</v>
      </c>
      <c r="P400" s="42" t="s">
        <v>2601</v>
      </c>
      <c r="Q400" s="14" t="s">
        <v>2602</v>
      </c>
      <c r="R400" s="47" t="s">
        <v>72</v>
      </c>
      <c r="S400" s="42" t="s">
        <v>2588</v>
      </c>
      <c r="T400" s="14" t="s">
        <v>706</v>
      </c>
      <c r="U400" s="42" t="s">
        <v>75</v>
      </c>
      <c r="V400" s="42" t="s">
        <v>661</v>
      </c>
      <c r="W400" s="42" t="s">
        <v>77</v>
      </c>
      <c r="X400" s="42" t="s">
        <v>1358</v>
      </c>
      <c r="Y400" s="48" t="s">
        <v>4938</v>
      </c>
    </row>
    <row r="401" spans="1:240" s="41" customFormat="1" ht="15" customHeight="1" x14ac:dyDescent="0.25">
      <c r="A401" s="14">
        <v>400</v>
      </c>
      <c r="B401" s="42" t="s">
        <v>2580</v>
      </c>
      <c r="C401" s="43" t="s">
        <v>9</v>
      </c>
      <c r="D401" s="42" t="s">
        <v>61</v>
      </c>
      <c r="E401" s="52">
        <v>43082</v>
      </c>
      <c r="F401" s="58" t="s">
        <v>2603</v>
      </c>
      <c r="G401" s="42">
        <v>8180001285</v>
      </c>
      <c r="H401" s="42" t="s">
        <v>2604</v>
      </c>
      <c r="I401" s="42" t="s">
        <v>2605</v>
      </c>
      <c r="J401" s="42" t="s">
        <v>710</v>
      </c>
      <c r="K401" s="46">
        <v>50000</v>
      </c>
      <c r="L401" s="42" t="s">
        <v>66</v>
      </c>
      <c r="M401" s="42" t="s">
        <v>67</v>
      </c>
      <c r="N401" s="42" t="s">
        <v>2606</v>
      </c>
      <c r="O401" s="42" t="s">
        <v>2607</v>
      </c>
      <c r="P401" s="42" t="s">
        <v>2608</v>
      </c>
      <c r="Q401" s="14" t="s">
        <v>2609</v>
      </c>
      <c r="R401" s="47" t="s">
        <v>72</v>
      </c>
      <c r="S401" s="42" t="s">
        <v>2588</v>
      </c>
      <c r="T401" s="14" t="s">
        <v>706</v>
      </c>
      <c r="U401" s="42" t="s">
        <v>75</v>
      </c>
      <c r="V401" s="42" t="s">
        <v>661</v>
      </c>
      <c r="W401" s="42" t="s">
        <v>77</v>
      </c>
      <c r="X401" s="42" t="s">
        <v>1358</v>
      </c>
      <c r="Y401" s="48" t="s">
        <v>4938</v>
      </c>
    </row>
    <row r="402" spans="1:240" s="41" customFormat="1" ht="15" customHeight="1" x14ac:dyDescent="0.25">
      <c r="A402" s="14">
        <v>401</v>
      </c>
      <c r="B402" s="42" t="s">
        <v>2580</v>
      </c>
      <c r="C402" s="43" t="s">
        <v>9</v>
      </c>
      <c r="D402" s="42" t="s">
        <v>61</v>
      </c>
      <c r="E402" s="44">
        <v>43088</v>
      </c>
      <c r="F402" s="45" t="s">
        <v>2610</v>
      </c>
      <c r="G402" s="42">
        <v>8182000341</v>
      </c>
      <c r="H402" s="42" t="s">
        <v>2611</v>
      </c>
      <c r="I402" s="42" t="s">
        <v>2612</v>
      </c>
      <c r="J402" s="42" t="s">
        <v>640</v>
      </c>
      <c r="K402" s="46">
        <v>100000</v>
      </c>
      <c r="L402" s="42" t="s">
        <v>66</v>
      </c>
      <c r="M402" s="42" t="s">
        <v>67</v>
      </c>
      <c r="N402" s="42" t="s">
        <v>2613</v>
      </c>
      <c r="O402" s="42" t="s">
        <v>2614</v>
      </c>
      <c r="P402" s="42" t="s">
        <v>2615</v>
      </c>
      <c r="Q402" s="14" t="s">
        <v>2616</v>
      </c>
      <c r="R402" s="47" t="s">
        <v>72</v>
      </c>
      <c r="S402" s="42" t="s">
        <v>2617</v>
      </c>
      <c r="T402" s="14" t="s">
        <v>629</v>
      </c>
      <c r="U402" s="42" t="s">
        <v>75</v>
      </c>
      <c r="V402" s="42" t="s">
        <v>661</v>
      </c>
      <c r="W402" s="42" t="s">
        <v>77</v>
      </c>
      <c r="X402" s="42" t="s">
        <v>1358</v>
      </c>
      <c r="Y402" s="48" t="s">
        <v>4938</v>
      </c>
    </row>
    <row r="403" spans="1:240" s="41" customFormat="1" ht="15" customHeight="1" x14ac:dyDescent="0.25">
      <c r="A403" s="14">
        <v>402</v>
      </c>
      <c r="B403" s="42" t="s">
        <v>2580</v>
      </c>
      <c r="C403" s="43" t="s">
        <v>9</v>
      </c>
      <c r="D403" s="42" t="s">
        <v>61</v>
      </c>
      <c r="E403" s="44">
        <v>43096</v>
      </c>
      <c r="F403" s="45" t="s">
        <v>2618</v>
      </c>
      <c r="G403" s="42">
        <v>8182000222</v>
      </c>
      <c r="H403" s="42" t="s">
        <v>853</v>
      </c>
      <c r="I403" s="42" t="s">
        <v>2619</v>
      </c>
      <c r="J403" s="42" t="s">
        <v>640</v>
      </c>
      <c r="K403" s="46">
        <v>50000</v>
      </c>
      <c r="L403" s="42" t="s">
        <v>66</v>
      </c>
      <c r="M403" s="42" t="s">
        <v>67</v>
      </c>
      <c r="N403" s="42" t="s">
        <v>2620</v>
      </c>
      <c r="O403" s="42" t="s">
        <v>2621</v>
      </c>
      <c r="P403" s="42" t="s">
        <v>2622</v>
      </c>
      <c r="Q403" s="14" t="s">
        <v>858</v>
      </c>
      <c r="R403" s="47" t="s">
        <v>72</v>
      </c>
      <c r="S403" s="42" t="s">
        <v>2617</v>
      </c>
      <c r="T403" s="14" t="s">
        <v>629</v>
      </c>
      <c r="U403" s="42" t="s">
        <v>75</v>
      </c>
      <c r="V403" s="42" t="s">
        <v>661</v>
      </c>
      <c r="W403" s="42" t="s">
        <v>77</v>
      </c>
      <c r="X403" s="42" t="s">
        <v>1358</v>
      </c>
      <c r="Y403" s="48" t="s">
        <v>4938</v>
      </c>
    </row>
    <row r="404" spans="1:240" s="41" customFormat="1" ht="15" customHeight="1" x14ac:dyDescent="0.25">
      <c r="A404" s="14">
        <v>403</v>
      </c>
      <c r="B404" s="42" t="s">
        <v>2580</v>
      </c>
      <c r="C404" s="43" t="s">
        <v>9</v>
      </c>
      <c r="D404" s="42" t="s">
        <v>61</v>
      </c>
      <c r="E404" s="61">
        <v>43091</v>
      </c>
      <c r="F404" s="62" t="s">
        <v>2623</v>
      </c>
      <c r="G404" s="42" t="s">
        <v>2624</v>
      </c>
      <c r="H404" s="42" t="s">
        <v>2625</v>
      </c>
      <c r="I404" s="42" t="s">
        <v>2626</v>
      </c>
      <c r="J404" s="42" t="s">
        <v>580</v>
      </c>
      <c r="K404" s="46">
        <v>100000</v>
      </c>
      <c r="L404" s="42" t="s">
        <v>66</v>
      </c>
      <c r="M404" s="42" t="s">
        <v>67</v>
      </c>
      <c r="N404" s="42" t="s">
        <v>2627</v>
      </c>
      <c r="O404" s="42" t="s">
        <v>2628</v>
      </c>
      <c r="P404" s="42" t="s">
        <v>2629</v>
      </c>
      <c r="Q404" s="14" t="s">
        <v>2630</v>
      </c>
      <c r="R404" s="47" t="s">
        <v>72</v>
      </c>
      <c r="S404" s="42" t="s">
        <v>2631</v>
      </c>
      <c r="T404" s="14" t="s">
        <v>748</v>
      </c>
      <c r="U404" s="42" t="s">
        <v>75</v>
      </c>
      <c r="V404" s="42" t="s">
        <v>661</v>
      </c>
      <c r="W404" s="42" t="s">
        <v>77</v>
      </c>
      <c r="X404" s="42" t="s">
        <v>1358</v>
      </c>
      <c r="Y404" s="48" t="s">
        <v>4938</v>
      </c>
    </row>
    <row r="405" spans="1:240" s="41" customFormat="1" ht="15" customHeight="1" x14ac:dyDescent="0.25">
      <c r="A405" s="14">
        <v>404</v>
      </c>
      <c r="B405" s="42" t="s">
        <v>2580</v>
      </c>
      <c r="C405" s="43" t="s">
        <v>9</v>
      </c>
      <c r="D405" s="42" t="s">
        <v>61</v>
      </c>
      <c r="E405" s="52">
        <v>43022</v>
      </c>
      <c r="F405" s="97" t="s">
        <v>2632</v>
      </c>
      <c r="G405" s="42" t="s">
        <v>2633</v>
      </c>
      <c r="H405" s="42" t="s">
        <v>2634</v>
      </c>
      <c r="I405" s="42" t="s">
        <v>2635</v>
      </c>
      <c r="J405" s="42" t="s">
        <v>2636</v>
      </c>
      <c r="K405" s="46">
        <v>50000</v>
      </c>
      <c r="L405" s="42" t="s">
        <v>66</v>
      </c>
      <c r="M405" s="42" t="s">
        <v>67</v>
      </c>
      <c r="N405" s="42" t="s">
        <v>2637</v>
      </c>
      <c r="O405" s="42" t="s">
        <v>2638</v>
      </c>
      <c r="P405" s="42" t="s">
        <v>2639</v>
      </c>
      <c r="Q405" s="14" t="s">
        <v>2640</v>
      </c>
      <c r="R405" s="47" t="s">
        <v>72</v>
      </c>
      <c r="S405" s="42" t="s">
        <v>2641</v>
      </c>
      <c r="T405" s="14" t="s">
        <v>2642</v>
      </c>
      <c r="U405" s="42" t="s">
        <v>450</v>
      </c>
      <c r="V405" s="42" t="s">
        <v>661</v>
      </c>
      <c r="W405" s="42" t="s">
        <v>77</v>
      </c>
      <c r="X405" s="42" t="s">
        <v>1358</v>
      </c>
      <c r="Y405" s="48" t="s">
        <v>4938</v>
      </c>
    </row>
    <row r="406" spans="1:240" s="41" customFormat="1" ht="15" customHeight="1" x14ac:dyDescent="0.25">
      <c r="A406" s="14">
        <v>405</v>
      </c>
      <c r="B406" s="42" t="s">
        <v>2580</v>
      </c>
      <c r="C406" s="43" t="s">
        <v>9</v>
      </c>
      <c r="D406" s="42" t="s">
        <v>61</v>
      </c>
      <c r="E406" s="52">
        <v>43040</v>
      </c>
      <c r="F406" s="97" t="s">
        <v>2643</v>
      </c>
      <c r="G406" s="42" t="s">
        <v>2644</v>
      </c>
      <c r="H406" s="42" t="s">
        <v>2645</v>
      </c>
      <c r="I406" s="42" t="s">
        <v>2646</v>
      </c>
      <c r="J406" s="42" t="s">
        <v>2636</v>
      </c>
      <c r="K406" s="46">
        <v>200000</v>
      </c>
      <c r="L406" s="42" t="s">
        <v>66</v>
      </c>
      <c r="M406" s="42" t="s">
        <v>67</v>
      </c>
      <c r="N406" s="42" t="s">
        <v>2647</v>
      </c>
      <c r="O406" s="42" t="s">
        <v>2648</v>
      </c>
      <c r="P406" s="42" t="s">
        <v>2649</v>
      </c>
      <c r="Q406" s="14" t="s">
        <v>2650</v>
      </c>
      <c r="R406" s="47" t="s">
        <v>72</v>
      </c>
      <c r="S406" s="42" t="s">
        <v>2651</v>
      </c>
      <c r="T406" s="14" t="s">
        <v>2642</v>
      </c>
      <c r="U406" s="42" t="s">
        <v>450</v>
      </c>
      <c r="V406" s="42" t="s">
        <v>661</v>
      </c>
      <c r="W406" s="42" t="s">
        <v>77</v>
      </c>
      <c r="X406" s="42" t="s">
        <v>1358</v>
      </c>
      <c r="Y406" s="48" t="s">
        <v>4938</v>
      </c>
    </row>
    <row r="407" spans="1:240" s="41" customFormat="1" ht="15" customHeight="1" x14ac:dyDescent="0.25">
      <c r="A407" s="14">
        <v>406</v>
      </c>
      <c r="B407" s="42" t="s">
        <v>2580</v>
      </c>
      <c r="C407" s="43" t="s">
        <v>9</v>
      </c>
      <c r="D407" s="42" t="s">
        <v>61</v>
      </c>
      <c r="E407" s="52">
        <v>43044</v>
      </c>
      <c r="F407" s="97" t="s">
        <v>2652</v>
      </c>
      <c r="G407" s="42" t="s">
        <v>2653</v>
      </c>
      <c r="H407" s="42" t="s">
        <v>2654</v>
      </c>
      <c r="I407" s="42" t="s">
        <v>2655</v>
      </c>
      <c r="J407" s="42" t="s">
        <v>2656</v>
      </c>
      <c r="K407" s="46">
        <v>50000</v>
      </c>
      <c r="L407" s="42" t="s">
        <v>66</v>
      </c>
      <c r="M407" s="42" t="s">
        <v>67</v>
      </c>
      <c r="N407" s="42" t="s">
        <v>2657</v>
      </c>
      <c r="O407" s="42" t="s">
        <v>2658</v>
      </c>
      <c r="P407" s="42" t="s">
        <v>2659</v>
      </c>
      <c r="Q407" s="14" t="s">
        <v>2660</v>
      </c>
      <c r="R407" s="47" t="s">
        <v>72</v>
      </c>
      <c r="S407" s="42" t="s">
        <v>2661</v>
      </c>
      <c r="T407" s="14" t="s">
        <v>2642</v>
      </c>
      <c r="U407" s="42" t="s">
        <v>450</v>
      </c>
      <c r="V407" s="42" t="s">
        <v>661</v>
      </c>
      <c r="W407" s="42" t="s">
        <v>77</v>
      </c>
      <c r="X407" s="42" t="s">
        <v>1358</v>
      </c>
      <c r="Y407" s="48" t="s">
        <v>4938</v>
      </c>
    </row>
    <row r="408" spans="1:240" s="41" customFormat="1" ht="15" customHeight="1" x14ac:dyDescent="0.25">
      <c r="A408" s="14">
        <v>407</v>
      </c>
      <c r="B408" s="42" t="s">
        <v>2580</v>
      </c>
      <c r="C408" s="43" t="s">
        <v>9</v>
      </c>
      <c r="D408" s="42" t="s">
        <v>61</v>
      </c>
      <c r="E408" s="52">
        <v>43054</v>
      </c>
      <c r="F408" s="97" t="s">
        <v>2662</v>
      </c>
      <c r="G408" s="42" t="s">
        <v>2663</v>
      </c>
      <c r="H408" s="42" t="s">
        <v>2664</v>
      </c>
      <c r="I408" s="42" t="s">
        <v>2665</v>
      </c>
      <c r="J408" s="42" t="s">
        <v>2656</v>
      </c>
      <c r="K408" s="46">
        <v>50000</v>
      </c>
      <c r="L408" s="42" t="s">
        <v>66</v>
      </c>
      <c r="M408" s="42" t="s">
        <v>67</v>
      </c>
      <c r="N408" s="42" t="s">
        <v>2666</v>
      </c>
      <c r="O408" s="42" t="s">
        <v>2667</v>
      </c>
      <c r="P408" s="42" t="s">
        <v>2668</v>
      </c>
      <c r="Q408" s="14" t="s">
        <v>2669</v>
      </c>
      <c r="R408" s="47" t="s">
        <v>72</v>
      </c>
      <c r="S408" s="42" t="s">
        <v>2661</v>
      </c>
      <c r="T408" s="14" t="s">
        <v>2642</v>
      </c>
      <c r="U408" s="42" t="s">
        <v>450</v>
      </c>
      <c r="V408" s="42" t="s">
        <v>661</v>
      </c>
      <c r="W408" s="42" t="s">
        <v>77</v>
      </c>
      <c r="X408" s="42" t="s">
        <v>1358</v>
      </c>
      <c r="Y408" s="48" t="s">
        <v>4938</v>
      </c>
    </row>
    <row r="409" spans="1:240" s="41" customFormat="1" ht="15" customHeight="1" x14ac:dyDescent="0.25">
      <c r="A409" s="14">
        <v>408</v>
      </c>
      <c r="B409" s="42" t="s">
        <v>2580</v>
      </c>
      <c r="C409" s="43" t="s">
        <v>9</v>
      </c>
      <c r="D409" s="42" t="s">
        <v>61</v>
      </c>
      <c r="E409" s="52">
        <v>43053</v>
      </c>
      <c r="F409" s="97" t="s">
        <v>2670</v>
      </c>
      <c r="G409" s="42" t="s">
        <v>2671</v>
      </c>
      <c r="H409" s="42" t="s">
        <v>2672</v>
      </c>
      <c r="I409" s="42" t="s">
        <v>2673</v>
      </c>
      <c r="J409" s="42" t="s">
        <v>2656</v>
      </c>
      <c r="K409" s="46">
        <v>50000</v>
      </c>
      <c r="L409" s="42" t="s">
        <v>66</v>
      </c>
      <c r="M409" s="42" t="s">
        <v>67</v>
      </c>
      <c r="N409" s="42" t="s">
        <v>2674</v>
      </c>
      <c r="O409" s="42" t="s">
        <v>2675</v>
      </c>
      <c r="P409" s="42" t="s">
        <v>2676</v>
      </c>
      <c r="Q409" s="14" t="s">
        <v>2677</v>
      </c>
      <c r="R409" s="47" t="s">
        <v>72</v>
      </c>
      <c r="S409" s="42" t="s">
        <v>2661</v>
      </c>
      <c r="T409" s="14" t="s">
        <v>2642</v>
      </c>
      <c r="U409" s="42" t="s">
        <v>450</v>
      </c>
      <c r="V409" s="42" t="s">
        <v>661</v>
      </c>
      <c r="W409" s="42" t="s">
        <v>77</v>
      </c>
      <c r="X409" s="42" t="s">
        <v>1358</v>
      </c>
      <c r="Y409" s="48" t="s">
        <v>4938</v>
      </c>
    </row>
    <row r="410" spans="1:240" s="41" customFormat="1" ht="15" customHeight="1" x14ac:dyDescent="0.25">
      <c r="A410" s="14">
        <v>409</v>
      </c>
      <c r="B410" s="42" t="s">
        <v>2580</v>
      </c>
      <c r="C410" s="43" t="s">
        <v>10</v>
      </c>
      <c r="D410" s="42" t="s">
        <v>61</v>
      </c>
      <c r="E410" s="52">
        <v>43062</v>
      </c>
      <c r="F410" s="64">
        <v>0.89210648148148142</v>
      </c>
      <c r="G410" s="42" t="s">
        <v>31</v>
      </c>
      <c r="H410" s="42" t="s">
        <v>31</v>
      </c>
      <c r="I410" s="42" t="s">
        <v>31</v>
      </c>
      <c r="J410" s="42" t="s">
        <v>31</v>
      </c>
      <c r="K410" s="46">
        <v>150000</v>
      </c>
      <c r="L410" s="42" t="s">
        <v>31</v>
      </c>
      <c r="M410" s="42" t="s">
        <v>31</v>
      </c>
      <c r="N410" s="42" t="s">
        <v>31</v>
      </c>
      <c r="O410" s="42" t="s">
        <v>31</v>
      </c>
      <c r="P410" s="42" t="s">
        <v>2678</v>
      </c>
      <c r="Q410" s="14" t="s">
        <v>100</v>
      </c>
      <c r="R410" s="47" t="s">
        <v>72</v>
      </c>
      <c r="S410" s="42" t="s">
        <v>2679</v>
      </c>
      <c r="T410" s="14" t="s">
        <v>2642</v>
      </c>
      <c r="U410" s="42" t="s">
        <v>2314</v>
      </c>
      <c r="V410" s="42" t="s">
        <v>31</v>
      </c>
      <c r="W410" s="42" t="s">
        <v>31</v>
      </c>
      <c r="X410" s="42" t="s">
        <v>1358</v>
      </c>
      <c r="Y410" s="48" t="s">
        <v>4938</v>
      </c>
      <c r="HI410" s="49"/>
      <c r="HJ410" s="49"/>
      <c r="HK410" s="49"/>
      <c r="HL410" s="49"/>
    </row>
    <row r="411" spans="1:240" s="185" customFormat="1" ht="15" customHeight="1" x14ac:dyDescent="0.25">
      <c r="A411" s="178">
        <v>410</v>
      </c>
      <c r="B411" s="179" t="s">
        <v>2580</v>
      </c>
      <c r="C411" s="180" t="s">
        <v>9</v>
      </c>
      <c r="D411" s="179" t="s">
        <v>138</v>
      </c>
      <c r="E411" s="181">
        <v>43079</v>
      </c>
      <c r="F411" s="182" t="s">
        <v>2680</v>
      </c>
      <c r="G411" s="179" t="s">
        <v>2681</v>
      </c>
      <c r="H411" s="179" t="s">
        <v>2682</v>
      </c>
      <c r="I411" s="179" t="s">
        <v>2683</v>
      </c>
      <c r="J411" s="179" t="s">
        <v>1633</v>
      </c>
      <c r="K411" s="183">
        <v>50000</v>
      </c>
      <c r="L411" s="179" t="s">
        <v>66</v>
      </c>
      <c r="M411" s="179" t="s">
        <v>67</v>
      </c>
      <c r="N411" s="179" t="s">
        <v>2684</v>
      </c>
      <c r="O411" s="179" t="s">
        <v>2685</v>
      </c>
      <c r="P411" s="179" t="s">
        <v>2686</v>
      </c>
      <c r="Q411" s="178" t="s">
        <v>2687</v>
      </c>
      <c r="R411" s="184" t="s">
        <v>72</v>
      </c>
      <c r="S411" s="179" t="s">
        <v>2688</v>
      </c>
      <c r="T411" s="178" t="s">
        <v>775</v>
      </c>
      <c r="U411" s="179" t="s">
        <v>147</v>
      </c>
      <c r="V411" s="179" t="s">
        <v>76</v>
      </c>
      <c r="W411" s="179" t="s">
        <v>77</v>
      </c>
      <c r="X411" s="179" t="s">
        <v>1358</v>
      </c>
      <c r="Y411" s="179" t="s">
        <v>1604</v>
      </c>
      <c r="HI411" s="186"/>
      <c r="HJ411" s="186"/>
      <c r="HK411" s="186"/>
      <c r="HL411" s="186"/>
    </row>
    <row r="412" spans="1:240" s="41" customFormat="1" ht="15" customHeight="1" x14ac:dyDescent="0.25">
      <c r="A412" s="14">
        <v>411</v>
      </c>
      <c r="B412" s="42" t="s">
        <v>2580</v>
      </c>
      <c r="C412" s="43" t="s">
        <v>9</v>
      </c>
      <c r="D412" s="42" t="s">
        <v>61</v>
      </c>
      <c r="E412" s="44">
        <v>43064</v>
      </c>
      <c r="F412" s="45" t="s">
        <v>2689</v>
      </c>
      <c r="G412" s="42" t="s">
        <v>2690</v>
      </c>
      <c r="H412" s="42" t="s">
        <v>2691</v>
      </c>
      <c r="I412" s="42" t="s">
        <v>2692</v>
      </c>
      <c r="J412" s="42" t="s">
        <v>1540</v>
      </c>
      <c r="K412" s="46">
        <v>50000</v>
      </c>
      <c r="L412" s="42" t="s">
        <v>66</v>
      </c>
      <c r="M412" s="42" t="s">
        <v>67</v>
      </c>
      <c r="N412" s="42" t="s">
        <v>2693</v>
      </c>
      <c r="O412" s="42" t="s">
        <v>2694</v>
      </c>
      <c r="P412" s="42" t="s">
        <v>2695</v>
      </c>
      <c r="Q412" s="14" t="s">
        <v>2696</v>
      </c>
      <c r="R412" s="47" t="s">
        <v>72</v>
      </c>
      <c r="S412" s="42" t="s">
        <v>2697</v>
      </c>
      <c r="T412" s="14" t="s">
        <v>89</v>
      </c>
      <c r="U412" s="42" t="s">
        <v>75</v>
      </c>
      <c r="V412" s="42" t="s">
        <v>661</v>
      </c>
      <c r="W412" s="42" t="s">
        <v>77</v>
      </c>
      <c r="X412" s="42" t="s">
        <v>1358</v>
      </c>
      <c r="Y412" s="48" t="s">
        <v>4938</v>
      </c>
    </row>
    <row r="413" spans="1:240" s="41" customFormat="1" ht="15" customHeight="1" x14ac:dyDescent="0.25">
      <c r="A413" s="14">
        <v>412</v>
      </c>
      <c r="B413" s="42" t="s">
        <v>2580</v>
      </c>
      <c r="C413" s="43" t="s">
        <v>10</v>
      </c>
      <c r="D413" s="42" t="s">
        <v>61</v>
      </c>
      <c r="E413" s="72">
        <v>43071</v>
      </c>
      <c r="F413" s="95">
        <v>0.12153935185185184</v>
      </c>
      <c r="G413" s="42" t="s">
        <v>31</v>
      </c>
      <c r="H413" s="42" t="s">
        <v>31</v>
      </c>
      <c r="I413" s="42" t="s">
        <v>31</v>
      </c>
      <c r="J413" s="42" t="s">
        <v>31</v>
      </c>
      <c r="K413" s="46">
        <v>100000</v>
      </c>
      <c r="L413" s="42" t="s">
        <v>31</v>
      </c>
      <c r="M413" s="42" t="s">
        <v>31</v>
      </c>
      <c r="N413" s="42" t="s">
        <v>31</v>
      </c>
      <c r="O413" s="42" t="s">
        <v>31</v>
      </c>
      <c r="P413" s="42" t="s">
        <v>2698</v>
      </c>
      <c r="Q413" s="14" t="s">
        <v>100</v>
      </c>
      <c r="R413" s="47" t="s">
        <v>72</v>
      </c>
      <c r="S413" s="42" t="s">
        <v>2699</v>
      </c>
      <c r="T413" s="14" t="s">
        <v>89</v>
      </c>
      <c r="U413" s="42" t="s">
        <v>2314</v>
      </c>
      <c r="V413" s="42" t="s">
        <v>31</v>
      </c>
      <c r="W413" s="42" t="s">
        <v>31</v>
      </c>
      <c r="X413" s="42" t="s">
        <v>1358</v>
      </c>
      <c r="Y413" s="48" t="s">
        <v>4938</v>
      </c>
      <c r="HI413" s="49"/>
      <c r="HJ413" s="49"/>
      <c r="HK413" s="49"/>
      <c r="HL413" s="49"/>
    </row>
    <row r="414" spans="1:240" s="41" customFormat="1" ht="15" customHeight="1" x14ac:dyDescent="0.25">
      <c r="A414" s="14">
        <v>413</v>
      </c>
      <c r="B414" s="42" t="s">
        <v>2580</v>
      </c>
      <c r="C414" s="43" t="s">
        <v>10</v>
      </c>
      <c r="D414" s="42" t="s">
        <v>61</v>
      </c>
      <c r="E414" s="72">
        <v>43071</v>
      </c>
      <c r="F414" s="95">
        <v>0.1215625</v>
      </c>
      <c r="G414" s="42" t="s">
        <v>31</v>
      </c>
      <c r="H414" s="42" t="s">
        <v>31</v>
      </c>
      <c r="I414" s="42" t="s">
        <v>31</v>
      </c>
      <c r="J414" s="42" t="s">
        <v>31</v>
      </c>
      <c r="K414" s="46">
        <v>150000</v>
      </c>
      <c r="L414" s="42" t="s">
        <v>31</v>
      </c>
      <c r="M414" s="42" t="s">
        <v>31</v>
      </c>
      <c r="N414" s="42" t="s">
        <v>31</v>
      </c>
      <c r="O414" s="42" t="s">
        <v>31</v>
      </c>
      <c r="P414" s="42" t="s">
        <v>2700</v>
      </c>
      <c r="Q414" s="14" t="s">
        <v>100</v>
      </c>
      <c r="R414" s="47" t="s">
        <v>72</v>
      </c>
      <c r="S414" s="42" t="s">
        <v>2699</v>
      </c>
      <c r="T414" s="14" t="s">
        <v>89</v>
      </c>
      <c r="U414" s="42" t="s">
        <v>2314</v>
      </c>
      <c r="V414" s="42" t="s">
        <v>31</v>
      </c>
      <c r="W414" s="42" t="s">
        <v>31</v>
      </c>
      <c r="X414" s="42" t="s">
        <v>1358</v>
      </c>
      <c r="Y414" s="48" t="s">
        <v>4938</v>
      </c>
      <c r="HI414" s="98"/>
      <c r="HJ414" s="98"/>
      <c r="HK414" s="98"/>
      <c r="HL414" s="98"/>
      <c r="HM414" s="49"/>
      <c r="HN414" s="49"/>
      <c r="HO414" s="49"/>
      <c r="HP414" s="49"/>
      <c r="HQ414" s="49"/>
      <c r="HR414" s="49"/>
      <c r="HS414" s="49"/>
      <c r="HT414" s="49"/>
      <c r="HU414" s="49"/>
      <c r="HV414" s="49"/>
      <c r="HW414" s="49"/>
      <c r="HX414" s="49"/>
      <c r="HY414" s="49"/>
      <c r="HZ414" s="49"/>
      <c r="IA414" s="49"/>
      <c r="IB414" s="49"/>
      <c r="IC414" s="49"/>
      <c r="ID414" s="49"/>
      <c r="IE414" s="49"/>
      <c r="IF414" s="49"/>
    </row>
    <row r="415" spans="1:240" s="41" customFormat="1" ht="15" customHeight="1" x14ac:dyDescent="0.25">
      <c r="A415" s="14">
        <v>414</v>
      </c>
      <c r="B415" s="42" t="s">
        <v>2580</v>
      </c>
      <c r="C415" s="43" t="s">
        <v>10</v>
      </c>
      <c r="D415" s="42" t="s">
        <v>61</v>
      </c>
      <c r="E415" s="72">
        <v>43071</v>
      </c>
      <c r="F415" s="95">
        <v>0.12209490740740742</v>
      </c>
      <c r="G415" s="42" t="s">
        <v>31</v>
      </c>
      <c r="H415" s="42" t="s">
        <v>31</v>
      </c>
      <c r="I415" s="42" t="s">
        <v>31</v>
      </c>
      <c r="J415" s="42" t="s">
        <v>31</v>
      </c>
      <c r="K415" s="46">
        <v>50000</v>
      </c>
      <c r="L415" s="42" t="s">
        <v>31</v>
      </c>
      <c r="M415" s="42" t="s">
        <v>31</v>
      </c>
      <c r="N415" s="42" t="s">
        <v>31</v>
      </c>
      <c r="O415" s="42" t="s">
        <v>31</v>
      </c>
      <c r="P415" s="42" t="s">
        <v>2701</v>
      </c>
      <c r="Q415" s="14" t="s">
        <v>100</v>
      </c>
      <c r="R415" s="47" t="s">
        <v>72</v>
      </c>
      <c r="S415" s="42" t="s">
        <v>2699</v>
      </c>
      <c r="T415" s="14" t="s">
        <v>89</v>
      </c>
      <c r="U415" s="42" t="s">
        <v>2314</v>
      </c>
      <c r="V415" s="42" t="s">
        <v>31</v>
      </c>
      <c r="W415" s="42" t="s">
        <v>31</v>
      </c>
      <c r="X415" s="42" t="s">
        <v>1358</v>
      </c>
      <c r="Y415" s="48" t="s">
        <v>4938</v>
      </c>
      <c r="HI415" s="98"/>
      <c r="HJ415" s="98"/>
      <c r="HK415" s="98"/>
      <c r="HL415" s="98"/>
      <c r="HM415" s="49"/>
      <c r="HN415" s="49"/>
      <c r="HO415" s="49"/>
      <c r="HP415" s="49"/>
      <c r="HQ415" s="49"/>
      <c r="HR415" s="49"/>
      <c r="HS415" s="49"/>
      <c r="HT415" s="49"/>
      <c r="HU415" s="49"/>
      <c r="HV415" s="49"/>
      <c r="HW415" s="49"/>
      <c r="HX415" s="49"/>
      <c r="HY415" s="49"/>
      <c r="HZ415" s="49"/>
      <c r="IA415" s="49"/>
      <c r="IB415" s="49"/>
      <c r="IC415" s="49"/>
      <c r="ID415" s="49"/>
      <c r="IE415" s="49"/>
      <c r="IF415" s="49"/>
    </row>
    <row r="416" spans="1:240" s="41" customFormat="1" ht="15" customHeight="1" x14ac:dyDescent="0.25">
      <c r="A416" s="14">
        <v>415</v>
      </c>
      <c r="B416" s="42" t="s">
        <v>2580</v>
      </c>
      <c r="C416" s="43" t="s">
        <v>10</v>
      </c>
      <c r="D416" s="42" t="s">
        <v>61</v>
      </c>
      <c r="E416" s="72">
        <v>43092</v>
      </c>
      <c r="F416" s="95">
        <v>0.44454861111111116</v>
      </c>
      <c r="G416" s="42" t="s">
        <v>31</v>
      </c>
      <c r="H416" s="42" t="s">
        <v>31</v>
      </c>
      <c r="I416" s="42" t="s">
        <v>31</v>
      </c>
      <c r="J416" s="42" t="s">
        <v>31</v>
      </c>
      <c r="K416" s="46">
        <v>50000</v>
      </c>
      <c r="L416" s="42" t="s">
        <v>31</v>
      </c>
      <c r="M416" s="42" t="s">
        <v>31</v>
      </c>
      <c r="N416" s="42" t="s">
        <v>31</v>
      </c>
      <c r="O416" s="42" t="s">
        <v>31</v>
      </c>
      <c r="P416" s="42" t="s">
        <v>2702</v>
      </c>
      <c r="Q416" s="14" t="s">
        <v>100</v>
      </c>
      <c r="R416" s="47" t="s">
        <v>72</v>
      </c>
      <c r="S416" s="42" t="s">
        <v>2703</v>
      </c>
      <c r="T416" s="14" t="s">
        <v>89</v>
      </c>
      <c r="U416" s="42" t="s">
        <v>2314</v>
      </c>
      <c r="V416" s="42" t="s">
        <v>31</v>
      </c>
      <c r="W416" s="42" t="s">
        <v>31</v>
      </c>
      <c r="X416" s="42" t="s">
        <v>1358</v>
      </c>
      <c r="Y416" s="48" t="s">
        <v>4938</v>
      </c>
      <c r="HI416" s="49"/>
      <c r="HJ416" s="49"/>
      <c r="HK416" s="49"/>
      <c r="HL416" s="49"/>
      <c r="HM416" s="99"/>
      <c r="HN416" s="99"/>
      <c r="HO416" s="99"/>
      <c r="HP416" s="99"/>
      <c r="HQ416" s="99"/>
      <c r="HR416" s="99"/>
      <c r="HS416" s="99"/>
      <c r="HT416" s="99"/>
      <c r="HU416" s="99"/>
      <c r="HV416" s="99"/>
      <c r="HW416" s="99"/>
      <c r="HX416" s="99"/>
      <c r="HY416" s="99"/>
      <c r="HZ416" s="99"/>
      <c r="IA416" s="99"/>
      <c r="IB416" s="99"/>
      <c r="IC416" s="99"/>
      <c r="ID416" s="99"/>
      <c r="IE416" s="99"/>
      <c r="IF416" s="99"/>
    </row>
    <row r="417" spans="1:240" s="41" customFormat="1" ht="15" customHeight="1" x14ac:dyDescent="0.25">
      <c r="A417" s="14">
        <v>416</v>
      </c>
      <c r="B417" s="42" t="s">
        <v>2580</v>
      </c>
      <c r="C417" s="43" t="s">
        <v>9</v>
      </c>
      <c r="D417" s="42" t="s">
        <v>61</v>
      </c>
      <c r="E417" s="44">
        <v>43060</v>
      </c>
      <c r="F417" s="45" t="s">
        <v>2704</v>
      </c>
      <c r="G417" s="42">
        <v>8169000356</v>
      </c>
      <c r="H417" s="42" t="s">
        <v>2705</v>
      </c>
      <c r="I417" s="42" t="s">
        <v>2706</v>
      </c>
      <c r="J417" s="42" t="s">
        <v>121</v>
      </c>
      <c r="K417" s="46">
        <v>250000</v>
      </c>
      <c r="L417" s="42" t="s">
        <v>66</v>
      </c>
      <c r="M417" s="42" t="s">
        <v>67</v>
      </c>
      <c r="N417" s="42" t="s">
        <v>2707</v>
      </c>
      <c r="O417" s="42" t="s">
        <v>2708</v>
      </c>
      <c r="P417" s="42" t="s">
        <v>2709</v>
      </c>
      <c r="Q417" s="14" t="s">
        <v>2710</v>
      </c>
      <c r="R417" s="47" t="s">
        <v>72</v>
      </c>
      <c r="S417" s="42" t="s">
        <v>2711</v>
      </c>
      <c r="T417" s="14" t="s">
        <v>115</v>
      </c>
      <c r="U417" s="42" t="s">
        <v>450</v>
      </c>
      <c r="V417" s="42" t="s">
        <v>76</v>
      </c>
      <c r="W417" s="42" t="s">
        <v>77</v>
      </c>
      <c r="X417" s="42" t="s">
        <v>1358</v>
      </c>
      <c r="Y417" s="48" t="s">
        <v>4938</v>
      </c>
    </row>
    <row r="418" spans="1:240" s="41" customFormat="1" ht="15" customHeight="1" x14ac:dyDescent="0.25">
      <c r="A418" s="14">
        <v>417</v>
      </c>
      <c r="B418" s="42" t="s">
        <v>2580</v>
      </c>
      <c r="C418" s="43" t="s">
        <v>9</v>
      </c>
      <c r="D418" s="42" t="s">
        <v>61</v>
      </c>
      <c r="E418" s="44">
        <v>43064</v>
      </c>
      <c r="F418" s="45" t="s">
        <v>2712</v>
      </c>
      <c r="G418" s="42">
        <v>8179001132</v>
      </c>
      <c r="H418" s="42" t="s">
        <v>2713</v>
      </c>
      <c r="I418" s="42" t="s">
        <v>2714</v>
      </c>
      <c r="J418" s="42" t="s">
        <v>109</v>
      </c>
      <c r="K418" s="46">
        <v>50000</v>
      </c>
      <c r="L418" s="42" t="s">
        <v>66</v>
      </c>
      <c r="M418" s="42" t="s">
        <v>67</v>
      </c>
      <c r="N418" s="42" t="s">
        <v>2715</v>
      </c>
      <c r="O418" s="42" t="s">
        <v>2716</v>
      </c>
      <c r="P418" s="42" t="s">
        <v>2717</v>
      </c>
      <c r="Q418" s="14" t="s">
        <v>2718</v>
      </c>
      <c r="R418" s="47" t="s">
        <v>72</v>
      </c>
      <c r="S418" s="42" t="s">
        <v>2711</v>
      </c>
      <c r="T418" s="14" t="s">
        <v>115</v>
      </c>
      <c r="U418" s="42" t="s">
        <v>75</v>
      </c>
      <c r="V418" s="42" t="s">
        <v>76</v>
      </c>
      <c r="W418" s="42" t="s">
        <v>77</v>
      </c>
      <c r="X418" s="42" t="s">
        <v>1358</v>
      </c>
      <c r="Y418" s="48" t="s">
        <v>4938</v>
      </c>
    </row>
    <row r="419" spans="1:240" s="41" customFormat="1" ht="15" customHeight="1" x14ac:dyDescent="0.25">
      <c r="A419" s="14">
        <v>418</v>
      </c>
      <c r="B419" s="42" t="s">
        <v>2580</v>
      </c>
      <c r="C419" s="43" t="s">
        <v>9</v>
      </c>
      <c r="D419" s="42" t="s">
        <v>61</v>
      </c>
      <c r="E419" s="44">
        <v>43065</v>
      </c>
      <c r="F419" s="45" t="s">
        <v>2719</v>
      </c>
      <c r="G419" s="42">
        <v>8179001169</v>
      </c>
      <c r="H419" s="42" t="s">
        <v>2720</v>
      </c>
      <c r="I419" s="42" t="s">
        <v>2721</v>
      </c>
      <c r="J419" s="42" t="s">
        <v>109</v>
      </c>
      <c r="K419" s="46">
        <v>100000</v>
      </c>
      <c r="L419" s="42" t="s">
        <v>66</v>
      </c>
      <c r="M419" s="42" t="s">
        <v>67</v>
      </c>
      <c r="N419" s="42" t="s">
        <v>2722</v>
      </c>
      <c r="O419" s="42" t="s">
        <v>2723</v>
      </c>
      <c r="P419" s="42" t="s">
        <v>2724</v>
      </c>
      <c r="Q419" s="14" t="s">
        <v>2725</v>
      </c>
      <c r="R419" s="47" t="s">
        <v>72</v>
      </c>
      <c r="S419" s="42" t="s">
        <v>2711</v>
      </c>
      <c r="T419" s="14" t="s">
        <v>115</v>
      </c>
      <c r="U419" s="42" t="s">
        <v>75</v>
      </c>
      <c r="V419" s="42" t="s">
        <v>76</v>
      </c>
      <c r="W419" s="42" t="s">
        <v>77</v>
      </c>
      <c r="X419" s="42" t="s">
        <v>1358</v>
      </c>
      <c r="Y419" s="48" t="s">
        <v>4938</v>
      </c>
    </row>
    <row r="420" spans="1:240" s="41" customFormat="1" ht="15" customHeight="1" x14ac:dyDescent="0.25">
      <c r="A420" s="14">
        <v>419</v>
      </c>
      <c r="B420" s="42" t="s">
        <v>2580</v>
      </c>
      <c r="C420" s="43" t="s">
        <v>9</v>
      </c>
      <c r="D420" s="42" t="s">
        <v>61</v>
      </c>
      <c r="E420" s="44">
        <v>43069</v>
      </c>
      <c r="F420" s="45" t="s">
        <v>2726</v>
      </c>
      <c r="G420" s="42">
        <v>8179001244</v>
      </c>
      <c r="H420" s="42" t="s">
        <v>2727</v>
      </c>
      <c r="I420" s="42" t="s">
        <v>2728</v>
      </c>
      <c r="J420" s="42" t="s">
        <v>121</v>
      </c>
      <c r="K420" s="46">
        <v>1000000</v>
      </c>
      <c r="L420" s="42" t="s">
        <v>66</v>
      </c>
      <c r="M420" s="42" t="s">
        <v>67</v>
      </c>
      <c r="N420" s="42" t="s">
        <v>2729</v>
      </c>
      <c r="O420" s="42" t="s">
        <v>2730</v>
      </c>
      <c r="P420" s="42" t="s">
        <v>2731</v>
      </c>
      <c r="Q420" s="14" t="s">
        <v>2732</v>
      </c>
      <c r="R420" s="47" t="s">
        <v>72</v>
      </c>
      <c r="S420" s="42" t="s">
        <v>2711</v>
      </c>
      <c r="T420" s="14" t="s">
        <v>115</v>
      </c>
      <c r="U420" s="42" t="s">
        <v>75</v>
      </c>
      <c r="V420" s="42" t="s">
        <v>76</v>
      </c>
      <c r="W420" s="42" t="s">
        <v>77</v>
      </c>
      <c r="X420" s="42" t="s">
        <v>1358</v>
      </c>
      <c r="Y420" s="48" t="s">
        <v>4938</v>
      </c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  <c r="BW420" s="49"/>
      <c r="BX420" s="49"/>
      <c r="BY420" s="49"/>
      <c r="BZ420" s="49"/>
      <c r="CA420" s="49"/>
      <c r="CB420" s="49"/>
      <c r="CC420" s="49"/>
      <c r="CD420" s="49"/>
      <c r="CE420" s="49"/>
      <c r="CF420" s="49"/>
      <c r="CG420" s="49"/>
      <c r="CH420" s="49"/>
      <c r="CI420" s="49"/>
      <c r="CJ420" s="49"/>
      <c r="CK420" s="49"/>
      <c r="CL420" s="49"/>
      <c r="CM420" s="49"/>
      <c r="CN420" s="49"/>
      <c r="CO420" s="49"/>
      <c r="CP420" s="49"/>
      <c r="CQ420" s="49"/>
      <c r="CR420" s="49"/>
      <c r="CS420" s="49"/>
      <c r="CT420" s="49"/>
      <c r="CU420" s="49"/>
      <c r="CV420" s="49"/>
      <c r="CW420" s="49"/>
      <c r="CX420" s="49"/>
      <c r="CY420" s="49"/>
      <c r="CZ420" s="49"/>
      <c r="DA420" s="49"/>
      <c r="DB420" s="49"/>
      <c r="DC420" s="49"/>
      <c r="DD420" s="49"/>
      <c r="DE420" s="49"/>
      <c r="DF420" s="49"/>
      <c r="DG420" s="49"/>
      <c r="DH420" s="49"/>
      <c r="DI420" s="49"/>
      <c r="DJ420" s="49"/>
      <c r="DK420" s="49"/>
      <c r="DL420" s="49"/>
      <c r="DM420" s="49"/>
      <c r="DN420" s="49"/>
      <c r="DO420" s="49"/>
      <c r="DP420" s="49"/>
      <c r="DQ420" s="49"/>
      <c r="DR420" s="49"/>
      <c r="DS420" s="49"/>
      <c r="DT420" s="49"/>
      <c r="DU420" s="49"/>
      <c r="DV420" s="49"/>
      <c r="DW420" s="49"/>
      <c r="DX420" s="49"/>
      <c r="DY420" s="49"/>
      <c r="DZ420" s="49"/>
      <c r="EA420" s="49"/>
      <c r="EB420" s="49"/>
      <c r="EC420" s="49"/>
      <c r="ED420" s="49"/>
      <c r="EE420" s="49"/>
      <c r="EF420" s="49"/>
      <c r="EG420" s="49"/>
      <c r="EH420" s="49"/>
      <c r="EI420" s="49"/>
      <c r="EJ420" s="49"/>
      <c r="EK420" s="49"/>
      <c r="EL420" s="49"/>
      <c r="EM420" s="49"/>
      <c r="EN420" s="49"/>
      <c r="EO420" s="49"/>
      <c r="EP420" s="49"/>
      <c r="EQ420" s="49"/>
      <c r="ER420" s="49"/>
      <c r="ES420" s="49"/>
      <c r="ET420" s="49"/>
      <c r="EU420" s="49"/>
      <c r="EV420" s="49"/>
      <c r="EW420" s="49"/>
      <c r="EX420" s="49"/>
      <c r="EY420" s="49"/>
      <c r="EZ420" s="49"/>
      <c r="FA420" s="49"/>
      <c r="FB420" s="49"/>
      <c r="FC420" s="49"/>
      <c r="FD420" s="49"/>
      <c r="FE420" s="49"/>
      <c r="FF420" s="49"/>
      <c r="FG420" s="49"/>
      <c r="FH420" s="49"/>
      <c r="FI420" s="49"/>
      <c r="FJ420" s="49"/>
      <c r="FK420" s="49"/>
      <c r="FL420" s="49"/>
      <c r="FM420" s="49"/>
      <c r="FN420" s="49"/>
      <c r="FO420" s="49"/>
      <c r="FP420" s="49"/>
      <c r="FQ420" s="49"/>
      <c r="FR420" s="49"/>
      <c r="FS420" s="49"/>
      <c r="FT420" s="49"/>
      <c r="FU420" s="49"/>
      <c r="FV420" s="49"/>
      <c r="FW420" s="49"/>
      <c r="FX420" s="49"/>
      <c r="FY420" s="49"/>
      <c r="FZ420" s="49"/>
      <c r="GA420" s="49"/>
      <c r="GB420" s="49"/>
      <c r="GC420" s="49"/>
      <c r="GD420" s="49"/>
      <c r="GE420" s="49"/>
      <c r="GF420" s="49"/>
      <c r="GG420" s="49"/>
      <c r="GH420" s="49"/>
      <c r="GI420" s="49"/>
      <c r="GJ420" s="49"/>
      <c r="GK420" s="49"/>
      <c r="GL420" s="49"/>
      <c r="GM420" s="49"/>
      <c r="GN420" s="49"/>
      <c r="GO420" s="49"/>
      <c r="GP420" s="49"/>
      <c r="GQ420" s="49"/>
      <c r="GR420" s="49"/>
      <c r="GS420" s="49"/>
      <c r="GT420" s="49"/>
      <c r="GU420" s="49"/>
      <c r="GV420" s="49"/>
      <c r="GW420" s="49"/>
      <c r="GX420" s="49"/>
      <c r="GY420" s="49"/>
      <c r="GZ420" s="49"/>
      <c r="HA420" s="49"/>
      <c r="HB420" s="49"/>
      <c r="HC420" s="49"/>
      <c r="HD420" s="49"/>
      <c r="HE420" s="49"/>
      <c r="HF420" s="49"/>
      <c r="HG420" s="49"/>
      <c r="HH420" s="49"/>
    </row>
    <row r="421" spans="1:240" s="41" customFormat="1" ht="15" customHeight="1" x14ac:dyDescent="0.25">
      <c r="A421" s="14">
        <v>420</v>
      </c>
      <c r="B421" s="42" t="s">
        <v>2580</v>
      </c>
      <c r="C421" s="43" t="s">
        <v>9</v>
      </c>
      <c r="D421" s="42" t="s">
        <v>61</v>
      </c>
      <c r="E421" s="44">
        <v>43040</v>
      </c>
      <c r="F421" s="45" t="s">
        <v>2733</v>
      </c>
      <c r="G421" s="42">
        <v>8169000364</v>
      </c>
      <c r="H421" s="42" t="s">
        <v>2734</v>
      </c>
      <c r="I421" s="42" t="s">
        <v>2735</v>
      </c>
      <c r="J421" s="42" t="s">
        <v>121</v>
      </c>
      <c r="K421" s="46">
        <v>50000</v>
      </c>
      <c r="L421" s="42" t="s">
        <v>66</v>
      </c>
      <c r="M421" s="42" t="s">
        <v>67</v>
      </c>
      <c r="N421" s="42" t="s">
        <v>2736</v>
      </c>
      <c r="O421" s="42" t="s">
        <v>2737</v>
      </c>
      <c r="P421" s="42" t="s">
        <v>2738</v>
      </c>
      <c r="Q421" s="14" t="s">
        <v>2739</v>
      </c>
      <c r="R421" s="47" t="s">
        <v>72</v>
      </c>
      <c r="S421" s="42" t="s">
        <v>2711</v>
      </c>
      <c r="T421" s="14" t="s">
        <v>115</v>
      </c>
      <c r="U421" s="42" t="s">
        <v>75</v>
      </c>
      <c r="V421" s="42" t="s">
        <v>76</v>
      </c>
      <c r="W421" s="42" t="s">
        <v>77</v>
      </c>
      <c r="X421" s="42" t="s">
        <v>1358</v>
      </c>
      <c r="Y421" s="48" t="s">
        <v>4938</v>
      </c>
    </row>
    <row r="422" spans="1:240" s="41" customFormat="1" ht="15" customHeight="1" x14ac:dyDescent="0.25">
      <c r="A422" s="14">
        <v>421</v>
      </c>
      <c r="B422" s="42" t="s">
        <v>2580</v>
      </c>
      <c r="C422" s="43" t="s">
        <v>9</v>
      </c>
      <c r="D422" s="42" t="s">
        <v>61</v>
      </c>
      <c r="E422" s="44">
        <v>43060</v>
      </c>
      <c r="F422" s="45" t="s">
        <v>2740</v>
      </c>
      <c r="G422" s="42">
        <v>8179001293</v>
      </c>
      <c r="H422" s="42" t="s">
        <v>258</v>
      </c>
      <c r="I422" s="42" t="s">
        <v>259</v>
      </c>
      <c r="J422" s="42" t="s">
        <v>121</v>
      </c>
      <c r="K422" s="46">
        <v>200000</v>
      </c>
      <c r="L422" s="42" t="s">
        <v>66</v>
      </c>
      <c r="M422" s="42" t="s">
        <v>67</v>
      </c>
      <c r="N422" s="42" t="s">
        <v>2741</v>
      </c>
      <c r="O422" s="42" t="s">
        <v>2742</v>
      </c>
      <c r="P422" s="42" t="s">
        <v>2743</v>
      </c>
      <c r="Q422" s="14" t="s">
        <v>263</v>
      </c>
      <c r="R422" s="47" t="s">
        <v>72</v>
      </c>
      <c r="S422" s="42" t="s">
        <v>2711</v>
      </c>
      <c r="T422" s="14" t="s">
        <v>115</v>
      </c>
      <c r="U422" s="42" t="s">
        <v>75</v>
      </c>
      <c r="V422" s="42" t="s">
        <v>76</v>
      </c>
      <c r="W422" s="42" t="s">
        <v>77</v>
      </c>
      <c r="X422" s="42" t="s">
        <v>1358</v>
      </c>
      <c r="Y422" s="48" t="s">
        <v>4938</v>
      </c>
    </row>
    <row r="423" spans="1:240" s="41" customFormat="1" ht="15" customHeight="1" x14ac:dyDescent="0.25">
      <c r="A423" s="14">
        <v>422</v>
      </c>
      <c r="B423" s="42" t="s">
        <v>2580</v>
      </c>
      <c r="C423" s="43" t="s">
        <v>9</v>
      </c>
      <c r="D423" s="42" t="s">
        <v>61</v>
      </c>
      <c r="E423" s="100">
        <v>43047</v>
      </c>
      <c r="F423" s="101" t="s">
        <v>2744</v>
      </c>
      <c r="G423" s="42">
        <v>8179001314</v>
      </c>
      <c r="H423" s="42" t="s">
        <v>1708</v>
      </c>
      <c r="I423" s="42" t="s">
        <v>1709</v>
      </c>
      <c r="J423" s="42" t="s">
        <v>121</v>
      </c>
      <c r="K423" s="46">
        <v>100000</v>
      </c>
      <c r="L423" s="42" t="s">
        <v>66</v>
      </c>
      <c r="M423" s="42" t="s">
        <v>67</v>
      </c>
      <c r="N423" s="42" t="s">
        <v>2745</v>
      </c>
      <c r="O423" s="42" t="s">
        <v>2746</v>
      </c>
      <c r="P423" s="42" t="s">
        <v>2747</v>
      </c>
      <c r="Q423" s="14" t="s">
        <v>1713</v>
      </c>
      <c r="R423" s="47" t="s">
        <v>72</v>
      </c>
      <c r="S423" s="42" t="s">
        <v>2711</v>
      </c>
      <c r="T423" s="14" t="s">
        <v>115</v>
      </c>
      <c r="U423" s="42" t="s">
        <v>75</v>
      </c>
      <c r="V423" s="42" t="s">
        <v>76</v>
      </c>
      <c r="W423" s="42" t="s">
        <v>77</v>
      </c>
      <c r="X423" s="42" t="s">
        <v>1358</v>
      </c>
      <c r="Y423" s="48" t="s">
        <v>4938</v>
      </c>
    </row>
    <row r="424" spans="1:240" s="41" customFormat="1" ht="15" customHeight="1" x14ac:dyDescent="0.25">
      <c r="A424" s="14">
        <v>423</v>
      </c>
      <c r="B424" s="42" t="s">
        <v>2580</v>
      </c>
      <c r="C424" s="43" t="s">
        <v>9</v>
      </c>
      <c r="D424" s="42" t="s">
        <v>138</v>
      </c>
      <c r="E424" s="44">
        <v>43092</v>
      </c>
      <c r="F424" s="45" t="s">
        <v>2748</v>
      </c>
      <c r="G424" s="42">
        <v>8179001094</v>
      </c>
      <c r="H424" s="42" t="s">
        <v>2749</v>
      </c>
      <c r="I424" s="42" t="s">
        <v>2750</v>
      </c>
      <c r="J424" s="42" t="s">
        <v>109</v>
      </c>
      <c r="K424" s="46">
        <v>50000</v>
      </c>
      <c r="L424" s="42" t="s">
        <v>66</v>
      </c>
      <c r="M424" s="42" t="s">
        <v>67</v>
      </c>
      <c r="N424" s="42" t="s">
        <v>2751</v>
      </c>
      <c r="O424" s="42" t="s">
        <v>2752</v>
      </c>
      <c r="P424" s="42" t="s">
        <v>2753</v>
      </c>
      <c r="Q424" s="14" t="s">
        <v>2754</v>
      </c>
      <c r="R424" s="47" t="s">
        <v>72</v>
      </c>
      <c r="S424" s="42" t="s">
        <v>2711</v>
      </c>
      <c r="T424" s="14" t="s">
        <v>115</v>
      </c>
      <c r="U424" s="42" t="s">
        <v>147</v>
      </c>
      <c r="V424" s="42" t="s">
        <v>76</v>
      </c>
      <c r="W424" s="42" t="s">
        <v>77</v>
      </c>
      <c r="X424" s="42" t="s">
        <v>1358</v>
      </c>
      <c r="Y424" s="48" t="s">
        <v>4937</v>
      </c>
      <c r="HI424" s="49"/>
      <c r="HJ424" s="49"/>
      <c r="HK424" s="49"/>
      <c r="HL424" s="49"/>
    </row>
    <row r="425" spans="1:240" s="41" customFormat="1" ht="15" customHeight="1" x14ac:dyDescent="0.25">
      <c r="A425" s="14">
        <v>424</v>
      </c>
      <c r="B425" s="42" t="s">
        <v>2580</v>
      </c>
      <c r="C425" s="43" t="s">
        <v>9</v>
      </c>
      <c r="D425" s="42" t="s">
        <v>138</v>
      </c>
      <c r="E425" s="102">
        <v>43070</v>
      </c>
      <c r="F425" s="103" t="s">
        <v>2755</v>
      </c>
      <c r="G425" s="42">
        <v>8169000534</v>
      </c>
      <c r="H425" s="42" t="s">
        <v>2089</v>
      </c>
      <c r="I425" s="42" t="s">
        <v>2090</v>
      </c>
      <c r="J425" s="42" t="s">
        <v>109</v>
      </c>
      <c r="K425" s="46">
        <v>50000</v>
      </c>
      <c r="L425" s="42" t="s">
        <v>66</v>
      </c>
      <c r="M425" s="42" t="s">
        <v>67</v>
      </c>
      <c r="N425" s="42" t="s">
        <v>2756</v>
      </c>
      <c r="O425" s="42" t="s">
        <v>2757</v>
      </c>
      <c r="P425" s="42" t="s">
        <v>2758</v>
      </c>
      <c r="Q425" s="14" t="s">
        <v>2094</v>
      </c>
      <c r="R425" s="47" t="s">
        <v>72</v>
      </c>
      <c r="S425" s="42" t="s">
        <v>2711</v>
      </c>
      <c r="T425" s="14" t="s">
        <v>115</v>
      </c>
      <c r="U425" s="42" t="s">
        <v>147</v>
      </c>
      <c r="V425" s="42" t="s">
        <v>76</v>
      </c>
      <c r="W425" s="42" t="s">
        <v>77</v>
      </c>
      <c r="X425" s="42" t="s">
        <v>1358</v>
      </c>
      <c r="Y425" s="48" t="s">
        <v>4937</v>
      </c>
      <c r="HI425" s="49"/>
      <c r="HJ425" s="49"/>
      <c r="HK425" s="49"/>
      <c r="HL425" s="49"/>
    </row>
    <row r="426" spans="1:240" s="41" customFormat="1" ht="15" customHeight="1" x14ac:dyDescent="0.25">
      <c r="A426" s="14">
        <v>425</v>
      </c>
      <c r="B426" s="42" t="s">
        <v>2580</v>
      </c>
      <c r="C426" s="43" t="s">
        <v>9</v>
      </c>
      <c r="D426" s="42" t="s">
        <v>138</v>
      </c>
      <c r="E426" s="44">
        <v>43078</v>
      </c>
      <c r="F426" s="45" t="s">
        <v>2759</v>
      </c>
      <c r="G426" s="42">
        <v>8162000377</v>
      </c>
      <c r="H426" s="42" t="s">
        <v>2760</v>
      </c>
      <c r="I426" s="42" t="s">
        <v>2761</v>
      </c>
      <c r="J426" s="42" t="s">
        <v>109</v>
      </c>
      <c r="K426" s="46">
        <v>50000</v>
      </c>
      <c r="L426" s="42" t="s">
        <v>66</v>
      </c>
      <c r="M426" s="42" t="s">
        <v>67</v>
      </c>
      <c r="N426" s="42" t="s">
        <v>2762</v>
      </c>
      <c r="O426" s="42" t="s">
        <v>2763</v>
      </c>
      <c r="P426" s="42" t="s">
        <v>2764</v>
      </c>
      <c r="Q426" s="14" t="s">
        <v>2765</v>
      </c>
      <c r="R426" s="47" t="s">
        <v>72</v>
      </c>
      <c r="S426" s="42" t="s">
        <v>2711</v>
      </c>
      <c r="T426" s="14" t="s">
        <v>115</v>
      </c>
      <c r="U426" s="42" t="s">
        <v>147</v>
      </c>
      <c r="V426" s="42" t="s">
        <v>76</v>
      </c>
      <c r="W426" s="42" t="s">
        <v>77</v>
      </c>
      <c r="X426" s="42" t="s">
        <v>1358</v>
      </c>
      <c r="Y426" s="48" t="s">
        <v>4937</v>
      </c>
      <c r="HI426" s="49"/>
      <c r="HJ426" s="49"/>
      <c r="HK426" s="49"/>
      <c r="HL426" s="49"/>
    </row>
    <row r="427" spans="1:240" s="41" customFormat="1" ht="15" customHeight="1" x14ac:dyDescent="0.25">
      <c r="A427" s="14">
        <v>426</v>
      </c>
      <c r="B427" s="42" t="s">
        <v>2580</v>
      </c>
      <c r="C427" s="43" t="s">
        <v>9</v>
      </c>
      <c r="D427" s="42" t="s">
        <v>138</v>
      </c>
      <c r="E427" s="44">
        <v>43093</v>
      </c>
      <c r="F427" s="45" t="s">
        <v>2766</v>
      </c>
      <c r="G427" s="42">
        <v>8179001106</v>
      </c>
      <c r="H427" s="42" t="s">
        <v>216</v>
      </c>
      <c r="I427" s="42" t="s">
        <v>217</v>
      </c>
      <c r="J427" s="42" t="s">
        <v>109</v>
      </c>
      <c r="K427" s="46">
        <v>50000</v>
      </c>
      <c r="L427" s="42" t="s">
        <v>66</v>
      </c>
      <c r="M427" s="42" t="s">
        <v>67</v>
      </c>
      <c r="N427" s="42" t="s">
        <v>2767</v>
      </c>
      <c r="O427" s="42" t="s">
        <v>2768</v>
      </c>
      <c r="P427" s="42" t="s">
        <v>2769</v>
      </c>
      <c r="Q427" s="14" t="s">
        <v>221</v>
      </c>
      <c r="R427" s="47" t="s">
        <v>72</v>
      </c>
      <c r="S427" s="42" t="s">
        <v>2711</v>
      </c>
      <c r="T427" s="14" t="s">
        <v>115</v>
      </c>
      <c r="U427" s="42" t="s">
        <v>147</v>
      </c>
      <c r="V427" s="42" t="s">
        <v>76</v>
      </c>
      <c r="W427" s="42" t="s">
        <v>77</v>
      </c>
      <c r="X427" s="42" t="s">
        <v>1358</v>
      </c>
      <c r="Y427" s="48" t="s">
        <v>4937</v>
      </c>
    </row>
    <row r="428" spans="1:240" s="41" customFormat="1" ht="15" customHeight="1" x14ac:dyDescent="0.25">
      <c r="A428" s="14">
        <v>427</v>
      </c>
      <c r="B428" s="42" t="s">
        <v>2580</v>
      </c>
      <c r="C428" s="43" t="s">
        <v>9</v>
      </c>
      <c r="D428" s="42" t="s">
        <v>138</v>
      </c>
      <c r="E428" s="44">
        <v>43092</v>
      </c>
      <c r="F428" s="45" t="s">
        <v>2770</v>
      </c>
      <c r="G428" s="42">
        <v>96010232458</v>
      </c>
      <c r="H428" s="42" t="s">
        <v>2771</v>
      </c>
      <c r="I428" s="42" t="s">
        <v>2772</v>
      </c>
      <c r="J428" s="42" t="s">
        <v>109</v>
      </c>
      <c r="K428" s="46">
        <v>50000</v>
      </c>
      <c r="L428" s="42" t="s">
        <v>66</v>
      </c>
      <c r="M428" s="42" t="s">
        <v>67</v>
      </c>
      <c r="N428" s="42" t="s">
        <v>2773</v>
      </c>
      <c r="O428" s="42" t="s">
        <v>2774</v>
      </c>
      <c r="P428" s="42" t="s">
        <v>2775</v>
      </c>
      <c r="Q428" s="14" t="s">
        <v>2776</v>
      </c>
      <c r="R428" s="47" t="s">
        <v>72</v>
      </c>
      <c r="S428" s="42" t="s">
        <v>2711</v>
      </c>
      <c r="T428" s="14" t="s">
        <v>115</v>
      </c>
      <c r="U428" s="42" t="s">
        <v>147</v>
      </c>
      <c r="V428" s="42" t="s">
        <v>76</v>
      </c>
      <c r="W428" s="42" t="s">
        <v>77</v>
      </c>
      <c r="X428" s="42" t="s">
        <v>1358</v>
      </c>
      <c r="Y428" s="48" t="s">
        <v>4937</v>
      </c>
      <c r="HM428" s="49"/>
      <c r="HN428" s="49"/>
      <c r="HO428" s="49"/>
      <c r="HP428" s="49"/>
      <c r="HQ428" s="49"/>
      <c r="HR428" s="49"/>
      <c r="HS428" s="49"/>
      <c r="HT428" s="49"/>
      <c r="HU428" s="49"/>
      <c r="HV428" s="49"/>
      <c r="HW428" s="49"/>
      <c r="HX428" s="49"/>
      <c r="HY428" s="49"/>
      <c r="HZ428" s="49"/>
      <c r="IA428" s="49"/>
      <c r="IB428" s="49"/>
      <c r="IC428" s="49"/>
      <c r="ID428" s="49"/>
      <c r="IE428" s="49"/>
      <c r="IF428" s="49"/>
    </row>
    <row r="429" spans="1:240" s="41" customFormat="1" ht="15" customHeight="1" x14ac:dyDescent="0.25">
      <c r="A429" s="14">
        <v>428</v>
      </c>
      <c r="B429" s="42" t="s">
        <v>2580</v>
      </c>
      <c r="C429" s="43" t="s">
        <v>9</v>
      </c>
      <c r="D429" s="42" t="s">
        <v>138</v>
      </c>
      <c r="E429" s="44">
        <v>43082</v>
      </c>
      <c r="F429" s="45" t="s">
        <v>2777</v>
      </c>
      <c r="G429" s="42">
        <v>8172000477</v>
      </c>
      <c r="H429" s="42" t="s">
        <v>1687</v>
      </c>
      <c r="I429" s="42" t="s">
        <v>1688</v>
      </c>
      <c r="J429" s="42" t="s">
        <v>109</v>
      </c>
      <c r="K429" s="46">
        <v>100000</v>
      </c>
      <c r="L429" s="42" t="s">
        <v>66</v>
      </c>
      <c r="M429" s="42" t="s">
        <v>67</v>
      </c>
      <c r="N429" s="42" t="s">
        <v>2778</v>
      </c>
      <c r="O429" s="42" t="s">
        <v>2779</v>
      </c>
      <c r="P429" s="42" t="s">
        <v>2780</v>
      </c>
      <c r="Q429" s="14" t="s">
        <v>1692</v>
      </c>
      <c r="R429" s="47" t="s">
        <v>72</v>
      </c>
      <c r="S429" s="42" t="s">
        <v>2711</v>
      </c>
      <c r="T429" s="14" t="s">
        <v>115</v>
      </c>
      <c r="U429" s="42" t="s">
        <v>147</v>
      </c>
      <c r="V429" s="42" t="s">
        <v>76</v>
      </c>
      <c r="W429" s="42" t="s">
        <v>77</v>
      </c>
      <c r="X429" s="42" t="s">
        <v>1358</v>
      </c>
      <c r="Y429" s="48" t="s">
        <v>4937</v>
      </c>
    </row>
    <row r="430" spans="1:240" s="41" customFormat="1" ht="15" customHeight="1" x14ac:dyDescent="0.25">
      <c r="A430" s="14">
        <v>429</v>
      </c>
      <c r="B430" s="42" t="s">
        <v>2580</v>
      </c>
      <c r="C430" s="43" t="s">
        <v>9</v>
      </c>
      <c r="D430" s="42" t="s">
        <v>138</v>
      </c>
      <c r="E430" s="44">
        <v>43087</v>
      </c>
      <c r="F430" s="45" t="s">
        <v>2781</v>
      </c>
      <c r="G430" s="42">
        <v>8172000477</v>
      </c>
      <c r="H430" s="42" t="s">
        <v>1687</v>
      </c>
      <c r="I430" s="42" t="s">
        <v>1688</v>
      </c>
      <c r="J430" s="42" t="s">
        <v>109</v>
      </c>
      <c r="K430" s="46">
        <v>100000</v>
      </c>
      <c r="L430" s="42" t="s">
        <v>66</v>
      </c>
      <c r="M430" s="42" t="s">
        <v>67</v>
      </c>
      <c r="N430" s="42" t="s">
        <v>2782</v>
      </c>
      <c r="O430" s="42" t="s">
        <v>2783</v>
      </c>
      <c r="P430" s="42" t="s">
        <v>2784</v>
      </c>
      <c r="Q430" s="14" t="s">
        <v>1692</v>
      </c>
      <c r="R430" s="47" t="s">
        <v>72</v>
      </c>
      <c r="S430" s="42" t="s">
        <v>2711</v>
      </c>
      <c r="T430" s="14" t="s">
        <v>115</v>
      </c>
      <c r="U430" s="42" t="s">
        <v>147</v>
      </c>
      <c r="V430" s="42" t="s">
        <v>76</v>
      </c>
      <c r="W430" s="42" t="s">
        <v>77</v>
      </c>
      <c r="X430" s="42" t="s">
        <v>1358</v>
      </c>
      <c r="Y430" s="48" t="s">
        <v>4937</v>
      </c>
    </row>
    <row r="431" spans="1:240" s="41" customFormat="1" ht="15" customHeight="1" x14ac:dyDescent="0.25">
      <c r="A431" s="14">
        <v>430</v>
      </c>
      <c r="B431" s="42" t="s">
        <v>2580</v>
      </c>
      <c r="C431" s="43" t="s">
        <v>9</v>
      </c>
      <c r="D431" s="42" t="s">
        <v>138</v>
      </c>
      <c r="E431" s="44">
        <v>43080</v>
      </c>
      <c r="F431" s="45" t="s">
        <v>2785</v>
      </c>
      <c r="G431" s="42">
        <v>8172000256</v>
      </c>
      <c r="H431" s="42" t="s">
        <v>2197</v>
      </c>
      <c r="I431" s="42" t="s">
        <v>2198</v>
      </c>
      <c r="J431" s="42" t="s">
        <v>109</v>
      </c>
      <c r="K431" s="46">
        <v>50000</v>
      </c>
      <c r="L431" s="42" t="s">
        <v>66</v>
      </c>
      <c r="M431" s="42" t="s">
        <v>67</v>
      </c>
      <c r="N431" s="42" t="s">
        <v>2786</v>
      </c>
      <c r="O431" s="42" t="s">
        <v>2787</v>
      </c>
      <c r="P431" s="42" t="s">
        <v>2788</v>
      </c>
      <c r="Q431" s="14" t="s">
        <v>2202</v>
      </c>
      <c r="R431" s="47" t="s">
        <v>72</v>
      </c>
      <c r="S431" s="42" t="s">
        <v>2711</v>
      </c>
      <c r="T431" s="14" t="s">
        <v>115</v>
      </c>
      <c r="U431" s="42" t="s">
        <v>147</v>
      </c>
      <c r="V431" s="42" t="s">
        <v>76</v>
      </c>
      <c r="W431" s="42" t="s">
        <v>77</v>
      </c>
      <c r="X431" s="42" t="s">
        <v>1358</v>
      </c>
      <c r="Y431" s="48" t="s">
        <v>4937</v>
      </c>
    </row>
    <row r="432" spans="1:240" s="41" customFormat="1" ht="15" customHeight="1" x14ac:dyDescent="0.25">
      <c r="A432" s="14">
        <v>431</v>
      </c>
      <c r="B432" s="42" t="s">
        <v>2580</v>
      </c>
      <c r="C432" s="43" t="s">
        <v>9</v>
      </c>
      <c r="D432" s="42" t="s">
        <v>138</v>
      </c>
      <c r="E432" s="44">
        <v>43089</v>
      </c>
      <c r="F432" s="45" t="s">
        <v>2789</v>
      </c>
      <c r="G432" s="42">
        <v>8172000256</v>
      </c>
      <c r="H432" s="42" t="s">
        <v>2197</v>
      </c>
      <c r="I432" s="42" t="s">
        <v>2198</v>
      </c>
      <c r="J432" s="42" t="s">
        <v>109</v>
      </c>
      <c r="K432" s="46">
        <v>50000</v>
      </c>
      <c r="L432" s="42" t="s">
        <v>66</v>
      </c>
      <c r="M432" s="42" t="s">
        <v>67</v>
      </c>
      <c r="N432" s="42" t="s">
        <v>2790</v>
      </c>
      <c r="O432" s="42" t="s">
        <v>2791</v>
      </c>
      <c r="P432" s="42" t="s">
        <v>2792</v>
      </c>
      <c r="Q432" s="14" t="s">
        <v>2202</v>
      </c>
      <c r="R432" s="47" t="s">
        <v>72</v>
      </c>
      <c r="S432" s="42" t="s">
        <v>2711</v>
      </c>
      <c r="T432" s="14" t="s">
        <v>115</v>
      </c>
      <c r="U432" s="42" t="s">
        <v>147</v>
      </c>
      <c r="V432" s="42" t="s">
        <v>76</v>
      </c>
      <c r="W432" s="42" t="s">
        <v>77</v>
      </c>
      <c r="X432" s="42" t="s">
        <v>1358</v>
      </c>
      <c r="Y432" s="48" t="s">
        <v>4937</v>
      </c>
      <c r="HI432" s="49"/>
      <c r="HJ432" s="49"/>
      <c r="HK432" s="49"/>
      <c r="HL432" s="49"/>
      <c r="HM432" s="49"/>
      <c r="HN432" s="49"/>
      <c r="HO432" s="49"/>
      <c r="HP432" s="49"/>
      <c r="HQ432" s="49"/>
      <c r="HR432" s="49"/>
      <c r="HS432" s="49"/>
      <c r="HT432" s="49"/>
      <c r="HU432" s="49"/>
      <c r="HV432" s="49"/>
      <c r="HW432" s="49"/>
      <c r="HX432" s="49"/>
      <c r="HY432" s="49"/>
      <c r="HZ432" s="49"/>
      <c r="IA432" s="49"/>
      <c r="IB432" s="49"/>
      <c r="IC432" s="49"/>
      <c r="ID432" s="49"/>
      <c r="IE432" s="49"/>
      <c r="IF432" s="49"/>
    </row>
    <row r="433" spans="1:240" s="41" customFormat="1" ht="15" customHeight="1" x14ac:dyDescent="0.25">
      <c r="A433" s="14">
        <v>432</v>
      </c>
      <c r="B433" s="42" t="s">
        <v>2580</v>
      </c>
      <c r="C433" s="43" t="s">
        <v>9</v>
      </c>
      <c r="D433" s="42" t="s">
        <v>138</v>
      </c>
      <c r="E433" s="44">
        <v>43092</v>
      </c>
      <c r="F433" s="45" t="s">
        <v>2793</v>
      </c>
      <c r="G433" s="42">
        <v>8172000256</v>
      </c>
      <c r="H433" s="42" t="s">
        <v>2197</v>
      </c>
      <c r="I433" s="42" t="s">
        <v>2198</v>
      </c>
      <c r="J433" s="42" t="s">
        <v>109</v>
      </c>
      <c r="K433" s="46">
        <v>50000</v>
      </c>
      <c r="L433" s="42" t="s">
        <v>66</v>
      </c>
      <c r="M433" s="42" t="s">
        <v>67</v>
      </c>
      <c r="N433" s="42" t="s">
        <v>2794</v>
      </c>
      <c r="O433" s="42" t="s">
        <v>2795</v>
      </c>
      <c r="P433" s="42" t="s">
        <v>2796</v>
      </c>
      <c r="Q433" s="14" t="s">
        <v>2202</v>
      </c>
      <c r="R433" s="47" t="s">
        <v>72</v>
      </c>
      <c r="S433" s="42" t="s">
        <v>2711</v>
      </c>
      <c r="T433" s="14" t="s">
        <v>115</v>
      </c>
      <c r="U433" s="42" t="s">
        <v>147</v>
      </c>
      <c r="V433" s="42" t="s">
        <v>76</v>
      </c>
      <c r="W433" s="42" t="s">
        <v>77</v>
      </c>
      <c r="X433" s="42" t="s">
        <v>1358</v>
      </c>
      <c r="Y433" s="48" t="s">
        <v>4937</v>
      </c>
      <c r="HI433" s="99"/>
      <c r="HJ433" s="99"/>
      <c r="HK433" s="99"/>
      <c r="HL433" s="99"/>
      <c r="HM433" s="49"/>
      <c r="HN433" s="49"/>
      <c r="HO433" s="49"/>
      <c r="HP433" s="49"/>
      <c r="HQ433" s="49"/>
      <c r="HR433" s="49"/>
      <c r="HS433" s="49"/>
      <c r="HT433" s="49"/>
      <c r="HU433" s="49"/>
      <c r="HV433" s="49"/>
      <c r="HW433" s="49"/>
      <c r="HX433" s="49"/>
      <c r="HY433" s="49"/>
      <c r="HZ433" s="49"/>
      <c r="IA433" s="49"/>
      <c r="IB433" s="49"/>
      <c r="IC433" s="49"/>
      <c r="ID433" s="49"/>
      <c r="IE433" s="49"/>
      <c r="IF433" s="49"/>
    </row>
    <row r="434" spans="1:240" s="41" customFormat="1" ht="15" customHeight="1" x14ac:dyDescent="0.25">
      <c r="A434" s="14">
        <v>433</v>
      </c>
      <c r="B434" s="42" t="s">
        <v>2580</v>
      </c>
      <c r="C434" s="43" t="s">
        <v>9</v>
      </c>
      <c r="D434" s="42" t="s">
        <v>138</v>
      </c>
      <c r="E434" s="44">
        <v>43075</v>
      </c>
      <c r="F434" s="45" t="s">
        <v>2797</v>
      </c>
      <c r="G434" s="42">
        <v>8179001133</v>
      </c>
      <c r="H434" s="42" t="s">
        <v>466</v>
      </c>
      <c r="I434" s="42" t="s">
        <v>467</v>
      </c>
      <c r="J434" s="42" t="s">
        <v>109</v>
      </c>
      <c r="K434" s="46">
        <v>50000</v>
      </c>
      <c r="L434" s="42" t="s">
        <v>66</v>
      </c>
      <c r="M434" s="42" t="s">
        <v>67</v>
      </c>
      <c r="N434" s="42" t="s">
        <v>2798</v>
      </c>
      <c r="O434" s="42" t="s">
        <v>2799</v>
      </c>
      <c r="P434" s="42" t="s">
        <v>2800</v>
      </c>
      <c r="Q434" s="14" t="s">
        <v>471</v>
      </c>
      <c r="R434" s="47" t="s">
        <v>72</v>
      </c>
      <c r="S434" s="42" t="s">
        <v>2711</v>
      </c>
      <c r="T434" s="14" t="s">
        <v>115</v>
      </c>
      <c r="U434" s="42" t="s">
        <v>147</v>
      </c>
      <c r="V434" s="42" t="s">
        <v>76</v>
      </c>
      <c r="W434" s="42" t="s">
        <v>77</v>
      </c>
      <c r="X434" s="42" t="s">
        <v>1358</v>
      </c>
      <c r="Y434" s="48" t="s">
        <v>4937</v>
      </c>
    </row>
    <row r="435" spans="1:240" s="41" customFormat="1" ht="15" customHeight="1" x14ac:dyDescent="0.25">
      <c r="A435" s="14">
        <v>434</v>
      </c>
      <c r="B435" s="42" t="s">
        <v>2580</v>
      </c>
      <c r="C435" s="43" t="s">
        <v>9</v>
      </c>
      <c r="D435" s="42" t="s">
        <v>138</v>
      </c>
      <c r="E435" s="102">
        <v>43070</v>
      </c>
      <c r="F435" s="103" t="s">
        <v>2801</v>
      </c>
      <c r="G435" s="42">
        <v>8172000253</v>
      </c>
      <c r="H435" s="42" t="s">
        <v>2802</v>
      </c>
      <c r="I435" s="42" t="s">
        <v>2803</v>
      </c>
      <c r="J435" s="42" t="s">
        <v>109</v>
      </c>
      <c r="K435" s="46">
        <v>50000</v>
      </c>
      <c r="L435" s="42" t="s">
        <v>66</v>
      </c>
      <c r="M435" s="42" t="s">
        <v>67</v>
      </c>
      <c r="N435" s="42" t="s">
        <v>2804</v>
      </c>
      <c r="O435" s="42" t="s">
        <v>2805</v>
      </c>
      <c r="P435" s="42" t="s">
        <v>2806</v>
      </c>
      <c r="Q435" s="14" t="s">
        <v>2807</v>
      </c>
      <c r="R435" s="47" t="s">
        <v>72</v>
      </c>
      <c r="S435" s="42" t="s">
        <v>2711</v>
      </c>
      <c r="T435" s="14" t="s">
        <v>115</v>
      </c>
      <c r="U435" s="42" t="s">
        <v>147</v>
      </c>
      <c r="V435" s="42" t="s">
        <v>76</v>
      </c>
      <c r="W435" s="42" t="s">
        <v>77</v>
      </c>
      <c r="X435" s="42" t="s">
        <v>1358</v>
      </c>
      <c r="Y435" s="48" t="s">
        <v>4937</v>
      </c>
      <c r="HI435" s="98"/>
      <c r="HJ435" s="98"/>
      <c r="HK435" s="98"/>
      <c r="HL435" s="98"/>
      <c r="HM435" s="49"/>
      <c r="HN435" s="49"/>
      <c r="HO435" s="49"/>
      <c r="HP435" s="49"/>
      <c r="HQ435" s="49"/>
      <c r="HR435" s="49"/>
      <c r="HS435" s="49"/>
      <c r="HT435" s="49"/>
      <c r="HU435" s="49"/>
      <c r="HV435" s="49"/>
      <c r="HW435" s="49"/>
      <c r="HX435" s="49"/>
      <c r="HY435" s="49"/>
      <c r="HZ435" s="49"/>
      <c r="IA435" s="49"/>
      <c r="IB435" s="49"/>
      <c r="IC435" s="49"/>
      <c r="ID435" s="49"/>
      <c r="IE435" s="49"/>
      <c r="IF435" s="49"/>
    </row>
    <row r="436" spans="1:240" s="41" customFormat="1" ht="15" customHeight="1" x14ac:dyDescent="0.25">
      <c r="A436" s="14">
        <v>435</v>
      </c>
      <c r="B436" s="42" t="s">
        <v>2580</v>
      </c>
      <c r="C436" s="43" t="s">
        <v>9</v>
      </c>
      <c r="D436" s="42" t="s">
        <v>138</v>
      </c>
      <c r="E436" s="44">
        <v>43093</v>
      </c>
      <c r="F436" s="45" t="s">
        <v>2808</v>
      </c>
      <c r="G436" s="42">
        <v>8172000112</v>
      </c>
      <c r="H436" s="42" t="s">
        <v>2169</v>
      </c>
      <c r="I436" s="42" t="s">
        <v>2809</v>
      </c>
      <c r="J436" s="42" t="s">
        <v>109</v>
      </c>
      <c r="K436" s="46">
        <v>50000</v>
      </c>
      <c r="L436" s="42" t="s">
        <v>66</v>
      </c>
      <c r="M436" s="42" t="s">
        <v>67</v>
      </c>
      <c r="N436" s="42" t="s">
        <v>2810</v>
      </c>
      <c r="O436" s="42" t="s">
        <v>2811</v>
      </c>
      <c r="P436" s="42" t="s">
        <v>2812</v>
      </c>
      <c r="Q436" s="14" t="s">
        <v>2174</v>
      </c>
      <c r="R436" s="47" t="s">
        <v>72</v>
      </c>
      <c r="S436" s="42" t="s">
        <v>2711</v>
      </c>
      <c r="T436" s="14" t="s">
        <v>115</v>
      </c>
      <c r="U436" s="42" t="s">
        <v>147</v>
      </c>
      <c r="V436" s="42" t="s">
        <v>76</v>
      </c>
      <c r="W436" s="42" t="s">
        <v>77</v>
      </c>
      <c r="X436" s="42" t="s">
        <v>1358</v>
      </c>
      <c r="Y436" s="48" t="s">
        <v>4937</v>
      </c>
      <c r="HI436" s="49"/>
      <c r="HJ436" s="49"/>
      <c r="HK436" s="49"/>
      <c r="HL436" s="49"/>
      <c r="HM436" s="99"/>
      <c r="HN436" s="99"/>
      <c r="HO436" s="99"/>
      <c r="HP436" s="99"/>
      <c r="HQ436" s="99"/>
      <c r="HR436" s="99"/>
      <c r="HS436" s="99"/>
      <c r="HT436" s="99"/>
      <c r="HU436" s="99"/>
      <c r="HV436" s="99"/>
      <c r="HW436" s="99"/>
      <c r="HX436" s="99"/>
      <c r="HY436" s="99"/>
      <c r="HZ436" s="99"/>
      <c r="IA436" s="99"/>
      <c r="IB436" s="99"/>
      <c r="IC436" s="99"/>
      <c r="ID436" s="99"/>
      <c r="IE436" s="99"/>
      <c r="IF436" s="99"/>
    </row>
    <row r="437" spans="1:240" s="41" customFormat="1" ht="15" customHeight="1" x14ac:dyDescent="0.25">
      <c r="A437" s="14">
        <v>436</v>
      </c>
      <c r="B437" s="42" t="s">
        <v>2580</v>
      </c>
      <c r="C437" s="43" t="s">
        <v>9</v>
      </c>
      <c r="D437" s="42" t="s">
        <v>138</v>
      </c>
      <c r="E437" s="44">
        <v>43072</v>
      </c>
      <c r="F437" s="45" t="s">
        <v>2813</v>
      </c>
      <c r="G437" s="42">
        <v>8172000095</v>
      </c>
      <c r="H437" s="42" t="s">
        <v>2814</v>
      </c>
      <c r="I437" s="42" t="s">
        <v>2815</v>
      </c>
      <c r="J437" s="42" t="s">
        <v>109</v>
      </c>
      <c r="K437" s="46">
        <v>200000</v>
      </c>
      <c r="L437" s="42" t="s">
        <v>66</v>
      </c>
      <c r="M437" s="42" t="s">
        <v>67</v>
      </c>
      <c r="N437" s="42" t="s">
        <v>2816</v>
      </c>
      <c r="O437" s="42" t="s">
        <v>2817</v>
      </c>
      <c r="P437" s="42" t="s">
        <v>2818</v>
      </c>
      <c r="Q437" s="14" t="s">
        <v>2819</v>
      </c>
      <c r="R437" s="47" t="s">
        <v>72</v>
      </c>
      <c r="S437" s="42" t="s">
        <v>2711</v>
      </c>
      <c r="T437" s="14" t="s">
        <v>115</v>
      </c>
      <c r="U437" s="42" t="s">
        <v>147</v>
      </c>
      <c r="V437" s="42" t="s">
        <v>76</v>
      </c>
      <c r="W437" s="42" t="s">
        <v>77</v>
      </c>
      <c r="X437" s="42" t="s">
        <v>1358</v>
      </c>
      <c r="Y437" s="48" t="s">
        <v>4937</v>
      </c>
      <c r="HI437" s="49"/>
      <c r="HJ437" s="49"/>
      <c r="HK437" s="49"/>
      <c r="HL437" s="49"/>
    </row>
    <row r="438" spans="1:240" s="41" customFormat="1" ht="15" customHeight="1" x14ac:dyDescent="0.25">
      <c r="A438" s="14">
        <v>437</v>
      </c>
      <c r="B438" s="42" t="s">
        <v>2580</v>
      </c>
      <c r="C438" s="43" t="s">
        <v>9</v>
      </c>
      <c r="D438" s="42" t="s">
        <v>138</v>
      </c>
      <c r="E438" s="44">
        <v>43087</v>
      </c>
      <c r="F438" s="45" t="s">
        <v>2820</v>
      </c>
      <c r="G438" s="42">
        <v>8179001147</v>
      </c>
      <c r="H438" s="42" t="s">
        <v>107</v>
      </c>
      <c r="I438" s="42" t="s">
        <v>108</v>
      </c>
      <c r="J438" s="42" t="s">
        <v>109</v>
      </c>
      <c r="K438" s="46">
        <v>200000</v>
      </c>
      <c r="L438" s="42" t="s">
        <v>66</v>
      </c>
      <c r="M438" s="42" t="s">
        <v>67</v>
      </c>
      <c r="N438" s="42" t="s">
        <v>2821</v>
      </c>
      <c r="O438" s="42" t="s">
        <v>2822</v>
      </c>
      <c r="P438" s="42" t="s">
        <v>2823</v>
      </c>
      <c r="Q438" s="14" t="s">
        <v>113</v>
      </c>
      <c r="R438" s="47" t="s">
        <v>72</v>
      </c>
      <c r="S438" s="42" t="s">
        <v>2711</v>
      </c>
      <c r="T438" s="14" t="s">
        <v>115</v>
      </c>
      <c r="U438" s="42" t="s">
        <v>147</v>
      </c>
      <c r="V438" s="42" t="s">
        <v>76</v>
      </c>
      <c r="W438" s="42" t="s">
        <v>77</v>
      </c>
      <c r="X438" s="42" t="s">
        <v>1358</v>
      </c>
      <c r="Y438" s="48" t="s">
        <v>4937</v>
      </c>
      <c r="HI438" s="99"/>
      <c r="HJ438" s="99"/>
      <c r="HK438" s="99"/>
      <c r="HL438" s="99"/>
    </row>
    <row r="439" spans="1:240" s="41" customFormat="1" ht="15" customHeight="1" x14ac:dyDescent="0.25">
      <c r="A439" s="14">
        <v>438</v>
      </c>
      <c r="B439" s="42" t="s">
        <v>2580</v>
      </c>
      <c r="C439" s="43" t="s">
        <v>9</v>
      </c>
      <c r="D439" s="42" t="s">
        <v>138</v>
      </c>
      <c r="E439" s="44">
        <v>43091</v>
      </c>
      <c r="F439" s="45" t="s">
        <v>2824</v>
      </c>
      <c r="G439" s="42">
        <v>8172000232</v>
      </c>
      <c r="H439" s="42" t="s">
        <v>545</v>
      </c>
      <c r="I439" s="42" t="s">
        <v>1190</v>
      </c>
      <c r="J439" s="42" t="s">
        <v>109</v>
      </c>
      <c r="K439" s="46">
        <v>100000</v>
      </c>
      <c r="L439" s="42" t="s">
        <v>66</v>
      </c>
      <c r="M439" s="42" t="s">
        <v>67</v>
      </c>
      <c r="N439" s="42" t="s">
        <v>2825</v>
      </c>
      <c r="O439" s="42" t="s">
        <v>2826</v>
      </c>
      <c r="P439" s="42" t="s">
        <v>2827</v>
      </c>
      <c r="Q439" s="14" t="s">
        <v>154</v>
      </c>
      <c r="R439" s="47" t="s">
        <v>72</v>
      </c>
      <c r="S439" s="42" t="s">
        <v>2711</v>
      </c>
      <c r="T439" s="14" t="s">
        <v>115</v>
      </c>
      <c r="U439" s="42" t="s">
        <v>147</v>
      </c>
      <c r="V439" s="42" t="s">
        <v>76</v>
      </c>
      <c r="W439" s="42" t="s">
        <v>77</v>
      </c>
      <c r="X439" s="42" t="s">
        <v>1358</v>
      </c>
      <c r="Y439" s="48" t="s">
        <v>4937</v>
      </c>
      <c r="HI439" s="49"/>
      <c r="HJ439" s="49"/>
      <c r="HK439" s="49"/>
      <c r="HL439" s="49"/>
      <c r="HM439" s="99"/>
      <c r="HN439" s="99"/>
      <c r="HO439" s="99"/>
      <c r="HP439" s="99"/>
      <c r="HQ439" s="99"/>
      <c r="HR439" s="99"/>
      <c r="HS439" s="99"/>
      <c r="HT439" s="99"/>
      <c r="HU439" s="99"/>
      <c r="HV439" s="99"/>
      <c r="HW439" s="99"/>
      <c r="HX439" s="99"/>
      <c r="HY439" s="99"/>
      <c r="HZ439" s="99"/>
      <c r="IA439" s="99"/>
      <c r="IB439" s="99"/>
      <c r="IC439" s="99"/>
      <c r="ID439" s="99"/>
      <c r="IE439" s="99"/>
      <c r="IF439" s="99"/>
    </row>
    <row r="440" spans="1:240" s="41" customFormat="1" ht="15" customHeight="1" x14ac:dyDescent="0.25">
      <c r="A440" s="14">
        <v>439</v>
      </c>
      <c r="B440" s="42" t="s">
        <v>2580</v>
      </c>
      <c r="C440" s="43" t="s">
        <v>9</v>
      </c>
      <c r="D440" s="42" t="s">
        <v>138</v>
      </c>
      <c r="E440" s="102">
        <v>43070</v>
      </c>
      <c r="F440" s="103" t="s">
        <v>2828</v>
      </c>
      <c r="G440" s="42">
        <v>8169000341</v>
      </c>
      <c r="H440" s="42" t="s">
        <v>2016</v>
      </c>
      <c r="I440" s="42" t="s">
        <v>2017</v>
      </c>
      <c r="J440" s="42" t="s">
        <v>109</v>
      </c>
      <c r="K440" s="46">
        <v>50000</v>
      </c>
      <c r="L440" s="42" t="s">
        <v>66</v>
      </c>
      <c r="M440" s="42" t="s">
        <v>67</v>
      </c>
      <c r="N440" s="42" t="s">
        <v>2829</v>
      </c>
      <c r="O440" s="42" t="s">
        <v>2830</v>
      </c>
      <c r="P440" s="42" t="s">
        <v>2831</v>
      </c>
      <c r="Q440" s="14" t="s">
        <v>2021</v>
      </c>
      <c r="R440" s="47" t="s">
        <v>72</v>
      </c>
      <c r="S440" s="42" t="s">
        <v>2711</v>
      </c>
      <c r="T440" s="14" t="s">
        <v>115</v>
      </c>
      <c r="U440" s="42" t="s">
        <v>147</v>
      </c>
      <c r="V440" s="42" t="s">
        <v>76</v>
      </c>
      <c r="W440" s="42" t="s">
        <v>77</v>
      </c>
      <c r="X440" s="42" t="s">
        <v>1358</v>
      </c>
      <c r="Y440" s="48" t="s">
        <v>4937</v>
      </c>
      <c r="HI440" s="98"/>
      <c r="HJ440" s="98"/>
      <c r="HK440" s="98"/>
      <c r="HL440" s="98"/>
      <c r="HM440" s="49"/>
      <c r="HN440" s="49"/>
      <c r="HO440" s="49"/>
      <c r="HP440" s="49"/>
      <c r="HQ440" s="49"/>
      <c r="HR440" s="49"/>
      <c r="HS440" s="49"/>
      <c r="HT440" s="49"/>
      <c r="HU440" s="49"/>
      <c r="HV440" s="49"/>
      <c r="HW440" s="49"/>
      <c r="HX440" s="49"/>
      <c r="HY440" s="49"/>
      <c r="HZ440" s="49"/>
      <c r="IA440" s="49"/>
      <c r="IB440" s="49"/>
      <c r="IC440" s="49"/>
      <c r="ID440" s="49"/>
      <c r="IE440" s="49"/>
      <c r="IF440" s="49"/>
    </row>
    <row r="441" spans="1:240" s="41" customFormat="1" ht="15" customHeight="1" x14ac:dyDescent="0.25">
      <c r="A441" s="14">
        <v>440</v>
      </c>
      <c r="B441" s="42" t="s">
        <v>2580</v>
      </c>
      <c r="C441" s="43" t="s">
        <v>9</v>
      </c>
      <c r="D441" s="42" t="s">
        <v>138</v>
      </c>
      <c r="E441" s="44">
        <v>43093</v>
      </c>
      <c r="F441" s="45" t="s">
        <v>2832</v>
      </c>
      <c r="G441" s="42">
        <v>8179001160</v>
      </c>
      <c r="H441" s="42" t="s">
        <v>2833</v>
      </c>
      <c r="I441" s="42" t="s">
        <v>2834</v>
      </c>
      <c r="J441" s="42" t="s">
        <v>109</v>
      </c>
      <c r="K441" s="46">
        <v>100000</v>
      </c>
      <c r="L441" s="42" t="s">
        <v>66</v>
      </c>
      <c r="M441" s="42" t="s">
        <v>67</v>
      </c>
      <c r="N441" s="42" t="s">
        <v>2835</v>
      </c>
      <c r="O441" s="42" t="s">
        <v>2836</v>
      </c>
      <c r="P441" s="42" t="s">
        <v>2837</v>
      </c>
      <c r="Q441" s="14" t="s">
        <v>2838</v>
      </c>
      <c r="R441" s="47" t="s">
        <v>72</v>
      </c>
      <c r="S441" s="42" t="s">
        <v>2711</v>
      </c>
      <c r="T441" s="14" t="s">
        <v>115</v>
      </c>
      <c r="U441" s="42" t="s">
        <v>147</v>
      </c>
      <c r="V441" s="42" t="s">
        <v>76</v>
      </c>
      <c r="W441" s="42" t="s">
        <v>77</v>
      </c>
      <c r="X441" s="42" t="s">
        <v>1358</v>
      </c>
      <c r="Y441" s="48" t="s">
        <v>4937</v>
      </c>
      <c r="HI441" s="49"/>
      <c r="HJ441" s="49"/>
      <c r="HK441" s="49"/>
      <c r="HL441" s="49"/>
    </row>
    <row r="442" spans="1:240" s="41" customFormat="1" ht="15" customHeight="1" x14ac:dyDescent="0.25">
      <c r="A442" s="14">
        <v>441</v>
      </c>
      <c r="B442" s="42" t="s">
        <v>2580</v>
      </c>
      <c r="C442" s="43" t="s">
        <v>9</v>
      </c>
      <c r="D442" s="42" t="s">
        <v>138</v>
      </c>
      <c r="E442" s="44">
        <v>43072</v>
      </c>
      <c r="F442" s="45" t="s">
        <v>2839</v>
      </c>
      <c r="G442" s="42">
        <v>8179001987</v>
      </c>
      <c r="H442" s="42" t="s">
        <v>2840</v>
      </c>
      <c r="I442" s="42" t="s">
        <v>2841</v>
      </c>
      <c r="J442" s="42" t="s">
        <v>109</v>
      </c>
      <c r="K442" s="46">
        <v>50000</v>
      </c>
      <c r="L442" s="42" t="s">
        <v>66</v>
      </c>
      <c r="M442" s="42" t="s">
        <v>67</v>
      </c>
      <c r="N442" s="42" t="s">
        <v>2842</v>
      </c>
      <c r="O442" s="42" t="s">
        <v>2843</v>
      </c>
      <c r="P442" s="42" t="s">
        <v>2844</v>
      </c>
      <c r="Q442" s="14" t="s">
        <v>2845</v>
      </c>
      <c r="R442" s="47" t="s">
        <v>72</v>
      </c>
      <c r="S442" s="42" t="s">
        <v>2711</v>
      </c>
      <c r="T442" s="14" t="s">
        <v>115</v>
      </c>
      <c r="U442" s="42" t="s">
        <v>147</v>
      </c>
      <c r="V442" s="42" t="s">
        <v>76</v>
      </c>
      <c r="W442" s="42" t="s">
        <v>77</v>
      </c>
      <c r="X442" s="42" t="s">
        <v>1358</v>
      </c>
      <c r="Y442" s="48" t="s">
        <v>4937</v>
      </c>
      <c r="HI442" s="98"/>
      <c r="HJ442" s="98"/>
      <c r="HK442" s="98"/>
      <c r="HL442" s="98"/>
      <c r="HM442" s="49"/>
      <c r="HN442" s="49"/>
      <c r="HO442" s="49"/>
      <c r="HP442" s="49"/>
      <c r="HQ442" s="49"/>
      <c r="HR442" s="49"/>
      <c r="HS442" s="49"/>
      <c r="HT442" s="49"/>
      <c r="HU442" s="49"/>
      <c r="HV442" s="49"/>
      <c r="HW442" s="49"/>
      <c r="HX442" s="49"/>
      <c r="HY442" s="49"/>
      <c r="HZ442" s="49"/>
      <c r="IA442" s="49"/>
      <c r="IB442" s="49"/>
      <c r="IC442" s="49"/>
      <c r="ID442" s="49"/>
      <c r="IE442" s="49"/>
      <c r="IF442" s="49"/>
    </row>
    <row r="443" spans="1:240" s="41" customFormat="1" ht="15" customHeight="1" x14ac:dyDescent="0.25">
      <c r="A443" s="14">
        <v>442</v>
      </c>
      <c r="B443" s="42" t="s">
        <v>2580</v>
      </c>
      <c r="C443" s="43" t="s">
        <v>9</v>
      </c>
      <c r="D443" s="42" t="s">
        <v>138</v>
      </c>
      <c r="E443" s="44">
        <v>43092</v>
      </c>
      <c r="F443" s="45" t="s">
        <v>2846</v>
      </c>
      <c r="G443" s="42">
        <v>8172000318</v>
      </c>
      <c r="H443" s="42" t="s">
        <v>570</v>
      </c>
      <c r="I443" s="42" t="s">
        <v>2847</v>
      </c>
      <c r="J443" s="42" t="s">
        <v>109</v>
      </c>
      <c r="K443" s="46">
        <v>100000</v>
      </c>
      <c r="L443" s="42" t="s">
        <v>66</v>
      </c>
      <c r="M443" s="42" t="s">
        <v>67</v>
      </c>
      <c r="N443" s="42" t="s">
        <v>2848</v>
      </c>
      <c r="O443" s="42" t="s">
        <v>2849</v>
      </c>
      <c r="P443" s="42" t="s">
        <v>2850</v>
      </c>
      <c r="Q443" s="14" t="s">
        <v>575</v>
      </c>
      <c r="R443" s="47" t="s">
        <v>72</v>
      </c>
      <c r="S443" s="42" t="s">
        <v>2711</v>
      </c>
      <c r="T443" s="14" t="s">
        <v>115</v>
      </c>
      <c r="U443" s="42" t="s">
        <v>147</v>
      </c>
      <c r="V443" s="42" t="s">
        <v>76</v>
      </c>
      <c r="W443" s="42" t="s">
        <v>77</v>
      </c>
      <c r="X443" s="42" t="s">
        <v>1358</v>
      </c>
      <c r="Y443" s="48" t="s">
        <v>4937</v>
      </c>
    </row>
    <row r="444" spans="1:240" s="41" customFormat="1" ht="15" customHeight="1" x14ac:dyDescent="0.25">
      <c r="A444" s="14">
        <v>443</v>
      </c>
      <c r="B444" s="42" t="s">
        <v>2580</v>
      </c>
      <c r="C444" s="43" t="s">
        <v>9</v>
      </c>
      <c r="D444" s="42" t="s">
        <v>138</v>
      </c>
      <c r="E444" s="44">
        <v>43078</v>
      </c>
      <c r="F444" s="45" t="s">
        <v>2851</v>
      </c>
      <c r="G444" s="42">
        <v>8169000425</v>
      </c>
      <c r="H444" s="42" t="s">
        <v>2852</v>
      </c>
      <c r="I444" s="42" t="s">
        <v>2853</v>
      </c>
      <c r="J444" s="42" t="s">
        <v>121</v>
      </c>
      <c r="K444" s="46">
        <v>50000</v>
      </c>
      <c r="L444" s="42" t="s">
        <v>66</v>
      </c>
      <c r="M444" s="42" t="s">
        <v>67</v>
      </c>
      <c r="N444" s="42" t="s">
        <v>2854</v>
      </c>
      <c r="O444" s="42" t="s">
        <v>2855</v>
      </c>
      <c r="P444" s="42" t="s">
        <v>2856</v>
      </c>
      <c r="Q444" s="14" t="s">
        <v>2857</v>
      </c>
      <c r="R444" s="47" t="s">
        <v>72</v>
      </c>
      <c r="S444" s="42" t="s">
        <v>2711</v>
      </c>
      <c r="T444" s="14" t="s">
        <v>115</v>
      </c>
      <c r="U444" s="42" t="s">
        <v>147</v>
      </c>
      <c r="V444" s="42" t="s">
        <v>76</v>
      </c>
      <c r="W444" s="42" t="s">
        <v>77</v>
      </c>
      <c r="X444" s="42" t="s">
        <v>1358</v>
      </c>
      <c r="Y444" s="48" t="s">
        <v>4937</v>
      </c>
      <c r="HI444" s="98"/>
      <c r="HJ444" s="98"/>
      <c r="HK444" s="98"/>
      <c r="HL444" s="98"/>
      <c r="HM444" s="49"/>
      <c r="HN444" s="49"/>
      <c r="HO444" s="49"/>
      <c r="HP444" s="49"/>
      <c r="HQ444" s="49"/>
      <c r="HR444" s="49"/>
      <c r="HS444" s="49"/>
      <c r="HT444" s="49"/>
      <c r="HU444" s="49"/>
      <c r="HV444" s="49"/>
      <c r="HW444" s="49"/>
      <c r="HX444" s="49"/>
      <c r="HY444" s="49"/>
      <c r="HZ444" s="49"/>
      <c r="IA444" s="49"/>
      <c r="IB444" s="49"/>
      <c r="IC444" s="49"/>
      <c r="ID444" s="49"/>
      <c r="IE444" s="49"/>
      <c r="IF444" s="49"/>
    </row>
    <row r="445" spans="1:240" s="41" customFormat="1" ht="15" customHeight="1" x14ac:dyDescent="0.25">
      <c r="A445" s="14">
        <v>444</v>
      </c>
      <c r="B445" s="42" t="s">
        <v>2580</v>
      </c>
      <c r="C445" s="43" t="s">
        <v>9</v>
      </c>
      <c r="D445" s="42" t="s">
        <v>138</v>
      </c>
      <c r="E445" s="102">
        <v>43071</v>
      </c>
      <c r="F445" s="103" t="s">
        <v>2858</v>
      </c>
      <c r="G445" s="42">
        <v>8173000089</v>
      </c>
      <c r="H445" s="42" t="s">
        <v>2859</v>
      </c>
      <c r="I445" s="42" t="s">
        <v>2860</v>
      </c>
      <c r="J445" s="42" t="s">
        <v>121</v>
      </c>
      <c r="K445" s="46">
        <v>50000</v>
      </c>
      <c r="L445" s="42" t="s">
        <v>66</v>
      </c>
      <c r="M445" s="42" t="s">
        <v>67</v>
      </c>
      <c r="N445" s="42" t="s">
        <v>2861</v>
      </c>
      <c r="O445" s="42" t="s">
        <v>2862</v>
      </c>
      <c r="P445" s="42" t="s">
        <v>2863</v>
      </c>
      <c r="Q445" s="14" t="s">
        <v>2864</v>
      </c>
      <c r="R445" s="47" t="s">
        <v>72</v>
      </c>
      <c r="S445" s="42" t="s">
        <v>2711</v>
      </c>
      <c r="T445" s="14" t="s">
        <v>115</v>
      </c>
      <c r="U445" s="42" t="s">
        <v>147</v>
      </c>
      <c r="V445" s="42" t="s">
        <v>76</v>
      </c>
      <c r="W445" s="42" t="s">
        <v>77</v>
      </c>
      <c r="X445" s="42" t="s">
        <v>1358</v>
      </c>
      <c r="Y445" s="48" t="s">
        <v>4937</v>
      </c>
    </row>
    <row r="446" spans="1:240" s="41" customFormat="1" ht="15" customHeight="1" x14ac:dyDescent="0.25">
      <c r="A446" s="14">
        <v>445</v>
      </c>
      <c r="B446" s="42" t="s">
        <v>2580</v>
      </c>
      <c r="C446" s="43" t="s">
        <v>9</v>
      </c>
      <c r="D446" s="42" t="s">
        <v>138</v>
      </c>
      <c r="E446" s="44">
        <v>43078</v>
      </c>
      <c r="F446" s="45" t="s">
        <v>2865</v>
      </c>
      <c r="G446" s="42">
        <v>8179001194</v>
      </c>
      <c r="H446" s="42" t="s">
        <v>2866</v>
      </c>
      <c r="I446" s="42" t="s">
        <v>2867</v>
      </c>
      <c r="J446" s="42" t="s">
        <v>121</v>
      </c>
      <c r="K446" s="46">
        <v>50000</v>
      </c>
      <c r="L446" s="42" t="s">
        <v>66</v>
      </c>
      <c r="M446" s="42" t="s">
        <v>67</v>
      </c>
      <c r="N446" s="42" t="s">
        <v>2868</v>
      </c>
      <c r="O446" s="42" t="s">
        <v>2869</v>
      </c>
      <c r="P446" s="42" t="s">
        <v>2870</v>
      </c>
      <c r="Q446" s="14" t="s">
        <v>2871</v>
      </c>
      <c r="R446" s="47" t="s">
        <v>72</v>
      </c>
      <c r="S446" s="42" t="s">
        <v>2711</v>
      </c>
      <c r="T446" s="14" t="s">
        <v>115</v>
      </c>
      <c r="U446" s="42" t="s">
        <v>147</v>
      </c>
      <c r="V446" s="42" t="s">
        <v>76</v>
      </c>
      <c r="W446" s="42" t="s">
        <v>77</v>
      </c>
      <c r="X446" s="42" t="s">
        <v>1358</v>
      </c>
      <c r="Y446" s="48" t="s">
        <v>4937</v>
      </c>
      <c r="HI446" s="49"/>
      <c r="HJ446" s="49"/>
      <c r="HK446" s="49"/>
      <c r="HL446" s="49"/>
    </row>
    <row r="447" spans="1:240" s="41" customFormat="1" ht="15" customHeight="1" x14ac:dyDescent="0.25">
      <c r="A447" s="14">
        <v>446</v>
      </c>
      <c r="B447" s="42" t="s">
        <v>2580</v>
      </c>
      <c r="C447" s="43" t="s">
        <v>9</v>
      </c>
      <c r="D447" s="42" t="s">
        <v>138</v>
      </c>
      <c r="E447" s="44">
        <v>43091</v>
      </c>
      <c r="F447" s="45" t="s">
        <v>2872</v>
      </c>
      <c r="G447" s="42">
        <v>8173000136</v>
      </c>
      <c r="H447" s="42" t="s">
        <v>2873</v>
      </c>
      <c r="I447" s="42" t="s">
        <v>2874</v>
      </c>
      <c r="J447" s="42" t="s">
        <v>121</v>
      </c>
      <c r="K447" s="46">
        <v>200000</v>
      </c>
      <c r="L447" s="42" t="s">
        <v>66</v>
      </c>
      <c r="M447" s="42" t="s">
        <v>67</v>
      </c>
      <c r="N447" s="42" t="s">
        <v>2875</v>
      </c>
      <c r="O447" s="42" t="s">
        <v>2876</v>
      </c>
      <c r="P447" s="42" t="s">
        <v>2877</v>
      </c>
      <c r="Q447" s="14" t="s">
        <v>2878</v>
      </c>
      <c r="R447" s="47" t="s">
        <v>72</v>
      </c>
      <c r="S447" s="42" t="s">
        <v>2711</v>
      </c>
      <c r="T447" s="14" t="s">
        <v>115</v>
      </c>
      <c r="U447" s="42" t="s">
        <v>147</v>
      </c>
      <c r="V447" s="42" t="s">
        <v>76</v>
      </c>
      <c r="W447" s="42" t="s">
        <v>77</v>
      </c>
      <c r="X447" s="42" t="s">
        <v>1358</v>
      </c>
      <c r="Y447" s="48" t="s">
        <v>4937</v>
      </c>
    </row>
    <row r="448" spans="1:240" s="41" customFormat="1" ht="15" customHeight="1" x14ac:dyDescent="0.25">
      <c r="A448" s="14">
        <v>447</v>
      </c>
      <c r="B448" s="42" t="s">
        <v>2580</v>
      </c>
      <c r="C448" s="43" t="s">
        <v>9</v>
      </c>
      <c r="D448" s="42" t="s">
        <v>138</v>
      </c>
      <c r="E448" s="44">
        <v>43097</v>
      </c>
      <c r="F448" s="45" t="s">
        <v>2879</v>
      </c>
      <c r="G448" s="42">
        <v>8172000311</v>
      </c>
      <c r="H448" s="42" t="s">
        <v>2880</v>
      </c>
      <c r="I448" s="42" t="s">
        <v>2881</v>
      </c>
      <c r="J448" s="42" t="s">
        <v>121</v>
      </c>
      <c r="K448" s="46">
        <v>50000</v>
      </c>
      <c r="L448" s="42" t="s">
        <v>66</v>
      </c>
      <c r="M448" s="42" t="s">
        <v>67</v>
      </c>
      <c r="N448" s="42" t="s">
        <v>2882</v>
      </c>
      <c r="O448" s="42" t="s">
        <v>2883</v>
      </c>
      <c r="P448" s="42" t="s">
        <v>2884</v>
      </c>
      <c r="Q448" s="14" t="s">
        <v>2885</v>
      </c>
      <c r="R448" s="47" t="s">
        <v>72</v>
      </c>
      <c r="S448" s="42" t="s">
        <v>2711</v>
      </c>
      <c r="T448" s="14" t="s">
        <v>115</v>
      </c>
      <c r="U448" s="42" t="s">
        <v>147</v>
      </c>
      <c r="V448" s="42" t="s">
        <v>76</v>
      </c>
      <c r="W448" s="42" t="s">
        <v>77</v>
      </c>
      <c r="X448" s="42" t="s">
        <v>1358</v>
      </c>
      <c r="Y448" s="48" t="s">
        <v>4937</v>
      </c>
    </row>
    <row r="449" spans="1:240" s="41" customFormat="1" ht="15" customHeight="1" x14ac:dyDescent="0.25">
      <c r="A449" s="14">
        <v>448</v>
      </c>
      <c r="B449" s="42" t="s">
        <v>2580</v>
      </c>
      <c r="C449" s="43" t="s">
        <v>9</v>
      </c>
      <c r="D449" s="42" t="s">
        <v>138</v>
      </c>
      <c r="E449" s="44">
        <v>43091</v>
      </c>
      <c r="F449" s="45" t="s">
        <v>2886</v>
      </c>
      <c r="G449" s="42">
        <v>8179001203</v>
      </c>
      <c r="H449" s="42" t="s">
        <v>2887</v>
      </c>
      <c r="I449" s="42" t="s">
        <v>2888</v>
      </c>
      <c r="J449" s="42" t="s">
        <v>121</v>
      </c>
      <c r="K449" s="46">
        <v>50000</v>
      </c>
      <c r="L449" s="42" t="s">
        <v>66</v>
      </c>
      <c r="M449" s="42" t="s">
        <v>67</v>
      </c>
      <c r="N449" s="42" t="s">
        <v>2889</v>
      </c>
      <c r="O449" s="42" t="s">
        <v>2890</v>
      </c>
      <c r="P449" s="42" t="s">
        <v>2891</v>
      </c>
      <c r="Q449" s="14" t="s">
        <v>2892</v>
      </c>
      <c r="R449" s="47" t="s">
        <v>72</v>
      </c>
      <c r="S449" s="42" t="s">
        <v>2711</v>
      </c>
      <c r="T449" s="14" t="s">
        <v>115</v>
      </c>
      <c r="U449" s="42" t="s">
        <v>147</v>
      </c>
      <c r="V449" s="42" t="s">
        <v>76</v>
      </c>
      <c r="W449" s="42" t="s">
        <v>77</v>
      </c>
      <c r="X449" s="42" t="s">
        <v>1358</v>
      </c>
      <c r="Y449" s="48" t="s">
        <v>4937</v>
      </c>
      <c r="HI449" s="98"/>
      <c r="HJ449" s="98"/>
      <c r="HK449" s="98"/>
      <c r="HL449" s="98"/>
      <c r="HM449" s="49"/>
      <c r="HN449" s="49"/>
      <c r="HO449" s="49"/>
      <c r="HP449" s="49"/>
      <c r="HQ449" s="49"/>
      <c r="HR449" s="49"/>
      <c r="HS449" s="49"/>
      <c r="HT449" s="49"/>
      <c r="HU449" s="49"/>
      <c r="HV449" s="49"/>
      <c r="HW449" s="49"/>
      <c r="HX449" s="49"/>
      <c r="HY449" s="49"/>
      <c r="HZ449" s="49"/>
      <c r="IA449" s="49"/>
      <c r="IB449" s="49"/>
      <c r="IC449" s="49"/>
      <c r="ID449" s="49"/>
      <c r="IE449" s="49"/>
      <c r="IF449" s="49"/>
    </row>
    <row r="450" spans="1:240" s="41" customFormat="1" ht="15" customHeight="1" x14ac:dyDescent="0.25">
      <c r="A450" s="14">
        <v>449</v>
      </c>
      <c r="B450" s="42" t="s">
        <v>2580</v>
      </c>
      <c r="C450" s="43" t="s">
        <v>9</v>
      </c>
      <c r="D450" s="42" t="s">
        <v>138</v>
      </c>
      <c r="E450" s="104">
        <v>43094</v>
      </c>
      <c r="F450" s="105" t="s">
        <v>2893</v>
      </c>
      <c r="G450" s="42">
        <v>8179001205</v>
      </c>
      <c r="H450" s="42" t="s">
        <v>353</v>
      </c>
      <c r="I450" s="42" t="s">
        <v>354</v>
      </c>
      <c r="J450" s="42" t="s">
        <v>121</v>
      </c>
      <c r="K450" s="46">
        <v>100000</v>
      </c>
      <c r="L450" s="42" t="s">
        <v>66</v>
      </c>
      <c r="M450" s="42" t="s">
        <v>67</v>
      </c>
      <c r="N450" s="42" t="s">
        <v>2894</v>
      </c>
      <c r="O450" s="42" t="s">
        <v>2895</v>
      </c>
      <c r="P450" s="42" t="s">
        <v>2896</v>
      </c>
      <c r="Q450" s="14" t="s">
        <v>358</v>
      </c>
      <c r="R450" s="47" t="s">
        <v>72</v>
      </c>
      <c r="S450" s="42" t="s">
        <v>2711</v>
      </c>
      <c r="T450" s="14" t="s">
        <v>115</v>
      </c>
      <c r="U450" s="42" t="s">
        <v>147</v>
      </c>
      <c r="V450" s="42" t="s">
        <v>76</v>
      </c>
      <c r="W450" s="42" t="s">
        <v>77</v>
      </c>
      <c r="X450" s="42" t="s">
        <v>1358</v>
      </c>
      <c r="Y450" s="48" t="s">
        <v>4937</v>
      </c>
      <c r="HI450" s="49"/>
      <c r="HJ450" s="49"/>
      <c r="HK450" s="49"/>
      <c r="HL450" s="49"/>
      <c r="HM450" s="99"/>
      <c r="HN450" s="99"/>
      <c r="HO450" s="99"/>
      <c r="HP450" s="99"/>
      <c r="HQ450" s="99"/>
      <c r="HR450" s="99"/>
      <c r="HS450" s="99"/>
      <c r="HT450" s="99"/>
      <c r="HU450" s="99"/>
      <c r="HV450" s="99"/>
      <c r="HW450" s="99"/>
      <c r="HX450" s="99"/>
      <c r="HY450" s="99"/>
      <c r="HZ450" s="99"/>
      <c r="IA450" s="99"/>
      <c r="IB450" s="99"/>
      <c r="IC450" s="99"/>
      <c r="ID450" s="99"/>
      <c r="IE450" s="99"/>
      <c r="IF450" s="99"/>
    </row>
    <row r="451" spans="1:240" s="41" customFormat="1" ht="15" customHeight="1" x14ac:dyDescent="0.25">
      <c r="A451" s="14">
        <v>450</v>
      </c>
      <c r="B451" s="42" t="s">
        <v>2580</v>
      </c>
      <c r="C451" s="43" t="s">
        <v>9</v>
      </c>
      <c r="D451" s="42" t="s">
        <v>138</v>
      </c>
      <c r="E451" s="44">
        <v>43073</v>
      </c>
      <c r="F451" s="45" t="s">
        <v>2897</v>
      </c>
      <c r="G451" s="42">
        <v>8169000263</v>
      </c>
      <c r="H451" s="42" t="s">
        <v>1096</v>
      </c>
      <c r="I451" s="42" t="s">
        <v>1210</v>
      </c>
      <c r="J451" s="42" t="s">
        <v>121</v>
      </c>
      <c r="K451" s="46">
        <v>100000</v>
      </c>
      <c r="L451" s="42" t="s">
        <v>66</v>
      </c>
      <c r="M451" s="42" t="s">
        <v>67</v>
      </c>
      <c r="N451" s="42" t="s">
        <v>2898</v>
      </c>
      <c r="O451" s="42" t="s">
        <v>2899</v>
      </c>
      <c r="P451" s="42" t="s">
        <v>2900</v>
      </c>
      <c r="Q451" s="14" t="s">
        <v>1101</v>
      </c>
      <c r="R451" s="47" t="s">
        <v>72</v>
      </c>
      <c r="S451" s="42" t="s">
        <v>2711</v>
      </c>
      <c r="T451" s="14" t="s">
        <v>115</v>
      </c>
      <c r="U451" s="42" t="s">
        <v>147</v>
      </c>
      <c r="V451" s="42" t="s">
        <v>76</v>
      </c>
      <c r="W451" s="42" t="s">
        <v>77</v>
      </c>
      <c r="X451" s="42" t="s">
        <v>1358</v>
      </c>
      <c r="Y451" s="48" t="s">
        <v>4937</v>
      </c>
      <c r="HI451" s="98"/>
      <c r="HJ451" s="98"/>
      <c r="HK451" s="98"/>
      <c r="HL451" s="98"/>
      <c r="HM451" s="49"/>
      <c r="HN451" s="49"/>
      <c r="HO451" s="49"/>
      <c r="HP451" s="49"/>
      <c r="HQ451" s="49"/>
      <c r="HR451" s="49"/>
      <c r="HS451" s="49"/>
      <c r="HT451" s="49"/>
      <c r="HU451" s="49"/>
      <c r="HV451" s="49"/>
      <c r="HW451" s="49"/>
      <c r="HX451" s="49"/>
      <c r="HY451" s="49"/>
      <c r="HZ451" s="49"/>
      <c r="IA451" s="49"/>
      <c r="IB451" s="49"/>
      <c r="IC451" s="49"/>
      <c r="ID451" s="49"/>
      <c r="IE451" s="49"/>
      <c r="IF451" s="49"/>
    </row>
    <row r="452" spans="1:240" s="41" customFormat="1" ht="15" customHeight="1" x14ac:dyDescent="0.25">
      <c r="A452" s="14">
        <v>451</v>
      </c>
      <c r="B452" s="42" t="s">
        <v>2580</v>
      </c>
      <c r="C452" s="43" t="s">
        <v>9</v>
      </c>
      <c r="D452" s="42" t="s">
        <v>138</v>
      </c>
      <c r="E452" s="44">
        <v>43098</v>
      </c>
      <c r="F452" s="45" t="s">
        <v>2901</v>
      </c>
      <c r="G452" s="42">
        <v>8172000412</v>
      </c>
      <c r="H452" s="42" t="s">
        <v>1726</v>
      </c>
      <c r="I452" s="42" t="s">
        <v>1727</v>
      </c>
      <c r="J452" s="42" t="s">
        <v>121</v>
      </c>
      <c r="K452" s="46">
        <v>100000</v>
      </c>
      <c r="L452" s="42" t="s">
        <v>66</v>
      </c>
      <c r="M452" s="42" t="s">
        <v>67</v>
      </c>
      <c r="N452" s="42" t="s">
        <v>2902</v>
      </c>
      <c r="O452" s="42" t="s">
        <v>2903</v>
      </c>
      <c r="P452" s="42" t="s">
        <v>2904</v>
      </c>
      <c r="Q452" s="14" t="s">
        <v>1731</v>
      </c>
      <c r="R452" s="47" t="s">
        <v>72</v>
      </c>
      <c r="S452" s="42" t="s">
        <v>2711</v>
      </c>
      <c r="T452" s="14" t="s">
        <v>115</v>
      </c>
      <c r="U452" s="42" t="s">
        <v>147</v>
      </c>
      <c r="V452" s="42" t="s">
        <v>76</v>
      </c>
      <c r="W452" s="42" t="s">
        <v>77</v>
      </c>
      <c r="X452" s="42" t="s">
        <v>1358</v>
      </c>
      <c r="Y452" s="48" t="s">
        <v>4937</v>
      </c>
      <c r="HI452" s="98"/>
      <c r="HJ452" s="98"/>
      <c r="HK452" s="98"/>
      <c r="HL452" s="98"/>
      <c r="HM452" s="49"/>
      <c r="HN452" s="49"/>
      <c r="HO452" s="49"/>
      <c r="HP452" s="49"/>
      <c r="HQ452" s="49"/>
      <c r="HR452" s="49"/>
      <c r="HS452" s="49"/>
      <c r="HT452" s="49"/>
      <c r="HU452" s="49"/>
      <c r="HV452" s="49"/>
      <c r="HW452" s="49"/>
      <c r="HX452" s="49"/>
      <c r="HY452" s="49"/>
      <c r="HZ452" s="49"/>
      <c r="IA452" s="49"/>
      <c r="IB452" s="49"/>
      <c r="IC452" s="49"/>
      <c r="ID452" s="49"/>
      <c r="IE452" s="49"/>
      <c r="IF452" s="49"/>
    </row>
    <row r="453" spans="1:240" s="41" customFormat="1" ht="15" customHeight="1" x14ac:dyDescent="0.25">
      <c r="A453" s="14">
        <v>452</v>
      </c>
      <c r="B453" s="42" t="s">
        <v>2580</v>
      </c>
      <c r="C453" s="43" t="s">
        <v>9</v>
      </c>
      <c r="D453" s="42" t="s">
        <v>138</v>
      </c>
      <c r="E453" s="102">
        <v>43071</v>
      </c>
      <c r="F453" s="103" t="s">
        <v>2905</v>
      </c>
      <c r="G453" s="42">
        <v>8173000055</v>
      </c>
      <c r="H453" s="42" t="s">
        <v>2041</v>
      </c>
      <c r="I453" s="42" t="s">
        <v>2042</v>
      </c>
      <c r="J453" s="42" t="s">
        <v>121</v>
      </c>
      <c r="K453" s="46">
        <v>50000</v>
      </c>
      <c r="L453" s="42" t="s">
        <v>66</v>
      </c>
      <c r="M453" s="42" t="s">
        <v>67</v>
      </c>
      <c r="N453" s="42" t="s">
        <v>2906</v>
      </c>
      <c r="O453" s="42" t="s">
        <v>2907</v>
      </c>
      <c r="P453" s="42" t="s">
        <v>2908</v>
      </c>
      <c r="Q453" s="14" t="s">
        <v>2046</v>
      </c>
      <c r="R453" s="47" t="s">
        <v>72</v>
      </c>
      <c r="S453" s="42" t="s">
        <v>2711</v>
      </c>
      <c r="T453" s="14" t="s">
        <v>115</v>
      </c>
      <c r="U453" s="42" t="s">
        <v>147</v>
      </c>
      <c r="V453" s="42" t="s">
        <v>76</v>
      </c>
      <c r="W453" s="42" t="s">
        <v>77</v>
      </c>
      <c r="X453" s="42" t="s">
        <v>1358</v>
      </c>
      <c r="Y453" s="48" t="s">
        <v>4937</v>
      </c>
      <c r="HI453" s="98"/>
      <c r="HJ453" s="98"/>
      <c r="HK453" s="98"/>
      <c r="HL453" s="98"/>
      <c r="HM453" s="49"/>
      <c r="HN453" s="49"/>
      <c r="HO453" s="49"/>
      <c r="HP453" s="49"/>
      <c r="HQ453" s="49"/>
      <c r="HR453" s="49"/>
      <c r="HS453" s="49"/>
      <c r="HT453" s="49"/>
      <c r="HU453" s="49"/>
      <c r="HV453" s="49"/>
      <c r="HW453" s="49"/>
      <c r="HX453" s="49"/>
      <c r="HY453" s="49"/>
      <c r="HZ453" s="49"/>
      <c r="IA453" s="49"/>
      <c r="IB453" s="49"/>
      <c r="IC453" s="49"/>
      <c r="ID453" s="49"/>
      <c r="IE453" s="49"/>
      <c r="IF453" s="49"/>
    </row>
    <row r="454" spans="1:240" s="41" customFormat="1" ht="15" customHeight="1" x14ac:dyDescent="0.25">
      <c r="A454" s="14">
        <v>453</v>
      </c>
      <c r="B454" s="42" t="s">
        <v>2580</v>
      </c>
      <c r="C454" s="43" t="s">
        <v>9</v>
      </c>
      <c r="D454" s="42" t="s">
        <v>138</v>
      </c>
      <c r="E454" s="44">
        <v>43075</v>
      </c>
      <c r="F454" s="45" t="s">
        <v>2909</v>
      </c>
      <c r="G454" s="42">
        <v>8169000431</v>
      </c>
      <c r="H454" s="42" t="s">
        <v>1050</v>
      </c>
      <c r="I454" s="42" t="s">
        <v>1051</v>
      </c>
      <c r="J454" s="42" t="s">
        <v>121</v>
      </c>
      <c r="K454" s="46">
        <v>50000</v>
      </c>
      <c r="L454" s="42" t="s">
        <v>66</v>
      </c>
      <c r="M454" s="42" t="s">
        <v>67</v>
      </c>
      <c r="N454" s="42" t="s">
        <v>2910</v>
      </c>
      <c r="O454" s="42" t="s">
        <v>2911</v>
      </c>
      <c r="P454" s="42" t="s">
        <v>2912</v>
      </c>
      <c r="Q454" s="14" t="s">
        <v>1055</v>
      </c>
      <c r="R454" s="47" t="s">
        <v>72</v>
      </c>
      <c r="S454" s="42" t="s">
        <v>2711</v>
      </c>
      <c r="T454" s="14" t="s">
        <v>115</v>
      </c>
      <c r="U454" s="42" t="s">
        <v>147</v>
      </c>
      <c r="V454" s="42" t="s">
        <v>76</v>
      </c>
      <c r="W454" s="42" t="s">
        <v>77</v>
      </c>
      <c r="X454" s="42" t="s">
        <v>1358</v>
      </c>
      <c r="Y454" s="48" t="s">
        <v>4937</v>
      </c>
      <c r="HI454" s="49"/>
      <c r="HJ454" s="49"/>
      <c r="HK454" s="49"/>
      <c r="HL454" s="49"/>
    </row>
    <row r="455" spans="1:240" s="41" customFormat="1" ht="15" customHeight="1" x14ac:dyDescent="0.25">
      <c r="A455" s="14">
        <v>454</v>
      </c>
      <c r="B455" s="42" t="s">
        <v>2580</v>
      </c>
      <c r="C455" s="43" t="s">
        <v>9</v>
      </c>
      <c r="D455" s="42" t="s">
        <v>138</v>
      </c>
      <c r="E455" s="44">
        <v>43077</v>
      </c>
      <c r="F455" s="45" t="s">
        <v>2913</v>
      </c>
      <c r="G455" s="42">
        <v>8169000363</v>
      </c>
      <c r="H455" s="42" t="s">
        <v>2914</v>
      </c>
      <c r="I455" s="42" t="s">
        <v>2915</v>
      </c>
      <c r="J455" s="42" t="s">
        <v>121</v>
      </c>
      <c r="K455" s="46">
        <v>50000</v>
      </c>
      <c r="L455" s="42" t="s">
        <v>66</v>
      </c>
      <c r="M455" s="42" t="s">
        <v>67</v>
      </c>
      <c r="N455" s="42" t="s">
        <v>2916</v>
      </c>
      <c r="O455" s="42" t="s">
        <v>2917</v>
      </c>
      <c r="P455" s="42" t="s">
        <v>2918</v>
      </c>
      <c r="Q455" s="14" t="s">
        <v>2919</v>
      </c>
      <c r="R455" s="47" t="s">
        <v>72</v>
      </c>
      <c r="S455" s="42" t="s">
        <v>2711</v>
      </c>
      <c r="T455" s="14" t="s">
        <v>115</v>
      </c>
      <c r="U455" s="42" t="s">
        <v>147</v>
      </c>
      <c r="V455" s="42" t="s">
        <v>76</v>
      </c>
      <c r="W455" s="42" t="s">
        <v>77</v>
      </c>
      <c r="X455" s="42" t="s">
        <v>1358</v>
      </c>
      <c r="Y455" s="48" t="s">
        <v>4937</v>
      </c>
    </row>
    <row r="456" spans="1:240" s="41" customFormat="1" ht="15" customHeight="1" x14ac:dyDescent="0.25">
      <c r="A456" s="14">
        <v>455</v>
      </c>
      <c r="B456" s="42" t="s">
        <v>2580</v>
      </c>
      <c r="C456" s="43" t="s">
        <v>9</v>
      </c>
      <c r="D456" s="42" t="s">
        <v>138</v>
      </c>
      <c r="E456" s="44">
        <v>43080</v>
      </c>
      <c r="F456" s="45" t="s">
        <v>2920</v>
      </c>
      <c r="G456" s="42">
        <v>8173000112</v>
      </c>
      <c r="H456" s="42" t="s">
        <v>1122</v>
      </c>
      <c r="I456" s="42" t="s">
        <v>1123</v>
      </c>
      <c r="J456" s="42" t="s">
        <v>121</v>
      </c>
      <c r="K456" s="46">
        <v>50000</v>
      </c>
      <c r="L456" s="42" t="s">
        <v>66</v>
      </c>
      <c r="M456" s="42" t="s">
        <v>67</v>
      </c>
      <c r="N456" s="42" t="s">
        <v>2921</v>
      </c>
      <c r="O456" s="42" t="s">
        <v>2922</v>
      </c>
      <c r="P456" s="42" t="s">
        <v>2923</v>
      </c>
      <c r="Q456" s="14" t="s">
        <v>1127</v>
      </c>
      <c r="R456" s="47" t="s">
        <v>72</v>
      </c>
      <c r="S456" s="42" t="s">
        <v>2711</v>
      </c>
      <c r="T456" s="14" t="s">
        <v>115</v>
      </c>
      <c r="U456" s="42" t="s">
        <v>147</v>
      </c>
      <c r="V456" s="42" t="s">
        <v>76</v>
      </c>
      <c r="W456" s="42" t="s">
        <v>77</v>
      </c>
      <c r="X456" s="42" t="s">
        <v>1358</v>
      </c>
      <c r="Y456" s="48" t="s">
        <v>4937</v>
      </c>
    </row>
    <row r="457" spans="1:240" s="41" customFormat="1" ht="15" customHeight="1" x14ac:dyDescent="0.25">
      <c r="A457" s="14">
        <v>456</v>
      </c>
      <c r="B457" s="42" t="s">
        <v>2580</v>
      </c>
      <c r="C457" s="43" t="s">
        <v>9</v>
      </c>
      <c r="D457" s="42" t="s">
        <v>138</v>
      </c>
      <c r="E457" s="44">
        <v>43099</v>
      </c>
      <c r="F457" s="45" t="s">
        <v>2924</v>
      </c>
      <c r="G457" s="42">
        <v>8172000266</v>
      </c>
      <c r="H457" s="42" t="s">
        <v>927</v>
      </c>
      <c r="I457" s="42" t="s">
        <v>928</v>
      </c>
      <c r="J457" s="42" t="s">
        <v>121</v>
      </c>
      <c r="K457" s="46">
        <v>50000</v>
      </c>
      <c r="L457" s="42" t="s">
        <v>66</v>
      </c>
      <c r="M457" s="42" t="s">
        <v>67</v>
      </c>
      <c r="N457" s="42" t="s">
        <v>2925</v>
      </c>
      <c r="O457" s="42" t="s">
        <v>2926</v>
      </c>
      <c r="P457" s="42" t="s">
        <v>2927</v>
      </c>
      <c r="Q457" s="14" t="s">
        <v>932</v>
      </c>
      <c r="R457" s="47" t="s">
        <v>72</v>
      </c>
      <c r="S457" s="42" t="s">
        <v>2711</v>
      </c>
      <c r="T457" s="14" t="s">
        <v>115</v>
      </c>
      <c r="U457" s="42" t="s">
        <v>147</v>
      </c>
      <c r="V457" s="42" t="s">
        <v>76</v>
      </c>
      <c r="W457" s="42" t="s">
        <v>77</v>
      </c>
      <c r="X457" s="42" t="s">
        <v>1358</v>
      </c>
      <c r="Y457" s="48" t="s">
        <v>4937</v>
      </c>
      <c r="HI457" s="49"/>
      <c r="HJ457" s="49"/>
      <c r="HK457" s="49"/>
      <c r="HL457" s="49"/>
    </row>
    <row r="458" spans="1:240" s="41" customFormat="1" ht="15" customHeight="1" x14ac:dyDescent="0.25">
      <c r="A458" s="14">
        <v>457</v>
      </c>
      <c r="B458" s="42" t="s">
        <v>2580</v>
      </c>
      <c r="C458" s="43" t="s">
        <v>9</v>
      </c>
      <c r="D458" s="42" t="s">
        <v>138</v>
      </c>
      <c r="E458" s="44">
        <v>43091</v>
      </c>
      <c r="F458" s="45" t="s">
        <v>2928</v>
      </c>
      <c r="G458" s="42">
        <v>8179001249</v>
      </c>
      <c r="H458" s="42" t="s">
        <v>2929</v>
      </c>
      <c r="I458" s="42" t="s">
        <v>2930</v>
      </c>
      <c r="J458" s="42" t="s">
        <v>121</v>
      </c>
      <c r="K458" s="46">
        <v>100000</v>
      </c>
      <c r="L458" s="42" t="s">
        <v>66</v>
      </c>
      <c r="M458" s="42" t="s">
        <v>67</v>
      </c>
      <c r="N458" s="42" t="s">
        <v>2931</v>
      </c>
      <c r="O458" s="42" t="s">
        <v>2932</v>
      </c>
      <c r="P458" s="42" t="s">
        <v>2933</v>
      </c>
      <c r="Q458" s="14" t="s">
        <v>2934</v>
      </c>
      <c r="R458" s="47" t="s">
        <v>72</v>
      </c>
      <c r="S458" s="42" t="s">
        <v>2711</v>
      </c>
      <c r="T458" s="14" t="s">
        <v>115</v>
      </c>
      <c r="U458" s="42" t="s">
        <v>147</v>
      </c>
      <c r="V458" s="42" t="s">
        <v>76</v>
      </c>
      <c r="W458" s="42" t="s">
        <v>77</v>
      </c>
      <c r="X458" s="42" t="s">
        <v>1358</v>
      </c>
      <c r="Y458" s="48" t="s">
        <v>4937</v>
      </c>
      <c r="HI458" s="99"/>
      <c r="HJ458" s="99"/>
      <c r="HK458" s="99"/>
      <c r="HL458" s="99"/>
    </row>
    <row r="459" spans="1:240" s="41" customFormat="1" ht="15" customHeight="1" x14ac:dyDescent="0.25">
      <c r="A459" s="14">
        <v>458</v>
      </c>
      <c r="B459" s="42" t="s">
        <v>2580</v>
      </c>
      <c r="C459" s="43" t="s">
        <v>9</v>
      </c>
      <c r="D459" s="42" t="s">
        <v>138</v>
      </c>
      <c r="E459" s="102">
        <v>43070</v>
      </c>
      <c r="F459" s="103" t="s">
        <v>2935</v>
      </c>
      <c r="G459" s="42">
        <v>8169000368</v>
      </c>
      <c r="H459" s="42" t="s">
        <v>1943</v>
      </c>
      <c r="I459" s="42" t="s">
        <v>1944</v>
      </c>
      <c r="J459" s="42" t="s">
        <v>121</v>
      </c>
      <c r="K459" s="46">
        <v>100000</v>
      </c>
      <c r="L459" s="42" t="s">
        <v>66</v>
      </c>
      <c r="M459" s="42" t="s">
        <v>67</v>
      </c>
      <c r="N459" s="42" t="s">
        <v>2936</v>
      </c>
      <c r="O459" s="42" t="s">
        <v>2937</v>
      </c>
      <c r="P459" s="42" t="s">
        <v>2938</v>
      </c>
      <c r="Q459" s="14" t="s">
        <v>1948</v>
      </c>
      <c r="R459" s="47" t="s">
        <v>72</v>
      </c>
      <c r="S459" s="42" t="s">
        <v>2711</v>
      </c>
      <c r="T459" s="14" t="s">
        <v>115</v>
      </c>
      <c r="U459" s="42" t="s">
        <v>147</v>
      </c>
      <c r="V459" s="42" t="s">
        <v>76</v>
      </c>
      <c r="W459" s="42" t="s">
        <v>77</v>
      </c>
      <c r="X459" s="42" t="s">
        <v>1358</v>
      </c>
      <c r="Y459" s="48" t="s">
        <v>4937</v>
      </c>
    </row>
    <row r="460" spans="1:240" s="41" customFormat="1" ht="15" customHeight="1" x14ac:dyDescent="0.25">
      <c r="A460" s="14">
        <v>459</v>
      </c>
      <c r="B460" s="42" t="s">
        <v>2580</v>
      </c>
      <c r="C460" s="43" t="s">
        <v>9</v>
      </c>
      <c r="D460" s="42" t="s">
        <v>138</v>
      </c>
      <c r="E460" s="44">
        <v>43073</v>
      </c>
      <c r="F460" s="45" t="s">
        <v>2939</v>
      </c>
      <c r="G460" s="42">
        <v>8169000368</v>
      </c>
      <c r="H460" s="42" t="s">
        <v>1943</v>
      </c>
      <c r="I460" s="42" t="s">
        <v>1944</v>
      </c>
      <c r="J460" s="42" t="s">
        <v>121</v>
      </c>
      <c r="K460" s="46">
        <v>100000</v>
      </c>
      <c r="L460" s="42" t="s">
        <v>66</v>
      </c>
      <c r="M460" s="42" t="s">
        <v>67</v>
      </c>
      <c r="N460" s="42" t="s">
        <v>2940</v>
      </c>
      <c r="O460" s="42" t="s">
        <v>2941</v>
      </c>
      <c r="P460" s="42" t="s">
        <v>2942</v>
      </c>
      <c r="Q460" s="14" t="s">
        <v>1948</v>
      </c>
      <c r="R460" s="47" t="s">
        <v>72</v>
      </c>
      <c r="S460" s="42" t="s">
        <v>2711</v>
      </c>
      <c r="T460" s="14" t="s">
        <v>115</v>
      </c>
      <c r="U460" s="42" t="s">
        <v>147</v>
      </c>
      <c r="V460" s="42" t="s">
        <v>76</v>
      </c>
      <c r="W460" s="42" t="s">
        <v>77</v>
      </c>
      <c r="X460" s="42" t="s">
        <v>1358</v>
      </c>
      <c r="Y460" s="48" t="s">
        <v>4937</v>
      </c>
      <c r="HI460" s="49"/>
      <c r="HJ460" s="49"/>
      <c r="HK460" s="49"/>
      <c r="HL460" s="49"/>
      <c r="HM460" s="98"/>
      <c r="HN460" s="98"/>
      <c r="HO460" s="98"/>
      <c r="HP460" s="98"/>
      <c r="HQ460" s="98"/>
      <c r="HR460" s="98"/>
      <c r="HS460" s="98"/>
      <c r="HT460" s="98"/>
      <c r="HU460" s="98"/>
      <c r="HV460" s="98"/>
      <c r="HW460" s="98"/>
      <c r="HX460" s="98"/>
      <c r="HY460" s="98"/>
      <c r="HZ460" s="98"/>
      <c r="IA460" s="98"/>
      <c r="IB460" s="98"/>
      <c r="IC460" s="98"/>
      <c r="ID460" s="98"/>
      <c r="IE460" s="98"/>
      <c r="IF460" s="98"/>
    </row>
    <row r="461" spans="1:240" s="41" customFormat="1" ht="15" customHeight="1" x14ac:dyDescent="0.25">
      <c r="A461" s="14">
        <v>460</v>
      </c>
      <c r="B461" s="42" t="s">
        <v>2580</v>
      </c>
      <c r="C461" s="43" t="s">
        <v>9</v>
      </c>
      <c r="D461" s="42" t="s">
        <v>138</v>
      </c>
      <c r="E461" s="44">
        <v>43098</v>
      </c>
      <c r="F461" s="45" t="s">
        <v>2943</v>
      </c>
      <c r="G461" s="42">
        <v>8172000041</v>
      </c>
      <c r="H461" s="42" t="s">
        <v>163</v>
      </c>
      <c r="I461" s="42" t="s">
        <v>2944</v>
      </c>
      <c r="J461" s="42" t="s">
        <v>121</v>
      </c>
      <c r="K461" s="46">
        <v>100000</v>
      </c>
      <c r="L461" s="42" t="s">
        <v>66</v>
      </c>
      <c r="M461" s="42" t="s">
        <v>67</v>
      </c>
      <c r="N461" s="42" t="s">
        <v>2945</v>
      </c>
      <c r="O461" s="42" t="s">
        <v>2946</v>
      </c>
      <c r="P461" s="42" t="s">
        <v>2947</v>
      </c>
      <c r="Q461" s="14" t="s">
        <v>2948</v>
      </c>
      <c r="R461" s="47" t="s">
        <v>72</v>
      </c>
      <c r="S461" s="42" t="s">
        <v>2711</v>
      </c>
      <c r="T461" s="14" t="s">
        <v>115</v>
      </c>
      <c r="U461" s="42" t="s">
        <v>147</v>
      </c>
      <c r="V461" s="42" t="s">
        <v>76</v>
      </c>
      <c r="W461" s="42" t="s">
        <v>77</v>
      </c>
      <c r="X461" s="42" t="s">
        <v>1358</v>
      </c>
      <c r="Y461" s="48" t="s">
        <v>4937</v>
      </c>
    </row>
    <row r="462" spans="1:240" s="41" customFormat="1" ht="15" customHeight="1" x14ac:dyDescent="0.25">
      <c r="A462" s="14">
        <v>461</v>
      </c>
      <c r="B462" s="42" t="s">
        <v>2580</v>
      </c>
      <c r="C462" s="43" t="s">
        <v>9</v>
      </c>
      <c r="D462" s="42" t="s">
        <v>138</v>
      </c>
      <c r="E462" s="44">
        <v>43100</v>
      </c>
      <c r="F462" s="45" t="s">
        <v>2949</v>
      </c>
      <c r="G462" s="42">
        <v>8173000135</v>
      </c>
      <c r="H462" s="42" t="s">
        <v>2950</v>
      </c>
      <c r="I462" s="42" t="s">
        <v>2951</v>
      </c>
      <c r="J462" s="42" t="s">
        <v>109</v>
      </c>
      <c r="K462" s="46">
        <v>50000</v>
      </c>
      <c r="L462" s="42" t="s">
        <v>66</v>
      </c>
      <c r="M462" s="42" t="s">
        <v>67</v>
      </c>
      <c r="N462" s="42" t="s">
        <v>2952</v>
      </c>
      <c r="O462" s="42" t="s">
        <v>2953</v>
      </c>
      <c r="P462" s="42" t="s">
        <v>2954</v>
      </c>
      <c r="Q462" s="14" t="s">
        <v>2955</v>
      </c>
      <c r="R462" s="47" t="s">
        <v>72</v>
      </c>
      <c r="S462" s="42" t="s">
        <v>2711</v>
      </c>
      <c r="T462" s="14" t="s">
        <v>115</v>
      </c>
      <c r="U462" s="42" t="s">
        <v>147</v>
      </c>
      <c r="V462" s="42" t="s">
        <v>76</v>
      </c>
      <c r="W462" s="42" t="s">
        <v>77</v>
      </c>
      <c r="X462" s="42" t="s">
        <v>1358</v>
      </c>
      <c r="Y462" s="48" t="s">
        <v>4937</v>
      </c>
      <c r="HI462" s="49"/>
      <c r="HJ462" s="49"/>
      <c r="HK462" s="49"/>
      <c r="HL462" s="49"/>
    </row>
    <row r="463" spans="1:240" s="41" customFormat="1" ht="15" customHeight="1" x14ac:dyDescent="0.25">
      <c r="A463" s="14">
        <v>462</v>
      </c>
      <c r="B463" s="42" t="s">
        <v>2580</v>
      </c>
      <c r="C463" s="43" t="s">
        <v>9</v>
      </c>
      <c r="D463" s="42" t="s">
        <v>138</v>
      </c>
      <c r="E463" s="44">
        <v>43097</v>
      </c>
      <c r="F463" s="45" t="s">
        <v>2956</v>
      </c>
      <c r="G463" s="42">
        <v>8173000117</v>
      </c>
      <c r="H463" s="42" t="s">
        <v>2238</v>
      </c>
      <c r="I463" s="42" t="s">
        <v>2239</v>
      </c>
      <c r="J463" s="42" t="s">
        <v>121</v>
      </c>
      <c r="K463" s="46">
        <v>300000</v>
      </c>
      <c r="L463" s="42" t="s">
        <v>66</v>
      </c>
      <c r="M463" s="42" t="s">
        <v>67</v>
      </c>
      <c r="N463" s="42" t="s">
        <v>2957</v>
      </c>
      <c r="O463" s="42" t="s">
        <v>2958</v>
      </c>
      <c r="P463" s="42" t="s">
        <v>2959</v>
      </c>
      <c r="Q463" s="14" t="s">
        <v>2243</v>
      </c>
      <c r="R463" s="47" t="s">
        <v>72</v>
      </c>
      <c r="S463" s="42" t="s">
        <v>2711</v>
      </c>
      <c r="T463" s="14" t="s">
        <v>115</v>
      </c>
      <c r="U463" s="42" t="s">
        <v>147</v>
      </c>
      <c r="V463" s="42" t="s">
        <v>76</v>
      </c>
      <c r="W463" s="42" t="s">
        <v>77</v>
      </c>
      <c r="X463" s="42" t="s">
        <v>1358</v>
      </c>
      <c r="Y463" s="48" t="s">
        <v>4937</v>
      </c>
      <c r="HI463" s="98"/>
      <c r="HJ463" s="98"/>
      <c r="HK463" s="98"/>
      <c r="HL463" s="98"/>
      <c r="HM463" s="49"/>
      <c r="HN463" s="49"/>
      <c r="HO463" s="49"/>
      <c r="HP463" s="49"/>
      <c r="HQ463" s="49"/>
      <c r="HR463" s="49"/>
      <c r="HS463" s="49"/>
      <c r="HT463" s="49"/>
      <c r="HU463" s="49"/>
      <c r="HV463" s="49"/>
      <c r="HW463" s="49"/>
      <c r="HX463" s="49"/>
      <c r="HY463" s="49"/>
      <c r="HZ463" s="49"/>
      <c r="IA463" s="49"/>
      <c r="IB463" s="49"/>
      <c r="IC463" s="49"/>
      <c r="ID463" s="49"/>
      <c r="IE463" s="49"/>
      <c r="IF463" s="49"/>
    </row>
    <row r="464" spans="1:240" s="41" customFormat="1" ht="15" customHeight="1" x14ac:dyDescent="0.25">
      <c r="A464" s="14">
        <v>463</v>
      </c>
      <c r="B464" s="42" t="s">
        <v>2580</v>
      </c>
      <c r="C464" s="43" t="s">
        <v>9</v>
      </c>
      <c r="D464" s="42" t="s">
        <v>138</v>
      </c>
      <c r="E464" s="44">
        <v>43074</v>
      </c>
      <c r="F464" s="45" t="s">
        <v>2960</v>
      </c>
      <c r="G464" s="42">
        <v>8169000430</v>
      </c>
      <c r="H464" s="42" t="s">
        <v>2245</v>
      </c>
      <c r="I464" s="42" t="s">
        <v>2246</v>
      </c>
      <c r="J464" s="42" t="s">
        <v>121</v>
      </c>
      <c r="K464" s="46">
        <v>100000</v>
      </c>
      <c r="L464" s="42" t="s">
        <v>66</v>
      </c>
      <c r="M464" s="42" t="s">
        <v>67</v>
      </c>
      <c r="N464" s="42" t="s">
        <v>2961</v>
      </c>
      <c r="O464" s="42" t="s">
        <v>2962</v>
      </c>
      <c r="P464" s="42" t="s">
        <v>2963</v>
      </c>
      <c r="Q464" s="14" t="s">
        <v>2250</v>
      </c>
      <c r="R464" s="47" t="s">
        <v>72</v>
      </c>
      <c r="S464" s="42" t="s">
        <v>2711</v>
      </c>
      <c r="T464" s="14" t="s">
        <v>115</v>
      </c>
      <c r="U464" s="42" t="s">
        <v>147</v>
      </c>
      <c r="V464" s="42" t="s">
        <v>76</v>
      </c>
      <c r="W464" s="42" t="s">
        <v>77</v>
      </c>
      <c r="X464" s="42" t="s">
        <v>1358</v>
      </c>
      <c r="Y464" s="48" t="s">
        <v>4937</v>
      </c>
    </row>
    <row r="465" spans="1:240" s="41" customFormat="1" ht="15" customHeight="1" x14ac:dyDescent="0.25">
      <c r="A465" s="14">
        <v>464</v>
      </c>
      <c r="B465" s="42" t="s">
        <v>2580</v>
      </c>
      <c r="C465" s="43" t="s">
        <v>9</v>
      </c>
      <c r="D465" s="42" t="s">
        <v>138</v>
      </c>
      <c r="E465" s="44">
        <v>43079</v>
      </c>
      <c r="F465" s="45" t="s">
        <v>2964</v>
      </c>
      <c r="G465" s="42">
        <v>8179001271</v>
      </c>
      <c r="H465" s="42" t="s">
        <v>2965</v>
      </c>
      <c r="I465" s="42" t="s">
        <v>2966</v>
      </c>
      <c r="J465" s="42" t="s">
        <v>121</v>
      </c>
      <c r="K465" s="46">
        <v>100000</v>
      </c>
      <c r="L465" s="42" t="s">
        <v>66</v>
      </c>
      <c r="M465" s="42" t="s">
        <v>67</v>
      </c>
      <c r="N465" s="42" t="s">
        <v>2967</v>
      </c>
      <c r="O465" s="42" t="s">
        <v>2968</v>
      </c>
      <c r="P465" s="42" t="s">
        <v>2969</v>
      </c>
      <c r="Q465" s="14" t="s">
        <v>2970</v>
      </c>
      <c r="R465" s="47" t="s">
        <v>72</v>
      </c>
      <c r="S465" s="42" t="s">
        <v>2711</v>
      </c>
      <c r="T465" s="14" t="s">
        <v>115</v>
      </c>
      <c r="U465" s="42" t="s">
        <v>147</v>
      </c>
      <c r="V465" s="42" t="s">
        <v>76</v>
      </c>
      <c r="W465" s="42" t="s">
        <v>77</v>
      </c>
      <c r="X465" s="42" t="s">
        <v>1358</v>
      </c>
      <c r="Y465" s="48" t="s">
        <v>4937</v>
      </c>
      <c r="HI465" s="49"/>
      <c r="HJ465" s="49"/>
      <c r="HK465" s="49"/>
      <c r="HL465" s="49"/>
      <c r="HM465" s="99"/>
      <c r="HN465" s="99"/>
      <c r="HO465" s="99"/>
      <c r="HP465" s="99"/>
      <c r="HQ465" s="99"/>
      <c r="HR465" s="99"/>
      <c r="HS465" s="99"/>
      <c r="HT465" s="99"/>
      <c r="HU465" s="99"/>
      <c r="HV465" s="99"/>
      <c r="HW465" s="99"/>
      <c r="HX465" s="99"/>
      <c r="HY465" s="99"/>
      <c r="HZ465" s="99"/>
      <c r="IA465" s="99"/>
      <c r="IB465" s="99"/>
      <c r="IC465" s="99"/>
      <c r="ID465" s="99"/>
      <c r="IE465" s="99"/>
      <c r="IF465" s="99"/>
    </row>
    <row r="466" spans="1:240" s="41" customFormat="1" ht="15" customHeight="1" x14ac:dyDescent="0.25">
      <c r="A466" s="14">
        <v>465</v>
      </c>
      <c r="B466" s="42" t="s">
        <v>2580</v>
      </c>
      <c r="C466" s="43" t="s">
        <v>9</v>
      </c>
      <c r="D466" s="42" t="s">
        <v>138</v>
      </c>
      <c r="E466" s="44">
        <v>43082</v>
      </c>
      <c r="F466" s="45" t="s">
        <v>2971</v>
      </c>
      <c r="G466" s="42">
        <v>8169000426</v>
      </c>
      <c r="H466" s="42" t="s">
        <v>2972</v>
      </c>
      <c r="I466" s="42" t="s">
        <v>2973</v>
      </c>
      <c r="J466" s="42" t="s">
        <v>121</v>
      </c>
      <c r="K466" s="46">
        <v>50000</v>
      </c>
      <c r="L466" s="42" t="s">
        <v>66</v>
      </c>
      <c r="M466" s="42" t="s">
        <v>67</v>
      </c>
      <c r="N466" s="42" t="s">
        <v>2974</v>
      </c>
      <c r="O466" s="42" t="s">
        <v>2975</v>
      </c>
      <c r="P466" s="42" t="s">
        <v>2976</v>
      </c>
      <c r="Q466" s="14" t="s">
        <v>2977</v>
      </c>
      <c r="R466" s="47" t="s">
        <v>72</v>
      </c>
      <c r="S466" s="42" t="s">
        <v>2711</v>
      </c>
      <c r="T466" s="14" t="s">
        <v>115</v>
      </c>
      <c r="U466" s="42" t="s">
        <v>147</v>
      </c>
      <c r="V466" s="42" t="s">
        <v>76</v>
      </c>
      <c r="W466" s="42" t="s">
        <v>77</v>
      </c>
      <c r="X466" s="42" t="s">
        <v>1358</v>
      </c>
      <c r="Y466" s="48" t="s">
        <v>4937</v>
      </c>
    </row>
    <row r="467" spans="1:240" s="41" customFormat="1" ht="15" customHeight="1" x14ac:dyDescent="0.25">
      <c r="A467" s="14">
        <v>466</v>
      </c>
      <c r="B467" s="42" t="s">
        <v>2580</v>
      </c>
      <c r="C467" s="43" t="s">
        <v>9</v>
      </c>
      <c r="D467" s="42" t="s">
        <v>138</v>
      </c>
      <c r="E467" s="44">
        <v>43087</v>
      </c>
      <c r="F467" s="45" t="s">
        <v>2978</v>
      </c>
      <c r="G467" s="42">
        <v>8169000456</v>
      </c>
      <c r="H467" s="42" t="s">
        <v>2979</v>
      </c>
      <c r="I467" s="42" t="s">
        <v>2980</v>
      </c>
      <c r="J467" s="42" t="s">
        <v>121</v>
      </c>
      <c r="K467" s="46">
        <v>100000</v>
      </c>
      <c r="L467" s="42" t="s">
        <v>66</v>
      </c>
      <c r="M467" s="42" t="s">
        <v>67</v>
      </c>
      <c r="N467" s="42" t="s">
        <v>2981</v>
      </c>
      <c r="O467" s="42" t="s">
        <v>2982</v>
      </c>
      <c r="P467" s="42" t="s">
        <v>2983</v>
      </c>
      <c r="Q467" s="14" t="s">
        <v>2984</v>
      </c>
      <c r="R467" s="47" t="s">
        <v>72</v>
      </c>
      <c r="S467" s="42" t="s">
        <v>2711</v>
      </c>
      <c r="T467" s="14" t="s">
        <v>115</v>
      </c>
      <c r="U467" s="42" t="s">
        <v>147</v>
      </c>
      <c r="V467" s="42" t="s">
        <v>76</v>
      </c>
      <c r="W467" s="42" t="s">
        <v>77</v>
      </c>
      <c r="X467" s="42" t="s">
        <v>1358</v>
      </c>
      <c r="Y467" s="48" t="s">
        <v>4937</v>
      </c>
      <c r="HI467" s="49"/>
      <c r="HJ467" s="49"/>
      <c r="HK467" s="49"/>
      <c r="HL467" s="49"/>
      <c r="HM467" s="99"/>
      <c r="HN467" s="99"/>
      <c r="HO467" s="99"/>
      <c r="HP467" s="99"/>
      <c r="HQ467" s="99"/>
      <c r="HR467" s="99"/>
      <c r="HS467" s="99"/>
      <c r="HT467" s="99"/>
      <c r="HU467" s="99"/>
      <c r="HV467" s="99"/>
      <c r="HW467" s="99"/>
      <c r="HX467" s="99"/>
      <c r="HY467" s="99"/>
      <c r="HZ467" s="99"/>
      <c r="IA467" s="99"/>
      <c r="IB467" s="99"/>
      <c r="IC467" s="99"/>
      <c r="ID467" s="99"/>
      <c r="IE467" s="99"/>
      <c r="IF467" s="99"/>
    </row>
    <row r="468" spans="1:240" s="41" customFormat="1" ht="15" customHeight="1" x14ac:dyDescent="0.25">
      <c r="A468" s="14">
        <v>467</v>
      </c>
      <c r="B468" s="42" t="s">
        <v>2580</v>
      </c>
      <c r="C468" s="43" t="s">
        <v>9</v>
      </c>
      <c r="D468" s="42" t="s">
        <v>138</v>
      </c>
      <c r="E468" s="44">
        <v>43100</v>
      </c>
      <c r="F468" s="45" t="s">
        <v>2985</v>
      </c>
      <c r="G468" s="42">
        <v>8179001289</v>
      </c>
      <c r="H468" s="42" t="s">
        <v>2986</v>
      </c>
      <c r="I468" s="42" t="s">
        <v>2987</v>
      </c>
      <c r="J468" s="42" t="s">
        <v>121</v>
      </c>
      <c r="K468" s="46">
        <v>100000</v>
      </c>
      <c r="L468" s="42" t="s">
        <v>66</v>
      </c>
      <c r="M468" s="42" t="s">
        <v>67</v>
      </c>
      <c r="N468" s="42" t="s">
        <v>2988</v>
      </c>
      <c r="O468" s="42" t="s">
        <v>2989</v>
      </c>
      <c r="P468" s="42" t="s">
        <v>2990</v>
      </c>
      <c r="Q468" s="14" t="s">
        <v>2991</v>
      </c>
      <c r="R468" s="47" t="s">
        <v>72</v>
      </c>
      <c r="S468" s="42" t="s">
        <v>2711</v>
      </c>
      <c r="T468" s="14" t="s">
        <v>115</v>
      </c>
      <c r="U468" s="42" t="s">
        <v>147</v>
      </c>
      <c r="V468" s="42" t="s">
        <v>76</v>
      </c>
      <c r="W468" s="42" t="s">
        <v>77</v>
      </c>
      <c r="X468" s="42" t="s">
        <v>1358</v>
      </c>
      <c r="Y468" s="48" t="s">
        <v>4937</v>
      </c>
    </row>
    <row r="469" spans="1:240" s="41" customFormat="1" ht="15" customHeight="1" x14ac:dyDescent="0.25">
      <c r="A469" s="14">
        <v>468</v>
      </c>
      <c r="B469" s="42" t="s">
        <v>2580</v>
      </c>
      <c r="C469" s="43" t="s">
        <v>9</v>
      </c>
      <c r="D469" s="42" t="s">
        <v>138</v>
      </c>
      <c r="E469" s="44">
        <v>43093</v>
      </c>
      <c r="F469" s="45" t="s">
        <v>2992</v>
      </c>
      <c r="G469" s="42">
        <v>8162000381</v>
      </c>
      <c r="H469" s="42" t="s">
        <v>2993</v>
      </c>
      <c r="I469" s="42" t="s">
        <v>2994</v>
      </c>
      <c r="J469" s="42" t="s">
        <v>121</v>
      </c>
      <c r="K469" s="46">
        <v>100000</v>
      </c>
      <c r="L469" s="42" t="s">
        <v>66</v>
      </c>
      <c r="M469" s="42" t="s">
        <v>67</v>
      </c>
      <c r="N469" s="42" t="s">
        <v>2995</v>
      </c>
      <c r="O469" s="42" t="s">
        <v>2996</v>
      </c>
      <c r="P469" s="42" t="s">
        <v>2997</v>
      </c>
      <c r="Q469" s="14" t="s">
        <v>2998</v>
      </c>
      <c r="R469" s="47" t="s">
        <v>72</v>
      </c>
      <c r="S469" s="42" t="s">
        <v>2711</v>
      </c>
      <c r="T469" s="14" t="s">
        <v>115</v>
      </c>
      <c r="U469" s="42" t="s">
        <v>147</v>
      </c>
      <c r="V469" s="42" t="s">
        <v>76</v>
      </c>
      <c r="W469" s="42" t="s">
        <v>77</v>
      </c>
      <c r="X469" s="42" t="s">
        <v>1358</v>
      </c>
      <c r="Y469" s="48" t="s">
        <v>4937</v>
      </c>
      <c r="HI469" s="49"/>
      <c r="HJ469" s="49"/>
      <c r="HK469" s="49"/>
      <c r="HL469" s="49"/>
      <c r="HM469" s="49"/>
      <c r="HN469" s="49"/>
      <c r="HO469" s="49"/>
      <c r="HP469" s="49"/>
      <c r="HQ469" s="49"/>
      <c r="HR469" s="49"/>
      <c r="HS469" s="49"/>
      <c r="HT469" s="49"/>
      <c r="HU469" s="49"/>
      <c r="HV469" s="49"/>
      <c r="HW469" s="49"/>
      <c r="HX469" s="49"/>
      <c r="HY469" s="49"/>
      <c r="HZ469" s="49"/>
      <c r="IA469" s="49"/>
      <c r="IB469" s="49"/>
      <c r="IC469" s="49"/>
      <c r="ID469" s="49"/>
      <c r="IE469" s="49"/>
      <c r="IF469" s="49"/>
    </row>
    <row r="470" spans="1:240" s="41" customFormat="1" ht="15" customHeight="1" x14ac:dyDescent="0.25">
      <c r="A470" s="14">
        <v>469</v>
      </c>
      <c r="B470" s="42" t="s">
        <v>2580</v>
      </c>
      <c r="C470" s="43" t="s">
        <v>9</v>
      </c>
      <c r="D470" s="42" t="s">
        <v>138</v>
      </c>
      <c r="E470" s="44">
        <v>43091</v>
      </c>
      <c r="F470" s="45" t="s">
        <v>2999</v>
      </c>
      <c r="G470" s="42">
        <v>8179001293</v>
      </c>
      <c r="H470" s="42" t="s">
        <v>258</v>
      </c>
      <c r="I470" s="42" t="s">
        <v>3000</v>
      </c>
      <c r="J470" s="42" t="s">
        <v>121</v>
      </c>
      <c r="K470" s="46">
        <v>50000</v>
      </c>
      <c r="L470" s="42" t="s">
        <v>66</v>
      </c>
      <c r="M470" s="42" t="s">
        <v>67</v>
      </c>
      <c r="N470" s="42" t="s">
        <v>3001</v>
      </c>
      <c r="O470" s="42" t="s">
        <v>3002</v>
      </c>
      <c r="P470" s="42" t="s">
        <v>3003</v>
      </c>
      <c r="Q470" s="14" t="s">
        <v>263</v>
      </c>
      <c r="R470" s="47" t="s">
        <v>72</v>
      </c>
      <c r="S470" s="42" t="s">
        <v>2711</v>
      </c>
      <c r="T470" s="14" t="s">
        <v>115</v>
      </c>
      <c r="U470" s="42" t="s">
        <v>147</v>
      </c>
      <c r="V470" s="42" t="s">
        <v>76</v>
      </c>
      <c r="W470" s="42" t="s">
        <v>77</v>
      </c>
      <c r="X470" s="42" t="s">
        <v>1358</v>
      </c>
      <c r="Y470" s="48" t="s">
        <v>4937</v>
      </c>
      <c r="HI470" s="49"/>
      <c r="HJ470" s="49"/>
      <c r="HK470" s="49"/>
      <c r="HL470" s="49"/>
      <c r="HM470" s="49"/>
      <c r="HN470" s="49"/>
      <c r="HO470" s="49"/>
      <c r="HP470" s="49"/>
      <c r="HQ470" s="49"/>
      <c r="HR470" s="49"/>
      <c r="HS470" s="49"/>
      <c r="HT470" s="49"/>
      <c r="HU470" s="49"/>
      <c r="HV470" s="49"/>
      <c r="HW470" s="49"/>
      <c r="HX470" s="49"/>
      <c r="HY470" s="49"/>
      <c r="HZ470" s="49"/>
      <c r="IA470" s="49"/>
      <c r="IB470" s="49"/>
      <c r="IC470" s="49"/>
      <c r="ID470" s="49"/>
      <c r="IE470" s="49"/>
      <c r="IF470" s="49"/>
    </row>
    <row r="471" spans="1:240" s="41" customFormat="1" ht="15" customHeight="1" x14ac:dyDescent="0.25">
      <c r="A471" s="14">
        <v>470</v>
      </c>
      <c r="B471" s="42" t="s">
        <v>2580</v>
      </c>
      <c r="C471" s="43" t="s">
        <v>9</v>
      </c>
      <c r="D471" s="42" t="s">
        <v>138</v>
      </c>
      <c r="E471" s="104">
        <v>43094</v>
      </c>
      <c r="F471" s="105" t="s">
        <v>3004</v>
      </c>
      <c r="G471" s="42">
        <v>8179001299</v>
      </c>
      <c r="H471" s="42" t="s">
        <v>3005</v>
      </c>
      <c r="I471" s="42" t="s">
        <v>3006</v>
      </c>
      <c r="J471" s="42" t="s">
        <v>121</v>
      </c>
      <c r="K471" s="46">
        <v>100000</v>
      </c>
      <c r="L471" s="42" t="s">
        <v>66</v>
      </c>
      <c r="M471" s="42" t="s">
        <v>67</v>
      </c>
      <c r="N471" s="42" t="s">
        <v>3007</v>
      </c>
      <c r="O471" s="42" t="s">
        <v>3008</v>
      </c>
      <c r="P471" s="42" t="s">
        <v>3009</v>
      </c>
      <c r="Q471" s="14" t="s">
        <v>3010</v>
      </c>
      <c r="R471" s="47" t="s">
        <v>72</v>
      </c>
      <c r="S471" s="42" t="s">
        <v>2711</v>
      </c>
      <c r="T471" s="14" t="s">
        <v>115</v>
      </c>
      <c r="U471" s="42" t="s">
        <v>147</v>
      </c>
      <c r="V471" s="42" t="s">
        <v>76</v>
      </c>
      <c r="W471" s="42" t="s">
        <v>77</v>
      </c>
      <c r="X471" s="42" t="s">
        <v>1358</v>
      </c>
      <c r="Y471" s="48" t="s">
        <v>4937</v>
      </c>
    </row>
    <row r="472" spans="1:240" s="41" customFormat="1" ht="15" customHeight="1" x14ac:dyDescent="0.25">
      <c r="A472" s="14">
        <v>471</v>
      </c>
      <c r="B472" s="42" t="s">
        <v>2580</v>
      </c>
      <c r="C472" s="43" t="s">
        <v>9</v>
      </c>
      <c r="D472" s="42" t="s">
        <v>138</v>
      </c>
      <c r="E472" s="44">
        <v>43097</v>
      </c>
      <c r="F472" s="45" t="s">
        <v>3011</v>
      </c>
      <c r="G472" s="42">
        <v>8179001302</v>
      </c>
      <c r="H472" s="42" t="s">
        <v>436</v>
      </c>
      <c r="I472" s="42" t="s">
        <v>437</v>
      </c>
      <c r="J472" s="42" t="s">
        <v>121</v>
      </c>
      <c r="K472" s="46">
        <v>50000</v>
      </c>
      <c r="L472" s="42" t="s">
        <v>66</v>
      </c>
      <c r="M472" s="42" t="s">
        <v>67</v>
      </c>
      <c r="N472" s="42" t="s">
        <v>3012</v>
      </c>
      <c r="O472" s="42" t="s">
        <v>3013</v>
      </c>
      <c r="P472" s="42" t="s">
        <v>3014</v>
      </c>
      <c r="Q472" s="14" t="s">
        <v>441</v>
      </c>
      <c r="R472" s="47" t="s">
        <v>72</v>
      </c>
      <c r="S472" s="42" t="s">
        <v>2711</v>
      </c>
      <c r="T472" s="14" t="s">
        <v>115</v>
      </c>
      <c r="U472" s="42" t="s">
        <v>147</v>
      </c>
      <c r="V472" s="42" t="s">
        <v>76</v>
      </c>
      <c r="W472" s="42" t="s">
        <v>77</v>
      </c>
      <c r="X472" s="42" t="s">
        <v>1358</v>
      </c>
      <c r="Y472" s="48" t="s">
        <v>4937</v>
      </c>
      <c r="HI472" s="49"/>
      <c r="HJ472" s="49"/>
      <c r="HK472" s="49"/>
      <c r="HL472" s="49"/>
      <c r="HM472" s="98"/>
      <c r="HN472" s="98"/>
      <c r="HO472" s="98"/>
      <c r="HP472" s="98"/>
      <c r="HQ472" s="98"/>
      <c r="HR472" s="98"/>
      <c r="HS472" s="98"/>
      <c r="HT472" s="98"/>
      <c r="HU472" s="98"/>
      <c r="HV472" s="98"/>
      <c r="HW472" s="98"/>
      <c r="HX472" s="98"/>
      <c r="HY472" s="98"/>
      <c r="HZ472" s="98"/>
      <c r="IA472" s="98"/>
      <c r="IB472" s="98"/>
      <c r="IC472" s="98"/>
      <c r="ID472" s="98"/>
      <c r="IE472" s="98"/>
      <c r="IF472" s="98"/>
    </row>
    <row r="473" spans="1:240" s="41" customFormat="1" ht="15" customHeight="1" x14ac:dyDescent="0.25">
      <c r="A473" s="14">
        <v>472</v>
      </c>
      <c r="B473" s="42" t="s">
        <v>2580</v>
      </c>
      <c r="C473" s="43" t="s">
        <v>9</v>
      </c>
      <c r="D473" s="42" t="s">
        <v>138</v>
      </c>
      <c r="E473" s="44">
        <v>43072</v>
      </c>
      <c r="F473" s="45" t="s">
        <v>3015</v>
      </c>
      <c r="G473" s="42">
        <v>8169000394</v>
      </c>
      <c r="H473" s="42" t="s">
        <v>989</v>
      </c>
      <c r="I473" s="42" t="s">
        <v>990</v>
      </c>
      <c r="J473" s="42" t="s">
        <v>121</v>
      </c>
      <c r="K473" s="46">
        <v>150000</v>
      </c>
      <c r="L473" s="42" t="s">
        <v>66</v>
      </c>
      <c r="M473" s="42" t="s">
        <v>67</v>
      </c>
      <c r="N473" s="42" t="s">
        <v>3016</v>
      </c>
      <c r="O473" s="42" t="s">
        <v>3017</v>
      </c>
      <c r="P473" s="42" t="s">
        <v>3018</v>
      </c>
      <c r="Q473" s="14" t="s">
        <v>994</v>
      </c>
      <c r="R473" s="47" t="s">
        <v>72</v>
      </c>
      <c r="S473" s="42" t="s">
        <v>2711</v>
      </c>
      <c r="T473" s="14" t="s">
        <v>115</v>
      </c>
      <c r="U473" s="42" t="s">
        <v>147</v>
      </c>
      <c r="V473" s="42" t="s">
        <v>76</v>
      </c>
      <c r="W473" s="42" t="s">
        <v>77</v>
      </c>
      <c r="X473" s="42" t="s">
        <v>1358</v>
      </c>
      <c r="Y473" s="48" t="s">
        <v>4937</v>
      </c>
      <c r="HI473" s="49"/>
      <c r="HJ473" s="49"/>
      <c r="HK473" s="49"/>
      <c r="HL473" s="49"/>
      <c r="HM473" s="49"/>
      <c r="HN473" s="49"/>
      <c r="HO473" s="49"/>
      <c r="HP473" s="49"/>
      <c r="HQ473" s="49"/>
      <c r="HR473" s="49"/>
      <c r="HS473" s="49"/>
      <c r="HT473" s="49"/>
      <c r="HU473" s="49"/>
      <c r="HV473" s="49"/>
      <c r="HW473" s="49"/>
      <c r="HX473" s="49"/>
      <c r="HY473" s="49"/>
      <c r="HZ473" s="49"/>
      <c r="IA473" s="49"/>
      <c r="IB473" s="49"/>
      <c r="IC473" s="49"/>
      <c r="ID473" s="49"/>
      <c r="IE473" s="49"/>
      <c r="IF473" s="49"/>
    </row>
    <row r="474" spans="1:240" s="41" customFormat="1" ht="15" customHeight="1" x14ac:dyDescent="0.25">
      <c r="A474" s="14">
        <v>473</v>
      </c>
      <c r="B474" s="42" t="s">
        <v>2580</v>
      </c>
      <c r="C474" s="43" t="s">
        <v>9</v>
      </c>
      <c r="D474" s="42" t="s">
        <v>138</v>
      </c>
      <c r="E474" s="44">
        <v>43087</v>
      </c>
      <c r="F474" s="45" t="s">
        <v>3019</v>
      </c>
      <c r="G474" s="42">
        <v>8162000396</v>
      </c>
      <c r="H474" s="42" t="s">
        <v>419</v>
      </c>
      <c r="I474" s="42" t="s">
        <v>420</v>
      </c>
      <c r="J474" s="42" t="s">
        <v>121</v>
      </c>
      <c r="K474" s="46">
        <v>50000</v>
      </c>
      <c r="L474" s="42" t="s">
        <v>66</v>
      </c>
      <c r="M474" s="42" t="s">
        <v>67</v>
      </c>
      <c r="N474" s="42" t="s">
        <v>3020</v>
      </c>
      <c r="O474" s="42" t="s">
        <v>3021</v>
      </c>
      <c r="P474" s="42" t="s">
        <v>3022</v>
      </c>
      <c r="Q474" s="14" t="s">
        <v>424</v>
      </c>
      <c r="R474" s="47" t="s">
        <v>72</v>
      </c>
      <c r="S474" s="42" t="s">
        <v>2711</v>
      </c>
      <c r="T474" s="14" t="s">
        <v>115</v>
      </c>
      <c r="U474" s="42" t="s">
        <v>147</v>
      </c>
      <c r="V474" s="42" t="s">
        <v>76</v>
      </c>
      <c r="W474" s="42" t="s">
        <v>77</v>
      </c>
      <c r="X474" s="42" t="s">
        <v>1358</v>
      </c>
      <c r="Y474" s="48" t="s">
        <v>4937</v>
      </c>
      <c r="HI474" s="49"/>
      <c r="HJ474" s="49"/>
      <c r="HK474" s="49"/>
      <c r="HL474" s="49"/>
    </row>
    <row r="475" spans="1:240" s="41" customFormat="1" ht="15" customHeight="1" x14ac:dyDescent="0.25">
      <c r="A475" s="14">
        <v>474</v>
      </c>
      <c r="B475" s="42" t="s">
        <v>2580</v>
      </c>
      <c r="C475" s="43" t="s">
        <v>9</v>
      </c>
      <c r="D475" s="42" t="s">
        <v>138</v>
      </c>
      <c r="E475" s="44">
        <v>43087</v>
      </c>
      <c r="F475" s="45" t="s">
        <v>3023</v>
      </c>
      <c r="G475" s="42">
        <v>8179001314</v>
      </c>
      <c r="H475" s="42" t="s">
        <v>1708</v>
      </c>
      <c r="I475" s="42" t="s">
        <v>1709</v>
      </c>
      <c r="J475" s="42" t="s">
        <v>121</v>
      </c>
      <c r="K475" s="46">
        <v>50000</v>
      </c>
      <c r="L475" s="42" t="s">
        <v>66</v>
      </c>
      <c r="M475" s="42" t="s">
        <v>67</v>
      </c>
      <c r="N475" s="42" t="s">
        <v>3024</v>
      </c>
      <c r="O475" s="42" t="s">
        <v>3025</v>
      </c>
      <c r="P475" s="42" t="s">
        <v>3026</v>
      </c>
      <c r="Q475" s="14" t="s">
        <v>1713</v>
      </c>
      <c r="R475" s="47" t="s">
        <v>72</v>
      </c>
      <c r="S475" s="42" t="s">
        <v>2711</v>
      </c>
      <c r="T475" s="14" t="s">
        <v>115</v>
      </c>
      <c r="U475" s="42" t="s">
        <v>147</v>
      </c>
      <c r="V475" s="42" t="s">
        <v>76</v>
      </c>
      <c r="W475" s="42" t="s">
        <v>77</v>
      </c>
      <c r="X475" s="42" t="s">
        <v>1358</v>
      </c>
      <c r="Y475" s="48" t="s">
        <v>4937</v>
      </c>
      <c r="HI475" s="99"/>
      <c r="HJ475" s="99"/>
      <c r="HK475" s="99"/>
      <c r="HL475" s="99"/>
      <c r="HM475" s="49"/>
      <c r="HN475" s="49"/>
      <c r="HO475" s="49"/>
      <c r="HP475" s="49"/>
      <c r="HQ475" s="49"/>
      <c r="HR475" s="49"/>
      <c r="HS475" s="49"/>
      <c r="HT475" s="49"/>
      <c r="HU475" s="49"/>
      <c r="HV475" s="49"/>
      <c r="HW475" s="49"/>
      <c r="HX475" s="49"/>
      <c r="HY475" s="49"/>
      <c r="HZ475" s="49"/>
      <c r="IA475" s="49"/>
      <c r="IB475" s="49"/>
      <c r="IC475" s="49"/>
      <c r="ID475" s="49"/>
      <c r="IE475" s="49"/>
      <c r="IF475" s="49"/>
    </row>
    <row r="476" spans="1:240" s="41" customFormat="1" ht="15" customHeight="1" x14ac:dyDescent="0.25">
      <c r="A476" s="14">
        <v>475</v>
      </c>
      <c r="B476" s="42" t="s">
        <v>2580</v>
      </c>
      <c r="C476" s="43" t="s">
        <v>9</v>
      </c>
      <c r="D476" s="42" t="s">
        <v>138</v>
      </c>
      <c r="E476" s="44">
        <v>43091</v>
      </c>
      <c r="F476" s="45" t="s">
        <v>3027</v>
      </c>
      <c r="G476" s="42">
        <v>8172000465</v>
      </c>
      <c r="H476" s="42" t="s">
        <v>1833</v>
      </c>
      <c r="I476" s="42" t="s">
        <v>1834</v>
      </c>
      <c r="J476" s="42" t="s">
        <v>121</v>
      </c>
      <c r="K476" s="46">
        <v>100000</v>
      </c>
      <c r="L476" s="42" t="s">
        <v>66</v>
      </c>
      <c r="M476" s="42" t="s">
        <v>67</v>
      </c>
      <c r="N476" s="42" t="s">
        <v>3028</v>
      </c>
      <c r="O476" s="42" t="s">
        <v>3029</v>
      </c>
      <c r="P476" s="42" t="s">
        <v>3030</v>
      </c>
      <c r="Q476" s="14" t="s">
        <v>1838</v>
      </c>
      <c r="R476" s="47" t="s">
        <v>72</v>
      </c>
      <c r="S476" s="42" t="s">
        <v>2711</v>
      </c>
      <c r="T476" s="14" t="s">
        <v>115</v>
      </c>
      <c r="U476" s="42" t="s">
        <v>147</v>
      </c>
      <c r="V476" s="42" t="s">
        <v>76</v>
      </c>
      <c r="W476" s="42" t="s">
        <v>77</v>
      </c>
      <c r="X476" s="42" t="s">
        <v>1358</v>
      </c>
      <c r="Y476" s="48" t="s">
        <v>4937</v>
      </c>
      <c r="HI476" s="49"/>
      <c r="HJ476" s="49"/>
      <c r="HK476" s="49"/>
      <c r="HL476" s="49"/>
    </row>
    <row r="477" spans="1:240" s="41" customFormat="1" ht="15" customHeight="1" x14ac:dyDescent="0.25">
      <c r="A477" s="14">
        <v>476</v>
      </c>
      <c r="B477" s="42" t="s">
        <v>2580</v>
      </c>
      <c r="C477" s="43" t="s">
        <v>9</v>
      </c>
      <c r="D477" s="42" t="s">
        <v>138</v>
      </c>
      <c r="E477" s="44">
        <v>43097</v>
      </c>
      <c r="F477" s="45" t="s">
        <v>3031</v>
      </c>
      <c r="G477" s="42">
        <v>8169000464</v>
      </c>
      <c r="H477" s="42" t="s">
        <v>3032</v>
      </c>
      <c r="I477" s="42" t="s">
        <v>3033</v>
      </c>
      <c r="J477" s="42" t="s">
        <v>121</v>
      </c>
      <c r="K477" s="46">
        <v>50000</v>
      </c>
      <c r="L477" s="42" t="s">
        <v>66</v>
      </c>
      <c r="M477" s="42" t="s">
        <v>67</v>
      </c>
      <c r="N477" s="42" t="s">
        <v>3034</v>
      </c>
      <c r="O477" s="42" t="s">
        <v>3035</v>
      </c>
      <c r="P477" s="42" t="s">
        <v>3036</v>
      </c>
      <c r="Q477" s="14" t="s">
        <v>3037</v>
      </c>
      <c r="R477" s="47" t="s">
        <v>72</v>
      </c>
      <c r="S477" s="42" t="s">
        <v>2711</v>
      </c>
      <c r="T477" s="14" t="s">
        <v>115</v>
      </c>
      <c r="U477" s="42" t="s">
        <v>147</v>
      </c>
      <c r="V477" s="42" t="s">
        <v>76</v>
      </c>
      <c r="W477" s="42" t="s">
        <v>77</v>
      </c>
      <c r="X477" s="42" t="s">
        <v>1358</v>
      </c>
      <c r="Y477" s="48" t="s">
        <v>4937</v>
      </c>
      <c r="HI477" s="49"/>
      <c r="HJ477" s="49"/>
      <c r="HK477" s="49"/>
      <c r="HL477" s="49"/>
      <c r="HM477" s="99"/>
      <c r="HN477" s="99"/>
      <c r="HO477" s="99"/>
      <c r="HP477" s="99"/>
      <c r="HQ477" s="99"/>
      <c r="HR477" s="99"/>
      <c r="HS477" s="99"/>
      <c r="HT477" s="99"/>
      <c r="HU477" s="99"/>
      <c r="HV477" s="99"/>
      <c r="HW477" s="99"/>
      <c r="HX477" s="99"/>
      <c r="HY477" s="99"/>
      <c r="HZ477" s="99"/>
      <c r="IA477" s="99"/>
      <c r="IB477" s="99"/>
      <c r="IC477" s="99"/>
      <c r="ID477" s="99"/>
      <c r="IE477" s="99"/>
      <c r="IF477" s="99"/>
    </row>
    <row r="478" spans="1:240" s="41" customFormat="1" ht="15" customHeight="1" x14ac:dyDescent="0.25">
      <c r="A478" s="14">
        <v>477</v>
      </c>
      <c r="B478" s="42" t="s">
        <v>2580</v>
      </c>
      <c r="C478" s="43" t="s">
        <v>9</v>
      </c>
      <c r="D478" s="42" t="s">
        <v>138</v>
      </c>
      <c r="E478" s="44">
        <v>43082</v>
      </c>
      <c r="F478" s="45" t="s">
        <v>3038</v>
      </c>
      <c r="G478" s="42">
        <v>8179000939</v>
      </c>
      <c r="H478" s="42" t="s">
        <v>3039</v>
      </c>
      <c r="I478" s="42" t="s">
        <v>3040</v>
      </c>
      <c r="J478" s="42" t="s">
        <v>121</v>
      </c>
      <c r="K478" s="46">
        <v>200000</v>
      </c>
      <c r="L478" s="42" t="s">
        <v>66</v>
      </c>
      <c r="M478" s="42" t="s">
        <v>67</v>
      </c>
      <c r="N478" s="42" t="s">
        <v>3041</v>
      </c>
      <c r="O478" s="42" t="s">
        <v>3042</v>
      </c>
      <c r="P478" s="42" t="s">
        <v>3043</v>
      </c>
      <c r="Q478" s="14" t="s">
        <v>3044</v>
      </c>
      <c r="R478" s="47" t="s">
        <v>72</v>
      </c>
      <c r="S478" s="42" t="s">
        <v>2711</v>
      </c>
      <c r="T478" s="14" t="s">
        <v>115</v>
      </c>
      <c r="U478" s="42" t="s">
        <v>147</v>
      </c>
      <c r="V478" s="42" t="s">
        <v>76</v>
      </c>
      <c r="W478" s="42" t="s">
        <v>77</v>
      </c>
      <c r="X478" s="42" t="s">
        <v>1358</v>
      </c>
      <c r="Y478" s="48" t="s">
        <v>4937</v>
      </c>
      <c r="HI478" s="49"/>
      <c r="HJ478" s="49"/>
      <c r="HK478" s="49"/>
      <c r="HL478" s="49"/>
    </row>
    <row r="479" spans="1:240" s="41" customFormat="1" ht="15" customHeight="1" x14ac:dyDescent="0.25">
      <c r="A479" s="14">
        <v>478</v>
      </c>
      <c r="B479" s="42" t="s">
        <v>2580</v>
      </c>
      <c r="C479" s="43" t="s">
        <v>9</v>
      </c>
      <c r="D479" s="42" t="s">
        <v>138</v>
      </c>
      <c r="E479" s="44">
        <v>43096</v>
      </c>
      <c r="F479" s="45" t="s">
        <v>3045</v>
      </c>
      <c r="G479" s="42">
        <v>8162000384</v>
      </c>
      <c r="H479" s="42" t="s">
        <v>360</v>
      </c>
      <c r="I479" s="42" t="s">
        <v>3046</v>
      </c>
      <c r="J479" s="42" t="s">
        <v>121</v>
      </c>
      <c r="K479" s="46">
        <v>50000</v>
      </c>
      <c r="L479" s="42" t="s">
        <v>66</v>
      </c>
      <c r="M479" s="42" t="s">
        <v>67</v>
      </c>
      <c r="N479" s="42" t="s">
        <v>3047</v>
      </c>
      <c r="O479" s="42" t="s">
        <v>3048</v>
      </c>
      <c r="P479" s="42" t="s">
        <v>3049</v>
      </c>
      <c r="Q479" s="14" t="s">
        <v>365</v>
      </c>
      <c r="R479" s="47" t="s">
        <v>72</v>
      </c>
      <c r="S479" s="42" t="s">
        <v>2711</v>
      </c>
      <c r="T479" s="14" t="s">
        <v>115</v>
      </c>
      <c r="U479" s="42" t="s">
        <v>147</v>
      </c>
      <c r="V479" s="42" t="s">
        <v>76</v>
      </c>
      <c r="W479" s="42" t="s">
        <v>77</v>
      </c>
      <c r="X479" s="42" t="s">
        <v>1358</v>
      </c>
      <c r="Y479" s="48" t="s">
        <v>4937</v>
      </c>
      <c r="HI479" s="49"/>
      <c r="HJ479" s="49"/>
      <c r="HK479" s="49"/>
      <c r="HL479" s="49"/>
    </row>
    <row r="480" spans="1:240" s="41" customFormat="1" ht="15" customHeight="1" x14ac:dyDescent="0.25">
      <c r="A480" s="14">
        <v>479</v>
      </c>
      <c r="B480" s="42" t="s">
        <v>2580</v>
      </c>
      <c r="C480" s="43" t="s">
        <v>9</v>
      </c>
      <c r="D480" s="42" t="s">
        <v>138</v>
      </c>
      <c r="E480" s="44">
        <v>43079</v>
      </c>
      <c r="F480" s="45" t="s">
        <v>3050</v>
      </c>
      <c r="G480" s="42">
        <v>8179001325</v>
      </c>
      <c r="H480" s="42" t="s">
        <v>3051</v>
      </c>
      <c r="I480" s="42" t="s">
        <v>1749</v>
      </c>
      <c r="J480" s="42" t="s">
        <v>121</v>
      </c>
      <c r="K480" s="46">
        <v>100000</v>
      </c>
      <c r="L480" s="42" t="s">
        <v>66</v>
      </c>
      <c r="M480" s="42" t="s">
        <v>67</v>
      </c>
      <c r="N480" s="42" t="s">
        <v>3052</v>
      </c>
      <c r="O480" s="42" t="s">
        <v>3053</v>
      </c>
      <c r="P480" s="42" t="s">
        <v>3054</v>
      </c>
      <c r="Q480" s="14" t="s">
        <v>3055</v>
      </c>
      <c r="R480" s="47" t="s">
        <v>72</v>
      </c>
      <c r="S480" s="42" t="s">
        <v>2711</v>
      </c>
      <c r="T480" s="14" t="s">
        <v>115</v>
      </c>
      <c r="U480" s="42" t="s">
        <v>147</v>
      </c>
      <c r="V480" s="42" t="s">
        <v>76</v>
      </c>
      <c r="W480" s="42" t="s">
        <v>77</v>
      </c>
      <c r="X480" s="42" t="s">
        <v>1358</v>
      </c>
      <c r="Y480" s="48" t="s">
        <v>4937</v>
      </c>
      <c r="HI480" s="98"/>
      <c r="HJ480" s="98"/>
      <c r="HK480" s="98"/>
      <c r="HL480" s="98"/>
      <c r="HM480" s="49"/>
      <c r="HN480" s="49"/>
      <c r="HO480" s="49"/>
      <c r="HP480" s="49"/>
      <c r="HQ480" s="49"/>
      <c r="HR480" s="49"/>
      <c r="HS480" s="49"/>
      <c r="HT480" s="49"/>
      <c r="HU480" s="49"/>
      <c r="HV480" s="49"/>
      <c r="HW480" s="49"/>
      <c r="HX480" s="49"/>
      <c r="HY480" s="49"/>
      <c r="HZ480" s="49"/>
      <c r="IA480" s="49"/>
      <c r="IB480" s="49"/>
      <c r="IC480" s="49"/>
      <c r="ID480" s="49"/>
      <c r="IE480" s="49"/>
      <c r="IF480" s="49"/>
    </row>
    <row r="481" spans="1:240" s="41" customFormat="1" ht="15" customHeight="1" x14ac:dyDescent="0.25">
      <c r="A481" s="14">
        <v>480</v>
      </c>
      <c r="B481" s="42" t="s">
        <v>2580</v>
      </c>
      <c r="C481" s="43" t="s">
        <v>9</v>
      </c>
      <c r="D481" s="42" t="s">
        <v>138</v>
      </c>
      <c r="E481" s="44">
        <v>43098</v>
      </c>
      <c r="F481" s="45" t="s">
        <v>3056</v>
      </c>
      <c r="G481" s="42">
        <v>8179001358</v>
      </c>
      <c r="H481" s="42" t="s">
        <v>3057</v>
      </c>
      <c r="I481" s="42" t="s">
        <v>3058</v>
      </c>
      <c r="J481" s="42" t="s">
        <v>121</v>
      </c>
      <c r="K481" s="46">
        <v>50000</v>
      </c>
      <c r="L481" s="42" t="s">
        <v>66</v>
      </c>
      <c r="M481" s="42" t="s">
        <v>67</v>
      </c>
      <c r="N481" s="42" t="s">
        <v>3059</v>
      </c>
      <c r="O481" s="42" t="s">
        <v>3060</v>
      </c>
      <c r="P481" s="42" t="s">
        <v>3061</v>
      </c>
      <c r="Q481" s="14" t="s">
        <v>3062</v>
      </c>
      <c r="R481" s="47" t="s">
        <v>72</v>
      </c>
      <c r="S481" s="42" t="s">
        <v>2711</v>
      </c>
      <c r="T481" s="14" t="s">
        <v>115</v>
      </c>
      <c r="U481" s="42" t="s">
        <v>147</v>
      </c>
      <c r="V481" s="42" t="s">
        <v>76</v>
      </c>
      <c r="W481" s="42" t="s">
        <v>77</v>
      </c>
      <c r="X481" s="42" t="s">
        <v>1358</v>
      </c>
      <c r="Y481" s="48" t="s">
        <v>4937</v>
      </c>
    </row>
    <row r="482" spans="1:240" s="41" customFormat="1" ht="15" customHeight="1" x14ac:dyDescent="0.25">
      <c r="A482" s="14">
        <v>481</v>
      </c>
      <c r="B482" s="42" t="s">
        <v>2580</v>
      </c>
      <c r="C482" s="43" t="s">
        <v>9</v>
      </c>
      <c r="D482" s="42" t="s">
        <v>138</v>
      </c>
      <c r="E482" s="44">
        <v>43075</v>
      </c>
      <c r="F482" s="45" t="s">
        <v>3063</v>
      </c>
      <c r="G482" s="42">
        <v>8179001326</v>
      </c>
      <c r="H482" s="42" t="s">
        <v>3064</v>
      </c>
      <c r="I482" s="42" t="s">
        <v>3065</v>
      </c>
      <c r="J482" s="42" t="s">
        <v>121</v>
      </c>
      <c r="K482" s="46">
        <v>50000</v>
      </c>
      <c r="L482" s="42" t="s">
        <v>66</v>
      </c>
      <c r="M482" s="42" t="s">
        <v>67</v>
      </c>
      <c r="N482" s="42" t="s">
        <v>3066</v>
      </c>
      <c r="O482" s="42" t="s">
        <v>3067</v>
      </c>
      <c r="P482" s="42" t="s">
        <v>3068</v>
      </c>
      <c r="Q482" s="14" t="s">
        <v>3069</v>
      </c>
      <c r="R482" s="47" t="s">
        <v>72</v>
      </c>
      <c r="S482" s="42" t="s">
        <v>2711</v>
      </c>
      <c r="T482" s="14" t="s">
        <v>115</v>
      </c>
      <c r="U482" s="42" t="s">
        <v>147</v>
      </c>
      <c r="V482" s="42" t="s">
        <v>76</v>
      </c>
      <c r="W482" s="42" t="s">
        <v>77</v>
      </c>
      <c r="X482" s="42" t="s">
        <v>1358</v>
      </c>
      <c r="Y482" s="48" t="s">
        <v>4937</v>
      </c>
      <c r="HI482" s="99"/>
      <c r="HJ482" s="99"/>
      <c r="HK482" s="99"/>
      <c r="HL482" s="99"/>
      <c r="HM482" s="49"/>
      <c r="HN482" s="49"/>
      <c r="HO482" s="49"/>
      <c r="HP482" s="49"/>
      <c r="HQ482" s="49"/>
      <c r="HR482" s="49"/>
      <c r="HS482" s="49"/>
      <c r="HT482" s="49"/>
      <c r="HU482" s="49"/>
      <c r="HV482" s="49"/>
      <c r="HW482" s="49"/>
      <c r="HX482" s="49"/>
      <c r="HY482" s="49"/>
      <c r="HZ482" s="49"/>
      <c r="IA482" s="49"/>
      <c r="IB482" s="49"/>
      <c r="IC482" s="49"/>
      <c r="ID482" s="49"/>
      <c r="IE482" s="49"/>
      <c r="IF482" s="49"/>
    </row>
    <row r="483" spans="1:240" s="41" customFormat="1" ht="15" customHeight="1" x14ac:dyDescent="0.25">
      <c r="A483" s="14">
        <v>482</v>
      </c>
      <c r="B483" s="42" t="s">
        <v>2580</v>
      </c>
      <c r="C483" s="43" t="s">
        <v>9</v>
      </c>
      <c r="D483" s="42" t="s">
        <v>138</v>
      </c>
      <c r="E483" s="102">
        <v>43070</v>
      </c>
      <c r="F483" s="103" t="s">
        <v>3070</v>
      </c>
      <c r="G483" s="42">
        <v>8179001853</v>
      </c>
      <c r="H483" s="42" t="s">
        <v>3071</v>
      </c>
      <c r="I483" s="42" t="s">
        <v>3072</v>
      </c>
      <c r="J483" s="42" t="s">
        <v>121</v>
      </c>
      <c r="K483" s="46">
        <v>50000</v>
      </c>
      <c r="L483" s="42" t="s">
        <v>66</v>
      </c>
      <c r="M483" s="42" t="s">
        <v>67</v>
      </c>
      <c r="N483" s="42" t="s">
        <v>3073</v>
      </c>
      <c r="O483" s="42" t="s">
        <v>3074</v>
      </c>
      <c r="P483" s="42" t="s">
        <v>3075</v>
      </c>
      <c r="Q483" s="14" t="s">
        <v>3076</v>
      </c>
      <c r="R483" s="47" t="s">
        <v>72</v>
      </c>
      <c r="S483" s="42" t="s">
        <v>2711</v>
      </c>
      <c r="T483" s="14" t="s">
        <v>115</v>
      </c>
      <c r="U483" s="42" t="s">
        <v>147</v>
      </c>
      <c r="V483" s="42" t="s">
        <v>76</v>
      </c>
      <c r="W483" s="42" t="s">
        <v>77</v>
      </c>
      <c r="X483" s="42" t="s">
        <v>1358</v>
      </c>
      <c r="Y483" s="48" t="s">
        <v>4937</v>
      </c>
      <c r="HI483" s="49"/>
      <c r="HJ483" s="49"/>
      <c r="HK483" s="49"/>
      <c r="HL483" s="49"/>
      <c r="HM483" s="98"/>
      <c r="HN483" s="98"/>
      <c r="HO483" s="98"/>
      <c r="HP483" s="98"/>
      <c r="HQ483" s="98"/>
      <c r="HR483" s="98"/>
      <c r="HS483" s="98"/>
      <c r="HT483" s="98"/>
      <c r="HU483" s="98"/>
      <c r="HV483" s="98"/>
      <c r="HW483" s="98"/>
      <c r="HX483" s="98"/>
      <c r="HY483" s="98"/>
      <c r="HZ483" s="98"/>
      <c r="IA483" s="98"/>
      <c r="IB483" s="98"/>
      <c r="IC483" s="98"/>
      <c r="ID483" s="98"/>
      <c r="IE483" s="98"/>
      <c r="IF483" s="98"/>
    </row>
    <row r="484" spans="1:240" s="41" customFormat="1" ht="15" customHeight="1" x14ac:dyDescent="0.25">
      <c r="A484" s="14">
        <v>483</v>
      </c>
      <c r="B484" s="42" t="s">
        <v>2580</v>
      </c>
      <c r="C484" s="43" t="s">
        <v>9</v>
      </c>
      <c r="D484" s="42" t="s">
        <v>138</v>
      </c>
      <c r="E484" s="44">
        <v>43089</v>
      </c>
      <c r="F484" s="45" t="s">
        <v>3077</v>
      </c>
      <c r="G484" s="42">
        <v>8179001853</v>
      </c>
      <c r="H484" s="42" t="s">
        <v>3071</v>
      </c>
      <c r="I484" s="42" t="s">
        <v>3072</v>
      </c>
      <c r="J484" s="42" t="s">
        <v>121</v>
      </c>
      <c r="K484" s="46">
        <v>50000</v>
      </c>
      <c r="L484" s="42" t="s">
        <v>66</v>
      </c>
      <c r="M484" s="42" t="s">
        <v>67</v>
      </c>
      <c r="N484" s="42" t="s">
        <v>3078</v>
      </c>
      <c r="O484" s="42" t="s">
        <v>3079</v>
      </c>
      <c r="P484" s="42" t="s">
        <v>3080</v>
      </c>
      <c r="Q484" s="14" t="s">
        <v>3076</v>
      </c>
      <c r="R484" s="47" t="s">
        <v>72</v>
      </c>
      <c r="S484" s="42" t="s">
        <v>2711</v>
      </c>
      <c r="T484" s="14" t="s">
        <v>115</v>
      </c>
      <c r="U484" s="42" t="s">
        <v>147</v>
      </c>
      <c r="V484" s="42" t="s">
        <v>76</v>
      </c>
      <c r="W484" s="42" t="s">
        <v>77</v>
      </c>
      <c r="X484" s="42" t="s">
        <v>1358</v>
      </c>
      <c r="Y484" s="48" t="s">
        <v>4937</v>
      </c>
      <c r="HI484" s="49"/>
      <c r="HJ484" s="49"/>
      <c r="HK484" s="49"/>
      <c r="HL484" s="49"/>
      <c r="HM484" s="99"/>
      <c r="HN484" s="99"/>
      <c r="HO484" s="99"/>
      <c r="HP484" s="99"/>
      <c r="HQ484" s="99"/>
      <c r="HR484" s="99"/>
      <c r="HS484" s="99"/>
      <c r="HT484" s="99"/>
      <c r="HU484" s="99"/>
      <c r="HV484" s="99"/>
      <c r="HW484" s="99"/>
      <c r="HX484" s="99"/>
      <c r="HY484" s="99"/>
      <c r="HZ484" s="99"/>
      <c r="IA484" s="99"/>
      <c r="IB484" s="99"/>
      <c r="IC484" s="99"/>
      <c r="ID484" s="99"/>
      <c r="IE484" s="99"/>
      <c r="IF484" s="99"/>
    </row>
    <row r="485" spans="1:240" s="41" customFormat="1" ht="15" customHeight="1" x14ac:dyDescent="0.25">
      <c r="A485" s="14">
        <v>484</v>
      </c>
      <c r="B485" s="42" t="s">
        <v>2580</v>
      </c>
      <c r="C485" s="43" t="s">
        <v>9</v>
      </c>
      <c r="D485" s="42" t="s">
        <v>138</v>
      </c>
      <c r="E485" s="44">
        <v>43075</v>
      </c>
      <c r="F485" s="45" t="s">
        <v>3081</v>
      </c>
      <c r="G485" s="42">
        <v>8172000287</v>
      </c>
      <c r="H485" s="42" t="s">
        <v>223</v>
      </c>
      <c r="I485" s="42" t="s">
        <v>224</v>
      </c>
      <c r="J485" s="42" t="s">
        <v>121</v>
      </c>
      <c r="K485" s="46">
        <v>50000</v>
      </c>
      <c r="L485" s="42" t="s">
        <v>66</v>
      </c>
      <c r="M485" s="42" t="s">
        <v>67</v>
      </c>
      <c r="N485" s="42" t="s">
        <v>3082</v>
      </c>
      <c r="O485" s="42" t="s">
        <v>3083</v>
      </c>
      <c r="P485" s="42" t="s">
        <v>3084</v>
      </c>
      <c r="Q485" s="14" t="s">
        <v>228</v>
      </c>
      <c r="R485" s="47" t="s">
        <v>72</v>
      </c>
      <c r="S485" s="42" t="s">
        <v>2711</v>
      </c>
      <c r="T485" s="14" t="s">
        <v>115</v>
      </c>
      <c r="U485" s="42" t="s">
        <v>147</v>
      </c>
      <c r="V485" s="42" t="s">
        <v>76</v>
      </c>
      <c r="W485" s="42" t="s">
        <v>77</v>
      </c>
      <c r="X485" s="42" t="s">
        <v>1358</v>
      </c>
      <c r="Y485" s="48" t="s">
        <v>4937</v>
      </c>
      <c r="HI485" s="54"/>
      <c r="HJ485" s="54"/>
      <c r="HK485" s="54"/>
      <c r="HL485" s="54"/>
      <c r="HM485" s="99"/>
      <c r="HN485" s="99"/>
      <c r="HO485" s="99"/>
      <c r="HP485" s="99"/>
      <c r="HQ485" s="99"/>
      <c r="HR485" s="99"/>
      <c r="HS485" s="99"/>
      <c r="HT485" s="99"/>
      <c r="HU485" s="99"/>
      <c r="HV485" s="99"/>
      <c r="HW485" s="99"/>
      <c r="HX485" s="99"/>
      <c r="HY485" s="99"/>
      <c r="HZ485" s="99"/>
      <c r="IA485" s="99"/>
      <c r="IB485" s="99"/>
      <c r="IC485" s="99"/>
      <c r="ID485" s="99"/>
      <c r="IE485" s="99"/>
      <c r="IF485" s="99"/>
    </row>
    <row r="486" spans="1:240" s="41" customFormat="1" ht="15" customHeight="1" x14ac:dyDescent="0.25">
      <c r="A486" s="14">
        <v>485</v>
      </c>
      <c r="B486" s="42" t="s">
        <v>2580</v>
      </c>
      <c r="C486" s="43" t="s">
        <v>9</v>
      </c>
      <c r="D486" s="42" t="s">
        <v>138</v>
      </c>
      <c r="E486" s="44">
        <v>43088</v>
      </c>
      <c r="F486" s="45" t="s">
        <v>3085</v>
      </c>
      <c r="G486" s="42">
        <v>8179001342</v>
      </c>
      <c r="H486" s="42" t="s">
        <v>2204</v>
      </c>
      <c r="I486" s="42" t="s">
        <v>2205</v>
      </c>
      <c r="J486" s="42" t="s">
        <v>121</v>
      </c>
      <c r="K486" s="46">
        <v>50000</v>
      </c>
      <c r="L486" s="42" t="s">
        <v>66</v>
      </c>
      <c r="M486" s="42" t="s">
        <v>67</v>
      </c>
      <c r="N486" s="42" t="s">
        <v>3086</v>
      </c>
      <c r="O486" s="42" t="s">
        <v>3087</v>
      </c>
      <c r="P486" s="42" t="s">
        <v>3088</v>
      </c>
      <c r="Q486" s="14" t="s">
        <v>2209</v>
      </c>
      <c r="R486" s="47" t="s">
        <v>72</v>
      </c>
      <c r="S486" s="42" t="s">
        <v>2711</v>
      </c>
      <c r="T486" s="14" t="s">
        <v>115</v>
      </c>
      <c r="U486" s="42" t="s">
        <v>147</v>
      </c>
      <c r="V486" s="42" t="s">
        <v>76</v>
      </c>
      <c r="W486" s="42" t="s">
        <v>77</v>
      </c>
      <c r="X486" s="42" t="s">
        <v>1358</v>
      </c>
      <c r="Y486" s="48" t="s">
        <v>4937</v>
      </c>
      <c r="HI486" s="99"/>
      <c r="HJ486" s="99"/>
      <c r="HK486" s="99"/>
      <c r="HL486" s="99"/>
      <c r="HM486" s="49"/>
      <c r="HN486" s="49"/>
      <c r="HO486" s="49"/>
      <c r="HP486" s="49"/>
      <c r="HQ486" s="49"/>
      <c r="HR486" s="49"/>
      <c r="HS486" s="49"/>
      <c r="HT486" s="49"/>
      <c r="HU486" s="49"/>
      <c r="HV486" s="49"/>
      <c r="HW486" s="49"/>
      <c r="HX486" s="49"/>
      <c r="HY486" s="49"/>
      <c r="HZ486" s="49"/>
      <c r="IA486" s="49"/>
      <c r="IB486" s="49"/>
      <c r="IC486" s="49"/>
      <c r="ID486" s="49"/>
      <c r="IE486" s="49"/>
      <c r="IF486" s="49"/>
    </row>
    <row r="487" spans="1:240" s="41" customFormat="1" ht="15" customHeight="1" x14ac:dyDescent="0.25">
      <c r="A487" s="14">
        <v>486</v>
      </c>
      <c r="B487" s="42" t="s">
        <v>2580</v>
      </c>
      <c r="C487" s="43" t="s">
        <v>9</v>
      </c>
      <c r="D487" s="42" t="s">
        <v>138</v>
      </c>
      <c r="E487" s="44">
        <v>43077</v>
      </c>
      <c r="F487" s="45" t="s">
        <v>3089</v>
      </c>
      <c r="G487" s="42">
        <v>8162000387</v>
      </c>
      <c r="H487" s="42" t="s">
        <v>311</v>
      </c>
      <c r="I487" s="42" t="s">
        <v>312</v>
      </c>
      <c r="J487" s="42" t="s">
        <v>121</v>
      </c>
      <c r="K487" s="46">
        <v>50000</v>
      </c>
      <c r="L487" s="42" t="s">
        <v>66</v>
      </c>
      <c r="M487" s="42" t="s">
        <v>67</v>
      </c>
      <c r="N487" s="42" t="s">
        <v>3090</v>
      </c>
      <c r="O487" s="42" t="s">
        <v>3091</v>
      </c>
      <c r="P487" s="42" t="s">
        <v>3092</v>
      </c>
      <c r="Q487" s="14" t="s">
        <v>316</v>
      </c>
      <c r="R487" s="47" t="s">
        <v>72</v>
      </c>
      <c r="S487" s="42" t="s">
        <v>2711</v>
      </c>
      <c r="T487" s="14" t="s">
        <v>115</v>
      </c>
      <c r="U487" s="42" t="s">
        <v>147</v>
      </c>
      <c r="V487" s="42" t="s">
        <v>76</v>
      </c>
      <c r="W487" s="42" t="s">
        <v>77</v>
      </c>
      <c r="X487" s="42" t="s">
        <v>1358</v>
      </c>
      <c r="Y487" s="48" t="s">
        <v>4937</v>
      </c>
      <c r="HI487" s="99"/>
      <c r="HJ487" s="99"/>
      <c r="HK487" s="99"/>
      <c r="HL487" s="99"/>
      <c r="HM487" s="49"/>
      <c r="HN487" s="49"/>
      <c r="HO487" s="49"/>
      <c r="HP487" s="49"/>
      <c r="HQ487" s="49"/>
      <c r="HR487" s="49"/>
      <c r="HS487" s="49"/>
      <c r="HT487" s="49"/>
      <c r="HU487" s="49"/>
      <c r="HV487" s="49"/>
      <c r="HW487" s="49"/>
      <c r="HX487" s="49"/>
      <c r="HY487" s="49"/>
      <c r="HZ487" s="49"/>
      <c r="IA487" s="49"/>
      <c r="IB487" s="49"/>
      <c r="IC487" s="49"/>
      <c r="ID487" s="49"/>
      <c r="IE487" s="49"/>
      <c r="IF487" s="49"/>
    </row>
    <row r="488" spans="1:240" s="41" customFormat="1" ht="15" customHeight="1" x14ac:dyDescent="0.25">
      <c r="A488" s="14">
        <v>487</v>
      </c>
      <c r="B488" s="42" t="s">
        <v>2580</v>
      </c>
      <c r="C488" s="43" t="s">
        <v>9</v>
      </c>
      <c r="D488" s="42" t="s">
        <v>138</v>
      </c>
      <c r="E488" s="44">
        <v>43079</v>
      </c>
      <c r="F488" s="45" t="s">
        <v>3093</v>
      </c>
      <c r="G488" s="42">
        <v>8162000387</v>
      </c>
      <c r="H488" s="42" t="s">
        <v>311</v>
      </c>
      <c r="I488" s="42" t="s">
        <v>312</v>
      </c>
      <c r="J488" s="42" t="s">
        <v>121</v>
      </c>
      <c r="K488" s="46">
        <v>50000</v>
      </c>
      <c r="L488" s="42" t="s">
        <v>66</v>
      </c>
      <c r="M488" s="42" t="s">
        <v>67</v>
      </c>
      <c r="N488" s="42" t="s">
        <v>3094</v>
      </c>
      <c r="O488" s="42" t="s">
        <v>3095</v>
      </c>
      <c r="P488" s="42" t="s">
        <v>3096</v>
      </c>
      <c r="Q488" s="14" t="s">
        <v>316</v>
      </c>
      <c r="R488" s="47" t="s">
        <v>72</v>
      </c>
      <c r="S488" s="42" t="s">
        <v>2711</v>
      </c>
      <c r="T488" s="14" t="s">
        <v>115</v>
      </c>
      <c r="U488" s="42" t="s">
        <v>147</v>
      </c>
      <c r="V488" s="42" t="s">
        <v>76</v>
      </c>
      <c r="W488" s="42" t="s">
        <v>77</v>
      </c>
      <c r="X488" s="42" t="s">
        <v>1358</v>
      </c>
      <c r="Y488" s="48" t="s">
        <v>4937</v>
      </c>
      <c r="HI488" s="49"/>
      <c r="HJ488" s="49"/>
      <c r="HK488" s="49"/>
      <c r="HL488" s="49"/>
    </row>
    <row r="489" spans="1:240" s="41" customFormat="1" ht="15" customHeight="1" x14ac:dyDescent="0.25">
      <c r="A489" s="14">
        <v>488</v>
      </c>
      <c r="B489" s="42" t="s">
        <v>2580</v>
      </c>
      <c r="C489" s="43" t="s">
        <v>9</v>
      </c>
      <c r="D489" s="42" t="s">
        <v>138</v>
      </c>
      <c r="E489" s="44">
        <v>43093</v>
      </c>
      <c r="F489" s="45" t="s">
        <v>3097</v>
      </c>
      <c r="G489" s="42">
        <v>8172000308</v>
      </c>
      <c r="H489" s="42" t="s">
        <v>3098</v>
      </c>
      <c r="I489" s="42" t="s">
        <v>3099</v>
      </c>
      <c r="J489" s="42" t="s">
        <v>121</v>
      </c>
      <c r="K489" s="46">
        <v>50000</v>
      </c>
      <c r="L489" s="42" t="s">
        <v>66</v>
      </c>
      <c r="M489" s="42" t="s">
        <v>67</v>
      </c>
      <c r="N489" s="42" t="s">
        <v>3100</v>
      </c>
      <c r="O489" s="42" t="s">
        <v>3101</v>
      </c>
      <c r="P489" s="42" t="s">
        <v>3102</v>
      </c>
      <c r="Q489" s="14" t="s">
        <v>3103</v>
      </c>
      <c r="R489" s="47" t="s">
        <v>72</v>
      </c>
      <c r="S489" s="42" t="s">
        <v>2711</v>
      </c>
      <c r="T489" s="14" t="s">
        <v>115</v>
      </c>
      <c r="U489" s="42" t="s">
        <v>147</v>
      </c>
      <c r="V489" s="42" t="s">
        <v>76</v>
      </c>
      <c r="W489" s="42" t="s">
        <v>77</v>
      </c>
      <c r="X489" s="42" t="s">
        <v>1358</v>
      </c>
      <c r="Y489" s="48" t="s">
        <v>4937</v>
      </c>
    </row>
    <row r="490" spans="1:240" s="41" customFormat="1" ht="15" customHeight="1" x14ac:dyDescent="0.25">
      <c r="A490" s="14">
        <v>489</v>
      </c>
      <c r="B490" s="42" t="s">
        <v>2580</v>
      </c>
      <c r="C490" s="43" t="s">
        <v>9</v>
      </c>
      <c r="D490" s="42" t="s">
        <v>61</v>
      </c>
      <c r="E490" s="61">
        <v>43092</v>
      </c>
      <c r="F490" s="62" t="s">
        <v>3104</v>
      </c>
      <c r="G490" s="42" t="s">
        <v>3105</v>
      </c>
      <c r="H490" s="42" t="s">
        <v>3106</v>
      </c>
      <c r="I490" s="42" t="s">
        <v>3107</v>
      </c>
      <c r="J490" s="42" t="s">
        <v>591</v>
      </c>
      <c r="K490" s="46">
        <v>50000</v>
      </c>
      <c r="L490" s="42" t="s">
        <v>66</v>
      </c>
      <c r="M490" s="42" t="s">
        <v>67</v>
      </c>
      <c r="N490" s="42" t="s">
        <v>3108</v>
      </c>
      <c r="O490" s="42" t="s">
        <v>3109</v>
      </c>
      <c r="P490" s="42" t="s">
        <v>3110</v>
      </c>
      <c r="Q490" s="14" t="s">
        <v>3111</v>
      </c>
      <c r="R490" s="47" t="s">
        <v>72</v>
      </c>
      <c r="S490" s="42" t="s">
        <v>2631</v>
      </c>
      <c r="T490" s="14" t="s">
        <v>586</v>
      </c>
      <c r="U490" s="42" t="s">
        <v>75</v>
      </c>
      <c r="V490" s="42" t="s">
        <v>661</v>
      </c>
      <c r="W490" s="42" t="s">
        <v>77</v>
      </c>
      <c r="X490" s="42" t="s">
        <v>1358</v>
      </c>
      <c r="Y490" s="48" t="s">
        <v>4938</v>
      </c>
    </row>
    <row r="491" spans="1:240" s="41" customFormat="1" ht="15" customHeight="1" x14ac:dyDescent="0.25">
      <c r="A491" s="14">
        <v>490</v>
      </c>
      <c r="B491" s="42" t="s">
        <v>2580</v>
      </c>
      <c r="C491" s="43" t="s">
        <v>9</v>
      </c>
      <c r="D491" s="42" t="s">
        <v>61</v>
      </c>
      <c r="E491" s="106">
        <v>43072</v>
      </c>
      <c r="F491" s="58" t="s">
        <v>3112</v>
      </c>
      <c r="G491" s="42">
        <v>8243000037</v>
      </c>
      <c r="H491" s="42" t="s">
        <v>3113</v>
      </c>
      <c r="I491" s="42" t="s">
        <v>3114</v>
      </c>
      <c r="J491" s="42" t="s">
        <v>2332</v>
      </c>
      <c r="K491" s="46">
        <v>450000</v>
      </c>
      <c r="L491" s="42" t="s">
        <v>66</v>
      </c>
      <c r="M491" s="42" t="s">
        <v>67</v>
      </c>
      <c r="N491" s="42" t="s">
        <v>3115</v>
      </c>
      <c r="O491" s="42" t="s">
        <v>3116</v>
      </c>
      <c r="P491" s="42" t="s">
        <v>3117</v>
      </c>
      <c r="Q491" s="14" t="e">
        <v>#N/A</v>
      </c>
      <c r="R491" s="47" t="s">
        <v>72</v>
      </c>
      <c r="S491" s="42" t="s">
        <v>3118</v>
      </c>
      <c r="T491" s="14" t="s">
        <v>586</v>
      </c>
      <c r="U491" s="42" t="s">
        <v>75</v>
      </c>
      <c r="V491" s="42" t="s">
        <v>76</v>
      </c>
      <c r="W491" s="42" t="s">
        <v>77</v>
      </c>
      <c r="X491" s="42" t="s">
        <v>1358</v>
      </c>
      <c r="Y491" s="48" t="s">
        <v>4938</v>
      </c>
    </row>
    <row r="492" spans="1:240" s="41" customFormat="1" ht="15" customHeight="1" x14ac:dyDescent="0.25">
      <c r="A492" s="14">
        <v>491</v>
      </c>
      <c r="B492" s="42" t="s">
        <v>2580</v>
      </c>
      <c r="C492" s="43" t="s">
        <v>9</v>
      </c>
      <c r="D492" s="42" t="s">
        <v>61</v>
      </c>
      <c r="E492" s="44">
        <v>43077</v>
      </c>
      <c r="F492" s="45" t="s">
        <v>3119</v>
      </c>
      <c r="G492" s="42">
        <v>8156001726</v>
      </c>
      <c r="H492" s="42" t="s">
        <v>3120</v>
      </c>
      <c r="I492" s="42" t="s">
        <v>3121</v>
      </c>
      <c r="J492" s="42" t="s">
        <v>784</v>
      </c>
      <c r="K492" s="46">
        <v>150000</v>
      </c>
      <c r="L492" s="42" t="s">
        <v>66</v>
      </c>
      <c r="M492" s="42" t="s">
        <v>67</v>
      </c>
      <c r="N492" s="42" t="s">
        <v>3122</v>
      </c>
      <c r="O492" s="42" t="s">
        <v>3123</v>
      </c>
      <c r="P492" s="42" t="s">
        <v>3124</v>
      </c>
      <c r="Q492" s="14" t="s">
        <v>3125</v>
      </c>
      <c r="R492" s="47" t="s">
        <v>72</v>
      </c>
      <c r="S492" s="42" t="s">
        <v>3126</v>
      </c>
      <c r="T492" s="14" t="s">
        <v>790</v>
      </c>
      <c r="U492" s="42" t="s">
        <v>90</v>
      </c>
      <c r="V492" s="42" t="s">
        <v>76</v>
      </c>
      <c r="W492" s="42" t="s">
        <v>77</v>
      </c>
      <c r="X492" s="42" t="s">
        <v>1358</v>
      </c>
      <c r="Y492" s="48" t="s">
        <v>4938</v>
      </c>
    </row>
    <row r="493" spans="1:240" s="41" customFormat="1" ht="15" customHeight="1" x14ac:dyDescent="0.25">
      <c r="A493" s="14">
        <v>492</v>
      </c>
      <c r="B493" s="42" t="s">
        <v>3127</v>
      </c>
      <c r="C493" s="43" t="s">
        <v>9</v>
      </c>
      <c r="D493" s="42" t="s">
        <v>61</v>
      </c>
      <c r="E493" s="63">
        <v>43063</v>
      </c>
      <c r="F493" s="45" t="s">
        <v>3128</v>
      </c>
      <c r="G493" s="42">
        <v>8180000518</v>
      </c>
      <c r="H493" s="42" t="s">
        <v>3129</v>
      </c>
      <c r="I493" s="42" t="s">
        <v>3130</v>
      </c>
      <c r="J493" s="42" t="s">
        <v>611</v>
      </c>
      <c r="K493" s="46">
        <v>100000</v>
      </c>
      <c r="L493" s="42" t="s">
        <v>66</v>
      </c>
      <c r="M493" s="42" t="s">
        <v>67</v>
      </c>
      <c r="N493" s="42" t="s">
        <v>3131</v>
      </c>
      <c r="O493" s="42" t="s">
        <v>3132</v>
      </c>
      <c r="P493" s="42" t="s">
        <v>3133</v>
      </c>
      <c r="Q493" s="14" t="s">
        <v>3134</v>
      </c>
      <c r="R493" s="47" t="s">
        <v>72</v>
      </c>
      <c r="S493" s="42" t="s">
        <v>3135</v>
      </c>
      <c r="T493" s="14" t="s">
        <v>617</v>
      </c>
      <c r="U493" s="42" t="s">
        <v>75</v>
      </c>
      <c r="V493" s="42" t="s">
        <v>76</v>
      </c>
      <c r="W493" s="42" t="s">
        <v>77</v>
      </c>
      <c r="X493" s="42" t="s">
        <v>1358</v>
      </c>
      <c r="Y493" s="48" t="s">
        <v>4938</v>
      </c>
    </row>
    <row r="494" spans="1:240" s="41" customFormat="1" ht="15" customHeight="1" x14ac:dyDescent="0.25">
      <c r="A494" s="14">
        <v>493</v>
      </c>
      <c r="B494" s="42" t="s">
        <v>3127</v>
      </c>
      <c r="C494" s="43" t="s">
        <v>9</v>
      </c>
      <c r="D494" s="42" t="s">
        <v>61</v>
      </c>
      <c r="E494" s="63">
        <v>43089</v>
      </c>
      <c r="F494" s="45" t="s">
        <v>3136</v>
      </c>
      <c r="G494" s="42">
        <v>8174000169</v>
      </c>
      <c r="H494" s="42" t="s">
        <v>3137</v>
      </c>
      <c r="I494" s="42" t="s">
        <v>3138</v>
      </c>
      <c r="J494" s="42" t="s">
        <v>611</v>
      </c>
      <c r="K494" s="46">
        <v>300000</v>
      </c>
      <c r="L494" s="42" t="s">
        <v>66</v>
      </c>
      <c r="M494" s="42" t="s">
        <v>67</v>
      </c>
      <c r="N494" s="42" t="s">
        <v>3139</v>
      </c>
      <c r="O494" s="42" t="s">
        <v>3140</v>
      </c>
      <c r="P494" s="42" t="s">
        <v>3141</v>
      </c>
      <c r="Q494" s="14" t="s">
        <v>3142</v>
      </c>
      <c r="R494" s="47" t="s">
        <v>72</v>
      </c>
      <c r="S494" s="42" t="s">
        <v>3135</v>
      </c>
      <c r="T494" s="14" t="s">
        <v>617</v>
      </c>
      <c r="U494" s="42" t="s">
        <v>75</v>
      </c>
      <c r="V494" s="42" t="s">
        <v>76</v>
      </c>
      <c r="W494" s="42" t="s">
        <v>77</v>
      </c>
      <c r="X494" s="42" t="s">
        <v>1358</v>
      </c>
      <c r="Y494" s="48" t="s">
        <v>4938</v>
      </c>
    </row>
    <row r="495" spans="1:240" s="41" customFormat="1" ht="15" customHeight="1" x14ac:dyDescent="0.25">
      <c r="A495" s="14">
        <v>494</v>
      </c>
      <c r="B495" s="42" t="s">
        <v>3127</v>
      </c>
      <c r="C495" s="43" t="s">
        <v>9</v>
      </c>
      <c r="D495" s="42" t="s">
        <v>61</v>
      </c>
      <c r="E495" s="107">
        <v>43081</v>
      </c>
      <c r="F495" s="97" t="s">
        <v>3143</v>
      </c>
      <c r="G495" s="42" t="s">
        <v>3144</v>
      </c>
      <c r="H495" s="42" t="s">
        <v>3145</v>
      </c>
      <c r="I495" s="42" t="s">
        <v>3146</v>
      </c>
      <c r="J495" s="42" t="s">
        <v>2636</v>
      </c>
      <c r="K495" s="46">
        <v>200000</v>
      </c>
      <c r="L495" s="42" t="s">
        <v>66</v>
      </c>
      <c r="M495" s="42" t="s">
        <v>67</v>
      </c>
      <c r="N495" s="42" t="s">
        <v>3147</v>
      </c>
      <c r="O495" s="42" t="s">
        <v>3148</v>
      </c>
      <c r="P495" s="42" t="s">
        <v>3149</v>
      </c>
      <c r="Q495" s="14" t="s">
        <v>3150</v>
      </c>
      <c r="R495" s="47" t="s">
        <v>72</v>
      </c>
      <c r="S495" s="42" t="s">
        <v>3151</v>
      </c>
      <c r="T495" s="14" t="s">
        <v>2642</v>
      </c>
      <c r="U495" s="42" t="s">
        <v>3152</v>
      </c>
      <c r="V495" s="42" t="s">
        <v>661</v>
      </c>
      <c r="W495" s="42" t="s">
        <v>77</v>
      </c>
      <c r="X495" s="42" t="s">
        <v>1358</v>
      </c>
      <c r="Y495" s="48" t="s">
        <v>4938</v>
      </c>
    </row>
    <row r="496" spans="1:240" s="41" customFormat="1" ht="15" customHeight="1" x14ac:dyDescent="0.25">
      <c r="A496" s="14">
        <v>495</v>
      </c>
      <c r="B496" s="42" t="s">
        <v>3127</v>
      </c>
      <c r="C496" s="43" t="s">
        <v>9</v>
      </c>
      <c r="D496" s="42" t="s">
        <v>61</v>
      </c>
      <c r="E496" s="65">
        <v>43068</v>
      </c>
      <c r="F496" s="108" t="s">
        <v>3153</v>
      </c>
      <c r="G496" s="42" t="s">
        <v>3154</v>
      </c>
      <c r="H496" s="42" t="s">
        <v>3155</v>
      </c>
      <c r="I496" s="42" t="s">
        <v>3156</v>
      </c>
      <c r="J496" s="42" t="s">
        <v>2656</v>
      </c>
      <c r="K496" s="46">
        <v>50000</v>
      </c>
      <c r="L496" s="42" t="s">
        <v>66</v>
      </c>
      <c r="M496" s="42" t="s">
        <v>67</v>
      </c>
      <c r="N496" s="42" t="s">
        <v>3157</v>
      </c>
      <c r="O496" s="42" t="s">
        <v>3158</v>
      </c>
      <c r="P496" s="42" t="s">
        <v>3159</v>
      </c>
      <c r="Q496" s="14" t="s">
        <v>3160</v>
      </c>
      <c r="R496" s="47" t="s">
        <v>72</v>
      </c>
      <c r="S496" s="42" t="s">
        <v>3161</v>
      </c>
      <c r="T496" s="14" t="s">
        <v>2642</v>
      </c>
      <c r="U496" s="42" t="s">
        <v>75</v>
      </c>
      <c r="V496" s="42" t="s">
        <v>661</v>
      </c>
      <c r="W496" s="42" t="s">
        <v>77</v>
      </c>
      <c r="X496" s="42" t="s">
        <v>1358</v>
      </c>
      <c r="Y496" s="48" t="s">
        <v>4938</v>
      </c>
    </row>
    <row r="497" spans="1:240" s="41" customFormat="1" ht="15" customHeight="1" x14ac:dyDescent="0.25">
      <c r="A497" s="14">
        <v>496</v>
      </c>
      <c r="B497" s="42" t="s">
        <v>3127</v>
      </c>
      <c r="C497" s="43" t="s">
        <v>9</v>
      </c>
      <c r="D497" s="42" t="s">
        <v>61</v>
      </c>
      <c r="E497" s="65">
        <v>43063</v>
      </c>
      <c r="F497" s="108" t="s">
        <v>3162</v>
      </c>
      <c r="G497" s="42" t="s">
        <v>3163</v>
      </c>
      <c r="H497" s="42" t="s">
        <v>3164</v>
      </c>
      <c r="I497" s="42" t="s">
        <v>3165</v>
      </c>
      <c r="J497" s="42" t="s">
        <v>2656</v>
      </c>
      <c r="K497" s="46">
        <v>100000</v>
      </c>
      <c r="L497" s="42" t="s">
        <v>66</v>
      </c>
      <c r="M497" s="42" t="s">
        <v>67</v>
      </c>
      <c r="N497" s="42" t="s">
        <v>3166</v>
      </c>
      <c r="O497" s="42" t="s">
        <v>3167</v>
      </c>
      <c r="P497" s="42" t="s">
        <v>3168</v>
      </c>
      <c r="Q497" s="14" t="s">
        <v>3169</v>
      </c>
      <c r="R497" s="47" t="s">
        <v>72</v>
      </c>
      <c r="S497" s="42" t="s">
        <v>3161</v>
      </c>
      <c r="T497" s="14" t="s">
        <v>2642</v>
      </c>
      <c r="U497" s="42" t="s">
        <v>3152</v>
      </c>
      <c r="V497" s="42" t="s">
        <v>661</v>
      </c>
      <c r="W497" s="42" t="s">
        <v>77</v>
      </c>
      <c r="X497" s="42" t="s">
        <v>1358</v>
      </c>
      <c r="Y497" s="48" t="s">
        <v>4938</v>
      </c>
    </row>
    <row r="498" spans="1:240" s="41" customFormat="1" ht="15" customHeight="1" x14ac:dyDescent="0.25">
      <c r="A498" s="14">
        <v>497</v>
      </c>
      <c r="B498" s="42" t="s">
        <v>3127</v>
      </c>
      <c r="C498" s="43" t="s">
        <v>9</v>
      </c>
      <c r="D498" s="42" t="s">
        <v>61</v>
      </c>
      <c r="E498" s="107">
        <v>43075</v>
      </c>
      <c r="F498" s="97" t="s">
        <v>3170</v>
      </c>
      <c r="G498" s="42" t="s">
        <v>3171</v>
      </c>
      <c r="H498" s="42" t="s">
        <v>3172</v>
      </c>
      <c r="I498" s="42" t="s">
        <v>3173</v>
      </c>
      <c r="J498" s="42" t="s">
        <v>2656</v>
      </c>
      <c r="K498" s="46">
        <v>200000</v>
      </c>
      <c r="L498" s="42" t="s">
        <v>66</v>
      </c>
      <c r="M498" s="42" t="s">
        <v>67</v>
      </c>
      <c r="N498" s="42" t="s">
        <v>3174</v>
      </c>
      <c r="O498" s="42" t="s">
        <v>3175</v>
      </c>
      <c r="P498" s="42" t="s">
        <v>3176</v>
      </c>
      <c r="Q498" s="14" t="s">
        <v>3177</v>
      </c>
      <c r="R498" s="47" t="s">
        <v>72</v>
      </c>
      <c r="S498" s="42" t="s">
        <v>3161</v>
      </c>
      <c r="T498" s="14" t="s">
        <v>2642</v>
      </c>
      <c r="U498" s="42" t="s">
        <v>3152</v>
      </c>
      <c r="V498" s="42" t="s">
        <v>661</v>
      </c>
      <c r="W498" s="42" t="s">
        <v>77</v>
      </c>
      <c r="X498" s="42" t="s">
        <v>1358</v>
      </c>
      <c r="Y498" s="48" t="s">
        <v>4938</v>
      </c>
    </row>
    <row r="499" spans="1:240" s="41" customFormat="1" ht="15" customHeight="1" x14ac:dyDescent="0.25">
      <c r="A499" s="14">
        <v>498</v>
      </c>
      <c r="B499" s="42" t="s">
        <v>3127</v>
      </c>
      <c r="C499" s="43" t="s">
        <v>9</v>
      </c>
      <c r="D499" s="42" t="s">
        <v>61</v>
      </c>
      <c r="E499" s="65">
        <v>43078</v>
      </c>
      <c r="F499" s="97" t="s">
        <v>3178</v>
      </c>
      <c r="G499" s="42" t="s">
        <v>3179</v>
      </c>
      <c r="H499" s="42" t="s">
        <v>3180</v>
      </c>
      <c r="I499" s="42" t="s">
        <v>3181</v>
      </c>
      <c r="J499" s="42" t="s">
        <v>2656</v>
      </c>
      <c r="K499" s="46">
        <v>50000</v>
      </c>
      <c r="L499" s="42" t="s">
        <v>66</v>
      </c>
      <c r="M499" s="42" t="s">
        <v>67</v>
      </c>
      <c r="N499" s="42" t="s">
        <v>3182</v>
      </c>
      <c r="O499" s="42" t="s">
        <v>3183</v>
      </c>
      <c r="P499" s="42" t="s">
        <v>3184</v>
      </c>
      <c r="Q499" s="14" t="s">
        <v>3185</v>
      </c>
      <c r="R499" s="47" t="s">
        <v>72</v>
      </c>
      <c r="S499" s="42" t="s">
        <v>3161</v>
      </c>
      <c r="T499" s="14" t="s">
        <v>2642</v>
      </c>
      <c r="U499" s="42" t="s">
        <v>3152</v>
      </c>
      <c r="V499" s="42" t="s">
        <v>661</v>
      </c>
      <c r="W499" s="42" t="s">
        <v>77</v>
      </c>
      <c r="X499" s="42" t="s">
        <v>1358</v>
      </c>
      <c r="Y499" s="48" t="s">
        <v>4938</v>
      </c>
    </row>
    <row r="500" spans="1:240" s="41" customFormat="1" ht="15" customHeight="1" x14ac:dyDescent="0.25">
      <c r="A500" s="14">
        <v>499</v>
      </c>
      <c r="B500" s="42" t="s">
        <v>3127</v>
      </c>
      <c r="C500" s="43" t="s">
        <v>9</v>
      </c>
      <c r="D500" s="42" t="s">
        <v>61</v>
      </c>
      <c r="E500" s="78">
        <v>43091</v>
      </c>
      <c r="F500" s="79" t="s">
        <v>3186</v>
      </c>
      <c r="G500" s="42">
        <v>8224000637</v>
      </c>
      <c r="H500" s="42" t="s">
        <v>3187</v>
      </c>
      <c r="I500" s="42" t="s">
        <v>3188</v>
      </c>
      <c r="J500" s="42" t="s">
        <v>1301</v>
      </c>
      <c r="K500" s="46">
        <v>50000</v>
      </c>
      <c r="L500" s="42" t="s">
        <v>66</v>
      </c>
      <c r="M500" s="42" t="s">
        <v>67</v>
      </c>
      <c r="N500" s="42" t="s">
        <v>3189</v>
      </c>
      <c r="O500" s="42" t="s">
        <v>3190</v>
      </c>
      <c r="P500" s="42" t="s">
        <v>3191</v>
      </c>
      <c r="Q500" s="14" t="s">
        <v>3192</v>
      </c>
      <c r="R500" s="47" t="s">
        <v>72</v>
      </c>
      <c r="S500" s="42" t="s">
        <v>3193</v>
      </c>
      <c r="T500" s="14" t="s">
        <v>375</v>
      </c>
      <c r="U500" s="42" t="s">
        <v>75</v>
      </c>
      <c r="V500" s="42" t="s">
        <v>661</v>
      </c>
      <c r="W500" s="42" t="s">
        <v>77</v>
      </c>
      <c r="X500" s="42" t="s">
        <v>1358</v>
      </c>
      <c r="Y500" s="48" t="s">
        <v>4938</v>
      </c>
    </row>
    <row r="501" spans="1:240" s="41" customFormat="1" ht="15" customHeight="1" x14ac:dyDescent="0.25">
      <c r="A501" s="14">
        <v>500</v>
      </c>
      <c r="B501" s="42" t="s">
        <v>3127</v>
      </c>
      <c r="C501" s="43" t="s">
        <v>9</v>
      </c>
      <c r="D501" s="42" t="s">
        <v>61</v>
      </c>
      <c r="E501" s="78">
        <v>43085</v>
      </c>
      <c r="F501" s="79" t="s">
        <v>3194</v>
      </c>
      <c r="G501" s="42">
        <v>8214000171</v>
      </c>
      <c r="H501" s="42" t="s">
        <v>3195</v>
      </c>
      <c r="I501" s="42" t="s">
        <v>3196</v>
      </c>
      <c r="J501" s="42" t="s">
        <v>369</v>
      </c>
      <c r="K501" s="46">
        <v>50000</v>
      </c>
      <c r="L501" s="42" t="s">
        <v>66</v>
      </c>
      <c r="M501" s="42" t="s">
        <v>67</v>
      </c>
      <c r="N501" s="42" t="s">
        <v>3197</v>
      </c>
      <c r="O501" s="42" t="s">
        <v>3198</v>
      </c>
      <c r="P501" s="42" t="s">
        <v>3199</v>
      </c>
      <c r="Q501" s="14" t="s">
        <v>3200</v>
      </c>
      <c r="R501" s="47" t="s">
        <v>72</v>
      </c>
      <c r="S501" s="42" t="s">
        <v>3193</v>
      </c>
      <c r="T501" s="14" t="s">
        <v>375</v>
      </c>
      <c r="U501" s="42" t="s">
        <v>75</v>
      </c>
      <c r="V501" s="42" t="s">
        <v>661</v>
      </c>
      <c r="W501" s="42" t="s">
        <v>77</v>
      </c>
      <c r="X501" s="42" t="s">
        <v>1358</v>
      </c>
      <c r="Y501" s="48" t="s">
        <v>4938</v>
      </c>
    </row>
    <row r="502" spans="1:240" s="41" customFormat="1" ht="15" customHeight="1" x14ac:dyDescent="0.25">
      <c r="A502" s="14">
        <v>501</v>
      </c>
      <c r="B502" s="42" t="s">
        <v>3127</v>
      </c>
      <c r="C502" s="43" t="s">
        <v>9</v>
      </c>
      <c r="D502" s="42" t="s">
        <v>61</v>
      </c>
      <c r="E502" s="78">
        <v>43083</v>
      </c>
      <c r="F502" s="79" t="s">
        <v>3201</v>
      </c>
      <c r="G502" s="42">
        <v>8224000613</v>
      </c>
      <c r="H502" s="42" t="s">
        <v>3202</v>
      </c>
      <c r="I502" s="42" t="s">
        <v>3203</v>
      </c>
      <c r="J502" s="42" t="s">
        <v>1301</v>
      </c>
      <c r="K502" s="46">
        <v>50000</v>
      </c>
      <c r="L502" s="42" t="s">
        <v>66</v>
      </c>
      <c r="M502" s="42" t="s">
        <v>67</v>
      </c>
      <c r="N502" s="42" t="s">
        <v>3204</v>
      </c>
      <c r="O502" s="42" t="s">
        <v>3205</v>
      </c>
      <c r="P502" s="42" t="s">
        <v>3206</v>
      </c>
      <c r="Q502" s="14" t="s">
        <v>3207</v>
      </c>
      <c r="R502" s="47" t="s">
        <v>72</v>
      </c>
      <c r="S502" s="42" t="s">
        <v>3193</v>
      </c>
      <c r="T502" s="14" t="s">
        <v>375</v>
      </c>
      <c r="U502" s="42" t="s">
        <v>75</v>
      </c>
      <c r="V502" s="42" t="s">
        <v>661</v>
      </c>
      <c r="W502" s="42" t="s">
        <v>77</v>
      </c>
      <c r="X502" s="42" t="s">
        <v>1358</v>
      </c>
      <c r="Y502" s="48" t="s">
        <v>4938</v>
      </c>
    </row>
    <row r="503" spans="1:240" s="41" customFormat="1" ht="15" customHeight="1" x14ac:dyDescent="0.25">
      <c r="A503" s="14">
        <v>502</v>
      </c>
      <c r="B503" s="42" t="s">
        <v>3127</v>
      </c>
      <c r="C503" s="43" t="s">
        <v>9</v>
      </c>
      <c r="D503" s="42" t="s">
        <v>61</v>
      </c>
      <c r="E503" s="78">
        <v>43097</v>
      </c>
      <c r="F503" s="79" t="s">
        <v>3208</v>
      </c>
      <c r="G503" s="42">
        <v>8223000037</v>
      </c>
      <c r="H503" s="42" t="s">
        <v>3209</v>
      </c>
      <c r="I503" s="42" t="s">
        <v>3210</v>
      </c>
      <c r="J503" s="42" t="s">
        <v>369</v>
      </c>
      <c r="K503" s="46">
        <v>100000</v>
      </c>
      <c r="L503" s="42" t="s">
        <v>66</v>
      </c>
      <c r="M503" s="42" t="s">
        <v>67</v>
      </c>
      <c r="N503" s="42" t="s">
        <v>3211</v>
      </c>
      <c r="O503" s="42" t="s">
        <v>3212</v>
      </c>
      <c r="P503" s="42" t="s">
        <v>3213</v>
      </c>
      <c r="Q503" s="14" t="s">
        <v>3214</v>
      </c>
      <c r="R503" s="47" t="s">
        <v>72</v>
      </c>
      <c r="S503" s="42" t="s">
        <v>3193</v>
      </c>
      <c r="T503" s="14" t="s">
        <v>375</v>
      </c>
      <c r="U503" s="42" t="s">
        <v>75</v>
      </c>
      <c r="V503" s="42" t="s">
        <v>661</v>
      </c>
      <c r="W503" s="42" t="s">
        <v>77</v>
      </c>
      <c r="X503" s="42" t="s">
        <v>1358</v>
      </c>
      <c r="Y503" s="48" t="s">
        <v>4938</v>
      </c>
    </row>
    <row r="504" spans="1:240" s="41" customFormat="1" ht="15" customHeight="1" x14ac:dyDescent="0.25">
      <c r="A504" s="14">
        <v>503</v>
      </c>
      <c r="B504" s="42" t="s">
        <v>3127</v>
      </c>
      <c r="C504" s="43" t="s">
        <v>9</v>
      </c>
      <c r="D504" s="42" t="s">
        <v>61</v>
      </c>
      <c r="E504" s="70">
        <v>43081</v>
      </c>
      <c r="F504" s="71" t="s">
        <v>3215</v>
      </c>
      <c r="G504" s="42" t="s">
        <v>3216</v>
      </c>
      <c r="H504" s="42" t="s">
        <v>3217</v>
      </c>
      <c r="I504" s="42" t="s">
        <v>3218</v>
      </c>
      <c r="J504" s="42" t="s">
        <v>369</v>
      </c>
      <c r="K504" s="46">
        <v>400000</v>
      </c>
      <c r="L504" s="42" t="s">
        <v>66</v>
      </c>
      <c r="M504" s="42" t="s">
        <v>67</v>
      </c>
      <c r="N504" s="42" t="s">
        <v>3219</v>
      </c>
      <c r="O504" s="42" t="s">
        <v>3220</v>
      </c>
      <c r="P504" s="42" t="s">
        <v>3221</v>
      </c>
      <c r="Q504" s="14" t="s">
        <v>3222</v>
      </c>
      <c r="R504" s="47" t="s">
        <v>72</v>
      </c>
      <c r="S504" s="42" t="s">
        <v>3193</v>
      </c>
      <c r="T504" s="14" t="s">
        <v>375</v>
      </c>
      <c r="U504" s="42" t="s">
        <v>75</v>
      </c>
      <c r="V504" s="42" t="s">
        <v>661</v>
      </c>
      <c r="W504" s="42" t="s">
        <v>77</v>
      </c>
      <c r="X504" s="42" t="s">
        <v>1358</v>
      </c>
      <c r="Y504" s="48" t="s">
        <v>4938</v>
      </c>
    </row>
    <row r="505" spans="1:240" s="41" customFormat="1" ht="15" customHeight="1" x14ac:dyDescent="0.25">
      <c r="A505" s="14">
        <v>504</v>
      </c>
      <c r="B505" s="42" t="s">
        <v>3127</v>
      </c>
      <c r="C505" s="43" t="s">
        <v>9</v>
      </c>
      <c r="D505" s="42" t="s">
        <v>61</v>
      </c>
      <c r="E505" s="78">
        <v>43085</v>
      </c>
      <c r="F505" s="79" t="s">
        <v>3223</v>
      </c>
      <c r="G505" s="42">
        <v>8224000453</v>
      </c>
      <c r="H505" s="42" t="s">
        <v>3224</v>
      </c>
      <c r="I505" s="42" t="s">
        <v>3225</v>
      </c>
      <c r="J505" s="42" t="s">
        <v>369</v>
      </c>
      <c r="K505" s="46">
        <v>100000</v>
      </c>
      <c r="L505" s="42" t="s">
        <v>66</v>
      </c>
      <c r="M505" s="42" t="s">
        <v>67</v>
      </c>
      <c r="N505" s="42" t="s">
        <v>3226</v>
      </c>
      <c r="O505" s="42" t="s">
        <v>3227</v>
      </c>
      <c r="P505" s="42" t="s">
        <v>3228</v>
      </c>
      <c r="Q505" s="14" t="s">
        <v>3229</v>
      </c>
      <c r="R505" s="47" t="s">
        <v>72</v>
      </c>
      <c r="S505" s="42" t="s">
        <v>3193</v>
      </c>
      <c r="T505" s="14" t="s">
        <v>375</v>
      </c>
      <c r="U505" s="42" t="s">
        <v>75</v>
      </c>
      <c r="V505" s="42" t="s">
        <v>661</v>
      </c>
      <c r="W505" s="42" t="s">
        <v>77</v>
      </c>
      <c r="X505" s="42" t="s">
        <v>1358</v>
      </c>
      <c r="Y505" s="48" t="s">
        <v>4938</v>
      </c>
    </row>
    <row r="506" spans="1:240" s="41" customFormat="1" ht="15" customHeight="1" x14ac:dyDescent="0.25">
      <c r="A506" s="14">
        <v>505</v>
      </c>
      <c r="B506" s="42" t="s">
        <v>3127</v>
      </c>
      <c r="C506" s="43" t="s">
        <v>10</v>
      </c>
      <c r="D506" s="42" t="s">
        <v>61</v>
      </c>
      <c r="E506" s="55">
        <v>43092</v>
      </c>
      <c r="F506" s="64">
        <v>0.27082175925925928</v>
      </c>
      <c r="G506" s="42" t="s">
        <v>31</v>
      </c>
      <c r="H506" s="42" t="s">
        <v>31</v>
      </c>
      <c r="I506" s="42" t="s">
        <v>31</v>
      </c>
      <c r="J506" s="42" t="s">
        <v>31</v>
      </c>
      <c r="K506" s="46">
        <v>50000</v>
      </c>
      <c r="L506" s="42" t="s">
        <v>31</v>
      </c>
      <c r="M506" s="42" t="s">
        <v>31</v>
      </c>
      <c r="N506" s="42" t="s">
        <v>31</v>
      </c>
      <c r="O506" s="42" t="s">
        <v>31</v>
      </c>
      <c r="P506" s="42" t="s">
        <v>3230</v>
      </c>
      <c r="Q506" s="14" t="s">
        <v>100</v>
      </c>
      <c r="R506" s="47" t="s">
        <v>72</v>
      </c>
      <c r="S506" s="42" t="s">
        <v>3231</v>
      </c>
      <c r="T506" s="14" t="s">
        <v>375</v>
      </c>
      <c r="U506" s="42" t="s">
        <v>2314</v>
      </c>
      <c r="V506" s="42" t="s">
        <v>31</v>
      </c>
      <c r="W506" s="42" t="s">
        <v>31</v>
      </c>
      <c r="X506" s="42" t="s">
        <v>1358</v>
      </c>
      <c r="Y506" s="48" t="s">
        <v>4938</v>
      </c>
      <c r="HI506" s="49"/>
      <c r="HJ506" s="49"/>
      <c r="HK506" s="49"/>
      <c r="HL506" s="49"/>
      <c r="HM506" s="99"/>
      <c r="HN506" s="99"/>
      <c r="HO506" s="99"/>
      <c r="HP506" s="99"/>
      <c r="HQ506" s="99"/>
      <c r="HR506" s="99"/>
      <c r="HS506" s="99"/>
      <c r="HT506" s="99"/>
      <c r="HU506" s="99"/>
      <c r="HV506" s="99"/>
      <c r="HW506" s="99"/>
      <c r="HX506" s="99"/>
      <c r="HY506" s="99"/>
      <c r="HZ506" s="99"/>
      <c r="IA506" s="99"/>
      <c r="IB506" s="99"/>
      <c r="IC506" s="99"/>
      <c r="ID506" s="99"/>
      <c r="IE506" s="99"/>
      <c r="IF506" s="99"/>
    </row>
    <row r="507" spans="1:240" s="41" customFormat="1" ht="15" customHeight="1" x14ac:dyDescent="0.25">
      <c r="A507" s="14">
        <v>506</v>
      </c>
      <c r="B507" s="42" t="s">
        <v>3127</v>
      </c>
      <c r="C507" s="43" t="s">
        <v>9</v>
      </c>
      <c r="D507" s="42" t="s">
        <v>61</v>
      </c>
      <c r="E507" s="65">
        <v>43067</v>
      </c>
      <c r="F507" s="66" t="s">
        <v>3232</v>
      </c>
      <c r="G507" s="42">
        <v>8156001360</v>
      </c>
      <c r="H507" s="42" t="s">
        <v>663</v>
      </c>
      <c r="I507" s="42" t="s">
        <v>3233</v>
      </c>
      <c r="J507" s="42" t="s">
        <v>665</v>
      </c>
      <c r="K507" s="46">
        <v>100000</v>
      </c>
      <c r="L507" s="42" t="s">
        <v>66</v>
      </c>
      <c r="M507" s="42" t="s">
        <v>67</v>
      </c>
      <c r="N507" s="42" t="s">
        <v>3234</v>
      </c>
      <c r="O507" s="42" t="s">
        <v>3235</v>
      </c>
      <c r="P507" s="42" t="s">
        <v>3236</v>
      </c>
      <c r="Q507" s="14" t="s">
        <v>669</v>
      </c>
      <c r="R507" s="47" t="s">
        <v>72</v>
      </c>
      <c r="S507" s="42" t="s">
        <v>3237</v>
      </c>
      <c r="T507" s="14" t="s">
        <v>380</v>
      </c>
      <c r="U507" s="42" t="s">
        <v>75</v>
      </c>
      <c r="V507" s="42" t="s">
        <v>661</v>
      </c>
      <c r="W507" s="42" t="s">
        <v>77</v>
      </c>
      <c r="X507" s="42" t="s">
        <v>1358</v>
      </c>
      <c r="Y507" s="48" t="s">
        <v>4938</v>
      </c>
    </row>
    <row r="508" spans="1:240" s="41" customFormat="1" ht="15" customHeight="1" x14ac:dyDescent="0.25">
      <c r="A508" s="14">
        <v>507</v>
      </c>
      <c r="B508" s="42" t="s">
        <v>3127</v>
      </c>
      <c r="C508" s="43" t="s">
        <v>9</v>
      </c>
      <c r="D508" s="42" t="s">
        <v>61</v>
      </c>
      <c r="E508" s="65">
        <v>43072</v>
      </c>
      <c r="F508" s="66" t="s">
        <v>3238</v>
      </c>
      <c r="G508" s="42">
        <v>8156002145</v>
      </c>
      <c r="H508" s="42" t="s">
        <v>3239</v>
      </c>
      <c r="I508" s="42" t="s">
        <v>3240</v>
      </c>
      <c r="J508" s="42" t="s">
        <v>665</v>
      </c>
      <c r="K508" s="46">
        <v>100000</v>
      </c>
      <c r="L508" s="42" t="s">
        <v>66</v>
      </c>
      <c r="M508" s="42" t="s">
        <v>67</v>
      </c>
      <c r="N508" s="42" t="s">
        <v>3241</v>
      </c>
      <c r="O508" s="42" t="s">
        <v>3242</v>
      </c>
      <c r="P508" s="42" t="s">
        <v>3243</v>
      </c>
      <c r="Q508" s="14" t="s">
        <v>3244</v>
      </c>
      <c r="R508" s="47" t="s">
        <v>72</v>
      </c>
      <c r="S508" s="42" t="s">
        <v>3237</v>
      </c>
      <c r="T508" s="14" t="s">
        <v>380</v>
      </c>
      <c r="U508" s="42" t="s">
        <v>75</v>
      </c>
      <c r="V508" s="42" t="s">
        <v>661</v>
      </c>
      <c r="W508" s="42" t="s">
        <v>77</v>
      </c>
      <c r="X508" s="42" t="s">
        <v>1358</v>
      </c>
      <c r="Y508" s="48" t="s">
        <v>4938</v>
      </c>
    </row>
    <row r="509" spans="1:240" s="41" customFormat="1" ht="15" customHeight="1" x14ac:dyDescent="0.25">
      <c r="A509" s="14">
        <v>508</v>
      </c>
      <c r="B509" s="42" t="s">
        <v>3127</v>
      </c>
      <c r="C509" s="43" t="s">
        <v>9</v>
      </c>
      <c r="D509" s="42" t="s">
        <v>61</v>
      </c>
      <c r="E509" s="65">
        <v>43072</v>
      </c>
      <c r="F509" s="66" t="s">
        <v>3245</v>
      </c>
      <c r="G509" s="42">
        <v>8187001217</v>
      </c>
      <c r="H509" s="42" t="s">
        <v>3246</v>
      </c>
      <c r="I509" s="42" t="s">
        <v>3247</v>
      </c>
      <c r="J509" s="42" t="s">
        <v>665</v>
      </c>
      <c r="K509" s="46">
        <v>50000</v>
      </c>
      <c r="L509" s="42" t="s">
        <v>66</v>
      </c>
      <c r="M509" s="42" t="s">
        <v>67</v>
      </c>
      <c r="N509" s="42" t="s">
        <v>3248</v>
      </c>
      <c r="O509" s="42" t="s">
        <v>3249</v>
      </c>
      <c r="P509" s="42" t="s">
        <v>3250</v>
      </c>
      <c r="Q509" s="14" t="s">
        <v>3251</v>
      </c>
      <c r="R509" s="47" t="s">
        <v>72</v>
      </c>
      <c r="S509" s="42" t="s">
        <v>3237</v>
      </c>
      <c r="T509" s="14" t="s">
        <v>380</v>
      </c>
      <c r="U509" s="42" t="s">
        <v>90</v>
      </c>
      <c r="V509" s="42" t="s">
        <v>661</v>
      </c>
      <c r="W509" s="42" t="s">
        <v>77</v>
      </c>
      <c r="X509" s="42" t="s">
        <v>1358</v>
      </c>
      <c r="Y509" s="48" t="s">
        <v>4938</v>
      </c>
    </row>
    <row r="510" spans="1:240" s="41" customFormat="1" ht="15" customHeight="1" x14ac:dyDescent="0.25">
      <c r="A510" s="14">
        <v>509</v>
      </c>
      <c r="B510" s="42" t="s">
        <v>3127</v>
      </c>
      <c r="C510" s="43" t="s">
        <v>9</v>
      </c>
      <c r="D510" s="42" t="s">
        <v>61</v>
      </c>
      <c r="E510" s="65">
        <v>43072</v>
      </c>
      <c r="F510" s="66" t="s">
        <v>3252</v>
      </c>
      <c r="G510" s="42">
        <v>8187001217</v>
      </c>
      <c r="H510" s="42" t="s">
        <v>3246</v>
      </c>
      <c r="I510" s="42" t="s">
        <v>3247</v>
      </c>
      <c r="J510" s="42" t="s">
        <v>665</v>
      </c>
      <c r="K510" s="46">
        <v>50000</v>
      </c>
      <c r="L510" s="42" t="s">
        <v>66</v>
      </c>
      <c r="M510" s="42" t="s">
        <v>67</v>
      </c>
      <c r="N510" s="42" t="s">
        <v>3253</v>
      </c>
      <c r="O510" s="42" t="s">
        <v>3254</v>
      </c>
      <c r="P510" s="42" t="s">
        <v>3255</v>
      </c>
      <c r="Q510" s="14" t="s">
        <v>3251</v>
      </c>
      <c r="R510" s="47" t="s">
        <v>72</v>
      </c>
      <c r="S510" s="42" t="s">
        <v>3237</v>
      </c>
      <c r="T510" s="14" t="s">
        <v>380</v>
      </c>
      <c r="U510" s="42" t="s">
        <v>90</v>
      </c>
      <c r="V510" s="42" t="s">
        <v>661</v>
      </c>
      <c r="W510" s="42" t="s">
        <v>77</v>
      </c>
      <c r="X510" s="42" t="s">
        <v>1358</v>
      </c>
      <c r="Y510" s="48" t="s">
        <v>4938</v>
      </c>
    </row>
    <row r="511" spans="1:240" s="41" customFormat="1" ht="15" customHeight="1" x14ac:dyDescent="0.25">
      <c r="A511" s="14">
        <v>510</v>
      </c>
      <c r="B511" s="42" t="s">
        <v>3127</v>
      </c>
      <c r="C511" s="43" t="s">
        <v>9</v>
      </c>
      <c r="D511" s="42" t="s">
        <v>61</v>
      </c>
      <c r="E511" s="65">
        <v>43074</v>
      </c>
      <c r="F511" s="66" t="s">
        <v>3256</v>
      </c>
      <c r="G511" s="42">
        <v>8156002045</v>
      </c>
      <c r="H511" s="42" t="s">
        <v>3257</v>
      </c>
      <c r="I511" s="42" t="s">
        <v>3258</v>
      </c>
      <c r="J511" s="42" t="s">
        <v>665</v>
      </c>
      <c r="K511" s="46">
        <v>100000</v>
      </c>
      <c r="L511" s="42" t="s">
        <v>66</v>
      </c>
      <c r="M511" s="42" t="s">
        <v>67</v>
      </c>
      <c r="N511" s="42" t="s">
        <v>3259</v>
      </c>
      <c r="O511" s="42" t="s">
        <v>3260</v>
      </c>
      <c r="P511" s="42" t="s">
        <v>3261</v>
      </c>
      <c r="Q511" s="14" t="s">
        <v>3262</v>
      </c>
      <c r="R511" s="47" t="s">
        <v>72</v>
      </c>
      <c r="S511" s="42" t="s">
        <v>3237</v>
      </c>
      <c r="T511" s="14" t="s">
        <v>380</v>
      </c>
      <c r="U511" s="42" t="s">
        <v>75</v>
      </c>
      <c r="V511" s="42" t="s">
        <v>661</v>
      </c>
      <c r="W511" s="42" t="s">
        <v>77</v>
      </c>
      <c r="X511" s="42" t="s">
        <v>1358</v>
      </c>
      <c r="Y511" s="48" t="s">
        <v>4938</v>
      </c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  <c r="CD511" s="49"/>
      <c r="CE511" s="49"/>
      <c r="CF511" s="49"/>
      <c r="CG511" s="49"/>
      <c r="CH511" s="49"/>
      <c r="CI511" s="49"/>
      <c r="CJ511" s="49"/>
      <c r="CK511" s="49"/>
      <c r="CL511" s="49"/>
      <c r="CM511" s="49"/>
      <c r="CN511" s="49"/>
      <c r="CO511" s="49"/>
      <c r="CP511" s="49"/>
      <c r="CQ511" s="49"/>
      <c r="CR511" s="49"/>
      <c r="CS511" s="49"/>
      <c r="CT511" s="49"/>
      <c r="CU511" s="49"/>
      <c r="CV511" s="49"/>
      <c r="CW511" s="49"/>
      <c r="CX511" s="49"/>
      <c r="CY511" s="49"/>
      <c r="CZ511" s="49"/>
      <c r="DA511" s="49"/>
      <c r="DB511" s="49"/>
      <c r="DC511" s="49"/>
      <c r="DD511" s="49"/>
      <c r="DE511" s="49"/>
      <c r="DF511" s="49"/>
      <c r="DG511" s="49"/>
      <c r="DH511" s="49"/>
      <c r="DI511" s="49"/>
      <c r="DJ511" s="49"/>
      <c r="DK511" s="49"/>
      <c r="DL511" s="49"/>
      <c r="DM511" s="49"/>
      <c r="DN511" s="49"/>
      <c r="DO511" s="49"/>
      <c r="DP511" s="49"/>
      <c r="DQ511" s="49"/>
      <c r="DR511" s="49"/>
      <c r="DS511" s="49"/>
      <c r="DT511" s="49"/>
      <c r="DU511" s="49"/>
      <c r="DV511" s="49"/>
      <c r="DW511" s="49"/>
      <c r="DX511" s="49"/>
      <c r="DY511" s="49"/>
      <c r="DZ511" s="49"/>
      <c r="EA511" s="49"/>
      <c r="EB511" s="49"/>
      <c r="EC511" s="49"/>
      <c r="ED511" s="49"/>
      <c r="EE511" s="49"/>
      <c r="EF511" s="49"/>
      <c r="EG511" s="49"/>
      <c r="EH511" s="49"/>
      <c r="EI511" s="49"/>
      <c r="EJ511" s="49"/>
      <c r="EK511" s="49"/>
      <c r="EL511" s="49"/>
      <c r="EM511" s="49"/>
      <c r="EN511" s="49"/>
      <c r="EO511" s="49"/>
      <c r="EP511" s="49"/>
      <c r="EQ511" s="49"/>
      <c r="ER511" s="49"/>
      <c r="ES511" s="49"/>
      <c r="ET511" s="49"/>
      <c r="EU511" s="49"/>
      <c r="EV511" s="49"/>
      <c r="EW511" s="49"/>
      <c r="EX511" s="49"/>
      <c r="EY511" s="49"/>
      <c r="EZ511" s="49"/>
      <c r="FA511" s="49"/>
      <c r="FB511" s="49"/>
      <c r="FC511" s="49"/>
      <c r="FD511" s="49"/>
      <c r="FE511" s="49"/>
      <c r="FF511" s="49"/>
      <c r="FG511" s="49"/>
      <c r="FH511" s="49"/>
      <c r="FI511" s="49"/>
      <c r="FJ511" s="49"/>
      <c r="FK511" s="49"/>
      <c r="FL511" s="49"/>
      <c r="FM511" s="49"/>
      <c r="FN511" s="49"/>
      <c r="FO511" s="49"/>
      <c r="FP511" s="49"/>
      <c r="FQ511" s="49"/>
      <c r="FR511" s="49"/>
      <c r="FS511" s="49"/>
      <c r="FT511" s="49"/>
      <c r="FU511" s="49"/>
      <c r="FV511" s="49"/>
      <c r="FW511" s="49"/>
      <c r="FX511" s="49"/>
      <c r="FY511" s="49"/>
      <c r="FZ511" s="49"/>
      <c r="GA511" s="49"/>
      <c r="GB511" s="49"/>
      <c r="GC511" s="49"/>
      <c r="GD511" s="49"/>
      <c r="GE511" s="49"/>
      <c r="GF511" s="49"/>
      <c r="GG511" s="49"/>
      <c r="GH511" s="49"/>
      <c r="GI511" s="49"/>
      <c r="GJ511" s="49"/>
      <c r="GK511" s="49"/>
      <c r="GL511" s="49"/>
      <c r="GM511" s="49"/>
      <c r="GN511" s="49"/>
      <c r="GO511" s="49"/>
      <c r="GP511" s="49"/>
      <c r="GQ511" s="49"/>
      <c r="GR511" s="49"/>
      <c r="GS511" s="49"/>
      <c r="GT511" s="49"/>
      <c r="GU511" s="49"/>
      <c r="GV511" s="49"/>
      <c r="GW511" s="49"/>
      <c r="GX511" s="49"/>
      <c r="GY511" s="49"/>
      <c r="GZ511" s="49"/>
      <c r="HA511" s="49"/>
      <c r="HB511" s="49"/>
      <c r="HC511" s="49"/>
      <c r="HD511" s="49"/>
      <c r="HE511" s="49"/>
      <c r="HF511" s="49"/>
      <c r="HG511" s="49"/>
      <c r="HH511" s="49"/>
    </row>
    <row r="512" spans="1:240" s="41" customFormat="1" ht="15" customHeight="1" x14ac:dyDescent="0.25">
      <c r="A512" s="14">
        <v>511</v>
      </c>
      <c r="B512" s="42" t="s">
        <v>3127</v>
      </c>
      <c r="C512" s="43" t="s">
        <v>9</v>
      </c>
      <c r="D512" s="42" t="s">
        <v>61</v>
      </c>
      <c r="E512" s="65">
        <v>43075</v>
      </c>
      <c r="F512" s="66" t="s">
        <v>3263</v>
      </c>
      <c r="G512" s="42">
        <v>8158000306</v>
      </c>
      <c r="H512" s="42" t="s">
        <v>3264</v>
      </c>
      <c r="I512" s="42" t="s">
        <v>3265</v>
      </c>
      <c r="J512" s="42" t="s">
        <v>665</v>
      </c>
      <c r="K512" s="46">
        <v>50000</v>
      </c>
      <c r="L512" s="42" t="s">
        <v>66</v>
      </c>
      <c r="M512" s="42" t="s">
        <v>67</v>
      </c>
      <c r="N512" s="42" t="s">
        <v>3266</v>
      </c>
      <c r="O512" s="42" t="s">
        <v>3267</v>
      </c>
      <c r="P512" s="42" t="s">
        <v>3268</v>
      </c>
      <c r="Q512" s="14" t="s">
        <v>3269</v>
      </c>
      <c r="R512" s="47" t="s">
        <v>72</v>
      </c>
      <c r="S512" s="42" t="s">
        <v>3237</v>
      </c>
      <c r="T512" s="14" t="s">
        <v>380</v>
      </c>
      <c r="U512" s="42" t="s">
        <v>90</v>
      </c>
      <c r="V512" s="42" t="s">
        <v>661</v>
      </c>
      <c r="W512" s="42" t="s">
        <v>77</v>
      </c>
      <c r="X512" s="42" t="s">
        <v>1358</v>
      </c>
      <c r="Y512" s="48" t="s">
        <v>4938</v>
      </c>
    </row>
    <row r="513" spans="1:240" s="41" customFormat="1" ht="15" customHeight="1" x14ac:dyDescent="0.25">
      <c r="A513" s="14">
        <v>512</v>
      </c>
      <c r="B513" s="42" t="s">
        <v>3127</v>
      </c>
      <c r="C513" s="43" t="s">
        <v>9</v>
      </c>
      <c r="D513" s="42" t="s">
        <v>61</v>
      </c>
      <c r="E513" s="65">
        <v>43082</v>
      </c>
      <c r="F513" s="66" t="s">
        <v>3270</v>
      </c>
      <c r="G513" s="42">
        <v>8153000246</v>
      </c>
      <c r="H513" s="42" t="s">
        <v>3271</v>
      </c>
      <c r="I513" s="42" t="s">
        <v>3272</v>
      </c>
      <c r="J513" s="42" t="s">
        <v>665</v>
      </c>
      <c r="K513" s="46">
        <v>50000</v>
      </c>
      <c r="L513" s="42" t="s">
        <v>66</v>
      </c>
      <c r="M513" s="42" t="s">
        <v>67</v>
      </c>
      <c r="N513" s="42" t="s">
        <v>3273</v>
      </c>
      <c r="O513" s="42" t="s">
        <v>3274</v>
      </c>
      <c r="P513" s="42" t="s">
        <v>3275</v>
      </c>
      <c r="Q513" s="14" t="s">
        <v>3276</v>
      </c>
      <c r="R513" s="47" t="s">
        <v>72</v>
      </c>
      <c r="S513" s="42" t="s">
        <v>3237</v>
      </c>
      <c r="T513" s="14" t="s">
        <v>380</v>
      </c>
      <c r="U513" s="42" t="s">
        <v>90</v>
      </c>
      <c r="V513" s="42" t="s">
        <v>661</v>
      </c>
      <c r="W513" s="42" t="s">
        <v>77</v>
      </c>
      <c r="X513" s="42" t="s">
        <v>1358</v>
      </c>
      <c r="Y513" s="48" t="s">
        <v>4938</v>
      </c>
    </row>
    <row r="514" spans="1:240" s="41" customFormat="1" ht="15" customHeight="1" x14ac:dyDescent="0.25">
      <c r="A514" s="14">
        <v>513</v>
      </c>
      <c r="B514" s="42" t="s">
        <v>3127</v>
      </c>
      <c r="C514" s="43" t="s">
        <v>9</v>
      </c>
      <c r="D514" s="42" t="s">
        <v>61</v>
      </c>
      <c r="E514" s="65">
        <v>43090</v>
      </c>
      <c r="F514" s="66" t="s">
        <v>3277</v>
      </c>
      <c r="G514" s="42">
        <v>8187000805</v>
      </c>
      <c r="H514" s="42" t="s">
        <v>3278</v>
      </c>
      <c r="I514" s="42" t="s">
        <v>3279</v>
      </c>
      <c r="J514" s="42" t="s">
        <v>665</v>
      </c>
      <c r="K514" s="46">
        <v>100000</v>
      </c>
      <c r="L514" s="42" t="s">
        <v>66</v>
      </c>
      <c r="M514" s="42" t="s">
        <v>67</v>
      </c>
      <c r="N514" s="42" t="s">
        <v>3280</v>
      </c>
      <c r="O514" s="42" t="s">
        <v>3281</v>
      </c>
      <c r="P514" s="42" t="s">
        <v>3282</v>
      </c>
      <c r="Q514" s="14" t="s">
        <v>3283</v>
      </c>
      <c r="R514" s="47" t="s">
        <v>72</v>
      </c>
      <c r="S514" s="42" t="s">
        <v>3237</v>
      </c>
      <c r="T514" s="14" t="s">
        <v>380</v>
      </c>
      <c r="U514" s="42" t="s">
        <v>90</v>
      </c>
      <c r="V514" s="42" t="s">
        <v>661</v>
      </c>
      <c r="W514" s="42" t="s">
        <v>77</v>
      </c>
      <c r="X514" s="42" t="s">
        <v>1358</v>
      </c>
      <c r="Y514" s="48" t="s">
        <v>4938</v>
      </c>
    </row>
    <row r="515" spans="1:240" s="41" customFormat="1" ht="15" customHeight="1" x14ac:dyDescent="0.25">
      <c r="A515" s="14">
        <v>514</v>
      </c>
      <c r="B515" s="42" t="s">
        <v>3127</v>
      </c>
      <c r="C515" s="43" t="s">
        <v>9</v>
      </c>
      <c r="D515" s="42" t="s">
        <v>61</v>
      </c>
      <c r="E515" s="65">
        <v>43093</v>
      </c>
      <c r="F515" s="66" t="s">
        <v>3284</v>
      </c>
      <c r="G515" s="42">
        <v>8156001373</v>
      </c>
      <c r="H515" s="42" t="s">
        <v>3285</v>
      </c>
      <c r="I515" s="42" t="s">
        <v>3286</v>
      </c>
      <c r="J515" s="42" t="s">
        <v>665</v>
      </c>
      <c r="K515" s="46">
        <v>50000</v>
      </c>
      <c r="L515" s="42" t="s">
        <v>66</v>
      </c>
      <c r="M515" s="42" t="s">
        <v>67</v>
      </c>
      <c r="N515" s="42" t="s">
        <v>3287</v>
      </c>
      <c r="O515" s="42" t="s">
        <v>3288</v>
      </c>
      <c r="P515" s="42" t="s">
        <v>3289</v>
      </c>
      <c r="Q515" s="14" t="s">
        <v>3290</v>
      </c>
      <c r="R515" s="47" t="s">
        <v>72</v>
      </c>
      <c r="S515" s="42" t="s">
        <v>3237</v>
      </c>
      <c r="T515" s="14" t="s">
        <v>380</v>
      </c>
      <c r="U515" s="42" t="s">
        <v>75</v>
      </c>
      <c r="V515" s="42" t="s">
        <v>661</v>
      </c>
      <c r="W515" s="42" t="s">
        <v>77</v>
      </c>
      <c r="X515" s="42" t="s">
        <v>1358</v>
      </c>
      <c r="Y515" s="48" t="s">
        <v>4938</v>
      </c>
    </row>
    <row r="516" spans="1:240" s="41" customFormat="1" ht="15" customHeight="1" x14ac:dyDescent="0.25">
      <c r="A516" s="14">
        <v>515</v>
      </c>
      <c r="B516" s="42" t="s">
        <v>3127</v>
      </c>
      <c r="C516" s="43" t="s">
        <v>10</v>
      </c>
      <c r="D516" s="42" t="s">
        <v>61</v>
      </c>
      <c r="E516" s="72">
        <v>43076</v>
      </c>
      <c r="F516" s="109">
        <v>0.12238425925925926</v>
      </c>
      <c r="G516" s="42" t="s">
        <v>31</v>
      </c>
      <c r="H516" s="42" t="s">
        <v>31</v>
      </c>
      <c r="I516" s="42" t="s">
        <v>31</v>
      </c>
      <c r="J516" s="42" t="s">
        <v>31</v>
      </c>
      <c r="K516" s="46">
        <v>200000</v>
      </c>
      <c r="L516" s="42" t="s">
        <v>31</v>
      </c>
      <c r="M516" s="42" t="s">
        <v>31</v>
      </c>
      <c r="N516" s="42" t="s">
        <v>31</v>
      </c>
      <c r="O516" s="42" t="s">
        <v>31</v>
      </c>
      <c r="P516" s="42" t="s">
        <v>3291</v>
      </c>
      <c r="Q516" s="14" t="s">
        <v>100</v>
      </c>
      <c r="R516" s="47" t="s">
        <v>72</v>
      </c>
      <c r="S516" s="42" t="s">
        <v>3292</v>
      </c>
      <c r="T516" s="14" t="s">
        <v>380</v>
      </c>
      <c r="U516" s="42" t="s">
        <v>2314</v>
      </c>
      <c r="V516" s="42" t="s">
        <v>31</v>
      </c>
      <c r="W516" s="42" t="s">
        <v>31</v>
      </c>
      <c r="X516" s="42" t="s">
        <v>1358</v>
      </c>
      <c r="Y516" s="48" t="s">
        <v>4938</v>
      </c>
      <c r="HI516" s="98"/>
      <c r="HJ516" s="98"/>
      <c r="HK516" s="98"/>
      <c r="HL516" s="98"/>
      <c r="HM516" s="49"/>
      <c r="HN516" s="49"/>
      <c r="HO516" s="49"/>
      <c r="HP516" s="49"/>
      <c r="HQ516" s="49"/>
      <c r="HR516" s="49"/>
      <c r="HS516" s="49"/>
      <c r="HT516" s="49"/>
      <c r="HU516" s="49"/>
      <c r="HV516" s="49"/>
      <c r="HW516" s="49"/>
      <c r="HX516" s="49"/>
      <c r="HY516" s="49"/>
      <c r="HZ516" s="49"/>
      <c r="IA516" s="49"/>
      <c r="IB516" s="49"/>
      <c r="IC516" s="49"/>
      <c r="ID516" s="49"/>
      <c r="IE516" s="49"/>
      <c r="IF516" s="49"/>
    </row>
    <row r="517" spans="1:240" s="41" customFormat="1" ht="15" customHeight="1" x14ac:dyDescent="0.25">
      <c r="A517" s="14">
        <v>516</v>
      </c>
      <c r="B517" s="42" t="s">
        <v>3127</v>
      </c>
      <c r="C517" s="43" t="s">
        <v>10</v>
      </c>
      <c r="D517" s="42" t="s">
        <v>61</v>
      </c>
      <c r="E517" s="56">
        <v>43092</v>
      </c>
      <c r="F517" s="109">
        <v>0.1216087962962963</v>
      </c>
      <c r="G517" s="42" t="s">
        <v>31</v>
      </c>
      <c r="H517" s="42" t="s">
        <v>31</v>
      </c>
      <c r="I517" s="42" t="s">
        <v>31</v>
      </c>
      <c r="J517" s="42" t="s">
        <v>31</v>
      </c>
      <c r="K517" s="46">
        <v>200000</v>
      </c>
      <c r="L517" s="42" t="s">
        <v>31</v>
      </c>
      <c r="M517" s="42" t="s">
        <v>31</v>
      </c>
      <c r="N517" s="42" t="s">
        <v>31</v>
      </c>
      <c r="O517" s="42" t="s">
        <v>31</v>
      </c>
      <c r="P517" s="42" t="s">
        <v>3293</v>
      </c>
      <c r="Q517" s="14" t="s">
        <v>100</v>
      </c>
      <c r="R517" s="47" t="s">
        <v>72</v>
      </c>
      <c r="S517" s="42" t="s">
        <v>3292</v>
      </c>
      <c r="T517" s="14" t="s">
        <v>380</v>
      </c>
      <c r="U517" s="42" t="s">
        <v>2314</v>
      </c>
      <c r="V517" s="42" t="s">
        <v>31</v>
      </c>
      <c r="W517" s="42" t="s">
        <v>31</v>
      </c>
      <c r="X517" s="42" t="s">
        <v>1358</v>
      </c>
      <c r="Y517" s="48" t="s">
        <v>4938</v>
      </c>
      <c r="HI517" s="49"/>
      <c r="HJ517" s="49"/>
      <c r="HK517" s="49"/>
      <c r="HL517" s="49"/>
      <c r="HM517" s="98"/>
      <c r="HN517" s="98"/>
      <c r="HO517" s="98"/>
      <c r="HP517" s="98"/>
      <c r="HQ517" s="98"/>
      <c r="HR517" s="98"/>
      <c r="HS517" s="98"/>
      <c r="HT517" s="98"/>
      <c r="HU517" s="98"/>
      <c r="HV517" s="98"/>
      <c r="HW517" s="98"/>
      <c r="HX517" s="98"/>
      <c r="HY517" s="98"/>
      <c r="HZ517" s="98"/>
      <c r="IA517" s="98"/>
      <c r="IB517" s="98"/>
      <c r="IC517" s="98"/>
      <c r="ID517" s="98"/>
      <c r="IE517" s="98"/>
      <c r="IF517" s="98"/>
    </row>
    <row r="518" spans="1:240" s="41" customFormat="1" ht="15" customHeight="1" x14ac:dyDescent="0.25">
      <c r="A518" s="14">
        <v>517</v>
      </c>
      <c r="B518" s="42" t="s">
        <v>3127</v>
      </c>
      <c r="C518" s="43" t="s">
        <v>9</v>
      </c>
      <c r="D518" s="42" t="s">
        <v>61</v>
      </c>
      <c r="E518" s="70">
        <v>43085</v>
      </c>
      <c r="F518" s="71" t="s">
        <v>3294</v>
      </c>
      <c r="G518" s="42">
        <v>8220000027</v>
      </c>
      <c r="H518" s="42" t="s">
        <v>3295</v>
      </c>
      <c r="I518" s="42" t="s">
        <v>3296</v>
      </c>
      <c r="J518" s="42" t="s">
        <v>600</v>
      </c>
      <c r="K518" s="46">
        <v>150000</v>
      </c>
      <c r="L518" s="42" t="s">
        <v>66</v>
      </c>
      <c r="M518" s="42" t="s">
        <v>67</v>
      </c>
      <c r="N518" s="42" t="s">
        <v>3297</v>
      </c>
      <c r="O518" s="42" t="s">
        <v>3298</v>
      </c>
      <c r="P518" s="42" t="s">
        <v>3299</v>
      </c>
      <c r="Q518" s="14" t="s">
        <v>3300</v>
      </c>
      <c r="R518" s="47" t="s">
        <v>72</v>
      </c>
      <c r="S518" s="42" t="s">
        <v>3301</v>
      </c>
      <c r="T518" s="14" t="s">
        <v>606</v>
      </c>
      <c r="U518" s="42" t="s">
        <v>75</v>
      </c>
      <c r="V518" s="42" t="s">
        <v>661</v>
      </c>
      <c r="W518" s="42" t="s">
        <v>77</v>
      </c>
      <c r="X518" s="42" t="s">
        <v>1358</v>
      </c>
      <c r="Y518" s="48" t="s">
        <v>4938</v>
      </c>
    </row>
    <row r="519" spans="1:240" s="41" customFormat="1" ht="15" customHeight="1" x14ac:dyDescent="0.25">
      <c r="A519" s="14">
        <v>518</v>
      </c>
      <c r="B519" s="42" t="s">
        <v>3127</v>
      </c>
      <c r="C519" s="43" t="s">
        <v>9</v>
      </c>
      <c r="D519" s="42" t="s">
        <v>61</v>
      </c>
      <c r="E519" s="70">
        <v>43092</v>
      </c>
      <c r="F519" s="71" t="s">
        <v>3302</v>
      </c>
      <c r="G519" s="42">
        <v>8269000422</v>
      </c>
      <c r="H519" s="42" t="s">
        <v>3303</v>
      </c>
      <c r="I519" s="42" t="s">
        <v>3304</v>
      </c>
      <c r="J519" s="42" t="s">
        <v>600</v>
      </c>
      <c r="K519" s="46">
        <v>200000</v>
      </c>
      <c r="L519" s="42" t="s">
        <v>66</v>
      </c>
      <c r="M519" s="42" t="s">
        <v>67</v>
      </c>
      <c r="N519" s="42" t="s">
        <v>3305</v>
      </c>
      <c r="O519" s="42" t="s">
        <v>3306</v>
      </c>
      <c r="P519" s="42" t="s">
        <v>3307</v>
      </c>
      <c r="Q519" s="14" t="s">
        <v>3308</v>
      </c>
      <c r="R519" s="47" t="s">
        <v>72</v>
      </c>
      <c r="S519" s="42" t="s">
        <v>3301</v>
      </c>
      <c r="T519" s="14" t="s">
        <v>606</v>
      </c>
      <c r="U519" s="42" t="s">
        <v>75</v>
      </c>
      <c r="V519" s="42" t="s">
        <v>661</v>
      </c>
      <c r="W519" s="42" t="s">
        <v>77</v>
      </c>
      <c r="X519" s="42" t="s">
        <v>1358</v>
      </c>
      <c r="Y519" s="48" t="s">
        <v>4938</v>
      </c>
    </row>
    <row r="520" spans="1:240" s="41" customFormat="1" ht="15" customHeight="1" x14ac:dyDescent="0.25">
      <c r="A520" s="14">
        <v>519</v>
      </c>
      <c r="B520" s="42" t="s">
        <v>3127</v>
      </c>
      <c r="C520" s="43" t="s">
        <v>9</v>
      </c>
      <c r="D520" s="42" t="s">
        <v>61</v>
      </c>
      <c r="E520" s="70">
        <v>43095</v>
      </c>
      <c r="F520" s="71" t="s">
        <v>3309</v>
      </c>
      <c r="G520" s="42">
        <v>8211000027</v>
      </c>
      <c r="H520" s="42" t="s">
        <v>3310</v>
      </c>
      <c r="I520" s="42" t="s">
        <v>3311</v>
      </c>
      <c r="J520" s="42" t="s">
        <v>600</v>
      </c>
      <c r="K520" s="46">
        <v>350000</v>
      </c>
      <c r="L520" s="42" t="s">
        <v>66</v>
      </c>
      <c r="M520" s="42" t="s">
        <v>67</v>
      </c>
      <c r="N520" s="42" t="s">
        <v>3312</v>
      </c>
      <c r="O520" s="42" t="s">
        <v>3313</v>
      </c>
      <c r="P520" s="42" t="s">
        <v>3314</v>
      </c>
      <c r="Q520" s="14" t="s">
        <v>3300</v>
      </c>
      <c r="R520" s="47" t="s">
        <v>72</v>
      </c>
      <c r="S520" s="42" t="s">
        <v>3301</v>
      </c>
      <c r="T520" s="14" t="s">
        <v>606</v>
      </c>
      <c r="U520" s="42" t="s">
        <v>75</v>
      </c>
      <c r="V520" s="42" t="s">
        <v>661</v>
      </c>
      <c r="W520" s="42" t="s">
        <v>77</v>
      </c>
      <c r="X520" s="42" t="s">
        <v>1358</v>
      </c>
      <c r="Y520" s="48" t="s">
        <v>4938</v>
      </c>
    </row>
    <row r="521" spans="1:240" s="41" customFormat="1" ht="15" customHeight="1" x14ac:dyDescent="0.25">
      <c r="A521" s="14">
        <v>520</v>
      </c>
      <c r="B521" s="42" t="s">
        <v>3315</v>
      </c>
      <c r="C521" s="43" t="s">
        <v>9</v>
      </c>
      <c r="D521" s="42" t="s">
        <v>61</v>
      </c>
      <c r="E521" s="70">
        <v>43112</v>
      </c>
      <c r="F521" s="71" t="s">
        <v>3316</v>
      </c>
      <c r="G521" s="42">
        <v>8226000094</v>
      </c>
      <c r="H521" s="42" t="s">
        <v>3317</v>
      </c>
      <c r="I521" s="42" t="s">
        <v>3318</v>
      </c>
      <c r="J521" s="42" t="s">
        <v>640</v>
      </c>
      <c r="K521" s="46">
        <v>100000</v>
      </c>
      <c r="L521" s="42" t="s">
        <v>66</v>
      </c>
      <c r="M521" s="42" t="s">
        <v>67</v>
      </c>
      <c r="N521" s="42" t="s">
        <v>3319</v>
      </c>
      <c r="O521" s="42" t="s">
        <v>3320</v>
      </c>
      <c r="P521" s="42" t="s">
        <v>3321</v>
      </c>
      <c r="Q521" s="14" t="s">
        <v>3322</v>
      </c>
      <c r="R521" s="47" t="s">
        <v>72</v>
      </c>
      <c r="S521" s="42" t="s">
        <v>3323</v>
      </c>
      <c r="T521" s="14" t="s">
        <v>629</v>
      </c>
      <c r="U521" s="42" t="s">
        <v>116</v>
      </c>
      <c r="V521" s="42" t="s">
        <v>661</v>
      </c>
      <c r="W521" s="42" t="s">
        <v>77</v>
      </c>
      <c r="X521" s="42" t="s">
        <v>1358</v>
      </c>
      <c r="Y521" s="48" t="s">
        <v>4938</v>
      </c>
      <c r="HI521" s="99"/>
      <c r="HJ521" s="99"/>
      <c r="HK521" s="99"/>
      <c r="HL521" s="99"/>
      <c r="HM521" s="49"/>
      <c r="HN521" s="49"/>
      <c r="HO521" s="49"/>
      <c r="HP521" s="49"/>
      <c r="HQ521" s="49"/>
      <c r="HR521" s="49"/>
      <c r="HS521" s="49"/>
      <c r="HT521" s="49"/>
      <c r="HU521" s="49"/>
      <c r="HV521" s="49"/>
      <c r="HW521" s="49"/>
      <c r="HX521" s="49"/>
      <c r="HY521" s="49"/>
      <c r="HZ521" s="49"/>
      <c r="IA521" s="49"/>
      <c r="IB521" s="49"/>
      <c r="IC521" s="49"/>
      <c r="ID521" s="49"/>
      <c r="IE521" s="49"/>
      <c r="IF521" s="49"/>
    </row>
    <row r="522" spans="1:240" s="41" customFormat="1" ht="15" customHeight="1" x14ac:dyDescent="0.25">
      <c r="A522" s="14">
        <v>521</v>
      </c>
      <c r="B522" s="42" t="s">
        <v>3315</v>
      </c>
      <c r="C522" s="43" t="s">
        <v>9</v>
      </c>
      <c r="D522" s="42" t="s">
        <v>61</v>
      </c>
      <c r="E522" s="70">
        <v>43054</v>
      </c>
      <c r="F522" s="71" t="s">
        <v>3324</v>
      </c>
      <c r="G522" s="42">
        <v>8191000749</v>
      </c>
      <c r="H522" s="42" t="s">
        <v>3325</v>
      </c>
      <c r="I522" s="42" t="s">
        <v>3326</v>
      </c>
      <c r="J522" s="42" t="s">
        <v>65</v>
      </c>
      <c r="K522" s="46">
        <v>200000</v>
      </c>
      <c r="L522" s="42" t="s">
        <v>66</v>
      </c>
      <c r="M522" s="42" t="s">
        <v>67</v>
      </c>
      <c r="N522" s="42" t="s">
        <v>3327</v>
      </c>
      <c r="O522" s="42" t="s">
        <v>3328</v>
      </c>
      <c r="P522" s="42" t="s">
        <v>3329</v>
      </c>
      <c r="Q522" s="14" t="s">
        <v>3330</v>
      </c>
      <c r="R522" s="47" t="s">
        <v>72</v>
      </c>
      <c r="S522" s="42" t="s">
        <v>3331</v>
      </c>
      <c r="T522" s="14" t="s">
        <v>74</v>
      </c>
      <c r="U522" s="42" t="s">
        <v>116</v>
      </c>
      <c r="V522" s="42" t="s">
        <v>661</v>
      </c>
      <c r="W522" s="42" t="s">
        <v>77</v>
      </c>
      <c r="X522" s="42" t="s">
        <v>1358</v>
      </c>
      <c r="Y522" s="48" t="s">
        <v>4938</v>
      </c>
      <c r="HI522" s="98"/>
      <c r="HJ522" s="98"/>
      <c r="HK522" s="98"/>
      <c r="HL522" s="98"/>
    </row>
    <row r="523" spans="1:240" s="41" customFormat="1" ht="15" customHeight="1" x14ac:dyDescent="0.25">
      <c r="A523" s="14">
        <v>522</v>
      </c>
      <c r="B523" s="42" t="s">
        <v>3332</v>
      </c>
      <c r="C523" s="43" t="s">
        <v>9</v>
      </c>
      <c r="D523" s="42" t="s">
        <v>61</v>
      </c>
      <c r="E523" s="61">
        <v>43092</v>
      </c>
      <c r="F523" s="62" t="s">
        <v>3333</v>
      </c>
      <c r="G523" s="43" t="s">
        <v>3334</v>
      </c>
      <c r="H523" s="42" t="s">
        <v>3335</v>
      </c>
      <c r="I523" s="42" t="s">
        <v>3336</v>
      </c>
      <c r="J523" s="14" t="s">
        <v>580</v>
      </c>
      <c r="K523" s="46">
        <v>100000</v>
      </c>
      <c r="L523" s="42" t="s">
        <v>66</v>
      </c>
      <c r="M523" s="42" t="s">
        <v>67</v>
      </c>
      <c r="N523" s="46" t="s">
        <v>3337</v>
      </c>
      <c r="O523" s="42" t="s">
        <v>3338</v>
      </c>
      <c r="P523" s="42" t="s">
        <v>3339</v>
      </c>
      <c r="Q523" s="14" t="s">
        <v>3340</v>
      </c>
      <c r="R523" s="42" t="s">
        <v>72</v>
      </c>
      <c r="S523" s="42" t="s">
        <v>3341</v>
      </c>
      <c r="T523" s="14" t="s">
        <v>748</v>
      </c>
      <c r="U523" s="47" t="s">
        <v>75</v>
      </c>
      <c r="V523" s="42" t="s">
        <v>661</v>
      </c>
      <c r="W523" s="14" t="s">
        <v>77</v>
      </c>
      <c r="X523" s="42" t="s">
        <v>1358</v>
      </c>
      <c r="Y523" s="48" t="s">
        <v>4938</v>
      </c>
      <c r="HI523" s="49"/>
      <c r="HJ523" s="49"/>
      <c r="HK523" s="49"/>
      <c r="HL523" s="49"/>
      <c r="HM523" s="99"/>
      <c r="HN523" s="99"/>
      <c r="HO523" s="99"/>
      <c r="HP523" s="99"/>
      <c r="HQ523" s="99"/>
      <c r="HR523" s="99"/>
      <c r="HS523" s="99"/>
      <c r="HT523" s="99"/>
      <c r="HU523" s="99"/>
      <c r="HV523" s="99"/>
      <c r="HW523" s="99"/>
      <c r="HX523" s="99"/>
      <c r="HY523" s="99"/>
      <c r="HZ523" s="99"/>
      <c r="IA523" s="99"/>
      <c r="IB523" s="99"/>
      <c r="IC523" s="99"/>
      <c r="ID523" s="99"/>
      <c r="IE523" s="99"/>
      <c r="IF523" s="99"/>
    </row>
    <row r="524" spans="1:240" s="41" customFormat="1" ht="15" customHeight="1" x14ac:dyDescent="0.25">
      <c r="A524" s="14">
        <v>523</v>
      </c>
      <c r="B524" s="42" t="s">
        <v>3332</v>
      </c>
      <c r="C524" s="43" t="s">
        <v>9</v>
      </c>
      <c r="D524" s="42" t="s">
        <v>61</v>
      </c>
      <c r="E524" s="61">
        <v>43098</v>
      </c>
      <c r="F524" s="62" t="s">
        <v>3342</v>
      </c>
      <c r="G524" s="43" t="s">
        <v>3334</v>
      </c>
      <c r="H524" s="42" t="s">
        <v>3335</v>
      </c>
      <c r="I524" s="42" t="s">
        <v>3336</v>
      </c>
      <c r="J524" s="14" t="s">
        <v>580</v>
      </c>
      <c r="K524" s="46">
        <v>100000</v>
      </c>
      <c r="L524" s="42" t="s">
        <v>66</v>
      </c>
      <c r="M524" s="42" t="s">
        <v>67</v>
      </c>
      <c r="N524" s="46" t="s">
        <v>3343</v>
      </c>
      <c r="O524" s="42" t="s">
        <v>3344</v>
      </c>
      <c r="P524" s="42" t="s">
        <v>3345</v>
      </c>
      <c r="Q524" s="14" t="s">
        <v>3340</v>
      </c>
      <c r="R524" s="42" t="s">
        <v>72</v>
      </c>
      <c r="S524" s="42" t="s">
        <v>3341</v>
      </c>
      <c r="T524" s="14" t="s">
        <v>748</v>
      </c>
      <c r="U524" s="47" t="s">
        <v>75</v>
      </c>
      <c r="V524" s="42" t="s">
        <v>661</v>
      </c>
      <c r="W524" s="14" t="s">
        <v>77</v>
      </c>
      <c r="X524" s="42" t="s">
        <v>1358</v>
      </c>
      <c r="Y524" s="48" t="s">
        <v>4938</v>
      </c>
    </row>
    <row r="525" spans="1:240" s="41" customFormat="1" ht="15" customHeight="1" x14ac:dyDescent="0.25">
      <c r="A525" s="14">
        <v>524</v>
      </c>
      <c r="B525" s="42" t="s">
        <v>3332</v>
      </c>
      <c r="C525" s="43" t="s">
        <v>9</v>
      </c>
      <c r="D525" s="42" t="s">
        <v>61</v>
      </c>
      <c r="E525" s="61">
        <v>43103</v>
      </c>
      <c r="F525" s="62" t="s">
        <v>3346</v>
      </c>
      <c r="G525" s="43" t="s">
        <v>3347</v>
      </c>
      <c r="H525" s="42" t="s">
        <v>3348</v>
      </c>
      <c r="I525" s="42" t="s">
        <v>3349</v>
      </c>
      <c r="J525" s="14" t="s">
        <v>591</v>
      </c>
      <c r="K525" s="46">
        <v>100000</v>
      </c>
      <c r="L525" s="42" t="s">
        <v>66</v>
      </c>
      <c r="M525" s="42" t="s">
        <v>67</v>
      </c>
      <c r="N525" s="46" t="s">
        <v>3350</v>
      </c>
      <c r="O525" s="42" t="s">
        <v>3351</v>
      </c>
      <c r="P525" s="42" t="s">
        <v>3352</v>
      </c>
      <c r="Q525" s="14" t="s">
        <v>3353</v>
      </c>
      <c r="R525" s="42" t="s">
        <v>72</v>
      </c>
      <c r="S525" s="42" t="s">
        <v>3341</v>
      </c>
      <c r="T525" s="14" t="s">
        <v>748</v>
      </c>
      <c r="U525" s="47" t="s">
        <v>75</v>
      </c>
      <c r="V525" s="42" t="s">
        <v>661</v>
      </c>
      <c r="W525" s="14" t="s">
        <v>77</v>
      </c>
      <c r="X525" s="42" t="s">
        <v>1358</v>
      </c>
      <c r="Y525" s="48" t="s">
        <v>4938</v>
      </c>
      <c r="HI525" s="98"/>
      <c r="HJ525" s="98"/>
      <c r="HK525" s="98"/>
      <c r="HL525" s="98"/>
    </row>
    <row r="526" spans="1:240" s="41" customFormat="1" ht="15" customHeight="1" x14ac:dyDescent="0.25">
      <c r="A526" s="14">
        <v>525</v>
      </c>
      <c r="B526" s="42" t="s">
        <v>3332</v>
      </c>
      <c r="C526" s="43" t="s">
        <v>9</v>
      </c>
      <c r="D526" s="42" t="s">
        <v>61</v>
      </c>
      <c r="E526" s="61">
        <v>43109</v>
      </c>
      <c r="F526" s="62" t="s">
        <v>3354</v>
      </c>
      <c r="G526" s="43" t="s">
        <v>3355</v>
      </c>
      <c r="H526" s="42" t="s">
        <v>3356</v>
      </c>
      <c r="I526" s="42" t="s">
        <v>3357</v>
      </c>
      <c r="J526" s="14" t="s">
        <v>580</v>
      </c>
      <c r="K526" s="46">
        <v>50000</v>
      </c>
      <c r="L526" s="42" t="s">
        <v>66</v>
      </c>
      <c r="M526" s="42" t="s">
        <v>67</v>
      </c>
      <c r="N526" s="46" t="s">
        <v>3358</v>
      </c>
      <c r="O526" s="42" t="s">
        <v>3359</v>
      </c>
      <c r="P526" s="42" t="s">
        <v>3360</v>
      </c>
      <c r="Q526" s="14" t="s">
        <v>3361</v>
      </c>
      <c r="R526" s="42" t="s">
        <v>72</v>
      </c>
      <c r="S526" s="42" t="s">
        <v>3341</v>
      </c>
      <c r="T526" s="14" t="s">
        <v>748</v>
      </c>
      <c r="U526" s="47" t="s">
        <v>75</v>
      </c>
      <c r="V526" s="42" t="s">
        <v>661</v>
      </c>
      <c r="W526" s="14" t="s">
        <v>77</v>
      </c>
      <c r="X526" s="42" t="s">
        <v>1358</v>
      </c>
      <c r="Y526" s="48" t="s">
        <v>4938</v>
      </c>
      <c r="HI526" s="49"/>
      <c r="HJ526" s="49"/>
      <c r="HK526" s="49"/>
      <c r="HL526" s="49"/>
    </row>
    <row r="527" spans="1:240" s="41" customFormat="1" ht="15" customHeight="1" x14ac:dyDescent="0.25">
      <c r="A527" s="14">
        <v>526</v>
      </c>
      <c r="B527" s="42" t="s">
        <v>3332</v>
      </c>
      <c r="C527" s="43" t="s">
        <v>9</v>
      </c>
      <c r="D527" s="42" t="s">
        <v>61</v>
      </c>
      <c r="E527" s="61">
        <v>43109</v>
      </c>
      <c r="F527" s="62" t="s">
        <v>3362</v>
      </c>
      <c r="G527" s="43" t="s">
        <v>3363</v>
      </c>
      <c r="H527" s="42" t="s">
        <v>3364</v>
      </c>
      <c r="I527" s="42" t="s">
        <v>3365</v>
      </c>
      <c r="J527" s="14" t="s">
        <v>580</v>
      </c>
      <c r="K527" s="46">
        <v>100000</v>
      </c>
      <c r="L527" s="42" t="s">
        <v>66</v>
      </c>
      <c r="M527" s="42" t="s">
        <v>67</v>
      </c>
      <c r="N527" s="46" t="s">
        <v>3366</v>
      </c>
      <c r="O527" s="42" t="s">
        <v>3367</v>
      </c>
      <c r="P527" s="42" t="s">
        <v>3368</v>
      </c>
      <c r="Q527" s="14" t="s">
        <v>3369</v>
      </c>
      <c r="R527" s="42" t="s">
        <v>72</v>
      </c>
      <c r="S527" s="42" t="s">
        <v>3341</v>
      </c>
      <c r="T527" s="14" t="s">
        <v>748</v>
      </c>
      <c r="U527" s="47" t="s">
        <v>75</v>
      </c>
      <c r="V527" s="42" t="s">
        <v>661</v>
      </c>
      <c r="W527" s="14" t="s">
        <v>77</v>
      </c>
      <c r="X527" s="42" t="s">
        <v>1358</v>
      </c>
      <c r="Y527" s="48" t="s">
        <v>4938</v>
      </c>
      <c r="HI527" s="49"/>
      <c r="HJ527" s="49"/>
      <c r="HK527" s="49"/>
      <c r="HL527" s="49"/>
      <c r="HM527" s="99"/>
      <c r="HN527" s="99"/>
      <c r="HO527" s="99"/>
      <c r="HP527" s="99"/>
      <c r="HQ527" s="99"/>
      <c r="HR527" s="99"/>
      <c r="HS527" s="99"/>
      <c r="HT527" s="99"/>
      <c r="HU527" s="99"/>
      <c r="HV527" s="99"/>
      <c r="HW527" s="99"/>
      <c r="HX527" s="99"/>
      <c r="HY527" s="99"/>
      <c r="HZ527" s="99"/>
      <c r="IA527" s="99"/>
      <c r="IB527" s="99"/>
      <c r="IC527" s="99"/>
      <c r="ID527" s="99"/>
      <c r="IE527" s="99"/>
      <c r="IF527" s="99"/>
    </row>
    <row r="528" spans="1:240" s="41" customFormat="1" ht="15" customHeight="1" x14ac:dyDescent="0.25">
      <c r="A528" s="14">
        <v>527</v>
      </c>
      <c r="B528" s="42" t="s">
        <v>3332</v>
      </c>
      <c r="C528" s="43" t="s">
        <v>9</v>
      </c>
      <c r="D528" s="42" t="s">
        <v>61</v>
      </c>
      <c r="E528" s="61">
        <v>43114</v>
      </c>
      <c r="F528" s="62" t="s">
        <v>3370</v>
      </c>
      <c r="G528" s="43" t="s">
        <v>3371</v>
      </c>
      <c r="H528" s="42" t="s">
        <v>3372</v>
      </c>
      <c r="I528" s="42" t="s">
        <v>3373</v>
      </c>
      <c r="J528" s="14" t="s">
        <v>580</v>
      </c>
      <c r="K528" s="46">
        <v>50000</v>
      </c>
      <c r="L528" s="42" t="s">
        <v>66</v>
      </c>
      <c r="M528" s="42" t="s">
        <v>67</v>
      </c>
      <c r="N528" s="46" t="s">
        <v>3374</v>
      </c>
      <c r="O528" s="42" t="s">
        <v>3375</v>
      </c>
      <c r="P528" s="42" t="s">
        <v>3376</v>
      </c>
      <c r="Q528" s="14" t="s">
        <v>3377</v>
      </c>
      <c r="R528" s="42" t="s">
        <v>72</v>
      </c>
      <c r="S528" s="42" t="s">
        <v>3341</v>
      </c>
      <c r="T528" s="14" t="s">
        <v>748</v>
      </c>
      <c r="U528" s="47" t="s">
        <v>75</v>
      </c>
      <c r="V528" s="42" t="s">
        <v>661</v>
      </c>
      <c r="W528" s="14" t="s">
        <v>77</v>
      </c>
      <c r="X528" s="42" t="s">
        <v>1358</v>
      </c>
      <c r="Y528" s="48" t="s">
        <v>4938</v>
      </c>
      <c r="HI528" s="99"/>
      <c r="HJ528" s="99"/>
      <c r="HK528" s="99"/>
      <c r="HL528" s="99"/>
      <c r="HM528" s="49"/>
      <c r="HN528" s="49"/>
      <c r="HO528" s="49"/>
      <c r="HP528" s="49"/>
      <c r="HQ528" s="49"/>
      <c r="HR528" s="49"/>
      <c r="HS528" s="49"/>
      <c r="HT528" s="49"/>
      <c r="HU528" s="49"/>
      <c r="HV528" s="49"/>
      <c r="HW528" s="49"/>
      <c r="HX528" s="49"/>
      <c r="HY528" s="49"/>
      <c r="HZ528" s="49"/>
      <c r="IA528" s="49"/>
      <c r="IB528" s="49"/>
      <c r="IC528" s="49"/>
      <c r="ID528" s="49"/>
      <c r="IE528" s="49"/>
      <c r="IF528" s="49"/>
    </row>
    <row r="529" spans="1:240" s="41" customFormat="1" ht="15" customHeight="1" x14ac:dyDescent="0.25">
      <c r="A529" s="14">
        <v>528</v>
      </c>
      <c r="B529" s="42" t="s">
        <v>3332</v>
      </c>
      <c r="C529" s="43" t="s">
        <v>9</v>
      </c>
      <c r="D529" s="42" t="s">
        <v>61</v>
      </c>
      <c r="E529" s="70">
        <v>43072</v>
      </c>
      <c r="F529" s="71" t="s">
        <v>3378</v>
      </c>
      <c r="G529" s="43">
        <v>8190000931</v>
      </c>
      <c r="H529" s="42" t="s">
        <v>3379</v>
      </c>
      <c r="I529" s="42" t="s">
        <v>3380</v>
      </c>
      <c r="J529" s="14" t="s">
        <v>65</v>
      </c>
      <c r="K529" s="46">
        <v>100000</v>
      </c>
      <c r="L529" s="42" t="s">
        <v>66</v>
      </c>
      <c r="M529" s="42" t="s">
        <v>67</v>
      </c>
      <c r="N529" s="46" t="s">
        <v>3381</v>
      </c>
      <c r="O529" s="42" t="s">
        <v>3382</v>
      </c>
      <c r="P529" s="42" t="s">
        <v>3383</v>
      </c>
      <c r="Q529" s="14" t="s">
        <v>3384</v>
      </c>
      <c r="R529" s="42" t="s">
        <v>72</v>
      </c>
      <c r="S529" s="42" t="s">
        <v>3385</v>
      </c>
      <c r="T529" s="14" t="s">
        <v>74</v>
      </c>
      <c r="U529" s="47" t="s">
        <v>75</v>
      </c>
      <c r="V529" s="42" t="s">
        <v>661</v>
      </c>
      <c r="W529" s="14" t="s">
        <v>77</v>
      </c>
      <c r="X529" s="42" t="s">
        <v>1358</v>
      </c>
      <c r="Y529" s="48" t="s">
        <v>4938</v>
      </c>
      <c r="HI529" s="98"/>
      <c r="HJ529" s="98"/>
      <c r="HK529" s="98"/>
      <c r="HL529" s="98"/>
      <c r="HM529" s="49"/>
      <c r="HN529" s="49"/>
      <c r="HO529" s="49"/>
      <c r="HP529" s="49"/>
      <c r="HQ529" s="49"/>
      <c r="HR529" s="49"/>
      <c r="HS529" s="49"/>
      <c r="HT529" s="49"/>
      <c r="HU529" s="49"/>
      <c r="HV529" s="49"/>
      <c r="HW529" s="49"/>
      <c r="HX529" s="49"/>
      <c r="HY529" s="49"/>
      <c r="HZ529" s="49"/>
      <c r="IA529" s="49"/>
      <c r="IB529" s="49"/>
      <c r="IC529" s="49"/>
      <c r="ID529" s="49"/>
      <c r="IE529" s="49"/>
      <c r="IF529" s="49"/>
    </row>
    <row r="530" spans="1:240" s="41" customFormat="1" ht="15" customHeight="1" x14ac:dyDescent="0.25">
      <c r="A530" s="14">
        <v>529</v>
      </c>
      <c r="B530" s="42" t="s">
        <v>3332</v>
      </c>
      <c r="C530" s="43" t="s">
        <v>9</v>
      </c>
      <c r="D530" s="42" t="s">
        <v>61</v>
      </c>
      <c r="E530" s="68">
        <v>43079</v>
      </c>
      <c r="F530" s="69" t="s">
        <v>3386</v>
      </c>
      <c r="G530" s="43" t="s">
        <v>3387</v>
      </c>
      <c r="H530" s="42" t="s">
        <v>3388</v>
      </c>
      <c r="I530" s="42" t="s">
        <v>3389</v>
      </c>
      <c r="J530" s="14" t="s">
        <v>1633</v>
      </c>
      <c r="K530" s="46">
        <v>100000</v>
      </c>
      <c r="L530" s="42" t="s">
        <v>66</v>
      </c>
      <c r="M530" s="42" t="s">
        <v>67</v>
      </c>
      <c r="N530" s="46" t="s">
        <v>3390</v>
      </c>
      <c r="O530" s="42" t="s">
        <v>3391</v>
      </c>
      <c r="P530" s="42" t="s">
        <v>3392</v>
      </c>
      <c r="Q530" s="14" t="s">
        <v>3393</v>
      </c>
      <c r="R530" s="42" t="s">
        <v>72</v>
      </c>
      <c r="S530" s="42" t="s">
        <v>3394</v>
      </c>
      <c r="T530" s="14" t="s">
        <v>775</v>
      </c>
      <c r="U530" s="47" t="s">
        <v>75</v>
      </c>
      <c r="V530" s="42" t="s">
        <v>661</v>
      </c>
      <c r="W530" s="14" t="s">
        <v>77</v>
      </c>
      <c r="X530" s="42" t="s">
        <v>1358</v>
      </c>
      <c r="Y530" s="48" t="s">
        <v>4938</v>
      </c>
    </row>
    <row r="531" spans="1:240" s="41" customFormat="1" ht="15" customHeight="1" x14ac:dyDescent="0.25">
      <c r="A531" s="14">
        <v>530</v>
      </c>
      <c r="B531" s="42" t="s">
        <v>3332</v>
      </c>
      <c r="C531" s="43" t="s">
        <v>9</v>
      </c>
      <c r="D531" s="42" t="s">
        <v>61</v>
      </c>
      <c r="E531" s="61">
        <v>43085</v>
      </c>
      <c r="F531" s="62" t="s">
        <v>3395</v>
      </c>
      <c r="G531" s="43" t="s">
        <v>3396</v>
      </c>
      <c r="H531" s="42" t="s">
        <v>3397</v>
      </c>
      <c r="I531" s="42" t="s">
        <v>3398</v>
      </c>
      <c r="J531" s="14" t="s">
        <v>580</v>
      </c>
      <c r="K531" s="46">
        <v>50000</v>
      </c>
      <c r="L531" s="42" t="s">
        <v>66</v>
      </c>
      <c r="M531" s="42" t="s">
        <v>67</v>
      </c>
      <c r="N531" s="46" t="s">
        <v>3399</v>
      </c>
      <c r="O531" s="42" t="s">
        <v>3400</v>
      </c>
      <c r="P531" s="42" t="s">
        <v>3401</v>
      </c>
      <c r="Q531" s="14" t="s">
        <v>3402</v>
      </c>
      <c r="R531" s="42" t="s">
        <v>72</v>
      </c>
      <c r="S531" s="42" t="s">
        <v>3341</v>
      </c>
      <c r="T531" s="14" t="s">
        <v>586</v>
      </c>
      <c r="U531" s="47" t="s">
        <v>90</v>
      </c>
      <c r="V531" s="42" t="s">
        <v>661</v>
      </c>
      <c r="W531" s="14" t="s">
        <v>77</v>
      </c>
      <c r="X531" s="42" t="s">
        <v>1358</v>
      </c>
      <c r="Y531" s="48" t="s">
        <v>4938</v>
      </c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  <c r="BE531" s="60"/>
      <c r="BF531" s="60"/>
      <c r="BG531" s="60"/>
      <c r="BH531" s="60"/>
      <c r="BI531" s="60"/>
      <c r="BJ531" s="60"/>
      <c r="BK531" s="60"/>
      <c r="BL531" s="60"/>
      <c r="BM531" s="60"/>
      <c r="BN531" s="60"/>
      <c r="BO531" s="60"/>
      <c r="BP531" s="60"/>
      <c r="BQ531" s="60"/>
      <c r="BR531" s="60"/>
      <c r="BS531" s="60"/>
      <c r="BT531" s="60"/>
      <c r="BU531" s="60"/>
      <c r="BV531" s="60"/>
      <c r="BW531" s="60"/>
      <c r="BX531" s="60"/>
      <c r="BY531" s="60"/>
      <c r="BZ531" s="60"/>
      <c r="CA531" s="60"/>
      <c r="CB531" s="60"/>
      <c r="CC531" s="60"/>
      <c r="CD531" s="60"/>
      <c r="CE531" s="60"/>
      <c r="CF531" s="60"/>
      <c r="CG531" s="60"/>
      <c r="CH531" s="60"/>
      <c r="CI531" s="60"/>
      <c r="CJ531" s="60"/>
      <c r="CK531" s="60"/>
      <c r="CL531" s="60"/>
      <c r="CM531" s="60"/>
      <c r="CN531" s="60"/>
      <c r="CO531" s="60"/>
      <c r="CP531" s="60"/>
      <c r="CQ531" s="60"/>
      <c r="CR531" s="60"/>
      <c r="CS531" s="60"/>
      <c r="CT531" s="60"/>
      <c r="CU531" s="60"/>
      <c r="CV531" s="60"/>
      <c r="CW531" s="60"/>
      <c r="CX531" s="60"/>
      <c r="CY531" s="60"/>
      <c r="CZ531" s="60"/>
      <c r="DA531" s="60"/>
      <c r="DB531" s="60"/>
      <c r="DC531" s="60"/>
      <c r="DD531" s="60"/>
      <c r="DE531" s="60"/>
      <c r="DF531" s="60"/>
      <c r="DG531" s="60"/>
      <c r="DH531" s="60"/>
      <c r="DI531" s="60"/>
      <c r="DJ531" s="60"/>
      <c r="DK531" s="60"/>
      <c r="DL531" s="60"/>
      <c r="DM531" s="60"/>
      <c r="DN531" s="60"/>
      <c r="DO531" s="60"/>
      <c r="DP531" s="60"/>
      <c r="DQ531" s="60"/>
      <c r="DR531" s="60"/>
      <c r="DS531" s="60"/>
      <c r="DT531" s="60"/>
      <c r="DU531" s="60"/>
      <c r="DV531" s="60"/>
      <c r="DW531" s="60"/>
      <c r="DX531" s="60"/>
      <c r="DY531" s="60"/>
      <c r="DZ531" s="60"/>
      <c r="EA531" s="60"/>
      <c r="EB531" s="60"/>
      <c r="EC531" s="60"/>
      <c r="ED531" s="60"/>
      <c r="EE531" s="60"/>
      <c r="EF531" s="60"/>
      <c r="EG531" s="60"/>
      <c r="EH531" s="60"/>
      <c r="EI531" s="60"/>
      <c r="EJ531" s="60"/>
      <c r="EK531" s="60"/>
      <c r="EL531" s="60"/>
      <c r="EM531" s="60"/>
      <c r="EN531" s="60"/>
      <c r="EO531" s="60"/>
      <c r="EP531" s="60"/>
      <c r="EQ531" s="60"/>
      <c r="ER531" s="60"/>
      <c r="ES531" s="60"/>
      <c r="ET531" s="60"/>
      <c r="EU531" s="60"/>
      <c r="EV531" s="60"/>
      <c r="EW531" s="60"/>
      <c r="EX531" s="60"/>
      <c r="EY531" s="60"/>
      <c r="EZ531" s="60"/>
      <c r="FA531" s="60"/>
      <c r="FB531" s="60"/>
      <c r="FC531" s="60"/>
      <c r="FD531" s="60"/>
      <c r="FE531" s="60"/>
      <c r="FF531" s="60"/>
      <c r="FG531" s="60"/>
      <c r="FH531" s="60"/>
      <c r="FI531" s="60"/>
      <c r="FJ531" s="60"/>
      <c r="FK531" s="60"/>
      <c r="FL531" s="60"/>
      <c r="FM531" s="60"/>
      <c r="FN531" s="60"/>
      <c r="FO531" s="60"/>
      <c r="FP531" s="60"/>
      <c r="FQ531" s="60"/>
      <c r="FR531" s="60"/>
      <c r="FS531" s="60"/>
      <c r="FT531" s="60"/>
      <c r="FU531" s="60"/>
      <c r="FV531" s="60"/>
      <c r="FW531" s="60"/>
      <c r="FX531" s="60"/>
      <c r="FY531" s="60"/>
      <c r="FZ531" s="60"/>
      <c r="GA531" s="60"/>
      <c r="GB531" s="60"/>
      <c r="GC531" s="60"/>
      <c r="GD531" s="60"/>
      <c r="GE531" s="60"/>
      <c r="GF531" s="60"/>
      <c r="GG531" s="60"/>
      <c r="GH531" s="60"/>
      <c r="GI531" s="60"/>
      <c r="GJ531" s="60"/>
      <c r="GK531" s="60"/>
      <c r="GL531" s="60"/>
      <c r="GM531" s="60"/>
      <c r="GN531" s="60"/>
      <c r="GO531" s="60"/>
      <c r="GP531" s="60"/>
      <c r="GQ531" s="60"/>
      <c r="GR531" s="60"/>
      <c r="GS531" s="60"/>
      <c r="GT531" s="60"/>
      <c r="GU531" s="60"/>
      <c r="GV531" s="60"/>
      <c r="GW531" s="60"/>
      <c r="GX531" s="60"/>
      <c r="GY531" s="60"/>
      <c r="GZ531" s="60"/>
      <c r="HA531" s="60"/>
      <c r="HB531" s="60"/>
      <c r="HC531" s="60"/>
      <c r="HD531" s="60"/>
      <c r="HE531" s="60"/>
      <c r="HF531" s="60"/>
      <c r="HG531" s="60"/>
      <c r="HH531" s="60"/>
    </row>
    <row r="532" spans="1:240" s="41" customFormat="1" ht="15" customHeight="1" x14ac:dyDescent="0.25">
      <c r="A532" s="14">
        <v>531</v>
      </c>
      <c r="B532" s="42" t="s">
        <v>3332</v>
      </c>
      <c r="C532" s="43" t="s">
        <v>9</v>
      </c>
      <c r="D532" s="42" t="s">
        <v>61</v>
      </c>
      <c r="E532" s="70">
        <v>43090</v>
      </c>
      <c r="F532" s="71" t="s">
        <v>3403</v>
      </c>
      <c r="G532" s="43">
        <v>8157000184</v>
      </c>
      <c r="H532" s="42" t="s">
        <v>3404</v>
      </c>
      <c r="I532" s="42" t="s">
        <v>3405</v>
      </c>
      <c r="J532" s="14" t="s">
        <v>784</v>
      </c>
      <c r="K532" s="46">
        <v>200000</v>
      </c>
      <c r="L532" s="42" t="s">
        <v>66</v>
      </c>
      <c r="M532" s="42" t="s">
        <v>67</v>
      </c>
      <c r="N532" s="46" t="s">
        <v>3406</v>
      </c>
      <c r="O532" s="42" t="s">
        <v>3407</v>
      </c>
      <c r="P532" s="42" t="s">
        <v>3408</v>
      </c>
      <c r="Q532" s="14" t="s">
        <v>3409</v>
      </c>
      <c r="R532" s="42" t="s">
        <v>72</v>
      </c>
      <c r="S532" s="42" t="s">
        <v>3410</v>
      </c>
      <c r="T532" s="14" t="s">
        <v>790</v>
      </c>
      <c r="U532" s="47" t="s">
        <v>90</v>
      </c>
      <c r="V532" s="42" t="s">
        <v>76</v>
      </c>
      <c r="W532" s="14" t="s">
        <v>77</v>
      </c>
      <c r="X532" s="42" t="s">
        <v>1358</v>
      </c>
      <c r="Y532" s="48" t="s">
        <v>4938</v>
      </c>
      <c r="HI532" s="49"/>
      <c r="HJ532" s="49"/>
      <c r="HK532" s="49"/>
      <c r="HL532" s="49"/>
      <c r="HM532" s="98"/>
      <c r="HN532" s="98"/>
      <c r="HO532" s="98"/>
      <c r="HP532" s="98"/>
      <c r="HQ532" s="98"/>
      <c r="HR532" s="98"/>
      <c r="HS532" s="98"/>
      <c r="HT532" s="98"/>
      <c r="HU532" s="98"/>
      <c r="HV532" s="98"/>
      <c r="HW532" s="98"/>
      <c r="HX532" s="98"/>
      <c r="HY532" s="98"/>
      <c r="HZ532" s="98"/>
      <c r="IA532" s="98"/>
      <c r="IB532" s="98"/>
      <c r="IC532" s="98"/>
      <c r="ID532" s="98"/>
      <c r="IE532" s="98"/>
      <c r="IF532" s="98"/>
    </row>
    <row r="533" spans="1:240" s="49" customFormat="1" ht="15" customHeight="1" x14ac:dyDescent="0.25">
      <c r="A533" s="14">
        <v>532</v>
      </c>
      <c r="B533" s="42" t="s">
        <v>3411</v>
      </c>
      <c r="C533" s="43" t="s">
        <v>10</v>
      </c>
      <c r="D533" s="42" t="s">
        <v>61</v>
      </c>
      <c r="E533" s="110">
        <v>43131</v>
      </c>
      <c r="F533" s="111">
        <v>0.92310185185185178</v>
      </c>
      <c r="G533" s="14" t="s">
        <v>31</v>
      </c>
      <c r="H533" s="14" t="s">
        <v>31</v>
      </c>
      <c r="I533" s="14" t="s">
        <v>31</v>
      </c>
      <c r="J533" s="14" t="s">
        <v>31</v>
      </c>
      <c r="K533" s="46">
        <v>50000</v>
      </c>
      <c r="L533" s="14" t="s">
        <v>31</v>
      </c>
      <c r="M533" s="14" t="s">
        <v>31</v>
      </c>
      <c r="N533" s="14" t="s">
        <v>31</v>
      </c>
      <c r="O533" s="14" t="s">
        <v>31</v>
      </c>
      <c r="P533" s="42" t="s">
        <v>3412</v>
      </c>
      <c r="Q533" s="14" t="s">
        <v>100</v>
      </c>
      <c r="R533" s="42" t="s">
        <v>72</v>
      </c>
      <c r="S533" s="42" t="s">
        <v>3413</v>
      </c>
      <c r="T533" s="14" t="s">
        <v>706</v>
      </c>
      <c r="U533" s="42" t="s">
        <v>3414</v>
      </c>
      <c r="V533" s="14" t="s">
        <v>31</v>
      </c>
      <c r="W533" s="14" t="s">
        <v>31</v>
      </c>
      <c r="X533" s="58" t="s">
        <v>1358</v>
      </c>
      <c r="Y533" s="48" t="s">
        <v>4938</v>
      </c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1"/>
      <c r="BK533" s="41"/>
      <c r="BL533" s="41"/>
      <c r="BM533" s="41"/>
      <c r="BN533" s="41"/>
      <c r="BO533" s="41"/>
      <c r="BP533" s="41"/>
      <c r="BQ533" s="41"/>
      <c r="BR533" s="41"/>
      <c r="BS533" s="41"/>
      <c r="BT533" s="41"/>
      <c r="BU533" s="41"/>
      <c r="BV533" s="41"/>
      <c r="BW533" s="41"/>
      <c r="BX533" s="41"/>
      <c r="BY533" s="41"/>
      <c r="BZ533" s="41"/>
      <c r="CA533" s="41"/>
      <c r="CB533" s="41"/>
      <c r="CC533" s="41"/>
      <c r="CD533" s="41"/>
      <c r="CE533" s="41"/>
      <c r="CF533" s="41"/>
      <c r="CG533" s="41"/>
      <c r="CH533" s="41"/>
      <c r="CI533" s="41"/>
      <c r="CJ533" s="41"/>
      <c r="CK533" s="41"/>
      <c r="CL533" s="41"/>
      <c r="CM533" s="41"/>
      <c r="CN533" s="41"/>
      <c r="CO533" s="41"/>
      <c r="CP533" s="41"/>
      <c r="CQ533" s="41"/>
      <c r="CR533" s="41"/>
      <c r="CS533" s="41"/>
      <c r="CT533" s="41"/>
      <c r="CU533" s="41"/>
      <c r="CV533" s="41"/>
      <c r="CW533" s="41"/>
      <c r="CX533" s="41"/>
      <c r="CY533" s="41"/>
      <c r="CZ533" s="41"/>
      <c r="DA533" s="41"/>
      <c r="DB533" s="41"/>
      <c r="DC533" s="41"/>
      <c r="DD533" s="41"/>
      <c r="DE533" s="41"/>
      <c r="DF533" s="41"/>
      <c r="DG533" s="41"/>
      <c r="DH533" s="41"/>
      <c r="DI533" s="41"/>
      <c r="DJ533" s="41"/>
      <c r="DK533" s="41"/>
      <c r="DL533" s="41"/>
      <c r="DM533" s="41"/>
      <c r="DN533" s="41"/>
      <c r="DO533" s="41"/>
      <c r="DP533" s="41"/>
      <c r="DQ533" s="41"/>
      <c r="DR533" s="41"/>
      <c r="DS533" s="41"/>
      <c r="DT533" s="41"/>
      <c r="DU533" s="41"/>
      <c r="DV533" s="41"/>
      <c r="DW533" s="41"/>
      <c r="DX533" s="41"/>
      <c r="DY533" s="41"/>
      <c r="DZ533" s="41"/>
      <c r="EA533" s="41"/>
      <c r="EB533" s="41"/>
      <c r="EC533" s="41"/>
      <c r="ED533" s="41"/>
      <c r="EE533" s="41"/>
      <c r="EF533" s="41"/>
      <c r="EG533" s="41"/>
      <c r="EH533" s="41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</row>
    <row r="534" spans="1:240" s="49" customFormat="1" ht="15" customHeight="1" x14ac:dyDescent="0.25">
      <c r="A534" s="14">
        <v>533</v>
      </c>
      <c r="B534" s="42" t="s">
        <v>3411</v>
      </c>
      <c r="C534" s="43" t="s">
        <v>10</v>
      </c>
      <c r="D534" s="42" t="s">
        <v>61</v>
      </c>
      <c r="E534" s="110">
        <v>43131</v>
      </c>
      <c r="F534" s="111">
        <v>0.66653935185185187</v>
      </c>
      <c r="G534" s="14" t="s">
        <v>31</v>
      </c>
      <c r="H534" s="14" t="s">
        <v>31</v>
      </c>
      <c r="I534" s="14" t="s">
        <v>31</v>
      </c>
      <c r="J534" s="14" t="s">
        <v>31</v>
      </c>
      <c r="K534" s="46">
        <v>50000</v>
      </c>
      <c r="L534" s="14" t="s">
        <v>31</v>
      </c>
      <c r="M534" s="14" t="s">
        <v>31</v>
      </c>
      <c r="N534" s="14" t="s">
        <v>31</v>
      </c>
      <c r="O534" s="14" t="s">
        <v>31</v>
      </c>
      <c r="P534" s="42" t="s">
        <v>3415</v>
      </c>
      <c r="Q534" s="14" t="s">
        <v>100</v>
      </c>
      <c r="R534" s="42" t="s">
        <v>72</v>
      </c>
      <c r="S534" s="42" t="s">
        <v>3413</v>
      </c>
      <c r="T534" s="14" t="s">
        <v>706</v>
      </c>
      <c r="U534" s="42" t="s">
        <v>3414</v>
      </c>
      <c r="V534" s="14" t="s">
        <v>31</v>
      </c>
      <c r="W534" s="14" t="s">
        <v>31</v>
      </c>
      <c r="X534" s="58" t="s">
        <v>1358</v>
      </c>
      <c r="Y534" s="48" t="s">
        <v>4938</v>
      </c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1"/>
      <c r="BK534" s="41"/>
      <c r="BL534" s="41"/>
      <c r="BM534" s="41"/>
      <c r="BN534" s="41"/>
      <c r="BO534" s="41"/>
      <c r="BP534" s="41"/>
      <c r="BQ534" s="41"/>
      <c r="BR534" s="41"/>
      <c r="BS534" s="41"/>
      <c r="BT534" s="41"/>
      <c r="BU534" s="41"/>
      <c r="BV534" s="41"/>
      <c r="BW534" s="41"/>
      <c r="BX534" s="41"/>
      <c r="BY534" s="41"/>
      <c r="BZ534" s="41"/>
      <c r="CA534" s="41"/>
      <c r="CB534" s="41"/>
      <c r="CC534" s="41"/>
      <c r="CD534" s="41"/>
      <c r="CE534" s="41"/>
      <c r="CF534" s="41"/>
      <c r="CG534" s="41"/>
      <c r="CH534" s="41"/>
      <c r="CI534" s="41"/>
      <c r="CJ534" s="41"/>
      <c r="CK534" s="41"/>
      <c r="CL534" s="41"/>
      <c r="CM534" s="41"/>
      <c r="CN534" s="41"/>
      <c r="CO534" s="41"/>
      <c r="CP534" s="41"/>
      <c r="CQ534" s="41"/>
      <c r="CR534" s="41"/>
      <c r="CS534" s="41"/>
      <c r="CT534" s="41"/>
      <c r="CU534" s="41"/>
      <c r="CV534" s="41"/>
      <c r="CW534" s="41"/>
      <c r="CX534" s="41"/>
      <c r="CY534" s="41"/>
      <c r="CZ534" s="41"/>
      <c r="DA534" s="41"/>
      <c r="DB534" s="41"/>
      <c r="DC534" s="41"/>
      <c r="DD534" s="41"/>
      <c r="DE534" s="41"/>
      <c r="DF534" s="41"/>
      <c r="DG534" s="41"/>
      <c r="DH534" s="41"/>
      <c r="DI534" s="41"/>
      <c r="DJ534" s="41"/>
      <c r="DK534" s="41"/>
      <c r="DL534" s="41"/>
      <c r="DM534" s="41"/>
      <c r="DN534" s="41"/>
      <c r="DO534" s="41"/>
      <c r="DP534" s="41"/>
      <c r="DQ534" s="41"/>
      <c r="DR534" s="41"/>
      <c r="DS534" s="41"/>
      <c r="DT534" s="41"/>
      <c r="DU534" s="41"/>
      <c r="DV534" s="41"/>
      <c r="DW534" s="41"/>
      <c r="DX534" s="41"/>
      <c r="DY534" s="41"/>
      <c r="DZ534" s="41"/>
      <c r="EA534" s="41"/>
      <c r="EB534" s="41"/>
      <c r="EC534" s="41"/>
      <c r="ED534" s="41"/>
      <c r="EE534" s="41"/>
      <c r="EF534" s="41"/>
      <c r="EG534" s="41"/>
      <c r="EH534" s="41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</row>
    <row r="535" spans="1:240" s="49" customFormat="1" ht="15" customHeight="1" x14ac:dyDescent="0.25">
      <c r="A535" s="14">
        <v>534</v>
      </c>
      <c r="B535" s="42" t="s">
        <v>3411</v>
      </c>
      <c r="C535" s="43" t="s">
        <v>9</v>
      </c>
      <c r="D535" s="42" t="s">
        <v>61</v>
      </c>
      <c r="E535" s="70">
        <v>43121</v>
      </c>
      <c r="F535" s="71" t="s">
        <v>3416</v>
      </c>
      <c r="G535" s="112">
        <v>8182000326</v>
      </c>
      <c r="H535" s="71" t="s">
        <v>3417</v>
      </c>
      <c r="I535" s="71" t="s">
        <v>3418</v>
      </c>
      <c r="J535" s="113" t="s">
        <v>623</v>
      </c>
      <c r="K535" s="114">
        <v>150000</v>
      </c>
      <c r="L535" s="113" t="s">
        <v>66</v>
      </c>
      <c r="M535" s="113" t="s">
        <v>67</v>
      </c>
      <c r="N535" s="71" t="s">
        <v>3419</v>
      </c>
      <c r="O535" s="71" t="s">
        <v>3420</v>
      </c>
      <c r="P535" s="79" t="s">
        <v>3421</v>
      </c>
      <c r="Q535" s="113" t="s">
        <v>3422</v>
      </c>
      <c r="R535" s="58" t="s">
        <v>72</v>
      </c>
      <c r="S535" s="71" t="s">
        <v>3423</v>
      </c>
      <c r="T535" s="113" t="s">
        <v>629</v>
      </c>
      <c r="U535" s="66" t="s">
        <v>75</v>
      </c>
      <c r="V535" s="66" t="s">
        <v>661</v>
      </c>
      <c r="W535" s="115" t="s">
        <v>77</v>
      </c>
      <c r="X535" s="116" t="s">
        <v>1358</v>
      </c>
      <c r="Y535" s="48" t="s">
        <v>4938</v>
      </c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1"/>
      <c r="BK535" s="41"/>
      <c r="BL535" s="41"/>
      <c r="BM535" s="41"/>
      <c r="BN535" s="41"/>
      <c r="BO535" s="41"/>
      <c r="BP535" s="41"/>
      <c r="BQ535" s="41"/>
      <c r="BR535" s="41"/>
      <c r="BS535" s="41"/>
      <c r="BT535" s="41"/>
      <c r="BU535" s="41"/>
      <c r="BV535" s="41"/>
      <c r="BW535" s="41"/>
      <c r="BX535" s="41"/>
      <c r="BY535" s="41"/>
      <c r="BZ535" s="41"/>
      <c r="CA535" s="41"/>
      <c r="CB535" s="41"/>
      <c r="CC535" s="41"/>
      <c r="CD535" s="41"/>
      <c r="CE535" s="41"/>
      <c r="CF535" s="41"/>
      <c r="CG535" s="41"/>
      <c r="CH535" s="41"/>
      <c r="CI535" s="41"/>
      <c r="CJ535" s="41"/>
      <c r="CK535" s="41"/>
      <c r="CL535" s="41"/>
      <c r="CM535" s="41"/>
      <c r="CN535" s="41"/>
      <c r="CO535" s="41"/>
      <c r="CP535" s="41"/>
      <c r="CQ535" s="41"/>
      <c r="CR535" s="41"/>
      <c r="CS535" s="41"/>
      <c r="CT535" s="41"/>
      <c r="CU535" s="41"/>
      <c r="CV535" s="41"/>
      <c r="CW535" s="41"/>
      <c r="CX535" s="41"/>
      <c r="CY535" s="41"/>
      <c r="CZ535" s="41"/>
      <c r="DA535" s="41"/>
      <c r="DB535" s="41"/>
      <c r="DC535" s="41"/>
      <c r="DD535" s="41"/>
      <c r="DE535" s="41"/>
      <c r="DF535" s="41"/>
      <c r="DG535" s="41"/>
      <c r="DH535" s="41"/>
      <c r="DI535" s="41"/>
      <c r="DJ535" s="41"/>
      <c r="DK535" s="41"/>
      <c r="DL535" s="41"/>
      <c r="DM535" s="41"/>
      <c r="DN535" s="41"/>
      <c r="DO535" s="41"/>
      <c r="DP535" s="41"/>
      <c r="DQ535" s="41"/>
      <c r="DR535" s="41"/>
      <c r="DS535" s="41"/>
      <c r="DT535" s="41"/>
      <c r="DU535" s="41"/>
      <c r="DV535" s="41"/>
      <c r="DW535" s="41"/>
      <c r="DX535" s="41"/>
      <c r="DY535" s="41"/>
      <c r="DZ535" s="41"/>
      <c r="EA535" s="41"/>
      <c r="EB535" s="41"/>
      <c r="EC535" s="41"/>
      <c r="ED535" s="41"/>
      <c r="EE535" s="41"/>
      <c r="EF535" s="41"/>
      <c r="EG535" s="41"/>
      <c r="EH535" s="41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</row>
    <row r="536" spans="1:240" s="49" customFormat="1" ht="15" customHeight="1" x14ac:dyDescent="0.25">
      <c r="A536" s="14">
        <v>535</v>
      </c>
      <c r="B536" s="42" t="s">
        <v>3411</v>
      </c>
      <c r="C536" s="43" t="s">
        <v>9</v>
      </c>
      <c r="D536" s="42" t="s">
        <v>61</v>
      </c>
      <c r="E536" s="70">
        <v>43121</v>
      </c>
      <c r="F536" s="71" t="s">
        <v>3424</v>
      </c>
      <c r="G536" s="112">
        <v>8226000068</v>
      </c>
      <c r="H536" s="71" t="s">
        <v>3425</v>
      </c>
      <c r="I536" s="71" t="s">
        <v>3426</v>
      </c>
      <c r="J536" s="113" t="s">
        <v>640</v>
      </c>
      <c r="K536" s="114">
        <v>200000</v>
      </c>
      <c r="L536" s="113" t="s">
        <v>66</v>
      </c>
      <c r="M536" s="113" t="s">
        <v>67</v>
      </c>
      <c r="N536" s="71" t="s">
        <v>3427</v>
      </c>
      <c r="O536" s="71" t="s">
        <v>3428</v>
      </c>
      <c r="P536" s="79" t="s">
        <v>3429</v>
      </c>
      <c r="Q536" s="113" t="s">
        <v>3430</v>
      </c>
      <c r="R536" s="58" t="s">
        <v>72</v>
      </c>
      <c r="S536" s="71" t="s">
        <v>3423</v>
      </c>
      <c r="T536" s="113" t="s">
        <v>629</v>
      </c>
      <c r="U536" s="66" t="s">
        <v>75</v>
      </c>
      <c r="V536" s="66" t="s">
        <v>661</v>
      </c>
      <c r="W536" s="115" t="s">
        <v>77</v>
      </c>
      <c r="X536" s="116" t="s">
        <v>1358</v>
      </c>
      <c r="Y536" s="48" t="s">
        <v>4938</v>
      </c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1"/>
      <c r="BK536" s="41"/>
      <c r="BL536" s="41"/>
      <c r="BM536" s="41"/>
      <c r="BN536" s="41"/>
      <c r="BO536" s="41"/>
      <c r="BP536" s="41"/>
      <c r="BQ536" s="41"/>
      <c r="BR536" s="41"/>
      <c r="BS536" s="41"/>
      <c r="BT536" s="41"/>
      <c r="BU536" s="41"/>
      <c r="BV536" s="41"/>
      <c r="BW536" s="41"/>
      <c r="BX536" s="41"/>
      <c r="BY536" s="41"/>
      <c r="BZ536" s="41"/>
      <c r="CA536" s="41"/>
      <c r="CB536" s="41"/>
      <c r="CC536" s="41"/>
      <c r="CD536" s="41"/>
      <c r="CE536" s="41"/>
      <c r="CF536" s="41"/>
      <c r="CG536" s="41"/>
      <c r="CH536" s="41"/>
      <c r="CI536" s="41"/>
      <c r="CJ536" s="41"/>
      <c r="CK536" s="41"/>
      <c r="CL536" s="41"/>
      <c r="CM536" s="41"/>
      <c r="CN536" s="41"/>
      <c r="CO536" s="41"/>
      <c r="CP536" s="41"/>
      <c r="CQ536" s="41"/>
      <c r="CR536" s="41"/>
      <c r="CS536" s="41"/>
      <c r="CT536" s="41"/>
      <c r="CU536" s="41"/>
      <c r="CV536" s="41"/>
      <c r="CW536" s="41"/>
      <c r="CX536" s="41"/>
      <c r="CY536" s="41"/>
      <c r="CZ536" s="41"/>
      <c r="DA536" s="41"/>
      <c r="DB536" s="41"/>
      <c r="DC536" s="41"/>
      <c r="DD536" s="41"/>
      <c r="DE536" s="41"/>
      <c r="DF536" s="41"/>
      <c r="DG536" s="41"/>
      <c r="DH536" s="41"/>
      <c r="DI536" s="41"/>
      <c r="DJ536" s="41"/>
      <c r="DK536" s="41"/>
      <c r="DL536" s="41"/>
      <c r="DM536" s="41"/>
      <c r="DN536" s="41"/>
      <c r="DO536" s="41"/>
      <c r="DP536" s="41"/>
      <c r="DQ536" s="41"/>
      <c r="DR536" s="41"/>
      <c r="DS536" s="41"/>
      <c r="DT536" s="41"/>
      <c r="DU536" s="41"/>
      <c r="DV536" s="41"/>
      <c r="DW536" s="41"/>
      <c r="DX536" s="41"/>
      <c r="DY536" s="41"/>
      <c r="DZ536" s="41"/>
      <c r="EA536" s="41"/>
      <c r="EB536" s="41"/>
      <c r="EC536" s="41"/>
      <c r="ED536" s="41"/>
      <c r="EE536" s="41"/>
      <c r="EF536" s="41"/>
      <c r="EG536" s="41"/>
      <c r="EH536" s="41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</row>
    <row r="537" spans="1:240" s="77" customFormat="1" ht="15" customHeight="1" x14ac:dyDescent="0.25">
      <c r="A537" s="14">
        <v>536</v>
      </c>
      <c r="B537" s="42" t="s">
        <v>3411</v>
      </c>
      <c r="C537" s="43" t="s">
        <v>9</v>
      </c>
      <c r="D537" s="42" t="s">
        <v>61</v>
      </c>
      <c r="E537" s="70">
        <v>43121</v>
      </c>
      <c r="F537" s="71" t="s">
        <v>3431</v>
      </c>
      <c r="G537" s="112">
        <v>8197000238</v>
      </c>
      <c r="H537" s="71" t="s">
        <v>3432</v>
      </c>
      <c r="I537" s="71" t="s">
        <v>3433</v>
      </c>
      <c r="J537" s="113" t="s">
        <v>640</v>
      </c>
      <c r="K537" s="114">
        <v>300000</v>
      </c>
      <c r="L537" s="113" t="s">
        <v>66</v>
      </c>
      <c r="M537" s="113" t="s">
        <v>67</v>
      </c>
      <c r="N537" s="71" t="s">
        <v>3434</v>
      </c>
      <c r="O537" s="71" t="s">
        <v>3435</v>
      </c>
      <c r="P537" s="79" t="s">
        <v>3436</v>
      </c>
      <c r="Q537" s="113" t="s">
        <v>3437</v>
      </c>
      <c r="R537" s="58" t="s">
        <v>72</v>
      </c>
      <c r="S537" s="71" t="s">
        <v>3423</v>
      </c>
      <c r="T537" s="113" t="s">
        <v>629</v>
      </c>
      <c r="U537" s="66" t="s">
        <v>75</v>
      </c>
      <c r="V537" s="66" t="s">
        <v>661</v>
      </c>
      <c r="W537" s="115" t="s">
        <v>77</v>
      </c>
      <c r="X537" s="116" t="s">
        <v>1358</v>
      </c>
      <c r="Y537" s="48" t="s">
        <v>4938</v>
      </c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1"/>
      <c r="BK537" s="41"/>
      <c r="BL537" s="41"/>
      <c r="BM537" s="41"/>
      <c r="BN537" s="41"/>
      <c r="BO537" s="41"/>
      <c r="BP537" s="41"/>
      <c r="BQ537" s="41"/>
      <c r="BR537" s="41"/>
      <c r="BS537" s="41"/>
      <c r="BT537" s="41"/>
      <c r="BU537" s="41"/>
      <c r="BV537" s="41"/>
      <c r="BW537" s="41"/>
      <c r="BX537" s="41"/>
      <c r="BY537" s="41"/>
      <c r="BZ537" s="41"/>
      <c r="CA537" s="41"/>
      <c r="CB537" s="41"/>
      <c r="CC537" s="41"/>
      <c r="CD537" s="41"/>
      <c r="CE537" s="41"/>
      <c r="CF537" s="41"/>
      <c r="CG537" s="41"/>
      <c r="CH537" s="41"/>
      <c r="CI537" s="41"/>
      <c r="CJ537" s="41"/>
      <c r="CK537" s="41"/>
      <c r="CL537" s="41"/>
      <c r="CM537" s="41"/>
      <c r="CN537" s="41"/>
      <c r="CO537" s="41"/>
      <c r="CP537" s="41"/>
      <c r="CQ537" s="41"/>
      <c r="CR537" s="41"/>
      <c r="CS537" s="41"/>
      <c r="CT537" s="41"/>
      <c r="CU537" s="41"/>
      <c r="CV537" s="41"/>
      <c r="CW537" s="41"/>
      <c r="CX537" s="41"/>
      <c r="CY537" s="41"/>
      <c r="CZ537" s="41"/>
      <c r="DA537" s="41"/>
      <c r="DB537" s="41"/>
      <c r="DC537" s="41"/>
      <c r="DD537" s="41"/>
      <c r="DE537" s="41"/>
      <c r="DF537" s="41"/>
      <c r="DG537" s="41"/>
      <c r="DH537" s="41"/>
      <c r="DI537" s="41"/>
      <c r="DJ537" s="41"/>
      <c r="DK537" s="41"/>
      <c r="DL537" s="41"/>
      <c r="DM537" s="41"/>
      <c r="DN537" s="41"/>
      <c r="DO537" s="41"/>
      <c r="DP537" s="41"/>
      <c r="DQ537" s="41"/>
      <c r="DR537" s="41"/>
      <c r="DS537" s="41"/>
      <c r="DT537" s="41"/>
      <c r="DU537" s="41"/>
      <c r="DV537" s="41"/>
      <c r="DW537" s="41"/>
      <c r="DX537" s="41"/>
      <c r="DY537" s="41"/>
      <c r="DZ537" s="41"/>
      <c r="EA537" s="41"/>
      <c r="EB537" s="41"/>
      <c r="EC537" s="41"/>
      <c r="ED537" s="41"/>
      <c r="EE537" s="41"/>
      <c r="EF537" s="41"/>
      <c r="EG537" s="41"/>
      <c r="EH537" s="41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9"/>
      <c r="HN537" s="49"/>
      <c r="HO537" s="49"/>
      <c r="HP537" s="49"/>
      <c r="HQ537" s="49"/>
      <c r="HR537" s="49"/>
      <c r="HS537" s="49"/>
      <c r="HT537" s="49"/>
      <c r="HU537" s="49"/>
      <c r="HV537" s="49"/>
      <c r="HW537" s="49"/>
      <c r="HX537" s="49"/>
      <c r="HY537" s="49"/>
      <c r="HZ537" s="49"/>
      <c r="IA537" s="49"/>
      <c r="IB537" s="49"/>
      <c r="IC537" s="49"/>
      <c r="ID537" s="49"/>
      <c r="IE537" s="49"/>
      <c r="IF537" s="49"/>
    </row>
    <row r="538" spans="1:240" s="99" customFormat="1" ht="15" customHeight="1" x14ac:dyDescent="0.25">
      <c r="A538" s="14">
        <v>537</v>
      </c>
      <c r="B538" s="42" t="s">
        <v>3411</v>
      </c>
      <c r="C538" s="43" t="s">
        <v>9</v>
      </c>
      <c r="D538" s="42" t="s">
        <v>61</v>
      </c>
      <c r="E538" s="70">
        <v>43130</v>
      </c>
      <c r="F538" s="71" t="s">
        <v>3438</v>
      </c>
      <c r="G538" s="112">
        <v>8197000238</v>
      </c>
      <c r="H538" s="71" t="s">
        <v>3432</v>
      </c>
      <c r="I538" s="71" t="s">
        <v>3433</v>
      </c>
      <c r="J538" s="113" t="s">
        <v>640</v>
      </c>
      <c r="K538" s="114">
        <v>50000</v>
      </c>
      <c r="L538" s="113" t="s">
        <v>66</v>
      </c>
      <c r="M538" s="113" t="s">
        <v>67</v>
      </c>
      <c r="N538" s="71" t="s">
        <v>3439</v>
      </c>
      <c r="O538" s="71" t="s">
        <v>3440</v>
      </c>
      <c r="P538" s="79" t="s">
        <v>3441</v>
      </c>
      <c r="Q538" s="113" t="s">
        <v>3437</v>
      </c>
      <c r="R538" s="58" t="s">
        <v>72</v>
      </c>
      <c r="S538" s="71" t="s">
        <v>3423</v>
      </c>
      <c r="T538" s="113" t="s">
        <v>629</v>
      </c>
      <c r="U538" s="66" t="s">
        <v>75</v>
      </c>
      <c r="V538" s="66" t="s">
        <v>661</v>
      </c>
      <c r="W538" s="115" t="s">
        <v>77</v>
      </c>
      <c r="X538" s="116" t="s">
        <v>1358</v>
      </c>
      <c r="Y538" s="48" t="s">
        <v>4938</v>
      </c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41"/>
      <c r="AZ538" s="41"/>
      <c r="BA538" s="41"/>
      <c r="BB538" s="41"/>
      <c r="BC538" s="41"/>
      <c r="BD538" s="41"/>
      <c r="BE538" s="41"/>
      <c r="BF538" s="41"/>
      <c r="BG538" s="41"/>
      <c r="BH538" s="41"/>
      <c r="BI538" s="41"/>
      <c r="BJ538" s="41"/>
      <c r="BK538" s="41"/>
      <c r="BL538" s="41"/>
      <c r="BM538" s="41"/>
      <c r="BN538" s="41"/>
      <c r="BO538" s="41"/>
      <c r="BP538" s="41"/>
      <c r="BQ538" s="41"/>
      <c r="BR538" s="41"/>
      <c r="BS538" s="41"/>
      <c r="BT538" s="41"/>
      <c r="BU538" s="41"/>
      <c r="BV538" s="41"/>
      <c r="BW538" s="41"/>
      <c r="BX538" s="41"/>
      <c r="BY538" s="41"/>
      <c r="BZ538" s="41"/>
      <c r="CA538" s="41"/>
      <c r="CB538" s="41"/>
      <c r="CC538" s="41"/>
      <c r="CD538" s="41"/>
      <c r="CE538" s="41"/>
      <c r="CF538" s="41"/>
      <c r="CG538" s="41"/>
      <c r="CH538" s="41"/>
      <c r="CI538" s="41"/>
      <c r="CJ538" s="41"/>
      <c r="CK538" s="41"/>
      <c r="CL538" s="41"/>
      <c r="CM538" s="41"/>
      <c r="CN538" s="41"/>
      <c r="CO538" s="41"/>
      <c r="CP538" s="41"/>
      <c r="CQ538" s="41"/>
      <c r="CR538" s="41"/>
      <c r="CS538" s="41"/>
      <c r="CT538" s="41"/>
      <c r="CU538" s="41"/>
      <c r="CV538" s="41"/>
      <c r="CW538" s="41"/>
      <c r="CX538" s="41"/>
      <c r="CY538" s="41"/>
      <c r="CZ538" s="41"/>
      <c r="DA538" s="41"/>
      <c r="DB538" s="41"/>
      <c r="DC538" s="41"/>
      <c r="DD538" s="41"/>
      <c r="DE538" s="41"/>
      <c r="DF538" s="41"/>
      <c r="DG538" s="41"/>
      <c r="DH538" s="41"/>
      <c r="DI538" s="41"/>
      <c r="DJ538" s="41"/>
      <c r="DK538" s="41"/>
      <c r="DL538" s="41"/>
      <c r="DM538" s="41"/>
      <c r="DN538" s="41"/>
      <c r="DO538" s="41"/>
      <c r="DP538" s="41"/>
      <c r="DQ538" s="41"/>
      <c r="DR538" s="41"/>
      <c r="DS538" s="41"/>
      <c r="DT538" s="41"/>
      <c r="DU538" s="41"/>
      <c r="DV538" s="41"/>
      <c r="DW538" s="41"/>
      <c r="DX538" s="41"/>
      <c r="DY538" s="41"/>
      <c r="DZ538" s="41"/>
      <c r="EA538" s="41"/>
      <c r="EB538" s="41"/>
      <c r="EC538" s="41"/>
      <c r="ED538" s="41"/>
      <c r="EE538" s="41"/>
      <c r="EF538" s="41"/>
      <c r="EG538" s="41"/>
      <c r="EH538" s="41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</row>
    <row r="539" spans="1:240" s="99" customFormat="1" ht="15" customHeight="1" x14ac:dyDescent="0.25">
      <c r="A539" s="14">
        <v>538</v>
      </c>
      <c r="B539" s="42" t="s">
        <v>3411</v>
      </c>
      <c r="C539" s="43" t="s">
        <v>9</v>
      </c>
      <c r="D539" s="42" t="s">
        <v>61</v>
      </c>
      <c r="E539" s="61">
        <v>43102</v>
      </c>
      <c r="F539" s="62" t="s">
        <v>3442</v>
      </c>
      <c r="G539" s="62" t="s">
        <v>3443</v>
      </c>
      <c r="H539" s="62" t="s">
        <v>3444</v>
      </c>
      <c r="I539" s="62" t="s">
        <v>3445</v>
      </c>
      <c r="J539" s="18" t="s">
        <v>580</v>
      </c>
      <c r="K539" s="118">
        <v>50000</v>
      </c>
      <c r="L539" s="18" t="s">
        <v>66</v>
      </c>
      <c r="M539" s="18" t="s">
        <v>67</v>
      </c>
      <c r="N539" s="62" t="s">
        <v>3446</v>
      </c>
      <c r="O539" s="62" t="s">
        <v>3447</v>
      </c>
      <c r="P539" s="62" t="s">
        <v>3448</v>
      </c>
      <c r="Q539" s="18" t="s">
        <v>3449</v>
      </c>
      <c r="R539" s="58" t="s">
        <v>72</v>
      </c>
      <c r="S539" s="62" t="s">
        <v>3450</v>
      </c>
      <c r="T539" s="18" t="s">
        <v>748</v>
      </c>
      <c r="U539" s="66" t="s">
        <v>75</v>
      </c>
      <c r="V539" s="66" t="s">
        <v>661</v>
      </c>
      <c r="W539" s="115" t="s">
        <v>77</v>
      </c>
      <c r="X539" s="62" t="s">
        <v>1358</v>
      </c>
      <c r="Y539" s="48" t="s">
        <v>4938</v>
      </c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1"/>
      <c r="BK539" s="41"/>
      <c r="BL539" s="41"/>
      <c r="BM539" s="41"/>
      <c r="BN539" s="41"/>
      <c r="BO539" s="41"/>
      <c r="BP539" s="41"/>
      <c r="BQ539" s="41"/>
      <c r="BR539" s="41"/>
      <c r="BS539" s="41"/>
      <c r="BT539" s="41"/>
      <c r="BU539" s="41"/>
      <c r="BV539" s="41"/>
      <c r="BW539" s="41"/>
      <c r="BX539" s="41"/>
      <c r="BY539" s="41"/>
      <c r="BZ539" s="41"/>
      <c r="CA539" s="41"/>
      <c r="CB539" s="41"/>
      <c r="CC539" s="41"/>
      <c r="CD539" s="41"/>
      <c r="CE539" s="41"/>
      <c r="CF539" s="41"/>
      <c r="CG539" s="41"/>
      <c r="CH539" s="41"/>
      <c r="CI539" s="41"/>
      <c r="CJ539" s="41"/>
      <c r="CK539" s="41"/>
      <c r="CL539" s="41"/>
      <c r="CM539" s="41"/>
      <c r="CN539" s="41"/>
      <c r="CO539" s="41"/>
      <c r="CP539" s="41"/>
      <c r="CQ539" s="41"/>
      <c r="CR539" s="41"/>
      <c r="CS539" s="41"/>
      <c r="CT539" s="41"/>
      <c r="CU539" s="41"/>
      <c r="CV539" s="41"/>
      <c r="CW539" s="41"/>
      <c r="CX539" s="41"/>
      <c r="CY539" s="41"/>
      <c r="CZ539" s="41"/>
      <c r="DA539" s="41"/>
      <c r="DB539" s="41"/>
      <c r="DC539" s="41"/>
      <c r="DD539" s="41"/>
      <c r="DE539" s="41"/>
      <c r="DF539" s="41"/>
      <c r="DG539" s="41"/>
      <c r="DH539" s="41"/>
      <c r="DI539" s="41"/>
      <c r="DJ539" s="41"/>
      <c r="DK539" s="41"/>
      <c r="DL539" s="41"/>
      <c r="DM539" s="41"/>
      <c r="DN539" s="41"/>
      <c r="DO539" s="41"/>
      <c r="DP539" s="41"/>
      <c r="DQ539" s="41"/>
      <c r="DR539" s="41"/>
      <c r="DS539" s="41"/>
      <c r="DT539" s="41"/>
      <c r="DU539" s="41"/>
      <c r="DV539" s="41"/>
      <c r="DW539" s="41"/>
      <c r="DX539" s="41"/>
      <c r="DY539" s="41"/>
      <c r="DZ539" s="41"/>
      <c r="EA539" s="41"/>
      <c r="EB539" s="41"/>
      <c r="EC539" s="41"/>
      <c r="ED539" s="41"/>
      <c r="EE539" s="41"/>
      <c r="EF539" s="41"/>
      <c r="EG539" s="41"/>
      <c r="EH539" s="41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9"/>
      <c r="HN539" s="49"/>
      <c r="HO539" s="49"/>
      <c r="HP539" s="49"/>
      <c r="HQ539" s="49"/>
      <c r="HR539" s="49"/>
      <c r="HS539" s="49"/>
      <c r="HT539" s="49"/>
      <c r="HU539" s="49"/>
      <c r="HV539" s="49"/>
      <c r="HW539" s="49"/>
      <c r="HX539" s="49"/>
      <c r="HY539" s="49"/>
      <c r="HZ539" s="49"/>
      <c r="IA539" s="49"/>
      <c r="IB539" s="49"/>
      <c r="IC539" s="49"/>
      <c r="ID539" s="49"/>
      <c r="IE539" s="49"/>
      <c r="IF539" s="49"/>
    </row>
    <row r="540" spans="1:240" s="99" customFormat="1" ht="15" customHeight="1" x14ac:dyDescent="0.25">
      <c r="A540" s="14">
        <v>539</v>
      </c>
      <c r="B540" s="42" t="s">
        <v>3411</v>
      </c>
      <c r="C540" s="43" t="s">
        <v>9</v>
      </c>
      <c r="D540" s="42" t="s">
        <v>61</v>
      </c>
      <c r="E540" s="61">
        <v>43114</v>
      </c>
      <c r="F540" s="62" t="s">
        <v>3451</v>
      </c>
      <c r="G540" s="62" t="s">
        <v>3452</v>
      </c>
      <c r="H540" s="62" t="s">
        <v>3453</v>
      </c>
      <c r="I540" s="62" t="s">
        <v>3454</v>
      </c>
      <c r="J540" s="18" t="s">
        <v>580</v>
      </c>
      <c r="K540" s="118">
        <v>100000</v>
      </c>
      <c r="L540" s="18" t="s">
        <v>66</v>
      </c>
      <c r="M540" s="18" t="s">
        <v>67</v>
      </c>
      <c r="N540" s="62" t="s">
        <v>3455</v>
      </c>
      <c r="O540" s="62" t="s">
        <v>3456</v>
      </c>
      <c r="P540" s="62" t="s">
        <v>3457</v>
      </c>
      <c r="Q540" s="18" t="s">
        <v>3458</v>
      </c>
      <c r="R540" s="58" t="s">
        <v>72</v>
      </c>
      <c r="S540" s="62" t="s">
        <v>3450</v>
      </c>
      <c r="T540" s="18" t="s">
        <v>748</v>
      </c>
      <c r="U540" s="66" t="s">
        <v>75</v>
      </c>
      <c r="V540" s="66" t="s">
        <v>661</v>
      </c>
      <c r="W540" s="115" t="s">
        <v>77</v>
      </c>
      <c r="X540" s="62" t="s">
        <v>1358</v>
      </c>
      <c r="Y540" s="48" t="s">
        <v>4938</v>
      </c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1"/>
      <c r="BK540" s="41"/>
      <c r="BL540" s="41"/>
      <c r="BM540" s="41"/>
      <c r="BN540" s="41"/>
      <c r="BO540" s="41"/>
      <c r="BP540" s="41"/>
      <c r="BQ540" s="41"/>
      <c r="BR540" s="41"/>
      <c r="BS540" s="41"/>
      <c r="BT540" s="41"/>
      <c r="BU540" s="41"/>
      <c r="BV540" s="41"/>
      <c r="BW540" s="41"/>
      <c r="BX540" s="41"/>
      <c r="BY540" s="41"/>
      <c r="BZ540" s="41"/>
      <c r="CA540" s="41"/>
      <c r="CB540" s="41"/>
      <c r="CC540" s="41"/>
      <c r="CD540" s="41"/>
      <c r="CE540" s="41"/>
      <c r="CF540" s="41"/>
      <c r="CG540" s="41"/>
      <c r="CH540" s="41"/>
      <c r="CI540" s="41"/>
      <c r="CJ540" s="41"/>
      <c r="CK540" s="41"/>
      <c r="CL540" s="41"/>
      <c r="CM540" s="41"/>
      <c r="CN540" s="41"/>
      <c r="CO540" s="41"/>
      <c r="CP540" s="41"/>
      <c r="CQ540" s="41"/>
      <c r="CR540" s="41"/>
      <c r="CS540" s="41"/>
      <c r="CT540" s="41"/>
      <c r="CU540" s="41"/>
      <c r="CV540" s="41"/>
      <c r="CW540" s="41"/>
      <c r="CX540" s="41"/>
      <c r="CY540" s="41"/>
      <c r="CZ540" s="41"/>
      <c r="DA540" s="41"/>
      <c r="DB540" s="41"/>
      <c r="DC540" s="41"/>
      <c r="DD540" s="41"/>
      <c r="DE540" s="41"/>
      <c r="DF540" s="41"/>
      <c r="DG540" s="41"/>
      <c r="DH540" s="41"/>
      <c r="DI540" s="41"/>
      <c r="DJ540" s="41"/>
      <c r="DK540" s="41"/>
      <c r="DL540" s="41"/>
      <c r="DM540" s="41"/>
      <c r="DN540" s="41"/>
      <c r="DO540" s="41"/>
      <c r="DP540" s="41"/>
      <c r="DQ540" s="41"/>
      <c r="DR540" s="41"/>
      <c r="DS540" s="41"/>
      <c r="DT540" s="41"/>
      <c r="DU540" s="41"/>
      <c r="DV540" s="41"/>
      <c r="DW540" s="41"/>
      <c r="DX540" s="41"/>
      <c r="DY540" s="41"/>
      <c r="DZ540" s="41"/>
      <c r="EA540" s="41"/>
      <c r="EB540" s="41"/>
      <c r="EC540" s="41"/>
      <c r="ED540" s="41"/>
      <c r="EE540" s="41"/>
      <c r="EF540" s="41"/>
      <c r="EG540" s="41"/>
      <c r="EH540" s="41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</row>
    <row r="541" spans="1:240" s="99" customFormat="1" ht="15" customHeight="1" x14ac:dyDescent="0.25">
      <c r="A541" s="14">
        <v>540</v>
      </c>
      <c r="B541" s="42" t="s">
        <v>3411</v>
      </c>
      <c r="C541" s="43" t="s">
        <v>9</v>
      </c>
      <c r="D541" s="42" t="s">
        <v>61</v>
      </c>
      <c r="E541" s="61">
        <v>43114</v>
      </c>
      <c r="F541" s="62" t="s">
        <v>3459</v>
      </c>
      <c r="G541" s="62" t="s">
        <v>3460</v>
      </c>
      <c r="H541" s="62" t="s">
        <v>3461</v>
      </c>
      <c r="I541" s="62" t="s">
        <v>3462</v>
      </c>
      <c r="J541" s="18" t="s">
        <v>580</v>
      </c>
      <c r="K541" s="118">
        <v>50000</v>
      </c>
      <c r="L541" s="18" t="s">
        <v>66</v>
      </c>
      <c r="M541" s="18" t="s">
        <v>67</v>
      </c>
      <c r="N541" s="62" t="s">
        <v>3463</v>
      </c>
      <c r="O541" s="62" t="s">
        <v>3464</v>
      </c>
      <c r="P541" s="62" t="s">
        <v>3465</v>
      </c>
      <c r="Q541" s="18" t="s">
        <v>3466</v>
      </c>
      <c r="R541" s="58" t="s">
        <v>72</v>
      </c>
      <c r="S541" s="62" t="s">
        <v>3450</v>
      </c>
      <c r="T541" s="18" t="s">
        <v>748</v>
      </c>
      <c r="U541" s="69" t="s">
        <v>90</v>
      </c>
      <c r="V541" s="66" t="s">
        <v>661</v>
      </c>
      <c r="W541" s="115" t="s">
        <v>77</v>
      </c>
      <c r="X541" s="62" t="s">
        <v>1358</v>
      </c>
      <c r="Y541" s="48" t="s">
        <v>4938</v>
      </c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1"/>
      <c r="BK541" s="41"/>
      <c r="BL541" s="41"/>
      <c r="BM541" s="41"/>
      <c r="BN541" s="41"/>
      <c r="BO541" s="41"/>
      <c r="BP541" s="41"/>
      <c r="BQ541" s="41"/>
      <c r="BR541" s="41"/>
      <c r="BS541" s="41"/>
      <c r="BT541" s="41"/>
      <c r="BU541" s="41"/>
      <c r="BV541" s="41"/>
      <c r="BW541" s="41"/>
      <c r="BX541" s="41"/>
      <c r="BY541" s="41"/>
      <c r="BZ541" s="41"/>
      <c r="CA541" s="41"/>
      <c r="CB541" s="41"/>
      <c r="CC541" s="41"/>
      <c r="CD541" s="41"/>
      <c r="CE541" s="41"/>
      <c r="CF541" s="41"/>
      <c r="CG541" s="41"/>
      <c r="CH541" s="41"/>
      <c r="CI541" s="41"/>
      <c r="CJ541" s="41"/>
      <c r="CK541" s="41"/>
      <c r="CL541" s="41"/>
      <c r="CM541" s="41"/>
      <c r="CN541" s="41"/>
      <c r="CO541" s="41"/>
      <c r="CP541" s="41"/>
      <c r="CQ541" s="41"/>
      <c r="CR541" s="41"/>
      <c r="CS541" s="41"/>
      <c r="CT541" s="41"/>
      <c r="CU541" s="41"/>
      <c r="CV541" s="41"/>
      <c r="CW541" s="41"/>
      <c r="CX541" s="41"/>
      <c r="CY541" s="41"/>
      <c r="CZ541" s="41"/>
      <c r="DA541" s="41"/>
      <c r="DB541" s="41"/>
      <c r="DC541" s="41"/>
      <c r="DD541" s="41"/>
      <c r="DE541" s="41"/>
      <c r="DF541" s="41"/>
      <c r="DG541" s="41"/>
      <c r="DH541" s="41"/>
      <c r="DI541" s="41"/>
      <c r="DJ541" s="41"/>
      <c r="DK541" s="41"/>
      <c r="DL541" s="41"/>
      <c r="DM541" s="41"/>
      <c r="DN541" s="41"/>
      <c r="DO541" s="41"/>
      <c r="DP541" s="41"/>
      <c r="DQ541" s="41"/>
      <c r="DR541" s="41"/>
      <c r="DS541" s="41"/>
      <c r="DT541" s="41"/>
      <c r="DU541" s="41"/>
      <c r="DV541" s="41"/>
      <c r="DW541" s="41"/>
      <c r="DX541" s="41"/>
      <c r="DY541" s="41"/>
      <c r="DZ541" s="41"/>
      <c r="EA541" s="41"/>
      <c r="EB541" s="41"/>
      <c r="EC541" s="41"/>
      <c r="ED541" s="41"/>
      <c r="EE541" s="41"/>
      <c r="EF541" s="41"/>
      <c r="EG541" s="41"/>
      <c r="EH541" s="41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9"/>
      <c r="HN541" s="49"/>
      <c r="HO541" s="49"/>
      <c r="HP541" s="49"/>
      <c r="HQ541" s="49"/>
      <c r="HR541" s="49"/>
      <c r="HS541" s="49"/>
      <c r="HT541" s="49"/>
      <c r="HU541" s="49"/>
      <c r="HV541" s="49"/>
      <c r="HW541" s="49"/>
      <c r="HX541" s="49"/>
      <c r="HY541" s="49"/>
      <c r="HZ541" s="49"/>
      <c r="IA541" s="49"/>
      <c r="IB541" s="49"/>
      <c r="IC541" s="49"/>
      <c r="ID541" s="49"/>
      <c r="IE541" s="49"/>
      <c r="IF541" s="49"/>
    </row>
    <row r="542" spans="1:240" s="99" customFormat="1" ht="15" customHeight="1" x14ac:dyDescent="0.25">
      <c r="A542" s="14">
        <v>541</v>
      </c>
      <c r="B542" s="42" t="s">
        <v>3411</v>
      </c>
      <c r="C542" s="43" t="s">
        <v>9</v>
      </c>
      <c r="D542" s="42" t="s">
        <v>61</v>
      </c>
      <c r="E542" s="61">
        <v>43119</v>
      </c>
      <c r="F542" s="62" t="s">
        <v>3467</v>
      </c>
      <c r="G542" s="62" t="s">
        <v>3468</v>
      </c>
      <c r="H542" s="62" t="s">
        <v>3469</v>
      </c>
      <c r="I542" s="62" t="s">
        <v>3470</v>
      </c>
      <c r="J542" s="18" t="s">
        <v>580</v>
      </c>
      <c r="K542" s="118">
        <v>50000</v>
      </c>
      <c r="L542" s="18" t="s">
        <v>66</v>
      </c>
      <c r="M542" s="18" t="s">
        <v>67</v>
      </c>
      <c r="N542" s="62" t="s">
        <v>3471</v>
      </c>
      <c r="O542" s="62" t="s">
        <v>3472</v>
      </c>
      <c r="P542" s="62" t="s">
        <v>3473</v>
      </c>
      <c r="Q542" s="18" t="s">
        <v>3474</v>
      </c>
      <c r="R542" s="58" t="s">
        <v>72</v>
      </c>
      <c r="S542" s="62" t="s">
        <v>3450</v>
      </c>
      <c r="T542" s="18" t="s">
        <v>748</v>
      </c>
      <c r="U542" s="66" t="s">
        <v>75</v>
      </c>
      <c r="V542" s="66" t="s">
        <v>661</v>
      </c>
      <c r="W542" s="115" t="s">
        <v>77</v>
      </c>
      <c r="X542" s="62" t="s">
        <v>1358</v>
      </c>
      <c r="Y542" s="48" t="s">
        <v>4938</v>
      </c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1"/>
      <c r="BK542" s="41"/>
      <c r="BL542" s="41"/>
      <c r="BM542" s="41"/>
      <c r="BN542" s="41"/>
      <c r="BO542" s="41"/>
      <c r="BP542" s="41"/>
      <c r="BQ542" s="41"/>
      <c r="BR542" s="41"/>
      <c r="BS542" s="41"/>
      <c r="BT542" s="41"/>
      <c r="BU542" s="41"/>
      <c r="BV542" s="41"/>
      <c r="BW542" s="41"/>
      <c r="BX542" s="41"/>
      <c r="BY542" s="41"/>
      <c r="BZ542" s="41"/>
      <c r="CA542" s="41"/>
      <c r="CB542" s="41"/>
      <c r="CC542" s="41"/>
      <c r="CD542" s="41"/>
      <c r="CE542" s="41"/>
      <c r="CF542" s="41"/>
      <c r="CG542" s="41"/>
      <c r="CH542" s="41"/>
      <c r="CI542" s="41"/>
      <c r="CJ542" s="41"/>
      <c r="CK542" s="41"/>
      <c r="CL542" s="41"/>
      <c r="CM542" s="41"/>
      <c r="CN542" s="41"/>
      <c r="CO542" s="41"/>
      <c r="CP542" s="41"/>
      <c r="CQ542" s="41"/>
      <c r="CR542" s="41"/>
      <c r="CS542" s="41"/>
      <c r="CT542" s="41"/>
      <c r="CU542" s="41"/>
      <c r="CV542" s="41"/>
      <c r="CW542" s="41"/>
      <c r="CX542" s="41"/>
      <c r="CY542" s="41"/>
      <c r="CZ542" s="41"/>
      <c r="DA542" s="41"/>
      <c r="DB542" s="41"/>
      <c r="DC542" s="41"/>
      <c r="DD542" s="41"/>
      <c r="DE542" s="41"/>
      <c r="DF542" s="41"/>
      <c r="DG542" s="41"/>
      <c r="DH542" s="41"/>
      <c r="DI542" s="41"/>
      <c r="DJ542" s="41"/>
      <c r="DK542" s="41"/>
      <c r="DL542" s="41"/>
      <c r="DM542" s="41"/>
      <c r="DN542" s="41"/>
      <c r="DO542" s="41"/>
      <c r="DP542" s="41"/>
      <c r="DQ542" s="41"/>
      <c r="DR542" s="41"/>
      <c r="DS542" s="41"/>
      <c r="DT542" s="41"/>
      <c r="DU542" s="41"/>
      <c r="DV542" s="41"/>
      <c r="DW542" s="41"/>
      <c r="DX542" s="41"/>
      <c r="DY542" s="41"/>
      <c r="DZ542" s="41"/>
      <c r="EA542" s="41"/>
      <c r="EB542" s="41"/>
      <c r="EC542" s="41"/>
      <c r="ED542" s="41"/>
      <c r="EE542" s="41"/>
      <c r="EF542" s="41"/>
      <c r="EG542" s="41"/>
      <c r="EH542" s="41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9"/>
      <c r="HN542" s="49"/>
      <c r="HO542" s="49"/>
      <c r="HP542" s="49"/>
      <c r="HQ542" s="49"/>
      <c r="HR542" s="49"/>
      <c r="HS542" s="49"/>
      <c r="HT542" s="49"/>
      <c r="HU542" s="49"/>
      <c r="HV542" s="49"/>
      <c r="HW542" s="49"/>
      <c r="HX542" s="49"/>
      <c r="HY542" s="49"/>
      <c r="HZ542" s="49"/>
      <c r="IA542" s="49"/>
      <c r="IB542" s="49"/>
      <c r="IC542" s="49"/>
      <c r="ID542" s="49"/>
      <c r="IE542" s="49"/>
      <c r="IF542" s="49"/>
    </row>
    <row r="543" spans="1:240" s="99" customFormat="1" ht="15" customHeight="1" x14ac:dyDescent="0.25">
      <c r="A543" s="14">
        <v>542</v>
      </c>
      <c r="B543" s="42" t="s">
        <v>3411</v>
      </c>
      <c r="C543" s="43" t="s">
        <v>9</v>
      </c>
      <c r="D543" s="42" t="s">
        <v>61</v>
      </c>
      <c r="E543" s="61">
        <v>43125</v>
      </c>
      <c r="F543" s="62" t="s">
        <v>3475</v>
      </c>
      <c r="G543" s="62" t="s">
        <v>3476</v>
      </c>
      <c r="H543" s="62" t="s">
        <v>3477</v>
      </c>
      <c r="I543" s="62" t="s">
        <v>3478</v>
      </c>
      <c r="J543" s="18" t="s">
        <v>591</v>
      </c>
      <c r="K543" s="118">
        <v>50000</v>
      </c>
      <c r="L543" s="18" t="s">
        <v>66</v>
      </c>
      <c r="M543" s="18" t="s">
        <v>67</v>
      </c>
      <c r="N543" s="62" t="s">
        <v>3479</v>
      </c>
      <c r="O543" s="62" t="s">
        <v>3480</v>
      </c>
      <c r="P543" s="62" t="s">
        <v>3481</v>
      </c>
      <c r="Q543" s="18" t="s">
        <v>3482</v>
      </c>
      <c r="R543" s="58" t="s">
        <v>72</v>
      </c>
      <c r="S543" s="62" t="s">
        <v>3450</v>
      </c>
      <c r="T543" s="18" t="s">
        <v>748</v>
      </c>
      <c r="U543" s="66" t="s">
        <v>75</v>
      </c>
      <c r="V543" s="66" t="s">
        <v>661</v>
      </c>
      <c r="W543" s="115" t="s">
        <v>77</v>
      </c>
      <c r="X543" s="62" t="s">
        <v>1358</v>
      </c>
      <c r="Y543" s="48" t="s">
        <v>4938</v>
      </c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  <c r="BP543" s="41"/>
      <c r="BQ543" s="41"/>
      <c r="BR543" s="41"/>
      <c r="BS543" s="41"/>
      <c r="BT543" s="41"/>
      <c r="BU543" s="41"/>
      <c r="BV543" s="41"/>
      <c r="BW543" s="41"/>
      <c r="BX543" s="41"/>
      <c r="BY543" s="41"/>
      <c r="BZ543" s="41"/>
      <c r="CA543" s="41"/>
      <c r="CB543" s="41"/>
      <c r="CC543" s="41"/>
      <c r="CD543" s="41"/>
      <c r="CE543" s="41"/>
      <c r="CF543" s="41"/>
      <c r="CG543" s="41"/>
      <c r="CH543" s="41"/>
      <c r="CI543" s="41"/>
      <c r="CJ543" s="41"/>
      <c r="CK543" s="41"/>
      <c r="CL543" s="41"/>
      <c r="CM543" s="41"/>
      <c r="CN543" s="41"/>
      <c r="CO543" s="41"/>
      <c r="CP543" s="41"/>
      <c r="CQ543" s="41"/>
      <c r="CR543" s="41"/>
      <c r="CS543" s="41"/>
      <c r="CT543" s="41"/>
      <c r="CU543" s="41"/>
      <c r="CV543" s="41"/>
      <c r="CW543" s="41"/>
      <c r="CX543" s="41"/>
      <c r="CY543" s="41"/>
      <c r="CZ543" s="41"/>
      <c r="DA543" s="41"/>
      <c r="DB543" s="41"/>
      <c r="DC543" s="41"/>
      <c r="DD543" s="41"/>
      <c r="DE543" s="41"/>
      <c r="DF543" s="41"/>
      <c r="DG543" s="41"/>
      <c r="DH543" s="41"/>
      <c r="DI543" s="41"/>
      <c r="DJ543" s="41"/>
      <c r="DK543" s="41"/>
      <c r="DL543" s="41"/>
      <c r="DM543" s="41"/>
      <c r="DN543" s="41"/>
      <c r="DO543" s="41"/>
      <c r="DP543" s="41"/>
      <c r="DQ543" s="41"/>
      <c r="DR543" s="41"/>
      <c r="DS543" s="41"/>
      <c r="DT543" s="41"/>
      <c r="DU543" s="41"/>
      <c r="DV543" s="41"/>
      <c r="DW543" s="41"/>
      <c r="DX543" s="41"/>
      <c r="DY543" s="41"/>
      <c r="DZ543" s="41"/>
      <c r="EA543" s="41"/>
      <c r="EB543" s="41"/>
      <c r="EC543" s="41"/>
      <c r="ED543" s="41"/>
      <c r="EE543" s="41"/>
      <c r="EF543" s="41"/>
      <c r="EG543" s="41"/>
      <c r="EH543" s="41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</row>
    <row r="544" spans="1:240" s="98" customFormat="1" ht="15" customHeight="1" x14ac:dyDescent="0.25">
      <c r="A544" s="14">
        <v>543</v>
      </c>
      <c r="B544" s="42" t="s">
        <v>3411</v>
      </c>
      <c r="C544" s="43" t="s">
        <v>9</v>
      </c>
      <c r="D544" s="42" t="s">
        <v>61</v>
      </c>
      <c r="E544" s="61">
        <v>43126</v>
      </c>
      <c r="F544" s="62" t="s">
        <v>3483</v>
      </c>
      <c r="G544" s="62" t="s">
        <v>3484</v>
      </c>
      <c r="H544" s="62" t="s">
        <v>3485</v>
      </c>
      <c r="I544" s="62" t="s">
        <v>3486</v>
      </c>
      <c r="J544" s="18" t="s">
        <v>580</v>
      </c>
      <c r="K544" s="118">
        <v>50000</v>
      </c>
      <c r="L544" s="18" t="s">
        <v>66</v>
      </c>
      <c r="M544" s="18" t="s">
        <v>67</v>
      </c>
      <c r="N544" s="62" t="s">
        <v>3487</v>
      </c>
      <c r="O544" s="62" t="s">
        <v>3488</v>
      </c>
      <c r="P544" s="62" t="s">
        <v>3489</v>
      </c>
      <c r="Q544" s="18" t="s">
        <v>3490</v>
      </c>
      <c r="R544" s="58" t="s">
        <v>72</v>
      </c>
      <c r="S544" s="62" t="s">
        <v>3450</v>
      </c>
      <c r="T544" s="18" t="s">
        <v>748</v>
      </c>
      <c r="U544" s="66" t="s">
        <v>75</v>
      </c>
      <c r="V544" s="66" t="s">
        <v>661</v>
      </c>
      <c r="W544" s="115" t="s">
        <v>77</v>
      </c>
      <c r="X544" s="62" t="s">
        <v>1358</v>
      </c>
      <c r="Y544" s="48" t="s">
        <v>4938</v>
      </c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  <c r="BP544" s="41"/>
      <c r="BQ544" s="41"/>
      <c r="BR544" s="41"/>
      <c r="BS544" s="41"/>
      <c r="BT544" s="41"/>
      <c r="BU544" s="41"/>
      <c r="BV544" s="41"/>
      <c r="BW544" s="41"/>
      <c r="BX544" s="41"/>
      <c r="BY544" s="41"/>
      <c r="BZ544" s="41"/>
      <c r="CA544" s="41"/>
      <c r="CB544" s="41"/>
      <c r="CC544" s="41"/>
      <c r="CD544" s="41"/>
      <c r="CE544" s="41"/>
      <c r="CF544" s="41"/>
      <c r="CG544" s="41"/>
      <c r="CH544" s="41"/>
      <c r="CI544" s="41"/>
      <c r="CJ544" s="41"/>
      <c r="CK544" s="41"/>
      <c r="CL544" s="41"/>
      <c r="CM544" s="41"/>
      <c r="CN544" s="41"/>
      <c r="CO544" s="41"/>
      <c r="CP544" s="41"/>
      <c r="CQ544" s="41"/>
      <c r="CR544" s="41"/>
      <c r="CS544" s="41"/>
      <c r="CT544" s="41"/>
      <c r="CU544" s="41"/>
      <c r="CV544" s="41"/>
      <c r="CW544" s="41"/>
      <c r="CX544" s="41"/>
      <c r="CY544" s="41"/>
      <c r="CZ544" s="41"/>
      <c r="DA544" s="41"/>
      <c r="DB544" s="41"/>
      <c r="DC544" s="41"/>
      <c r="DD544" s="41"/>
      <c r="DE544" s="41"/>
      <c r="DF544" s="41"/>
      <c r="DG544" s="41"/>
      <c r="DH544" s="41"/>
      <c r="DI544" s="41"/>
      <c r="DJ544" s="41"/>
      <c r="DK544" s="41"/>
      <c r="DL544" s="41"/>
      <c r="DM544" s="41"/>
      <c r="DN544" s="41"/>
      <c r="DO544" s="41"/>
      <c r="DP544" s="41"/>
      <c r="DQ544" s="41"/>
      <c r="DR544" s="41"/>
      <c r="DS544" s="41"/>
      <c r="DT544" s="41"/>
      <c r="DU544" s="41"/>
      <c r="DV544" s="41"/>
      <c r="DW544" s="41"/>
      <c r="DX544" s="41"/>
      <c r="DY544" s="41"/>
      <c r="DZ544" s="41"/>
      <c r="EA544" s="41"/>
      <c r="EB544" s="41"/>
      <c r="EC544" s="41"/>
      <c r="ED544" s="41"/>
      <c r="EE544" s="41"/>
      <c r="EF544" s="41"/>
      <c r="EG544" s="41"/>
      <c r="EH544" s="41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9"/>
      <c r="HJ544" s="49"/>
      <c r="HK544" s="49"/>
      <c r="HL544" s="49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</row>
    <row r="545" spans="1:240" s="98" customFormat="1" ht="15" customHeight="1" x14ac:dyDescent="0.25">
      <c r="A545" s="14">
        <v>544</v>
      </c>
      <c r="B545" s="42" t="s">
        <v>3411</v>
      </c>
      <c r="C545" s="43" t="s">
        <v>9</v>
      </c>
      <c r="D545" s="42" t="s">
        <v>61</v>
      </c>
      <c r="E545" s="61">
        <v>43127</v>
      </c>
      <c r="F545" s="62" t="s">
        <v>3491</v>
      </c>
      <c r="G545" s="62" t="s">
        <v>3492</v>
      </c>
      <c r="H545" s="62" t="s">
        <v>3493</v>
      </c>
      <c r="I545" s="62" t="s">
        <v>3494</v>
      </c>
      <c r="J545" s="18" t="s">
        <v>580</v>
      </c>
      <c r="K545" s="118">
        <v>50000</v>
      </c>
      <c r="L545" s="18" t="s">
        <v>66</v>
      </c>
      <c r="M545" s="18" t="s">
        <v>67</v>
      </c>
      <c r="N545" s="62" t="s">
        <v>3495</v>
      </c>
      <c r="O545" s="62" t="s">
        <v>3496</v>
      </c>
      <c r="P545" s="62" t="s">
        <v>3497</v>
      </c>
      <c r="Q545" s="18" t="s">
        <v>3498</v>
      </c>
      <c r="R545" s="58" t="s">
        <v>72</v>
      </c>
      <c r="S545" s="62" t="s">
        <v>3450</v>
      </c>
      <c r="T545" s="18" t="s">
        <v>748</v>
      </c>
      <c r="U545" s="66" t="s">
        <v>75</v>
      </c>
      <c r="V545" s="66" t="s">
        <v>661</v>
      </c>
      <c r="W545" s="115" t="s">
        <v>77</v>
      </c>
      <c r="X545" s="62" t="s">
        <v>1358</v>
      </c>
      <c r="Y545" s="48" t="s">
        <v>4938</v>
      </c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1"/>
      <c r="BK545" s="41"/>
      <c r="BL545" s="41"/>
      <c r="BM545" s="41"/>
      <c r="BN545" s="41"/>
      <c r="BO545" s="41"/>
      <c r="BP545" s="41"/>
      <c r="BQ545" s="41"/>
      <c r="BR545" s="41"/>
      <c r="BS545" s="41"/>
      <c r="BT545" s="41"/>
      <c r="BU545" s="41"/>
      <c r="BV545" s="41"/>
      <c r="BW545" s="41"/>
      <c r="BX545" s="41"/>
      <c r="BY545" s="41"/>
      <c r="BZ545" s="41"/>
      <c r="CA545" s="41"/>
      <c r="CB545" s="41"/>
      <c r="CC545" s="41"/>
      <c r="CD545" s="41"/>
      <c r="CE545" s="41"/>
      <c r="CF545" s="41"/>
      <c r="CG545" s="41"/>
      <c r="CH545" s="41"/>
      <c r="CI545" s="41"/>
      <c r="CJ545" s="41"/>
      <c r="CK545" s="41"/>
      <c r="CL545" s="41"/>
      <c r="CM545" s="41"/>
      <c r="CN545" s="41"/>
      <c r="CO545" s="41"/>
      <c r="CP545" s="41"/>
      <c r="CQ545" s="41"/>
      <c r="CR545" s="41"/>
      <c r="CS545" s="41"/>
      <c r="CT545" s="41"/>
      <c r="CU545" s="41"/>
      <c r="CV545" s="41"/>
      <c r="CW545" s="41"/>
      <c r="CX545" s="41"/>
      <c r="CY545" s="41"/>
      <c r="CZ545" s="41"/>
      <c r="DA545" s="41"/>
      <c r="DB545" s="41"/>
      <c r="DC545" s="41"/>
      <c r="DD545" s="41"/>
      <c r="DE545" s="41"/>
      <c r="DF545" s="41"/>
      <c r="DG545" s="41"/>
      <c r="DH545" s="41"/>
      <c r="DI545" s="41"/>
      <c r="DJ545" s="41"/>
      <c r="DK545" s="41"/>
      <c r="DL545" s="41"/>
      <c r="DM545" s="41"/>
      <c r="DN545" s="41"/>
      <c r="DO545" s="41"/>
      <c r="DP545" s="41"/>
      <c r="DQ545" s="41"/>
      <c r="DR545" s="41"/>
      <c r="DS545" s="41"/>
      <c r="DT545" s="41"/>
      <c r="DU545" s="41"/>
      <c r="DV545" s="41"/>
      <c r="DW545" s="41"/>
      <c r="DX545" s="41"/>
      <c r="DY545" s="41"/>
      <c r="DZ545" s="41"/>
      <c r="EA545" s="41"/>
      <c r="EB545" s="41"/>
      <c r="EC545" s="41"/>
      <c r="ED545" s="41"/>
      <c r="EE545" s="41"/>
      <c r="EF545" s="41"/>
      <c r="EG545" s="41"/>
      <c r="EH545" s="41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9"/>
      <c r="HN545" s="49"/>
      <c r="HO545" s="49"/>
      <c r="HP545" s="49"/>
      <c r="HQ545" s="49"/>
      <c r="HR545" s="49"/>
      <c r="HS545" s="49"/>
      <c r="HT545" s="49"/>
      <c r="HU545" s="49"/>
      <c r="HV545" s="49"/>
      <c r="HW545" s="49"/>
      <c r="HX545" s="49"/>
      <c r="HY545" s="49"/>
      <c r="HZ545" s="49"/>
      <c r="IA545" s="49"/>
      <c r="IB545" s="49"/>
      <c r="IC545" s="49"/>
      <c r="ID545" s="49"/>
      <c r="IE545" s="49"/>
      <c r="IF545" s="49"/>
    </row>
    <row r="546" spans="1:240" s="49" customFormat="1" ht="15" customHeight="1" x14ac:dyDescent="0.25">
      <c r="A546" s="14">
        <v>545</v>
      </c>
      <c r="B546" s="42" t="s">
        <v>3411</v>
      </c>
      <c r="C546" s="43" t="s">
        <v>10</v>
      </c>
      <c r="D546" s="42" t="s">
        <v>61</v>
      </c>
      <c r="E546" s="86">
        <v>43130</v>
      </c>
      <c r="F546" s="67">
        <v>0.1444212962962963</v>
      </c>
      <c r="G546" s="14" t="s">
        <v>31</v>
      </c>
      <c r="H546" s="14" t="s">
        <v>31</v>
      </c>
      <c r="I546" s="14" t="s">
        <v>31</v>
      </c>
      <c r="J546" s="14" t="s">
        <v>31</v>
      </c>
      <c r="K546" s="46">
        <v>150000</v>
      </c>
      <c r="L546" s="14" t="s">
        <v>31</v>
      </c>
      <c r="M546" s="14" t="s">
        <v>31</v>
      </c>
      <c r="N546" s="14" t="s">
        <v>31</v>
      </c>
      <c r="O546" s="14" t="s">
        <v>31</v>
      </c>
      <c r="P546" s="42" t="s">
        <v>3499</v>
      </c>
      <c r="Q546" s="14" t="s">
        <v>100</v>
      </c>
      <c r="R546" s="42" t="s">
        <v>72</v>
      </c>
      <c r="S546" s="42" t="s">
        <v>3500</v>
      </c>
      <c r="T546" s="14" t="s">
        <v>3501</v>
      </c>
      <c r="U546" s="42" t="s">
        <v>3414</v>
      </c>
      <c r="V546" s="14" t="s">
        <v>31</v>
      </c>
      <c r="W546" s="14" t="s">
        <v>31</v>
      </c>
      <c r="X546" s="66" t="s">
        <v>1358</v>
      </c>
      <c r="Y546" s="48" t="s">
        <v>4938</v>
      </c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</row>
    <row r="547" spans="1:240" s="49" customFormat="1" ht="15" customHeight="1" x14ac:dyDescent="0.25">
      <c r="A547" s="14">
        <v>546</v>
      </c>
      <c r="B547" s="42" t="s">
        <v>3411</v>
      </c>
      <c r="C547" s="43" t="s">
        <v>10</v>
      </c>
      <c r="D547" s="42" t="s">
        <v>61</v>
      </c>
      <c r="E547" s="86">
        <v>43130</v>
      </c>
      <c r="F547" s="67">
        <v>0.14517361111111113</v>
      </c>
      <c r="G547" s="14" t="s">
        <v>31</v>
      </c>
      <c r="H547" s="14" t="s">
        <v>31</v>
      </c>
      <c r="I547" s="14" t="s">
        <v>31</v>
      </c>
      <c r="J547" s="14" t="s">
        <v>31</v>
      </c>
      <c r="K547" s="46">
        <v>50000</v>
      </c>
      <c r="L547" s="14" t="s">
        <v>31</v>
      </c>
      <c r="M547" s="14" t="s">
        <v>31</v>
      </c>
      <c r="N547" s="14" t="s">
        <v>31</v>
      </c>
      <c r="O547" s="14" t="s">
        <v>31</v>
      </c>
      <c r="P547" s="42" t="s">
        <v>3502</v>
      </c>
      <c r="Q547" s="14" t="s">
        <v>100</v>
      </c>
      <c r="R547" s="42" t="s">
        <v>72</v>
      </c>
      <c r="S547" s="42" t="s">
        <v>3500</v>
      </c>
      <c r="T547" s="14" t="s">
        <v>3501</v>
      </c>
      <c r="U547" s="42" t="s">
        <v>3414</v>
      </c>
      <c r="V547" s="14" t="s">
        <v>31</v>
      </c>
      <c r="W547" s="14" t="s">
        <v>31</v>
      </c>
      <c r="X547" s="66" t="s">
        <v>1358</v>
      </c>
      <c r="Y547" s="48" t="s">
        <v>4938</v>
      </c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</row>
    <row r="548" spans="1:240" s="49" customFormat="1" ht="15" customHeight="1" x14ac:dyDescent="0.25">
      <c r="A548" s="14">
        <v>547</v>
      </c>
      <c r="B548" s="42" t="s">
        <v>3411</v>
      </c>
      <c r="C548" s="43" t="s">
        <v>10</v>
      </c>
      <c r="D548" s="42" t="s">
        <v>61</v>
      </c>
      <c r="E548" s="86">
        <v>43130</v>
      </c>
      <c r="F548" s="67">
        <v>0.1456712962962963</v>
      </c>
      <c r="G548" s="14" t="s">
        <v>31</v>
      </c>
      <c r="H548" s="14" t="s">
        <v>31</v>
      </c>
      <c r="I548" s="14" t="s">
        <v>31</v>
      </c>
      <c r="J548" s="14" t="s">
        <v>31</v>
      </c>
      <c r="K548" s="46">
        <v>100000</v>
      </c>
      <c r="L548" s="14" t="s">
        <v>31</v>
      </c>
      <c r="M548" s="14" t="s">
        <v>31</v>
      </c>
      <c r="N548" s="14" t="s">
        <v>31</v>
      </c>
      <c r="O548" s="14" t="s">
        <v>31</v>
      </c>
      <c r="P548" s="42" t="s">
        <v>3503</v>
      </c>
      <c r="Q548" s="14" t="s">
        <v>100</v>
      </c>
      <c r="R548" s="42" t="s">
        <v>72</v>
      </c>
      <c r="S548" s="42" t="s">
        <v>3500</v>
      </c>
      <c r="T548" s="14" t="s">
        <v>3501</v>
      </c>
      <c r="U548" s="42" t="s">
        <v>3414</v>
      </c>
      <c r="V548" s="14" t="s">
        <v>31</v>
      </c>
      <c r="W548" s="14" t="s">
        <v>31</v>
      </c>
      <c r="X548" s="66" t="s">
        <v>1358</v>
      </c>
      <c r="Y548" s="48" t="s">
        <v>4938</v>
      </c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</row>
    <row r="549" spans="1:240" s="54" customFormat="1" ht="15" customHeight="1" x14ac:dyDescent="0.25">
      <c r="A549" s="14">
        <v>548</v>
      </c>
      <c r="B549" s="42" t="s">
        <v>3411</v>
      </c>
      <c r="C549" s="43" t="s">
        <v>10</v>
      </c>
      <c r="D549" s="42" t="s">
        <v>61</v>
      </c>
      <c r="E549" s="86">
        <v>43130</v>
      </c>
      <c r="F549" s="67">
        <v>0.14616898148148147</v>
      </c>
      <c r="G549" s="14" t="s">
        <v>31</v>
      </c>
      <c r="H549" s="14" t="s">
        <v>31</v>
      </c>
      <c r="I549" s="14" t="s">
        <v>31</v>
      </c>
      <c r="J549" s="14" t="s">
        <v>31</v>
      </c>
      <c r="K549" s="46">
        <v>150000</v>
      </c>
      <c r="L549" s="14" t="s">
        <v>31</v>
      </c>
      <c r="M549" s="14" t="s">
        <v>31</v>
      </c>
      <c r="N549" s="14" t="s">
        <v>31</v>
      </c>
      <c r="O549" s="14" t="s">
        <v>31</v>
      </c>
      <c r="P549" s="42" t="s">
        <v>3504</v>
      </c>
      <c r="Q549" s="14" t="s">
        <v>100</v>
      </c>
      <c r="R549" s="42" t="s">
        <v>72</v>
      </c>
      <c r="S549" s="42" t="s">
        <v>3500</v>
      </c>
      <c r="T549" s="14" t="s">
        <v>3501</v>
      </c>
      <c r="U549" s="42" t="s">
        <v>3414</v>
      </c>
      <c r="V549" s="14" t="s">
        <v>31</v>
      </c>
      <c r="W549" s="14" t="s">
        <v>31</v>
      </c>
      <c r="X549" s="66" t="s">
        <v>1358</v>
      </c>
      <c r="Y549" s="48" t="s">
        <v>4938</v>
      </c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  <c r="CD549" s="49"/>
      <c r="CE549" s="49"/>
      <c r="CF549" s="49"/>
      <c r="CG549" s="49"/>
      <c r="CH549" s="49"/>
      <c r="CI549" s="49"/>
      <c r="CJ549" s="49"/>
      <c r="CK549" s="49"/>
      <c r="CL549" s="49"/>
      <c r="CM549" s="49"/>
      <c r="CN549" s="49"/>
      <c r="CO549" s="49"/>
      <c r="CP549" s="49"/>
      <c r="CQ549" s="49"/>
      <c r="CR549" s="49"/>
      <c r="CS549" s="49"/>
      <c r="CT549" s="49"/>
      <c r="CU549" s="49"/>
      <c r="CV549" s="49"/>
      <c r="CW549" s="49"/>
      <c r="CX549" s="49"/>
      <c r="CY549" s="49"/>
      <c r="CZ549" s="49"/>
      <c r="DA549" s="49"/>
      <c r="DB549" s="49"/>
      <c r="DC549" s="49"/>
      <c r="DD549" s="49"/>
      <c r="DE549" s="49"/>
      <c r="DF549" s="49"/>
      <c r="DG549" s="49"/>
      <c r="DH549" s="49"/>
      <c r="DI549" s="49"/>
      <c r="DJ549" s="49"/>
      <c r="DK549" s="49"/>
      <c r="DL549" s="49"/>
      <c r="DM549" s="49"/>
      <c r="DN549" s="49"/>
      <c r="DO549" s="49"/>
      <c r="DP549" s="49"/>
      <c r="DQ549" s="49"/>
      <c r="DR549" s="49"/>
      <c r="DS549" s="49"/>
      <c r="DT549" s="49"/>
      <c r="DU549" s="49"/>
      <c r="DV549" s="49"/>
      <c r="DW549" s="49"/>
      <c r="DX549" s="49"/>
      <c r="DY549" s="49"/>
      <c r="DZ549" s="49"/>
      <c r="EA549" s="49"/>
      <c r="EB549" s="49"/>
      <c r="EC549" s="49"/>
      <c r="ED549" s="49"/>
      <c r="EE549" s="49"/>
      <c r="EF549" s="49"/>
      <c r="EG549" s="49"/>
      <c r="EH549" s="49"/>
      <c r="EI549" s="49"/>
      <c r="EJ549" s="49"/>
      <c r="EK549" s="49"/>
      <c r="EL549" s="49"/>
      <c r="EM549" s="49"/>
      <c r="EN549" s="49"/>
      <c r="EO549" s="49"/>
      <c r="EP549" s="49"/>
      <c r="EQ549" s="49"/>
      <c r="ER549" s="49"/>
      <c r="ES549" s="49"/>
      <c r="ET549" s="49"/>
      <c r="EU549" s="49"/>
      <c r="EV549" s="49"/>
      <c r="EW549" s="49"/>
      <c r="EX549" s="49"/>
      <c r="EY549" s="49"/>
      <c r="EZ549" s="49"/>
      <c r="FA549" s="49"/>
      <c r="FB549" s="49"/>
      <c r="FC549" s="49"/>
      <c r="FD549" s="49"/>
      <c r="FE549" s="49"/>
      <c r="FF549" s="49"/>
      <c r="FG549" s="49"/>
      <c r="FH549" s="49"/>
      <c r="FI549" s="49"/>
      <c r="FJ549" s="49"/>
      <c r="FK549" s="49"/>
      <c r="FL549" s="49"/>
      <c r="FM549" s="49"/>
      <c r="FN549" s="49"/>
      <c r="FO549" s="49"/>
      <c r="FP549" s="49"/>
      <c r="FQ549" s="49"/>
      <c r="FR549" s="49"/>
      <c r="FS549" s="49"/>
      <c r="FT549" s="49"/>
      <c r="FU549" s="49"/>
      <c r="FV549" s="49"/>
      <c r="FW549" s="49"/>
      <c r="FX549" s="49"/>
      <c r="FY549" s="49"/>
      <c r="FZ549" s="49"/>
      <c r="GA549" s="49"/>
      <c r="GB549" s="49"/>
      <c r="GC549" s="49"/>
      <c r="GD549" s="49"/>
      <c r="GE549" s="49"/>
      <c r="GF549" s="49"/>
      <c r="GG549" s="49"/>
      <c r="GH549" s="49"/>
      <c r="GI549" s="49"/>
      <c r="GJ549" s="49"/>
      <c r="GK549" s="49"/>
      <c r="GL549" s="49"/>
      <c r="GM549" s="49"/>
      <c r="GN549" s="49"/>
      <c r="GO549" s="49"/>
      <c r="GP549" s="49"/>
      <c r="GQ549" s="49"/>
      <c r="GR549" s="49"/>
      <c r="GS549" s="49"/>
      <c r="GT549" s="49"/>
      <c r="GU549" s="49"/>
      <c r="GV549" s="49"/>
      <c r="GW549" s="49"/>
      <c r="GX549" s="49"/>
      <c r="GY549" s="49"/>
      <c r="GZ549" s="49"/>
      <c r="HA549" s="49"/>
      <c r="HB549" s="49"/>
      <c r="HC549" s="49"/>
      <c r="HD549" s="49"/>
      <c r="HE549" s="49"/>
      <c r="HF549" s="49"/>
      <c r="HG549" s="49"/>
      <c r="HH549" s="49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</row>
    <row r="550" spans="1:240" s="49" customFormat="1" ht="15" customHeight="1" x14ac:dyDescent="0.25">
      <c r="A550" s="14">
        <v>549</v>
      </c>
      <c r="B550" s="42" t="s">
        <v>3411</v>
      </c>
      <c r="C550" s="43" t="s">
        <v>10</v>
      </c>
      <c r="D550" s="42" t="s">
        <v>61</v>
      </c>
      <c r="E550" s="86">
        <v>43130</v>
      </c>
      <c r="F550" s="67">
        <v>0.14621527777777779</v>
      </c>
      <c r="G550" s="14" t="s">
        <v>31</v>
      </c>
      <c r="H550" s="14" t="s">
        <v>31</v>
      </c>
      <c r="I550" s="14" t="s">
        <v>31</v>
      </c>
      <c r="J550" s="14" t="s">
        <v>31</v>
      </c>
      <c r="K550" s="46">
        <v>50000</v>
      </c>
      <c r="L550" s="14" t="s">
        <v>31</v>
      </c>
      <c r="M550" s="14" t="s">
        <v>31</v>
      </c>
      <c r="N550" s="14" t="s">
        <v>31</v>
      </c>
      <c r="O550" s="14" t="s">
        <v>31</v>
      </c>
      <c r="P550" s="42" t="s">
        <v>3505</v>
      </c>
      <c r="Q550" s="14" t="s">
        <v>100</v>
      </c>
      <c r="R550" s="42" t="s">
        <v>72</v>
      </c>
      <c r="S550" s="42" t="s">
        <v>3500</v>
      </c>
      <c r="T550" s="14" t="s">
        <v>3501</v>
      </c>
      <c r="U550" s="42" t="s">
        <v>3414</v>
      </c>
      <c r="V550" s="14" t="s">
        <v>31</v>
      </c>
      <c r="W550" s="14" t="s">
        <v>31</v>
      </c>
      <c r="X550" s="66" t="s">
        <v>1358</v>
      </c>
      <c r="Y550" s="48" t="s">
        <v>4938</v>
      </c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</row>
    <row r="551" spans="1:240" s="49" customFormat="1" ht="15" customHeight="1" x14ac:dyDescent="0.25">
      <c r="A551" s="14">
        <v>550</v>
      </c>
      <c r="B551" s="42" t="s">
        <v>3411</v>
      </c>
      <c r="C551" s="43" t="s">
        <v>10</v>
      </c>
      <c r="D551" s="42" t="s">
        <v>61</v>
      </c>
      <c r="E551" s="86">
        <v>43130</v>
      </c>
      <c r="F551" s="67">
        <v>0.14635416666666667</v>
      </c>
      <c r="G551" s="14" t="s">
        <v>31</v>
      </c>
      <c r="H551" s="14" t="s">
        <v>31</v>
      </c>
      <c r="I551" s="14" t="s">
        <v>31</v>
      </c>
      <c r="J551" s="14" t="s">
        <v>31</v>
      </c>
      <c r="K551" s="46">
        <v>50000</v>
      </c>
      <c r="L551" s="14" t="s">
        <v>31</v>
      </c>
      <c r="M551" s="14" t="s">
        <v>31</v>
      </c>
      <c r="N551" s="14" t="s">
        <v>31</v>
      </c>
      <c r="O551" s="14" t="s">
        <v>31</v>
      </c>
      <c r="P551" s="42" t="s">
        <v>3506</v>
      </c>
      <c r="Q551" s="14" t="s">
        <v>100</v>
      </c>
      <c r="R551" s="42" t="s">
        <v>72</v>
      </c>
      <c r="S551" s="42" t="s">
        <v>3500</v>
      </c>
      <c r="T551" s="14" t="s">
        <v>3501</v>
      </c>
      <c r="U551" s="42" t="s">
        <v>3414</v>
      </c>
      <c r="V551" s="14" t="s">
        <v>31</v>
      </c>
      <c r="W551" s="14" t="s">
        <v>31</v>
      </c>
      <c r="X551" s="66" t="s">
        <v>1358</v>
      </c>
      <c r="Y551" s="48" t="s">
        <v>4938</v>
      </c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</row>
    <row r="552" spans="1:240" s="49" customFormat="1" ht="15" customHeight="1" x14ac:dyDescent="0.25">
      <c r="A552" s="14">
        <v>551</v>
      </c>
      <c r="B552" s="42" t="s">
        <v>3411</v>
      </c>
      <c r="C552" s="43" t="s">
        <v>10</v>
      </c>
      <c r="D552" s="42" t="s">
        <v>61</v>
      </c>
      <c r="E552" s="86">
        <v>43130</v>
      </c>
      <c r="F552" s="67">
        <v>0.14724537037037036</v>
      </c>
      <c r="G552" s="14" t="s">
        <v>31</v>
      </c>
      <c r="H552" s="14" t="s">
        <v>31</v>
      </c>
      <c r="I552" s="14" t="s">
        <v>31</v>
      </c>
      <c r="J552" s="14" t="s">
        <v>31</v>
      </c>
      <c r="K552" s="46">
        <v>250000</v>
      </c>
      <c r="L552" s="14" t="s">
        <v>31</v>
      </c>
      <c r="M552" s="14" t="s">
        <v>31</v>
      </c>
      <c r="N552" s="14" t="s">
        <v>31</v>
      </c>
      <c r="O552" s="14" t="s">
        <v>31</v>
      </c>
      <c r="P552" s="42" t="s">
        <v>3507</v>
      </c>
      <c r="Q552" s="14" t="s">
        <v>100</v>
      </c>
      <c r="R552" s="42" t="s">
        <v>72</v>
      </c>
      <c r="S552" s="42" t="s">
        <v>3500</v>
      </c>
      <c r="T552" s="14" t="s">
        <v>3501</v>
      </c>
      <c r="U552" s="42" t="s">
        <v>3414</v>
      </c>
      <c r="V552" s="14" t="s">
        <v>31</v>
      </c>
      <c r="W552" s="14" t="s">
        <v>31</v>
      </c>
      <c r="X552" s="66" t="s">
        <v>1358</v>
      </c>
      <c r="Y552" s="48" t="s">
        <v>4938</v>
      </c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</row>
    <row r="553" spans="1:240" s="49" customFormat="1" ht="15" customHeight="1" x14ac:dyDescent="0.25">
      <c r="A553" s="14">
        <v>552</v>
      </c>
      <c r="B553" s="42" t="s">
        <v>3411</v>
      </c>
      <c r="C553" s="43" t="s">
        <v>10</v>
      </c>
      <c r="D553" s="42" t="s">
        <v>61</v>
      </c>
      <c r="E553" s="86">
        <v>43130</v>
      </c>
      <c r="F553" s="67">
        <v>0.14783564814814815</v>
      </c>
      <c r="G553" s="14" t="s">
        <v>31</v>
      </c>
      <c r="H553" s="14" t="s">
        <v>31</v>
      </c>
      <c r="I553" s="14" t="s">
        <v>31</v>
      </c>
      <c r="J553" s="14" t="s">
        <v>31</v>
      </c>
      <c r="K553" s="46">
        <v>200000</v>
      </c>
      <c r="L553" s="14" t="s">
        <v>31</v>
      </c>
      <c r="M553" s="14" t="s">
        <v>31</v>
      </c>
      <c r="N553" s="14" t="s">
        <v>31</v>
      </c>
      <c r="O553" s="14" t="s">
        <v>31</v>
      </c>
      <c r="P553" s="42" t="s">
        <v>3508</v>
      </c>
      <c r="Q553" s="14" t="s">
        <v>100</v>
      </c>
      <c r="R553" s="42" t="s">
        <v>72</v>
      </c>
      <c r="S553" s="42" t="s">
        <v>3500</v>
      </c>
      <c r="T553" s="14" t="s">
        <v>3501</v>
      </c>
      <c r="U553" s="42" t="s">
        <v>3414</v>
      </c>
      <c r="V553" s="14" t="s">
        <v>31</v>
      </c>
      <c r="W553" s="14" t="s">
        <v>31</v>
      </c>
      <c r="X553" s="66" t="s">
        <v>1358</v>
      </c>
      <c r="Y553" s="48" t="s">
        <v>4938</v>
      </c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</row>
    <row r="554" spans="1:240" s="49" customFormat="1" ht="15" customHeight="1" x14ac:dyDescent="0.25">
      <c r="A554" s="14">
        <v>553</v>
      </c>
      <c r="B554" s="42" t="s">
        <v>3411</v>
      </c>
      <c r="C554" s="43" t="s">
        <v>9</v>
      </c>
      <c r="D554" s="42" t="s">
        <v>61</v>
      </c>
      <c r="E554" s="70">
        <v>43079</v>
      </c>
      <c r="F554" s="71" t="s">
        <v>3509</v>
      </c>
      <c r="G554" s="112">
        <v>8188001237</v>
      </c>
      <c r="H554" s="71" t="s">
        <v>3510</v>
      </c>
      <c r="I554" s="71" t="s">
        <v>3511</v>
      </c>
      <c r="J554" s="113" t="s">
        <v>1458</v>
      </c>
      <c r="K554" s="114">
        <v>100000</v>
      </c>
      <c r="L554" s="113" t="s">
        <v>66</v>
      </c>
      <c r="M554" s="113" t="s">
        <v>67</v>
      </c>
      <c r="N554" s="71" t="s">
        <v>3512</v>
      </c>
      <c r="O554" s="71" t="s">
        <v>3513</v>
      </c>
      <c r="P554" s="71" t="s">
        <v>3514</v>
      </c>
      <c r="Q554" s="119" t="s">
        <v>3515</v>
      </c>
      <c r="R554" s="58" t="s">
        <v>72</v>
      </c>
      <c r="S554" s="66" t="s">
        <v>3516</v>
      </c>
      <c r="T554" s="119" t="s">
        <v>74</v>
      </c>
      <c r="U554" s="66" t="s">
        <v>75</v>
      </c>
      <c r="V554" s="66" t="s">
        <v>661</v>
      </c>
      <c r="W554" s="115" t="s">
        <v>77</v>
      </c>
      <c r="X554" s="66" t="s">
        <v>1358</v>
      </c>
      <c r="Y554" s="48" t="s">
        <v>4938</v>
      </c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1"/>
      <c r="BK554" s="41"/>
      <c r="BL554" s="41"/>
      <c r="BM554" s="41"/>
      <c r="BN554" s="41"/>
      <c r="BO554" s="41"/>
      <c r="BP554" s="41"/>
      <c r="BQ554" s="41"/>
      <c r="BR554" s="41"/>
      <c r="BS554" s="41"/>
      <c r="BT554" s="41"/>
      <c r="BU554" s="41"/>
      <c r="BV554" s="41"/>
      <c r="BW554" s="41"/>
      <c r="BX554" s="41"/>
      <c r="BY554" s="41"/>
      <c r="BZ554" s="41"/>
      <c r="CA554" s="41"/>
      <c r="CB554" s="41"/>
      <c r="CC554" s="41"/>
      <c r="CD554" s="41"/>
      <c r="CE554" s="41"/>
      <c r="CF554" s="41"/>
      <c r="CG554" s="41"/>
      <c r="CH554" s="41"/>
      <c r="CI554" s="41"/>
      <c r="CJ554" s="41"/>
      <c r="CK554" s="41"/>
      <c r="CL554" s="41"/>
      <c r="CM554" s="41"/>
      <c r="CN554" s="41"/>
      <c r="CO554" s="41"/>
      <c r="CP554" s="41"/>
      <c r="CQ554" s="41"/>
      <c r="CR554" s="41"/>
      <c r="CS554" s="41"/>
      <c r="CT554" s="41"/>
      <c r="CU554" s="41"/>
      <c r="CV554" s="41"/>
      <c r="CW554" s="41"/>
      <c r="CX554" s="41"/>
      <c r="CY554" s="41"/>
      <c r="CZ554" s="41"/>
      <c r="DA554" s="41"/>
      <c r="DB554" s="41"/>
      <c r="DC554" s="41"/>
      <c r="DD554" s="41"/>
      <c r="DE554" s="41"/>
      <c r="DF554" s="41"/>
      <c r="DG554" s="41"/>
      <c r="DH554" s="41"/>
      <c r="DI554" s="41"/>
      <c r="DJ554" s="41"/>
      <c r="DK554" s="41"/>
      <c r="DL554" s="41"/>
      <c r="DM554" s="41"/>
      <c r="DN554" s="41"/>
      <c r="DO554" s="41"/>
      <c r="DP554" s="41"/>
      <c r="DQ554" s="41"/>
      <c r="DR554" s="41"/>
      <c r="DS554" s="41"/>
      <c r="DT554" s="41"/>
      <c r="DU554" s="41"/>
      <c r="DV554" s="41"/>
      <c r="DW554" s="41"/>
      <c r="DX554" s="41"/>
      <c r="DY554" s="41"/>
      <c r="DZ554" s="41"/>
      <c r="EA554" s="41"/>
      <c r="EB554" s="41"/>
      <c r="EC554" s="41"/>
      <c r="ED554" s="41"/>
      <c r="EE554" s="41"/>
      <c r="EF554" s="41"/>
      <c r="EG554" s="41"/>
      <c r="EH554" s="41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</row>
    <row r="555" spans="1:240" s="49" customFormat="1" ht="15" customHeight="1" x14ac:dyDescent="0.25">
      <c r="A555" s="14">
        <v>554</v>
      </c>
      <c r="B555" s="42" t="s">
        <v>3411</v>
      </c>
      <c r="C555" s="43" t="s">
        <v>9</v>
      </c>
      <c r="D555" s="42" t="s">
        <v>61</v>
      </c>
      <c r="E555" s="89">
        <v>43070</v>
      </c>
      <c r="F555" s="90" t="s">
        <v>3517</v>
      </c>
      <c r="G555" s="120">
        <v>8191000649</v>
      </c>
      <c r="H555" s="90" t="s">
        <v>3518</v>
      </c>
      <c r="I555" s="90" t="s">
        <v>3519</v>
      </c>
      <c r="J555" s="121" t="s">
        <v>1458</v>
      </c>
      <c r="K555" s="114">
        <v>300000</v>
      </c>
      <c r="L555" s="121" t="s">
        <v>66</v>
      </c>
      <c r="M555" s="121" t="s">
        <v>67</v>
      </c>
      <c r="N555" s="90" t="s">
        <v>3520</v>
      </c>
      <c r="O555" s="90" t="s">
        <v>3521</v>
      </c>
      <c r="P555" s="90" t="s">
        <v>3522</v>
      </c>
      <c r="Q555" s="119" t="s">
        <v>3523</v>
      </c>
      <c r="R555" s="58" t="s">
        <v>72</v>
      </c>
      <c r="S555" s="66" t="s">
        <v>3516</v>
      </c>
      <c r="T555" s="119" t="s">
        <v>74</v>
      </c>
      <c r="U555" s="66" t="s">
        <v>75</v>
      </c>
      <c r="V555" s="66" t="s">
        <v>661</v>
      </c>
      <c r="W555" s="115" t="s">
        <v>77</v>
      </c>
      <c r="X555" s="66" t="s">
        <v>1358</v>
      </c>
      <c r="Y555" s="48" t="s">
        <v>4938</v>
      </c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1"/>
      <c r="BK555" s="41"/>
      <c r="BL555" s="41"/>
      <c r="BM555" s="41"/>
      <c r="BN555" s="41"/>
      <c r="BO555" s="41"/>
      <c r="BP555" s="41"/>
      <c r="BQ555" s="41"/>
      <c r="BR555" s="41"/>
      <c r="BS555" s="41"/>
      <c r="BT555" s="41"/>
      <c r="BU555" s="41"/>
      <c r="BV555" s="41"/>
      <c r="BW555" s="41"/>
      <c r="BX555" s="41"/>
      <c r="BY555" s="41"/>
      <c r="BZ555" s="41"/>
      <c r="CA555" s="41"/>
      <c r="CB555" s="41"/>
      <c r="CC555" s="41"/>
      <c r="CD555" s="41"/>
      <c r="CE555" s="41"/>
      <c r="CF555" s="41"/>
      <c r="CG555" s="41"/>
      <c r="CH555" s="41"/>
      <c r="CI555" s="41"/>
      <c r="CJ555" s="41"/>
      <c r="CK555" s="41"/>
      <c r="CL555" s="41"/>
      <c r="CM555" s="41"/>
      <c r="CN555" s="41"/>
      <c r="CO555" s="41"/>
      <c r="CP555" s="41"/>
      <c r="CQ555" s="41"/>
      <c r="CR555" s="41"/>
      <c r="CS555" s="41"/>
      <c r="CT555" s="41"/>
      <c r="CU555" s="41"/>
      <c r="CV555" s="41"/>
      <c r="CW555" s="41"/>
      <c r="CX555" s="41"/>
      <c r="CY555" s="41"/>
      <c r="CZ555" s="41"/>
      <c r="DA555" s="41"/>
      <c r="DB555" s="41"/>
      <c r="DC555" s="41"/>
      <c r="DD555" s="41"/>
      <c r="DE555" s="41"/>
      <c r="DF555" s="41"/>
      <c r="DG555" s="41"/>
      <c r="DH555" s="41"/>
      <c r="DI555" s="41"/>
      <c r="DJ555" s="41"/>
      <c r="DK555" s="41"/>
      <c r="DL555" s="41"/>
      <c r="DM555" s="41"/>
      <c r="DN555" s="41"/>
      <c r="DO555" s="41"/>
      <c r="DP555" s="41"/>
      <c r="DQ555" s="41"/>
      <c r="DR555" s="41"/>
      <c r="DS555" s="41"/>
      <c r="DT555" s="41"/>
      <c r="DU555" s="41"/>
      <c r="DV555" s="41"/>
      <c r="DW555" s="41"/>
      <c r="DX555" s="41"/>
      <c r="DY555" s="41"/>
      <c r="DZ555" s="41"/>
      <c r="EA555" s="41"/>
      <c r="EB555" s="41"/>
      <c r="EC555" s="41"/>
      <c r="ED555" s="41"/>
      <c r="EE555" s="41"/>
      <c r="EF555" s="41"/>
      <c r="EG555" s="41"/>
      <c r="EH555" s="41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</row>
    <row r="556" spans="1:240" s="49" customFormat="1" ht="15" customHeight="1" x14ac:dyDescent="0.25">
      <c r="A556" s="14">
        <v>555</v>
      </c>
      <c r="B556" s="42" t="s">
        <v>3411</v>
      </c>
      <c r="C556" s="43" t="s">
        <v>9</v>
      </c>
      <c r="D556" s="42" t="s">
        <v>61</v>
      </c>
      <c r="E556" s="70">
        <v>43119</v>
      </c>
      <c r="F556" s="71" t="s">
        <v>3524</v>
      </c>
      <c r="G556" s="112">
        <v>8191000670</v>
      </c>
      <c r="H556" s="71" t="s">
        <v>3525</v>
      </c>
      <c r="I556" s="71" t="s">
        <v>3526</v>
      </c>
      <c r="J556" s="113" t="s">
        <v>65</v>
      </c>
      <c r="K556" s="114">
        <v>200000</v>
      </c>
      <c r="L556" s="113" t="s">
        <v>66</v>
      </c>
      <c r="M556" s="113" t="s">
        <v>67</v>
      </c>
      <c r="N556" s="71" t="s">
        <v>3527</v>
      </c>
      <c r="O556" s="71" t="s">
        <v>3528</v>
      </c>
      <c r="P556" s="71" t="s">
        <v>3529</v>
      </c>
      <c r="Q556" s="119" t="s">
        <v>3530</v>
      </c>
      <c r="R556" s="58" t="s">
        <v>72</v>
      </c>
      <c r="S556" s="66" t="s">
        <v>3516</v>
      </c>
      <c r="T556" s="119" t="s">
        <v>74</v>
      </c>
      <c r="U556" s="66" t="s">
        <v>75</v>
      </c>
      <c r="V556" s="66" t="s">
        <v>661</v>
      </c>
      <c r="W556" s="115" t="s">
        <v>77</v>
      </c>
      <c r="X556" s="66" t="s">
        <v>1358</v>
      </c>
      <c r="Y556" s="48" t="s">
        <v>4938</v>
      </c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</row>
    <row r="557" spans="1:240" s="49" customFormat="1" ht="15" customHeight="1" x14ac:dyDescent="0.25">
      <c r="A557" s="14">
        <v>556</v>
      </c>
      <c r="B557" s="42" t="s">
        <v>3411</v>
      </c>
      <c r="C557" s="43" t="s">
        <v>9</v>
      </c>
      <c r="D557" s="42" t="s">
        <v>61</v>
      </c>
      <c r="E557" s="70">
        <v>43119</v>
      </c>
      <c r="F557" s="71" t="s">
        <v>3531</v>
      </c>
      <c r="G557" s="112">
        <v>8191000670</v>
      </c>
      <c r="H557" s="71" t="s">
        <v>3525</v>
      </c>
      <c r="I557" s="71" t="s">
        <v>3526</v>
      </c>
      <c r="J557" s="113" t="s">
        <v>65</v>
      </c>
      <c r="K557" s="114">
        <v>100000</v>
      </c>
      <c r="L557" s="113" t="s">
        <v>66</v>
      </c>
      <c r="M557" s="113" t="s">
        <v>67</v>
      </c>
      <c r="N557" s="71" t="s">
        <v>3532</v>
      </c>
      <c r="O557" s="71" t="s">
        <v>3533</v>
      </c>
      <c r="P557" s="71" t="s">
        <v>3534</v>
      </c>
      <c r="Q557" s="119" t="s">
        <v>3530</v>
      </c>
      <c r="R557" s="58" t="s">
        <v>72</v>
      </c>
      <c r="S557" s="66" t="s">
        <v>3516</v>
      </c>
      <c r="T557" s="119" t="s">
        <v>74</v>
      </c>
      <c r="U557" s="66" t="s">
        <v>75</v>
      </c>
      <c r="V557" s="66" t="s">
        <v>661</v>
      </c>
      <c r="W557" s="115" t="s">
        <v>77</v>
      </c>
      <c r="X557" s="66" t="s">
        <v>1358</v>
      </c>
      <c r="Y557" s="48" t="s">
        <v>4938</v>
      </c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1"/>
      <c r="BK557" s="41"/>
      <c r="BL557" s="41"/>
      <c r="BM557" s="41"/>
      <c r="BN557" s="41"/>
      <c r="BO557" s="41"/>
      <c r="BP557" s="41"/>
      <c r="BQ557" s="41"/>
      <c r="BR557" s="41"/>
      <c r="BS557" s="41"/>
      <c r="BT557" s="41"/>
      <c r="BU557" s="41"/>
      <c r="BV557" s="41"/>
      <c r="BW557" s="41"/>
      <c r="BX557" s="41"/>
      <c r="BY557" s="41"/>
      <c r="BZ557" s="41"/>
      <c r="CA557" s="41"/>
      <c r="CB557" s="41"/>
      <c r="CC557" s="41"/>
      <c r="CD557" s="41"/>
      <c r="CE557" s="41"/>
      <c r="CF557" s="41"/>
      <c r="CG557" s="41"/>
      <c r="CH557" s="41"/>
      <c r="CI557" s="41"/>
      <c r="CJ557" s="41"/>
      <c r="CK557" s="41"/>
      <c r="CL557" s="41"/>
      <c r="CM557" s="41"/>
      <c r="CN557" s="41"/>
      <c r="CO557" s="41"/>
      <c r="CP557" s="41"/>
      <c r="CQ557" s="41"/>
      <c r="CR557" s="41"/>
      <c r="CS557" s="41"/>
      <c r="CT557" s="41"/>
      <c r="CU557" s="41"/>
      <c r="CV557" s="41"/>
      <c r="CW557" s="41"/>
      <c r="CX557" s="41"/>
      <c r="CY557" s="41"/>
      <c r="CZ557" s="41"/>
      <c r="DA557" s="41"/>
      <c r="DB557" s="41"/>
      <c r="DC557" s="41"/>
      <c r="DD557" s="41"/>
      <c r="DE557" s="41"/>
      <c r="DF557" s="41"/>
      <c r="DG557" s="41"/>
      <c r="DH557" s="41"/>
      <c r="DI557" s="41"/>
      <c r="DJ557" s="41"/>
      <c r="DK557" s="41"/>
      <c r="DL557" s="41"/>
      <c r="DM557" s="41"/>
      <c r="DN557" s="41"/>
      <c r="DO557" s="41"/>
      <c r="DP557" s="41"/>
      <c r="DQ557" s="41"/>
      <c r="DR557" s="41"/>
      <c r="DS557" s="41"/>
      <c r="DT557" s="41"/>
      <c r="DU557" s="41"/>
      <c r="DV557" s="41"/>
      <c r="DW557" s="41"/>
      <c r="DX557" s="41"/>
      <c r="DY557" s="41"/>
      <c r="DZ557" s="41"/>
      <c r="EA557" s="41"/>
      <c r="EB557" s="41"/>
      <c r="EC557" s="41"/>
      <c r="ED557" s="41"/>
      <c r="EE557" s="41"/>
      <c r="EF557" s="41"/>
      <c r="EG557" s="41"/>
      <c r="EH557" s="41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</row>
    <row r="558" spans="1:240" s="49" customFormat="1" ht="15" customHeight="1" x14ac:dyDescent="0.25">
      <c r="A558" s="14">
        <v>557</v>
      </c>
      <c r="B558" s="42" t="s">
        <v>3411</v>
      </c>
      <c r="C558" s="43" t="s">
        <v>9</v>
      </c>
      <c r="D558" s="42" t="s">
        <v>61</v>
      </c>
      <c r="E558" s="70">
        <v>43087</v>
      </c>
      <c r="F558" s="71" t="s">
        <v>3535</v>
      </c>
      <c r="G558" s="112">
        <v>8191000649</v>
      </c>
      <c r="H558" s="71" t="s">
        <v>3518</v>
      </c>
      <c r="I558" s="71" t="s">
        <v>3519</v>
      </c>
      <c r="J558" s="113" t="s">
        <v>1458</v>
      </c>
      <c r="K558" s="114">
        <v>400000</v>
      </c>
      <c r="L558" s="113" t="s">
        <v>66</v>
      </c>
      <c r="M558" s="113" t="s">
        <v>67</v>
      </c>
      <c r="N558" s="71" t="s">
        <v>3536</v>
      </c>
      <c r="O558" s="71" t="s">
        <v>3537</v>
      </c>
      <c r="P558" s="71" t="s">
        <v>3538</v>
      </c>
      <c r="Q558" s="119" t="s">
        <v>3523</v>
      </c>
      <c r="R558" s="58" t="s">
        <v>72</v>
      </c>
      <c r="S558" s="66" t="s">
        <v>3516</v>
      </c>
      <c r="T558" s="119" t="s">
        <v>74</v>
      </c>
      <c r="U558" s="66" t="s">
        <v>75</v>
      </c>
      <c r="V558" s="66" t="s">
        <v>661</v>
      </c>
      <c r="W558" s="115" t="s">
        <v>77</v>
      </c>
      <c r="X558" s="66" t="s">
        <v>1358</v>
      </c>
      <c r="Y558" s="48" t="s">
        <v>4938</v>
      </c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1"/>
      <c r="BK558" s="41"/>
      <c r="BL558" s="41"/>
      <c r="BM558" s="41"/>
      <c r="BN558" s="41"/>
      <c r="BO558" s="41"/>
      <c r="BP558" s="41"/>
      <c r="BQ558" s="41"/>
      <c r="BR558" s="41"/>
      <c r="BS558" s="41"/>
      <c r="BT558" s="41"/>
      <c r="BU558" s="41"/>
      <c r="BV558" s="41"/>
      <c r="BW558" s="41"/>
      <c r="BX558" s="41"/>
      <c r="BY558" s="41"/>
      <c r="BZ558" s="41"/>
      <c r="CA558" s="41"/>
      <c r="CB558" s="41"/>
      <c r="CC558" s="41"/>
      <c r="CD558" s="41"/>
      <c r="CE558" s="41"/>
      <c r="CF558" s="41"/>
      <c r="CG558" s="41"/>
      <c r="CH558" s="41"/>
      <c r="CI558" s="41"/>
      <c r="CJ558" s="41"/>
      <c r="CK558" s="41"/>
      <c r="CL558" s="41"/>
      <c r="CM558" s="41"/>
      <c r="CN558" s="41"/>
      <c r="CO558" s="41"/>
      <c r="CP558" s="41"/>
      <c r="CQ558" s="41"/>
      <c r="CR558" s="41"/>
      <c r="CS558" s="41"/>
      <c r="CT558" s="41"/>
      <c r="CU558" s="41"/>
      <c r="CV558" s="41"/>
      <c r="CW558" s="41"/>
      <c r="CX558" s="41"/>
      <c r="CY558" s="41"/>
      <c r="CZ558" s="41"/>
      <c r="DA558" s="41"/>
      <c r="DB558" s="41"/>
      <c r="DC558" s="41"/>
      <c r="DD558" s="41"/>
      <c r="DE558" s="41"/>
      <c r="DF558" s="41"/>
      <c r="DG558" s="41"/>
      <c r="DH558" s="41"/>
      <c r="DI558" s="41"/>
      <c r="DJ558" s="41"/>
      <c r="DK558" s="41"/>
      <c r="DL558" s="41"/>
      <c r="DM558" s="41"/>
      <c r="DN558" s="41"/>
      <c r="DO558" s="41"/>
      <c r="DP558" s="41"/>
      <c r="DQ558" s="41"/>
      <c r="DR558" s="41"/>
      <c r="DS558" s="41"/>
      <c r="DT558" s="41"/>
      <c r="DU558" s="41"/>
      <c r="DV558" s="41"/>
      <c r="DW558" s="41"/>
      <c r="DX558" s="41"/>
      <c r="DY558" s="41"/>
      <c r="DZ558" s="41"/>
      <c r="EA558" s="41"/>
      <c r="EB558" s="41"/>
      <c r="EC558" s="41"/>
      <c r="ED558" s="41"/>
      <c r="EE558" s="41"/>
      <c r="EF558" s="41"/>
      <c r="EG558" s="41"/>
      <c r="EH558" s="41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</row>
    <row r="559" spans="1:240" s="49" customFormat="1" ht="15" customHeight="1" x14ac:dyDescent="0.25">
      <c r="A559" s="14">
        <v>558</v>
      </c>
      <c r="B559" s="42" t="s">
        <v>3411</v>
      </c>
      <c r="C559" s="43" t="s">
        <v>9</v>
      </c>
      <c r="D559" s="42" t="s">
        <v>61</v>
      </c>
      <c r="E559" s="70">
        <v>43057</v>
      </c>
      <c r="F559" s="71" t="s">
        <v>3539</v>
      </c>
      <c r="G559" s="112">
        <v>8190000793</v>
      </c>
      <c r="H559" s="71" t="s">
        <v>3540</v>
      </c>
      <c r="I559" s="71" t="s">
        <v>3541</v>
      </c>
      <c r="J559" s="113" t="s">
        <v>65</v>
      </c>
      <c r="K559" s="114">
        <v>100000</v>
      </c>
      <c r="L559" s="113" t="s">
        <v>66</v>
      </c>
      <c r="M559" s="113" t="s">
        <v>67</v>
      </c>
      <c r="N559" s="71" t="s">
        <v>3542</v>
      </c>
      <c r="O559" s="71" t="s">
        <v>3543</v>
      </c>
      <c r="P559" s="71" t="s">
        <v>3544</v>
      </c>
      <c r="Q559" s="119" t="s">
        <v>3545</v>
      </c>
      <c r="R559" s="58" t="s">
        <v>72</v>
      </c>
      <c r="S559" s="66" t="s">
        <v>3516</v>
      </c>
      <c r="T559" s="119" t="s">
        <v>74</v>
      </c>
      <c r="U559" s="66" t="s">
        <v>75</v>
      </c>
      <c r="V559" s="66" t="s">
        <v>661</v>
      </c>
      <c r="W559" s="115" t="s">
        <v>77</v>
      </c>
      <c r="X559" s="66" t="s">
        <v>1358</v>
      </c>
      <c r="Y559" s="48" t="s">
        <v>4938</v>
      </c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1"/>
      <c r="BK559" s="41"/>
      <c r="BL559" s="41"/>
      <c r="BM559" s="41"/>
      <c r="BN559" s="41"/>
      <c r="BO559" s="41"/>
      <c r="BP559" s="41"/>
      <c r="BQ559" s="41"/>
      <c r="BR559" s="41"/>
      <c r="BS559" s="41"/>
      <c r="BT559" s="41"/>
      <c r="BU559" s="41"/>
      <c r="BV559" s="41"/>
      <c r="BW559" s="41"/>
      <c r="BX559" s="41"/>
      <c r="BY559" s="41"/>
      <c r="BZ559" s="41"/>
      <c r="CA559" s="41"/>
      <c r="CB559" s="41"/>
      <c r="CC559" s="41"/>
      <c r="CD559" s="41"/>
      <c r="CE559" s="41"/>
      <c r="CF559" s="41"/>
      <c r="CG559" s="41"/>
      <c r="CH559" s="41"/>
      <c r="CI559" s="41"/>
      <c r="CJ559" s="41"/>
      <c r="CK559" s="41"/>
      <c r="CL559" s="41"/>
      <c r="CM559" s="41"/>
      <c r="CN559" s="41"/>
      <c r="CO559" s="41"/>
      <c r="CP559" s="41"/>
      <c r="CQ559" s="41"/>
      <c r="CR559" s="41"/>
      <c r="CS559" s="41"/>
      <c r="CT559" s="41"/>
      <c r="CU559" s="41"/>
      <c r="CV559" s="41"/>
      <c r="CW559" s="41"/>
      <c r="CX559" s="41"/>
      <c r="CY559" s="41"/>
      <c r="CZ559" s="41"/>
      <c r="DA559" s="41"/>
      <c r="DB559" s="41"/>
      <c r="DC559" s="41"/>
      <c r="DD559" s="41"/>
      <c r="DE559" s="41"/>
      <c r="DF559" s="41"/>
      <c r="DG559" s="41"/>
      <c r="DH559" s="41"/>
      <c r="DI559" s="41"/>
      <c r="DJ559" s="41"/>
      <c r="DK559" s="41"/>
      <c r="DL559" s="41"/>
      <c r="DM559" s="41"/>
      <c r="DN559" s="41"/>
      <c r="DO559" s="41"/>
      <c r="DP559" s="41"/>
      <c r="DQ559" s="41"/>
      <c r="DR559" s="41"/>
      <c r="DS559" s="41"/>
      <c r="DT559" s="41"/>
      <c r="DU559" s="41"/>
      <c r="DV559" s="41"/>
      <c r="DW559" s="41"/>
      <c r="DX559" s="41"/>
      <c r="DY559" s="41"/>
      <c r="DZ559" s="41"/>
      <c r="EA559" s="41"/>
      <c r="EB559" s="41"/>
      <c r="EC559" s="41"/>
      <c r="ED559" s="41"/>
      <c r="EE559" s="41"/>
      <c r="EF559" s="41"/>
      <c r="EG559" s="41"/>
      <c r="EH559" s="41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</row>
    <row r="560" spans="1:240" s="49" customFormat="1" ht="15" customHeight="1" x14ac:dyDescent="0.25">
      <c r="A560" s="14">
        <v>559</v>
      </c>
      <c r="B560" s="42" t="s">
        <v>3411</v>
      </c>
      <c r="C560" s="43" t="s">
        <v>9</v>
      </c>
      <c r="D560" s="42" t="s">
        <v>61</v>
      </c>
      <c r="E560" s="70">
        <v>43057</v>
      </c>
      <c r="F560" s="71" t="s">
        <v>3546</v>
      </c>
      <c r="G560" s="112">
        <v>8190000793</v>
      </c>
      <c r="H560" s="71" t="s">
        <v>3540</v>
      </c>
      <c r="I560" s="71" t="s">
        <v>3541</v>
      </c>
      <c r="J560" s="113" t="s">
        <v>65</v>
      </c>
      <c r="K560" s="114">
        <v>100000</v>
      </c>
      <c r="L560" s="113" t="s">
        <v>66</v>
      </c>
      <c r="M560" s="113" t="s">
        <v>67</v>
      </c>
      <c r="N560" s="71" t="s">
        <v>3547</v>
      </c>
      <c r="O560" s="71" t="s">
        <v>3548</v>
      </c>
      <c r="P560" s="71" t="s">
        <v>3549</v>
      </c>
      <c r="Q560" s="119" t="s">
        <v>3545</v>
      </c>
      <c r="R560" s="58" t="s">
        <v>72</v>
      </c>
      <c r="S560" s="66" t="s">
        <v>3516</v>
      </c>
      <c r="T560" s="119" t="s">
        <v>74</v>
      </c>
      <c r="U560" s="66" t="s">
        <v>75</v>
      </c>
      <c r="V560" s="66" t="s">
        <v>661</v>
      </c>
      <c r="W560" s="115" t="s">
        <v>77</v>
      </c>
      <c r="X560" s="66" t="s">
        <v>1358</v>
      </c>
      <c r="Y560" s="48" t="s">
        <v>4938</v>
      </c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1"/>
      <c r="BK560" s="41"/>
      <c r="BL560" s="41"/>
      <c r="BM560" s="41"/>
      <c r="BN560" s="41"/>
      <c r="BO560" s="41"/>
      <c r="BP560" s="41"/>
      <c r="BQ560" s="41"/>
      <c r="BR560" s="41"/>
      <c r="BS560" s="41"/>
      <c r="BT560" s="41"/>
      <c r="BU560" s="41"/>
      <c r="BV560" s="41"/>
      <c r="BW560" s="41"/>
      <c r="BX560" s="41"/>
      <c r="BY560" s="41"/>
      <c r="BZ560" s="41"/>
      <c r="CA560" s="41"/>
      <c r="CB560" s="41"/>
      <c r="CC560" s="41"/>
      <c r="CD560" s="41"/>
      <c r="CE560" s="41"/>
      <c r="CF560" s="41"/>
      <c r="CG560" s="41"/>
      <c r="CH560" s="41"/>
      <c r="CI560" s="41"/>
      <c r="CJ560" s="41"/>
      <c r="CK560" s="41"/>
      <c r="CL560" s="41"/>
      <c r="CM560" s="41"/>
      <c r="CN560" s="41"/>
      <c r="CO560" s="41"/>
      <c r="CP560" s="41"/>
      <c r="CQ560" s="41"/>
      <c r="CR560" s="41"/>
      <c r="CS560" s="41"/>
      <c r="CT560" s="41"/>
      <c r="CU560" s="41"/>
      <c r="CV560" s="41"/>
      <c r="CW560" s="41"/>
      <c r="CX560" s="41"/>
      <c r="CY560" s="41"/>
      <c r="CZ560" s="41"/>
      <c r="DA560" s="41"/>
      <c r="DB560" s="41"/>
      <c r="DC560" s="41"/>
      <c r="DD560" s="41"/>
      <c r="DE560" s="41"/>
      <c r="DF560" s="41"/>
      <c r="DG560" s="41"/>
      <c r="DH560" s="41"/>
      <c r="DI560" s="41"/>
      <c r="DJ560" s="41"/>
      <c r="DK560" s="41"/>
      <c r="DL560" s="41"/>
      <c r="DM560" s="41"/>
      <c r="DN560" s="41"/>
      <c r="DO560" s="41"/>
      <c r="DP560" s="41"/>
      <c r="DQ560" s="41"/>
      <c r="DR560" s="41"/>
      <c r="DS560" s="41"/>
      <c r="DT560" s="41"/>
      <c r="DU560" s="41"/>
      <c r="DV560" s="41"/>
      <c r="DW560" s="41"/>
      <c r="DX560" s="41"/>
      <c r="DY560" s="41"/>
      <c r="DZ560" s="41"/>
      <c r="EA560" s="41"/>
      <c r="EB560" s="41"/>
      <c r="EC560" s="41"/>
      <c r="ED560" s="41"/>
      <c r="EE560" s="41"/>
      <c r="EF560" s="41"/>
      <c r="EG560" s="41"/>
      <c r="EH560" s="41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</row>
    <row r="561" spans="1:240" s="49" customFormat="1" ht="15" customHeight="1" x14ac:dyDescent="0.25">
      <c r="A561" s="14">
        <v>560</v>
      </c>
      <c r="B561" s="42" t="s">
        <v>3411</v>
      </c>
      <c r="C561" s="43" t="s">
        <v>9</v>
      </c>
      <c r="D561" s="42" t="s">
        <v>61</v>
      </c>
      <c r="E561" s="70">
        <v>43057</v>
      </c>
      <c r="F561" s="71" t="s">
        <v>3550</v>
      </c>
      <c r="G561" s="112">
        <v>8190000793</v>
      </c>
      <c r="H561" s="71" t="s">
        <v>3540</v>
      </c>
      <c r="I561" s="71" t="s">
        <v>3541</v>
      </c>
      <c r="J561" s="113" t="s">
        <v>65</v>
      </c>
      <c r="K561" s="114">
        <v>200000</v>
      </c>
      <c r="L561" s="113" t="s">
        <v>66</v>
      </c>
      <c r="M561" s="113" t="s">
        <v>67</v>
      </c>
      <c r="N561" s="71" t="s">
        <v>3551</v>
      </c>
      <c r="O561" s="71" t="s">
        <v>3552</v>
      </c>
      <c r="P561" s="71" t="s">
        <v>3553</v>
      </c>
      <c r="Q561" s="119" t="s">
        <v>3545</v>
      </c>
      <c r="R561" s="58" t="s">
        <v>72</v>
      </c>
      <c r="S561" s="66" t="s">
        <v>3516</v>
      </c>
      <c r="T561" s="119" t="s">
        <v>74</v>
      </c>
      <c r="U561" s="66" t="s">
        <v>75</v>
      </c>
      <c r="V561" s="66" t="s">
        <v>661</v>
      </c>
      <c r="W561" s="115" t="s">
        <v>77</v>
      </c>
      <c r="X561" s="66" t="s">
        <v>1358</v>
      </c>
      <c r="Y561" s="48" t="s">
        <v>4938</v>
      </c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1"/>
      <c r="BL561" s="41"/>
      <c r="BM561" s="41"/>
      <c r="BN561" s="41"/>
      <c r="BO561" s="41"/>
      <c r="BP561" s="41"/>
      <c r="BQ561" s="41"/>
      <c r="BR561" s="41"/>
      <c r="BS561" s="41"/>
      <c r="BT561" s="41"/>
      <c r="BU561" s="41"/>
      <c r="BV561" s="41"/>
      <c r="BW561" s="41"/>
      <c r="BX561" s="41"/>
      <c r="BY561" s="41"/>
      <c r="BZ561" s="41"/>
      <c r="CA561" s="41"/>
      <c r="CB561" s="41"/>
      <c r="CC561" s="41"/>
      <c r="CD561" s="41"/>
      <c r="CE561" s="41"/>
      <c r="CF561" s="41"/>
      <c r="CG561" s="41"/>
      <c r="CH561" s="41"/>
      <c r="CI561" s="41"/>
      <c r="CJ561" s="41"/>
      <c r="CK561" s="41"/>
      <c r="CL561" s="41"/>
      <c r="CM561" s="41"/>
      <c r="CN561" s="41"/>
      <c r="CO561" s="41"/>
      <c r="CP561" s="41"/>
      <c r="CQ561" s="41"/>
      <c r="CR561" s="41"/>
      <c r="CS561" s="41"/>
      <c r="CT561" s="41"/>
      <c r="CU561" s="41"/>
      <c r="CV561" s="41"/>
      <c r="CW561" s="41"/>
      <c r="CX561" s="41"/>
      <c r="CY561" s="41"/>
      <c r="CZ561" s="41"/>
      <c r="DA561" s="41"/>
      <c r="DB561" s="41"/>
      <c r="DC561" s="41"/>
      <c r="DD561" s="41"/>
      <c r="DE561" s="41"/>
      <c r="DF561" s="41"/>
      <c r="DG561" s="41"/>
      <c r="DH561" s="41"/>
      <c r="DI561" s="41"/>
      <c r="DJ561" s="41"/>
      <c r="DK561" s="41"/>
      <c r="DL561" s="41"/>
      <c r="DM561" s="41"/>
      <c r="DN561" s="41"/>
      <c r="DO561" s="41"/>
      <c r="DP561" s="41"/>
      <c r="DQ561" s="41"/>
      <c r="DR561" s="41"/>
      <c r="DS561" s="41"/>
      <c r="DT561" s="41"/>
      <c r="DU561" s="41"/>
      <c r="DV561" s="41"/>
      <c r="DW561" s="41"/>
      <c r="DX561" s="41"/>
      <c r="DY561" s="41"/>
      <c r="DZ561" s="41"/>
      <c r="EA561" s="41"/>
      <c r="EB561" s="41"/>
      <c r="EC561" s="41"/>
      <c r="ED561" s="41"/>
      <c r="EE561" s="41"/>
      <c r="EF561" s="41"/>
      <c r="EG561" s="41"/>
      <c r="EH561" s="41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99"/>
      <c r="HJ561" s="99"/>
      <c r="HK561" s="99"/>
      <c r="HL561" s="99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</row>
    <row r="562" spans="1:240" s="49" customFormat="1" ht="15" customHeight="1" x14ac:dyDescent="0.25">
      <c r="A562" s="14">
        <v>561</v>
      </c>
      <c r="B562" s="42" t="s">
        <v>3411</v>
      </c>
      <c r="C562" s="43" t="s">
        <v>9</v>
      </c>
      <c r="D562" s="42" t="s">
        <v>61</v>
      </c>
      <c r="E562" s="70">
        <v>43057</v>
      </c>
      <c r="F562" s="71" t="s">
        <v>3554</v>
      </c>
      <c r="G562" s="112">
        <v>8190000793</v>
      </c>
      <c r="H562" s="71" t="s">
        <v>3540</v>
      </c>
      <c r="I562" s="71" t="s">
        <v>3541</v>
      </c>
      <c r="J562" s="113" t="s">
        <v>65</v>
      </c>
      <c r="K562" s="114">
        <v>200000</v>
      </c>
      <c r="L562" s="113" t="s">
        <v>66</v>
      </c>
      <c r="M562" s="113" t="s">
        <v>67</v>
      </c>
      <c r="N562" s="71" t="s">
        <v>3555</v>
      </c>
      <c r="O562" s="71" t="s">
        <v>3556</v>
      </c>
      <c r="P562" s="71" t="s">
        <v>3557</v>
      </c>
      <c r="Q562" s="119" t="s">
        <v>3545</v>
      </c>
      <c r="R562" s="58" t="s">
        <v>72</v>
      </c>
      <c r="S562" s="66" t="s">
        <v>3516</v>
      </c>
      <c r="T562" s="119" t="s">
        <v>74</v>
      </c>
      <c r="U562" s="66" t="s">
        <v>75</v>
      </c>
      <c r="V562" s="66" t="s">
        <v>661</v>
      </c>
      <c r="W562" s="115" t="s">
        <v>77</v>
      </c>
      <c r="X562" s="66" t="s">
        <v>1358</v>
      </c>
      <c r="Y562" s="48" t="s">
        <v>4938</v>
      </c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1"/>
      <c r="BK562" s="41"/>
      <c r="BL562" s="41"/>
      <c r="BM562" s="41"/>
      <c r="BN562" s="41"/>
      <c r="BO562" s="41"/>
      <c r="BP562" s="41"/>
      <c r="BQ562" s="41"/>
      <c r="BR562" s="41"/>
      <c r="BS562" s="41"/>
      <c r="BT562" s="41"/>
      <c r="BU562" s="41"/>
      <c r="BV562" s="41"/>
      <c r="BW562" s="41"/>
      <c r="BX562" s="41"/>
      <c r="BY562" s="41"/>
      <c r="BZ562" s="41"/>
      <c r="CA562" s="41"/>
      <c r="CB562" s="41"/>
      <c r="CC562" s="41"/>
      <c r="CD562" s="41"/>
      <c r="CE562" s="41"/>
      <c r="CF562" s="41"/>
      <c r="CG562" s="41"/>
      <c r="CH562" s="41"/>
      <c r="CI562" s="41"/>
      <c r="CJ562" s="41"/>
      <c r="CK562" s="41"/>
      <c r="CL562" s="41"/>
      <c r="CM562" s="41"/>
      <c r="CN562" s="41"/>
      <c r="CO562" s="41"/>
      <c r="CP562" s="41"/>
      <c r="CQ562" s="41"/>
      <c r="CR562" s="41"/>
      <c r="CS562" s="41"/>
      <c r="CT562" s="41"/>
      <c r="CU562" s="41"/>
      <c r="CV562" s="41"/>
      <c r="CW562" s="41"/>
      <c r="CX562" s="41"/>
      <c r="CY562" s="41"/>
      <c r="CZ562" s="41"/>
      <c r="DA562" s="41"/>
      <c r="DB562" s="41"/>
      <c r="DC562" s="41"/>
      <c r="DD562" s="41"/>
      <c r="DE562" s="41"/>
      <c r="DF562" s="41"/>
      <c r="DG562" s="41"/>
      <c r="DH562" s="41"/>
      <c r="DI562" s="41"/>
      <c r="DJ562" s="41"/>
      <c r="DK562" s="41"/>
      <c r="DL562" s="41"/>
      <c r="DM562" s="41"/>
      <c r="DN562" s="41"/>
      <c r="DO562" s="41"/>
      <c r="DP562" s="41"/>
      <c r="DQ562" s="41"/>
      <c r="DR562" s="41"/>
      <c r="DS562" s="41"/>
      <c r="DT562" s="41"/>
      <c r="DU562" s="41"/>
      <c r="DV562" s="41"/>
      <c r="DW562" s="41"/>
      <c r="DX562" s="41"/>
      <c r="DY562" s="41"/>
      <c r="DZ562" s="41"/>
      <c r="EA562" s="41"/>
      <c r="EB562" s="41"/>
      <c r="EC562" s="41"/>
      <c r="ED562" s="41"/>
      <c r="EE562" s="41"/>
      <c r="EF562" s="41"/>
      <c r="EG562" s="41"/>
      <c r="EH562" s="41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</row>
    <row r="563" spans="1:240" s="49" customFormat="1" ht="15" customHeight="1" x14ac:dyDescent="0.25">
      <c r="A563" s="14">
        <v>562</v>
      </c>
      <c r="B563" s="42" t="s">
        <v>3411</v>
      </c>
      <c r="C563" s="43" t="s">
        <v>9</v>
      </c>
      <c r="D563" s="42" t="s">
        <v>61</v>
      </c>
      <c r="E563" s="70">
        <v>43057</v>
      </c>
      <c r="F563" s="71" t="s">
        <v>3558</v>
      </c>
      <c r="G563" s="112">
        <v>8190000793</v>
      </c>
      <c r="H563" s="71" t="s">
        <v>3540</v>
      </c>
      <c r="I563" s="71" t="s">
        <v>3541</v>
      </c>
      <c r="J563" s="113" t="s">
        <v>65</v>
      </c>
      <c r="K563" s="114">
        <v>100000</v>
      </c>
      <c r="L563" s="113" t="s">
        <v>66</v>
      </c>
      <c r="M563" s="113" t="s">
        <v>67</v>
      </c>
      <c r="N563" s="71" t="s">
        <v>3559</v>
      </c>
      <c r="O563" s="71" t="s">
        <v>3560</v>
      </c>
      <c r="P563" s="71" t="s">
        <v>3561</v>
      </c>
      <c r="Q563" s="119" t="s">
        <v>3545</v>
      </c>
      <c r="R563" s="58" t="s">
        <v>72</v>
      </c>
      <c r="S563" s="66" t="s">
        <v>3516</v>
      </c>
      <c r="T563" s="119" t="s">
        <v>74</v>
      </c>
      <c r="U563" s="66" t="s">
        <v>75</v>
      </c>
      <c r="V563" s="66" t="s">
        <v>661</v>
      </c>
      <c r="W563" s="115" t="s">
        <v>77</v>
      </c>
      <c r="X563" s="66" t="s">
        <v>1358</v>
      </c>
      <c r="Y563" s="48" t="s">
        <v>4938</v>
      </c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1"/>
      <c r="BK563" s="41"/>
      <c r="BL563" s="41"/>
      <c r="BM563" s="41"/>
      <c r="BN563" s="41"/>
      <c r="BO563" s="41"/>
      <c r="BP563" s="41"/>
      <c r="BQ563" s="41"/>
      <c r="BR563" s="41"/>
      <c r="BS563" s="41"/>
      <c r="BT563" s="41"/>
      <c r="BU563" s="41"/>
      <c r="BV563" s="41"/>
      <c r="BW563" s="41"/>
      <c r="BX563" s="41"/>
      <c r="BY563" s="41"/>
      <c r="BZ563" s="41"/>
      <c r="CA563" s="41"/>
      <c r="CB563" s="41"/>
      <c r="CC563" s="41"/>
      <c r="CD563" s="41"/>
      <c r="CE563" s="41"/>
      <c r="CF563" s="41"/>
      <c r="CG563" s="41"/>
      <c r="CH563" s="41"/>
      <c r="CI563" s="41"/>
      <c r="CJ563" s="41"/>
      <c r="CK563" s="41"/>
      <c r="CL563" s="41"/>
      <c r="CM563" s="41"/>
      <c r="CN563" s="41"/>
      <c r="CO563" s="41"/>
      <c r="CP563" s="41"/>
      <c r="CQ563" s="41"/>
      <c r="CR563" s="41"/>
      <c r="CS563" s="41"/>
      <c r="CT563" s="41"/>
      <c r="CU563" s="41"/>
      <c r="CV563" s="41"/>
      <c r="CW563" s="41"/>
      <c r="CX563" s="41"/>
      <c r="CY563" s="41"/>
      <c r="CZ563" s="41"/>
      <c r="DA563" s="41"/>
      <c r="DB563" s="41"/>
      <c r="DC563" s="41"/>
      <c r="DD563" s="41"/>
      <c r="DE563" s="41"/>
      <c r="DF563" s="41"/>
      <c r="DG563" s="41"/>
      <c r="DH563" s="41"/>
      <c r="DI563" s="41"/>
      <c r="DJ563" s="41"/>
      <c r="DK563" s="41"/>
      <c r="DL563" s="41"/>
      <c r="DM563" s="41"/>
      <c r="DN563" s="41"/>
      <c r="DO563" s="41"/>
      <c r="DP563" s="41"/>
      <c r="DQ563" s="41"/>
      <c r="DR563" s="41"/>
      <c r="DS563" s="41"/>
      <c r="DT563" s="41"/>
      <c r="DU563" s="41"/>
      <c r="DV563" s="41"/>
      <c r="DW563" s="41"/>
      <c r="DX563" s="41"/>
      <c r="DY563" s="41"/>
      <c r="DZ563" s="41"/>
      <c r="EA563" s="41"/>
      <c r="EB563" s="41"/>
      <c r="EC563" s="41"/>
      <c r="ED563" s="41"/>
      <c r="EE563" s="41"/>
      <c r="EF563" s="41"/>
      <c r="EG563" s="41"/>
      <c r="EH563" s="41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</row>
    <row r="564" spans="1:240" s="49" customFormat="1" ht="15" customHeight="1" x14ac:dyDescent="0.25">
      <c r="A564" s="14">
        <v>563</v>
      </c>
      <c r="B564" s="42" t="s">
        <v>3411</v>
      </c>
      <c r="C564" s="43" t="s">
        <v>9</v>
      </c>
      <c r="D564" s="42" t="s">
        <v>61</v>
      </c>
      <c r="E564" s="70">
        <v>43109</v>
      </c>
      <c r="F564" s="71" t="s">
        <v>3562</v>
      </c>
      <c r="G564" s="112">
        <v>8191000649</v>
      </c>
      <c r="H564" s="71" t="s">
        <v>3518</v>
      </c>
      <c r="I564" s="71" t="s">
        <v>3519</v>
      </c>
      <c r="J564" s="113" t="s">
        <v>1458</v>
      </c>
      <c r="K564" s="114">
        <v>100000</v>
      </c>
      <c r="L564" s="113" t="s">
        <v>66</v>
      </c>
      <c r="M564" s="113" t="s">
        <v>67</v>
      </c>
      <c r="N564" s="71" t="s">
        <v>3563</v>
      </c>
      <c r="O564" s="71" t="s">
        <v>3564</v>
      </c>
      <c r="P564" s="71" t="s">
        <v>3565</v>
      </c>
      <c r="Q564" s="119" t="s">
        <v>3523</v>
      </c>
      <c r="R564" s="58" t="s">
        <v>72</v>
      </c>
      <c r="S564" s="66" t="s">
        <v>3516</v>
      </c>
      <c r="T564" s="119" t="s">
        <v>74</v>
      </c>
      <c r="U564" s="66" t="s">
        <v>75</v>
      </c>
      <c r="V564" s="66" t="s">
        <v>661</v>
      </c>
      <c r="W564" s="115" t="s">
        <v>77</v>
      </c>
      <c r="X564" s="66" t="s">
        <v>1358</v>
      </c>
      <c r="Y564" s="48" t="s">
        <v>4938</v>
      </c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1"/>
      <c r="BK564" s="41"/>
      <c r="BL564" s="41"/>
      <c r="BM564" s="41"/>
      <c r="BN564" s="41"/>
      <c r="BO564" s="41"/>
      <c r="BP564" s="41"/>
      <c r="BQ564" s="41"/>
      <c r="BR564" s="41"/>
      <c r="BS564" s="41"/>
      <c r="BT564" s="41"/>
      <c r="BU564" s="41"/>
      <c r="BV564" s="41"/>
      <c r="BW564" s="41"/>
      <c r="BX564" s="41"/>
      <c r="BY564" s="41"/>
      <c r="BZ564" s="41"/>
      <c r="CA564" s="41"/>
      <c r="CB564" s="41"/>
      <c r="CC564" s="41"/>
      <c r="CD564" s="41"/>
      <c r="CE564" s="41"/>
      <c r="CF564" s="41"/>
      <c r="CG564" s="41"/>
      <c r="CH564" s="41"/>
      <c r="CI564" s="41"/>
      <c r="CJ564" s="41"/>
      <c r="CK564" s="41"/>
      <c r="CL564" s="41"/>
      <c r="CM564" s="41"/>
      <c r="CN564" s="41"/>
      <c r="CO564" s="41"/>
      <c r="CP564" s="41"/>
      <c r="CQ564" s="41"/>
      <c r="CR564" s="41"/>
      <c r="CS564" s="41"/>
      <c r="CT564" s="41"/>
      <c r="CU564" s="41"/>
      <c r="CV564" s="41"/>
      <c r="CW564" s="41"/>
      <c r="CX564" s="41"/>
      <c r="CY564" s="41"/>
      <c r="CZ564" s="41"/>
      <c r="DA564" s="41"/>
      <c r="DB564" s="41"/>
      <c r="DC564" s="41"/>
      <c r="DD564" s="41"/>
      <c r="DE564" s="41"/>
      <c r="DF564" s="41"/>
      <c r="DG564" s="41"/>
      <c r="DH564" s="41"/>
      <c r="DI564" s="41"/>
      <c r="DJ564" s="41"/>
      <c r="DK564" s="41"/>
      <c r="DL564" s="41"/>
      <c r="DM564" s="41"/>
      <c r="DN564" s="41"/>
      <c r="DO564" s="41"/>
      <c r="DP564" s="41"/>
      <c r="DQ564" s="41"/>
      <c r="DR564" s="41"/>
      <c r="DS564" s="41"/>
      <c r="DT564" s="41"/>
      <c r="DU564" s="41"/>
      <c r="DV564" s="41"/>
      <c r="DW564" s="41"/>
      <c r="DX564" s="41"/>
      <c r="DY564" s="41"/>
      <c r="DZ564" s="41"/>
      <c r="EA564" s="41"/>
      <c r="EB564" s="41"/>
      <c r="EC564" s="41"/>
      <c r="ED564" s="41"/>
      <c r="EE564" s="41"/>
      <c r="EF564" s="41"/>
      <c r="EG564" s="41"/>
      <c r="EH564" s="41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</row>
    <row r="565" spans="1:240" s="49" customFormat="1" ht="15" customHeight="1" x14ac:dyDescent="0.25">
      <c r="A565" s="14">
        <v>564</v>
      </c>
      <c r="B565" s="42" t="s">
        <v>3411</v>
      </c>
      <c r="C565" s="43" t="s">
        <v>9</v>
      </c>
      <c r="D565" s="42" t="s">
        <v>61</v>
      </c>
      <c r="E565" s="70">
        <v>43109</v>
      </c>
      <c r="F565" s="71" t="s">
        <v>3566</v>
      </c>
      <c r="G565" s="112">
        <v>8191000649</v>
      </c>
      <c r="H565" s="71" t="s">
        <v>3518</v>
      </c>
      <c r="I565" s="71" t="s">
        <v>3519</v>
      </c>
      <c r="J565" s="113" t="s">
        <v>1458</v>
      </c>
      <c r="K565" s="114">
        <v>50000</v>
      </c>
      <c r="L565" s="113" t="s">
        <v>66</v>
      </c>
      <c r="M565" s="113" t="s">
        <v>67</v>
      </c>
      <c r="N565" s="71" t="s">
        <v>3567</v>
      </c>
      <c r="O565" s="71" t="s">
        <v>3568</v>
      </c>
      <c r="P565" s="71" t="s">
        <v>3569</v>
      </c>
      <c r="Q565" s="119" t="s">
        <v>3523</v>
      </c>
      <c r="R565" s="58" t="s">
        <v>72</v>
      </c>
      <c r="S565" s="66" t="s">
        <v>3516</v>
      </c>
      <c r="T565" s="119" t="s">
        <v>74</v>
      </c>
      <c r="U565" s="66" t="s">
        <v>75</v>
      </c>
      <c r="V565" s="66" t="s">
        <v>661</v>
      </c>
      <c r="W565" s="115" t="s">
        <v>77</v>
      </c>
      <c r="X565" s="66" t="s">
        <v>1358</v>
      </c>
      <c r="Y565" s="48" t="s">
        <v>4938</v>
      </c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1"/>
      <c r="BK565" s="41"/>
      <c r="BL565" s="41"/>
      <c r="BM565" s="41"/>
      <c r="BN565" s="41"/>
      <c r="BO565" s="41"/>
      <c r="BP565" s="41"/>
      <c r="BQ565" s="41"/>
      <c r="BR565" s="41"/>
      <c r="BS565" s="41"/>
      <c r="BT565" s="41"/>
      <c r="BU565" s="41"/>
      <c r="BV565" s="41"/>
      <c r="BW565" s="41"/>
      <c r="BX565" s="41"/>
      <c r="BY565" s="41"/>
      <c r="BZ565" s="41"/>
      <c r="CA565" s="41"/>
      <c r="CB565" s="41"/>
      <c r="CC565" s="41"/>
      <c r="CD565" s="41"/>
      <c r="CE565" s="41"/>
      <c r="CF565" s="41"/>
      <c r="CG565" s="41"/>
      <c r="CH565" s="41"/>
      <c r="CI565" s="41"/>
      <c r="CJ565" s="41"/>
      <c r="CK565" s="41"/>
      <c r="CL565" s="41"/>
      <c r="CM565" s="41"/>
      <c r="CN565" s="41"/>
      <c r="CO565" s="41"/>
      <c r="CP565" s="41"/>
      <c r="CQ565" s="41"/>
      <c r="CR565" s="41"/>
      <c r="CS565" s="41"/>
      <c r="CT565" s="41"/>
      <c r="CU565" s="41"/>
      <c r="CV565" s="41"/>
      <c r="CW565" s="41"/>
      <c r="CX565" s="41"/>
      <c r="CY565" s="41"/>
      <c r="CZ565" s="41"/>
      <c r="DA565" s="41"/>
      <c r="DB565" s="41"/>
      <c r="DC565" s="41"/>
      <c r="DD565" s="41"/>
      <c r="DE565" s="41"/>
      <c r="DF565" s="41"/>
      <c r="DG565" s="41"/>
      <c r="DH565" s="41"/>
      <c r="DI565" s="41"/>
      <c r="DJ565" s="41"/>
      <c r="DK565" s="41"/>
      <c r="DL565" s="41"/>
      <c r="DM565" s="41"/>
      <c r="DN565" s="41"/>
      <c r="DO565" s="41"/>
      <c r="DP565" s="41"/>
      <c r="DQ565" s="41"/>
      <c r="DR565" s="41"/>
      <c r="DS565" s="41"/>
      <c r="DT565" s="41"/>
      <c r="DU565" s="41"/>
      <c r="DV565" s="41"/>
      <c r="DW565" s="41"/>
      <c r="DX565" s="41"/>
      <c r="DY565" s="41"/>
      <c r="DZ565" s="41"/>
      <c r="EA565" s="41"/>
      <c r="EB565" s="41"/>
      <c r="EC565" s="41"/>
      <c r="ED565" s="41"/>
      <c r="EE565" s="41"/>
      <c r="EF565" s="41"/>
      <c r="EG565" s="41"/>
      <c r="EH565" s="41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</row>
    <row r="566" spans="1:240" s="49" customFormat="1" ht="15" customHeight="1" x14ac:dyDescent="0.25">
      <c r="A566" s="14">
        <v>565</v>
      </c>
      <c r="B566" s="42" t="s">
        <v>3411</v>
      </c>
      <c r="C566" s="43" t="s">
        <v>9</v>
      </c>
      <c r="D566" s="42" t="s">
        <v>61</v>
      </c>
      <c r="E566" s="70">
        <v>43109</v>
      </c>
      <c r="F566" s="71" t="s">
        <v>3570</v>
      </c>
      <c r="G566" s="112">
        <v>8191000649</v>
      </c>
      <c r="H566" s="71" t="s">
        <v>3518</v>
      </c>
      <c r="I566" s="71" t="s">
        <v>3519</v>
      </c>
      <c r="J566" s="113" t="s">
        <v>1458</v>
      </c>
      <c r="K566" s="114">
        <v>100000</v>
      </c>
      <c r="L566" s="113" t="s">
        <v>66</v>
      </c>
      <c r="M566" s="113" t="s">
        <v>67</v>
      </c>
      <c r="N566" s="71" t="s">
        <v>3571</v>
      </c>
      <c r="O566" s="71" t="s">
        <v>3572</v>
      </c>
      <c r="P566" s="71" t="s">
        <v>3573</v>
      </c>
      <c r="Q566" s="119" t="s">
        <v>3523</v>
      </c>
      <c r="R566" s="58" t="s">
        <v>72</v>
      </c>
      <c r="S566" s="66" t="s">
        <v>3516</v>
      </c>
      <c r="T566" s="119" t="s">
        <v>74</v>
      </c>
      <c r="U566" s="66" t="s">
        <v>75</v>
      </c>
      <c r="V566" s="66" t="s">
        <v>661</v>
      </c>
      <c r="W566" s="115" t="s">
        <v>77</v>
      </c>
      <c r="X566" s="66" t="s">
        <v>1358</v>
      </c>
      <c r="Y566" s="48" t="s">
        <v>4938</v>
      </c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1"/>
      <c r="BK566" s="41"/>
      <c r="BL566" s="41"/>
      <c r="BM566" s="41"/>
      <c r="BN566" s="41"/>
      <c r="BO566" s="41"/>
      <c r="BP566" s="41"/>
      <c r="BQ566" s="41"/>
      <c r="BR566" s="41"/>
      <c r="BS566" s="41"/>
      <c r="BT566" s="41"/>
      <c r="BU566" s="41"/>
      <c r="BV566" s="41"/>
      <c r="BW566" s="41"/>
      <c r="BX566" s="41"/>
      <c r="BY566" s="41"/>
      <c r="BZ566" s="41"/>
      <c r="CA566" s="41"/>
      <c r="CB566" s="41"/>
      <c r="CC566" s="41"/>
      <c r="CD566" s="41"/>
      <c r="CE566" s="41"/>
      <c r="CF566" s="41"/>
      <c r="CG566" s="41"/>
      <c r="CH566" s="41"/>
      <c r="CI566" s="41"/>
      <c r="CJ566" s="41"/>
      <c r="CK566" s="41"/>
      <c r="CL566" s="41"/>
      <c r="CM566" s="41"/>
      <c r="CN566" s="41"/>
      <c r="CO566" s="41"/>
      <c r="CP566" s="41"/>
      <c r="CQ566" s="41"/>
      <c r="CR566" s="41"/>
      <c r="CS566" s="41"/>
      <c r="CT566" s="41"/>
      <c r="CU566" s="41"/>
      <c r="CV566" s="41"/>
      <c r="CW566" s="41"/>
      <c r="CX566" s="41"/>
      <c r="CY566" s="41"/>
      <c r="CZ566" s="41"/>
      <c r="DA566" s="41"/>
      <c r="DB566" s="41"/>
      <c r="DC566" s="41"/>
      <c r="DD566" s="41"/>
      <c r="DE566" s="41"/>
      <c r="DF566" s="41"/>
      <c r="DG566" s="41"/>
      <c r="DH566" s="41"/>
      <c r="DI566" s="41"/>
      <c r="DJ566" s="41"/>
      <c r="DK566" s="41"/>
      <c r="DL566" s="41"/>
      <c r="DM566" s="41"/>
      <c r="DN566" s="41"/>
      <c r="DO566" s="41"/>
      <c r="DP566" s="41"/>
      <c r="DQ566" s="41"/>
      <c r="DR566" s="41"/>
      <c r="DS566" s="41"/>
      <c r="DT566" s="41"/>
      <c r="DU566" s="41"/>
      <c r="DV566" s="41"/>
      <c r="DW566" s="41"/>
      <c r="DX566" s="41"/>
      <c r="DY566" s="41"/>
      <c r="DZ566" s="41"/>
      <c r="EA566" s="41"/>
      <c r="EB566" s="41"/>
      <c r="EC566" s="41"/>
      <c r="ED566" s="41"/>
      <c r="EE566" s="41"/>
      <c r="EF566" s="41"/>
      <c r="EG566" s="41"/>
      <c r="EH566" s="41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</row>
    <row r="567" spans="1:240" s="49" customFormat="1" ht="15" customHeight="1" x14ac:dyDescent="0.25">
      <c r="A567" s="14">
        <v>566</v>
      </c>
      <c r="B567" s="42" t="s">
        <v>3411</v>
      </c>
      <c r="C567" s="43" t="s">
        <v>9</v>
      </c>
      <c r="D567" s="42" t="s">
        <v>61</v>
      </c>
      <c r="E567" s="70">
        <v>43109</v>
      </c>
      <c r="F567" s="71" t="s">
        <v>3574</v>
      </c>
      <c r="G567" s="112">
        <v>8191000649</v>
      </c>
      <c r="H567" s="71" t="s">
        <v>3518</v>
      </c>
      <c r="I567" s="71" t="s">
        <v>3519</v>
      </c>
      <c r="J567" s="113" t="s">
        <v>1458</v>
      </c>
      <c r="K567" s="114">
        <v>50000</v>
      </c>
      <c r="L567" s="113" t="s">
        <v>66</v>
      </c>
      <c r="M567" s="113" t="s">
        <v>67</v>
      </c>
      <c r="N567" s="71" t="s">
        <v>3575</v>
      </c>
      <c r="O567" s="71" t="s">
        <v>3576</v>
      </c>
      <c r="P567" s="71" t="s">
        <v>3577</v>
      </c>
      <c r="Q567" s="119" t="s">
        <v>3523</v>
      </c>
      <c r="R567" s="58" t="s">
        <v>72</v>
      </c>
      <c r="S567" s="66" t="s">
        <v>3516</v>
      </c>
      <c r="T567" s="119" t="s">
        <v>74</v>
      </c>
      <c r="U567" s="66" t="s">
        <v>75</v>
      </c>
      <c r="V567" s="66" t="s">
        <v>661</v>
      </c>
      <c r="W567" s="115" t="s">
        <v>77</v>
      </c>
      <c r="X567" s="66" t="s">
        <v>1358</v>
      </c>
      <c r="Y567" s="48" t="s">
        <v>4938</v>
      </c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1"/>
      <c r="BK567" s="41"/>
      <c r="BL567" s="41"/>
      <c r="BM567" s="41"/>
      <c r="BN567" s="41"/>
      <c r="BO567" s="41"/>
      <c r="BP567" s="41"/>
      <c r="BQ567" s="41"/>
      <c r="BR567" s="41"/>
      <c r="BS567" s="41"/>
      <c r="BT567" s="41"/>
      <c r="BU567" s="41"/>
      <c r="BV567" s="41"/>
      <c r="BW567" s="41"/>
      <c r="BX567" s="41"/>
      <c r="BY567" s="41"/>
      <c r="BZ567" s="41"/>
      <c r="CA567" s="41"/>
      <c r="CB567" s="41"/>
      <c r="CC567" s="41"/>
      <c r="CD567" s="41"/>
      <c r="CE567" s="41"/>
      <c r="CF567" s="41"/>
      <c r="CG567" s="41"/>
      <c r="CH567" s="41"/>
      <c r="CI567" s="41"/>
      <c r="CJ567" s="41"/>
      <c r="CK567" s="41"/>
      <c r="CL567" s="41"/>
      <c r="CM567" s="41"/>
      <c r="CN567" s="41"/>
      <c r="CO567" s="41"/>
      <c r="CP567" s="41"/>
      <c r="CQ567" s="41"/>
      <c r="CR567" s="41"/>
      <c r="CS567" s="41"/>
      <c r="CT567" s="41"/>
      <c r="CU567" s="41"/>
      <c r="CV567" s="41"/>
      <c r="CW567" s="41"/>
      <c r="CX567" s="41"/>
      <c r="CY567" s="41"/>
      <c r="CZ567" s="41"/>
      <c r="DA567" s="41"/>
      <c r="DB567" s="41"/>
      <c r="DC567" s="41"/>
      <c r="DD567" s="41"/>
      <c r="DE567" s="41"/>
      <c r="DF567" s="41"/>
      <c r="DG567" s="41"/>
      <c r="DH567" s="41"/>
      <c r="DI567" s="41"/>
      <c r="DJ567" s="41"/>
      <c r="DK567" s="41"/>
      <c r="DL567" s="41"/>
      <c r="DM567" s="41"/>
      <c r="DN567" s="41"/>
      <c r="DO567" s="41"/>
      <c r="DP567" s="41"/>
      <c r="DQ567" s="41"/>
      <c r="DR567" s="41"/>
      <c r="DS567" s="41"/>
      <c r="DT567" s="41"/>
      <c r="DU567" s="41"/>
      <c r="DV567" s="41"/>
      <c r="DW567" s="41"/>
      <c r="DX567" s="41"/>
      <c r="DY567" s="41"/>
      <c r="DZ567" s="41"/>
      <c r="EA567" s="41"/>
      <c r="EB567" s="41"/>
      <c r="EC567" s="41"/>
      <c r="ED567" s="41"/>
      <c r="EE567" s="41"/>
      <c r="EF567" s="41"/>
      <c r="EG567" s="41"/>
      <c r="EH567" s="41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</row>
    <row r="568" spans="1:240" s="49" customFormat="1" ht="15" customHeight="1" x14ac:dyDescent="0.25">
      <c r="A568" s="14">
        <v>567</v>
      </c>
      <c r="B568" s="42" t="s">
        <v>3411</v>
      </c>
      <c r="C568" s="43" t="s">
        <v>9</v>
      </c>
      <c r="D568" s="42" t="s">
        <v>61</v>
      </c>
      <c r="E568" s="70">
        <v>43109</v>
      </c>
      <c r="F568" s="71" t="s">
        <v>3578</v>
      </c>
      <c r="G568" s="112">
        <v>8191000649</v>
      </c>
      <c r="H568" s="71" t="s">
        <v>3518</v>
      </c>
      <c r="I568" s="71" t="s">
        <v>3519</v>
      </c>
      <c r="J568" s="113" t="s">
        <v>1458</v>
      </c>
      <c r="K568" s="114">
        <v>300000</v>
      </c>
      <c r="L568" s="113" t="s">
        <v>66</v>
      </c>
      <c r="M568" s="113" t="s">
        <v>67</v>
      </c>
      <c r="N568" s="71" t="s">
        <v>3579</v>
      </c>
      <c r="O568" s="71" t="s">
        <v>3580</v>
      </c>
      <c r="P568" s="71" t="s">
        <v>3581</v>
      </c>
      <c r="Q568" s="119" t="s">
        <v>3523</v>
      </c>
      <c r="R568" s="58" t="s">
        <v>72</v>
      </c>
      <c r="S568" s="66" t="s">
        <v>3516</v>
      </c>
      <c r="T568" s="119" t="s">
        <v>74</v>
      </c>
      <c r="U568" s="66" t="s">
        <v>75</v>
      </c>
      <c r="V568" s="66" t="s">
        <v>661</v>
      </c>
      <c r="W568" s="115" t="s">
        <v>77</v>
      </c>
      <c r="X568" s="66" t="s">
        <v>1358</v>
      </c>
      <c r="Y568" s="48" t="s">
        <v>4938</v>
      </c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1"/>
      <c r="BL568" s="41"/>
      <c r="BM568" s="41"/>
      <c r="BN568" s="41"/>
      <c r="BO568" s="41"/>
      <c r="BP568" s="41"/>
      <c r="BQ568" s="41"/>
      <c r="BR568" s="41"/>
      <c r="BS568" s="41"/>
      <c r="BT568" s="41"/>
      <c r="BU568" s="41"/>
      <c r="BV568" s="41"/>
      <c r="BW568" s="41"/>
      <c r="BX568" s="41"/>
      <c r="BY568" s="41"/>
      <c r="BZ568" s="41"/>
      <c r="CA568" s="41"/>
      <c r="CB568" s="41"/>
      <c r="CC568" s="41"/>
      <c r="CD568" s="41"/>
      <c r="CE568" s="41"/>
      <c r="CF568" s="41"/>
      <c r="CG568" s="41"/>
      <c r="CH568" s="41"/>
      <c r="CI568" s="41"/>
      <c r="CJ568" s="41"/>
      <c r="CK568" s="41"/>
      <c r="CL568" s="41"/>
      <c r="CM568" s="41"/>
      <c r="CN568" s="41"/>
      <c r="CO568" s="41"/>
      <c r="CP568" s="41"/>
      <c r="CQ568" s="41"/>
      <c r="CR568" s="41"/>
      <c r="CS568" s="41"/>
      <c r="CT568" s="41"/>
      <c r="CU568" s="41"/>
      <c r="CV568" s="41"/>
      <c r="CW568" s="41"/>
      <c r="CX568" s="41"/>
      <c r="CY568" s="41"/>
      <c r="CZ568" s="41"/>
      <c r="DA568" s="41"/>
      <c r="DB568" s="41"/>
      <c r="DC568" s="41"/>
      <c r="DD568" s="41"/>
      <c r="DE568" s="41"/>
      <c r="DF568" s="41"/>
      <c r="DG568" s="41"/>
      <c r="DH568" s="41"/>
      <c r="DI568" s="41"/>
      <c r="DJ568" s="41"/>
      <c r="DK568" s="41"/>
      <c r="DL568" s="41"/>
      <c r="DM568" s="41"/>
      <c r="DN568" s="41"/>
      <c r="DO568" s="41"/>
      <c r="DP568" s="41"/>
      <c r="DQ568" s="41"/>
      <c r="DR568" s="41"/>
      <c r="DS568" s="41"/>
      <c r="DT568" s="41"/>
      <c r="DU568" s="41"/>
      <c r="DV568" s="41"/>
      <c r="DW568" s="41"/>
      <c r="DX568" s="41"/>
      <c r="DY568" s="41"/>
      <c r="DZ568" s="41"/>
      <c r="EA568" s="41"/>
      <c r="EB568" s="41"/>
      <c r="EC568" s="41"/>
      <c r="ED568" s="41"/>
      <c r="EE568" s="41"/>
      <c r="EF568" s="41"/>
      <c r="EG568" s="41"/>
      <c r="EH568" s="41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</row>
    <row r="569" spans="1:240" s="49" customFormat="1" ht="15" customHeight="1" x14ac:dyDescent="0.25">
      <c r="A569" s="14">
        <v>568</v>
      </c>
      <c r="B569" s="42" t="s">
        <v>3411</v>
      </c>
      <c r="C569" s="43" t="s">
        <v>10</v>
      </c>
      <c r="D569" s="42" t="s">
        <v>61</v>
      </c>
      <c r="E569" s="86">
        <v>43131</v>
      </c>
      <c r="F569" s="122">
        <v>0.94246527777777767</v>
      </c>
      <c r="G569" s="14" t="s">
        <v>31</v>
      </c>
      <c r="H569" s="14" t="s">
        <v>31</v>
      </c>
      <c r="I569" s="14" t="s">
        <v>31</v>
      </c>
      <c r="J569" s="14" t="s">
        <v>31</v>
      </c>
      <c r="K569" s="46">
        <v>100000</v>
      </c>
      <c r="L569" s="14" t="s">
        <v>31</v>
      </c>
      <c r="M569" s="14" t="s">
        <v>31</v>
      </c>
      <c r="N569" s="14" t="s">
        <v>31</v>
      </c>
      <c r="O569" s="14" t="s">
        <v>31</v>
      </c>
      <c r="P569" s="42" t="s">
        <v>3582</v>
      </c>
      <c r="Q569" s="14" t="s">
        <v>100</v>
      </c>
      <c r="R569" s="42" t="s">
        <v>72</v>
      </c>
      <c r="S569" s="42" t="s">
        <v>3583</v>
      </c>
      <c r="T569" s="14" t="s">
        <v>74</v>
      </c>
      <c r="U569" s="42" t="s">
        <v>3414</v>
      </c>
      <c r="V569" s="14" t="s">
        <v>31</v>
      </c>
      <c r="W569" s="14" t="s">
        <v>31</v>
      </c>
      <c r="X569" s="66" t="s">
        <v>1358</v>
      </c>
      <c r="Y569" s="48" t="s">
        <v>4938</v>
      </c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</row>
    <row r="570" spans="1:240" s="49" customFormat="1" ht="15" customHeight="1" x14ac:dyDescent="0.25">
      <c r="A570" s="14">
        <v>569</v>
      </c>
      <c r="B570" s="42" t="s">
        <v>3411</v>
      </c>
      <c r="C570" s="43" t="s">
        <v>9</v>
      </c>
      <c r="D570" s="42" t="s">
        <v>138</v>
      </c>
      <c r="E570" s="68">
        <v>43123</v>
      </c>
      <c r="F570" s="69" t="s">
        <v>3584</v>
      </c>
      <c r="G570" s="69" t="s">
        <v>3585</v>
      </c>
      <c r="H570" s="69" t="s">
        <v>3586</v>
      </c>
      <c r="I570" s="69" t="s">
        <v>3587</v>
      </c>
      <c r="J570" s="123" t="s">
        <v>1633</v>
      </c>
      <c r="K570" s="124">
        <v>100000</v>
      </c>
      <c r="L570" s="123" t="s">
        <v>66</v>
      </c>
      <c r="M570" s="123" t="s">
        <v>67</v>
      </c>
      <c r="N570" s="69" t="s">
        <v>3588</v>
      </c>
      <c r="O570" s="69" t="s">
        <v>3589</v>
      </c>
      <c r="P570" s="69" t="s">
        <v>3590</v>
      </c>
      <c r="Q570" s="125" t="s">
        <v>3591</v>
      </c>
      <c r="R570" s="58" t="s">
        <v>72</v>
      </c>
      <c r="S570" s="115" t="s">
        <v>3592</v>
      </c>
      <c r="T570" s="125" t="s">
        <v>775</v>
      </c>
      <c r="U570" s="43" t="s">
        <v>3593</v>
      </c>
      <c r="V570" s="43" t="s">
        <v>661</v>
      </c>
      <c r="W570" s="66" t="s">
        <v>77</v>
      </c>
      <c r="X570" s="115" t="s">
        <v>1358</v>
      </c>
      <c r="Y570" s="126" t="s">
        <v>4939</v>
      </c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1"/>
      <c r="BK570" s="41"/>
      <c r="BL570" s="41"/>
      <c r="BM570" s="41"/>
      <c r="BN570" s="41"/>
      <c r="BO570" s="41"/>
      <c r="BP570" s="41"/>
      <c r="BQ570" s="41"/>
      <c r="BR570" s="41"/>
      <c r="BS570" s="41"/>
      <c r="BT570" s="41"/>
      <c r="BU570" s="41"/>
      <c r="BV570" s="41"/>
      <c r="BW570" s="41"/>
      <c r="BX570" s="41"/>
      <c r="BY570" s="41"/>
      <c r="BZ570" s="41"/>
      <c r="CA570" s="41"/>
      <c r="CB570" s="41"/>
      <c r="CC570" s="41"/>
      <c r="CD570" s="41"/>
      <c r="CE570" s="41"/>
      <c r="CF570" s="41"/>
      <c r="CG570" s="41"/>
      <c r="CH570" s="41"/>
      <c r="CI570" s="41"/>
      <c r="CJ570" s="41"/>
      <c r="CK570" s="41"/>
      <c r="CL570" s="41"/>
      <c r="CM570" s="41"/>
      <c r="CN570" s="41"/>
      <c r="CO570" s="41"/>
      <c r="CP570" s="41"/>
      <c r="CQ570" s="41"/>
      <c r="CR570" s="41"/>
      <c r="CS570" s="41"/>
      <c r="CT570" s="41"/>
      <c r="CU570" s="41"/>
      <c r="CV570" s="41"/>
      <c r="CW570" s="41"/>
      <c r="CX570" s="41"/>
      <c r="CY570" s="41"/>
      <c r="CZ570" s="41"/>
      <c r="DA570" s="41"/>
      <c r="DB570" s="41"/>
      <c r="DC570" s="41"/>
      <c r="DD570" s="41"/>
      <c r="DE570" s="41"/>
      <c r="DF570" s="41"/>
      <c r="DG570" s="41"/>
      <c r="DH570" s="41"/>
      <c r="DI570" s="41"/>
      <c r="DJ570" s="41"/>
      <c r="DK570" s="41"/>
      <c r="DL570" s="41"/>
      <c r="DM570" s="41"/>
      <c r="DN570" s="41"/>
      <c r="DO570" s="41"/>
      <c r="DP570" s="41"/>
      <c r="DQ570" s="41"/>
      <c r="DR570" s="41"/>
      <c r="DS570" s="41"/>
      <c r="DT570" s="41"/>
      <c r="DU570" s="41"/>
      <c r="DV570" s="41"/>
      <c r="DW570" s="41"/>
      <c r="DX570" s="41"/>
      <c r="DY570" s="41"/>
      <c r="DZ570" s="41"/>
      <c r="EA570" s="41"/>
      <c r="EB570" s="41"/>
      <c r="EC570" s="41"/>
      <c r="ED570" s="41"/>
      <c r="EE570" s="41"/>
      <c r="EF570" s="41"/>
      <c r="EG570" s="41"/>
      <c r="EH570" s="41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</row>
    <row r="571" spans="1:240" s="49" customFormat="1" ht="15" customHeight="1" x14ac:dyDescent="0.25">
      <c r="A571" s="14">
        <v>570</v>
      </c>
      <c r="B571" s="42" t="s">
        <v>3411</v>
      </c>
      <c r="C571" s="43" t="s">
        <v>9</v>
      </c>
      <c r="D571" s="42" t="s">
        <v>138</v>
      </c>
      <c r="E571" s="68">
        <v>43130</v>
      </c>
      <c r="F571" s="69" t="s">
        <v>3594</v>
      </c>
      <c r="G571" s="69" t="s">
        <v>3595</v>
      </c>
      <c r="H571" s="69" t="s">
        <v>3596</v>
      </c>
      <c r="I571" s="69" t="s">
        <v>3597</v>
      </c>
      <c r="J571" s="123" t="s">
        <v>1633</v>
      </c>
      <c r="K571" s="124">
        <v>50000</v>
      </c>
      <c r="L571" s="123" t="s">
        <v>66</v>
      </c>
      <c r="M571" s="123" t="s">
        <v>67</v>
      </c>
      <c r="N571" s="69" t="s">
        <v>3598</v>
      </c>
      <c r="O571" s="69" t="s">
        <v>3599</v>
      </c>
      <c r="P571" s="69" t="s">
        <v>3600</v>
      </c>
      <c r="Q571" s="125" t="s">
        <v>3601</v>
      </c>
      <c r="R571" s="58" t="s">
        <v>72</v>
      </c>
      <c r="S571" s="115" t="s">
        <v>3592</v>
      </c>
      <c r="T571" s="125" t="s">
        <v>775</v>
      </c>
      <c r="U571" s="43" t="s">
        <v>3593</v>
      </c>
      <c r="V571" s="43" t="s">
        <v>661</v>
      </c>
      <c r="W571" s="66" t="s">
        <v>77</v>
      </c>
      <c r="X571" s="115" t="s">
        <v>1358</v>
      </c>
      <c r="Y571" s="126" t="s">
        <v>4939</v>
      </c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  <c r="BP571" s="41"/>
      <c r="BQ571" s="41"/>
      <c r="BR571" s="41"/>
      <c r="BS571" s="41"/>
      <c r="BT571" s="41"/>
      <c r="BU571" s="41"/>
      <c r="BV571" s="41"/>
      <c r="BW571" s="41"/>
      <c r="BX571" s="41"/>
      <c r="BY571" s="41"/>
      <c r="BZ571" s="41"/>
      <c r="CA571" s="41"/>
      <c r="CB571" s="41"/>
      <c r="CC571" s="41"/>
      <c r="CD571" s="41"/>
      <c r="CE571" s="41"/>
      <c r="CF571" s="41"/>
      <c r="CG571" s="41"/>
      <c r="CH571" s="41"/>
      <c r="CI571" s="41"/>
      <c r="CJ571" s="41"/>
      <c r="CK571" s="41"/>
      <c r="CL571" s="41"/>
      <c r="CM571" s="41"/>
      <c r="CN571" s="41"/>
      <c r="CO571" s="41"/>
      <c r="CP571" s="41"/>
      <c r="CQ571" s="41"/>
      <c r="CR571" s="41"/>
      <c r="CS571" s="41"/>
      <c r="CT571" s="41"/>
      <c r="CU571" s="41"/>
      <c r="CV571" s="41"/>
      <c r="CW571" s="41"/>
      <c r="CX571" s="41"/>
      <c r="CY571" s="41"/>
      <c r="CZ571" s="41"/>
      <c r="DA571" s="41"/>
      <c r="DB571" s="41"/>
      <c r="DC571" s="41"/>
      <c r="DD571" s="41"/>
      <c r="DE571" s="41"/>
      <c r="DF571" s="41"/>
      <c r="DG571" s="41"/>
      <c r="DH571" s="41"/>
      <c r="DI571" s="41"/>
      <c r="DJ571" s="41"/>
      <c r="DK571" s="41"/>
      <c r="DL571" s="41"/>
      <c r="DM571" s="41"/>
      <c r="DN571" s="41"/>
      <c r="DO571" s="41"/>
      <c r="DP571" s="41"/>
      <c r="DQ571" s="41"/>
      <c r="DR571" s="41"/>
      <c r="DS571" s="41"/>
      <c r="DT571" s="41"/>
      <c r="DU571" s="41"/>
      <c r="DV571" s="41"/>
      <c r="DW571" s="41"/>
      <c r="DX571" s="41"/>
      <c r="DY571" s="41"/>
      <c r="DZ571" s="41"/>
      <c r="EA571" s="41"/>
      <c r="EB571" s="41"/>
      <c r="EC571" s="41"/>
      <c r="ED571" s="41"/>
      <c r="EE571" s="41"/>
      <c r="EF571" s="41"/>
      <c r="EG571" s="41"/>
      <c r="EH571" s="41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</row>
    <row r="572" spans="1:240" s="49" customFormat="1" ht="15" customHeight="1" x14ac:dyDescent="0.25">
      <c r="A572" s="14">
        <v>571</v>
      </c>
      <c r="B572" s="42" t="s">
        <v>3411</v>
      </c>
      <c r="C572" s="43" t="s">
        <v>9</v>
      </c>
      <c r="D572" s="42" t="s">
        <v>138</v>
      </c>
      <c r="E572" s="68">
        <v>43127</v>
      </c>
      <c r="F572" s="69" t="s">
        <v>3602</v>
      </c>
      <c r="G572" s="69" t="s">
        <v>3603</v>
      </c>
      <c r="H572" s="69" t="s">
        <v>3604</v>
      </c>
      <c r="I572" s="69" t="s">
        <v>3605</v>
      </c>
      <c r="J572" s="123" t="s">
        <v>769</v>
      </c>
      <c r="K572" s="127">
        <v>100000</v>
      </c>
      <c r="L572" s="123" t="s">
        <v>66</v>
      </c>
      <c r="M572" s="123" t="s">
        <v>67</v>
      </c>
      <c r="N572" s="69" t="s">
        <v>3606</v>
      </c>
      <c r="O572" s="69" t="s">
        <v>3607</v>
      </c>
      <c r="P572" s="69" t="s">
        <v>3608</v>
      </c>
      <c r="Q572" s="125" t="s">
        <v>3609</v>
      </c>
      <c r="R572" s="58" t="s">
        <v>72</v>
      </c>
      <c r="S572" s="115" t="s">
        <v>3592</v>
      </c>
      <c r="T572" s="125" t="s">
        <v>775</v>
      </c>
      <c r="U572" s="43" t="s">
        <v>3593</v>
      </c>
      <c r="V572" s="43" t="s">
        <v>661</v>
      </c>
      <c r="W572" s="115" t="s">
        <v>502</v>
      </c>
      <c r="X572" s="115" t="s">
        <v>1358</v>
      </c>
      <c r="Y572" s="126" t="s">
        <v>4939</v>
      </c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  <c r="BP572" s="41"/>
      <c r="BQ572" s="41"/>
      <c r="BR572" s="41"/>
      <c r="BS572" s="41"/>
      <c r="BT572" s="41"/>
      <c r="BU572" s="41"/>
      <c r="BV572" s="41"/>
      <c r="BW572" s="41"/>
      <c r="BX572" s="41"/>
      <c r="BY572" s="41"/>
      <c r="BZ572" s="41"/>
      <c r="CA572" s="41"/>
      <c r="CB572" s="41"/>
      <c r="CC572" s="41"/>
      <c r="CD572" s="41"/>
      <c r="CE572" s="41"/>
      <c r="CF572" s="41"/>
      <c r="CG572" s="41"/>
      <c r="CH572" s="41"/>
      <c r="CI572" s="41"/>
      <c r="CJ572" s="41"/>
      <c r="CK572" s="41"/>
      <c r="CL572" s="41"/>
      <c r="CM572" s="41"/>
      <c r="CN572" s="41"/>
      <c r="CO572" s="41"/>
      <c r="CP572" s="41"/>
      <c r="CQ572" s="41"/>
      <c r="CR572" s="41"/>
      <c r="CS572" s="41"/>
      <c r="CT572" s="41"/>
      <c r="CU572" s="41"/>
      <c r="CV572" s="41"/>
      <c r="CW572" s="41"/>
      <c r="CX572" s="41"/>
      <c r="CY572" s="41"/>
      <c r="CZ572" s="41"/>
      <c r="DA572" s="41"/>
      <c r="DB572" s="41"/>
      <c r="DC572" s="41"/>
      <c r="DD572" s="41"/>
      <c r="DE572" s="41"/>
      <c r="DF572" s="41"/>
      <c r="DG572" s="41"/>
      <c r="DH572" s="41"/>
      <c r="DI572" s="41"/>
      <c r="DJ572" s="41"/>
      <c r="DK572" s="41"/>
      <c r="DL572" s="41"/>
      <c r="DM572" s="41"/>
      <c r="DN572" s="41"/>
      <c r="DO572" s="41"/>
      <c r="DP572" s="41"/>
      <c r="DQ572" s="41"/>
      <c r="DR572" s="41"/>
      <c r="DS572" s="41"/>
      <c r="DT572" s="41"/>
      <c r="DU572" s="41"/>
      <c r="DV572" s="41"/>
      <c r="DW572" s="41"/>
      <c r="DX572" s="41"/>
      <c r="DY572" s="41"/>
      <c r="DZ572" s="41"/>
      <c r="EA572" s="41"/>
      <c r="EB572" s="41"/>
      <c r="EC572" s="41"/>
      <c r="ED572" s="41"/>
      <c r="EE572" s="41"/>
      <c r="EF572" s="41"/>
      <c r="EG572" s="41"/>
      <c r="EH572" s="41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</row>
    <row r="573" spans="1:240" s="49" customFormat="1" ht="15" customHeight="1" x14ac:dyDescent="0.25">
      <c r="A573" s="14">
        <v>572</v>
      </c>
      <c r="B573" s="42" t="s">
        <v>3411</v>
      </c>
      <c r="C573" s="43" t="s">
        <v>9</v>
      </c>
      <c r="D573" s="42" t="s">
        <v>138</v>
      </c>
      <c r="E573" s="68">
        <v>43126</v>
      </c>
      <c r="F573" s="69" t="s">
        <v>3610</v>
      </c>
      <c r="G573" s="69" t="s">
        <v>3603</v>
      </c>
      <c r="H573" s="69" t="s">
        <v>3604</v>
      </c>
      <c r="I573" s="69" t="s">
        <v>3605</v>
      </c>
      <c r="J573" s="123" t="s">
        <v>769</v>
      </c>
      <c r="K573" s="127">
        <v>100000</v>
      </c>
      <c r="L573" s="123" t="s">
        <v>66</v>
      </c>
      <c r="M573" s="123" t="s">
        <v>67</v>
      </c>
      <c r="N573" s="69" t="s">
        <v>3611</v>
      </c>
      <c r="O573" s="69" t="s">
        <v>3612</v>
      </c>
      <c r="P573" s="69" t="s">
        <v>3613</v>
      </c>
      <c r="Q573" s="125" t="s">
        <v>3609</v>
      </c>
      <c r="R573" s="58" t="s">
        <v>72</v>
      </c>
      <c r="S573" s="115" t="s">
        <v>3592</v>
      </c>
      <c r="T573" s="125" t="s">
        <v>775</v>
      </c>
      <c r="U573" s="43" t="s">
        <v>3593</v>
      </c>
      <c r="V573" s="126" t="s">
        <v>661</v>
      </c>
      <c r="W573" s="115" t="s">
        <v>502</v>
      </c>
      <c r="X573" s="115" t="s">
        <v>1358</v>
      </c>
      <c r="Y573" s="126" t="s">
        <v>4939</v>
      </c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1"/>
      <c r="BK573" s="41"/>
      <c r="BL573" s="41"/>
      <c r="BM573" s="41"/>
      <c r="BN573" s="41"/>
      <c r="BO573" s="41"/>
      <c r="BP573" s="41"/>
      <c r="BQ573" s="41"/>
      <c r="BR573" s="41"/>
      <c r="BS573" s="41"/>
      <c r="BT573" s="41"/>
      <c r="BU573" s="41"/>
      <c r="BV573" s="41"/>
      <c r="BW573" s="41"/>
      <c r="BX573" s="41"/>
      <c r="BY573" s="41"/>
      <c r="BZ573" s="41"/>
      <c r="CA573" s="41"/>
      <c r="CB573" s="41"/>
      <c r="CC573" s="41"/>
      <c r="CD573" s="41"/>
      <c r="CE573" s="41"/>
      <c r="CF573" s="41"/>
      <c r="CG573" s="41"/>
      <c r="CH573" s="41"/>
      <c r="CI573" s="41"/>
      <c r="CJ573" s="41"/>
      <c r="CK573" s="41"/>
      <c r="CL573" s="41"/>
      <c r="CM573" s="41"/>
      <c r="CN573" s="41"/>
      <c r="CO573" s="41"/>
      <c r="CP573" s="41"/>
      <c r="CQ573" s="41"/>
      <c r="CR573" s="41"/>
      <c r="CS573" s="41"/>
      <c r="CT573" s="41"/>
      <c r="CU573" s="41"/>
      <c r="CV573" s="41"/>
      <c r="CW573" s="41"/>
      <c r="CX573" s="41"/>
      <c r="CY573" s="41"/>
      <c r="CZ573" s="41"/>
      <c r="DA573" s="41"/>
      <c r="DB573" s="41"/>
      <c r="DC573" s="41"/>
      <c r="DD573" s="41"/>
      <c r="DE573" s="41"/>
      <c r="DF573" s="41"/>
      <c r="DG573" s="41"/>
      <c r="DH573" s="41"/>
      <c r="DI573" s="41"/>
      <c r="DJ573" s="41"/>
      <c r="DK573" s="41"/>
      <c r="DL573" s="41"/>
      <c r="DM573" s="41"/>
      <c r="DN573" s="41"/>
      <c r="DO573" s="41"/>
      <c r="DP573" s="41"/>
      <c r="DQ573" s="41"/>
      <c r="DR573" s="41"/>
      <c r="DS573" s="41"/>
      <c r="DT573" s="41"/>
      <c r="DU573" s="41"/>
      <c r="DV573" s="41"/>
      <c r="DW573" s="41"/>
      <c r="DX573" s="41"/>
      <c r="DY573" s="41"/>
      <c r="DZ573" s="41"/>
      <c r="EA573" s="41"/>
      <c r="EB573" s="41"/>
      <c r="EC573" s="41"/>
      <c r="ED573" s="41"/>
      <c r="EE573" s="41"/>
      <c r="EF573" s="41"/>
      <c r="EG573" s="41"/>
      <c r="EH573" s="41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</row>
    <row r="574" spans="1:240" s="49" customFormat="1" ht="15" customHeight="1" x14ac:dyDescent="0.25">
      <c r="A574" s="14">
        <v>573</v>
      </c>
      <c r="B574" s="42" t="s">
        <v>3411</v>
      </c>
      <c r="C574" s="43" t="s">
        <v>9</v>
      </c>
      <c r="D574" s="42" t="s">
        <v>138</v>
      </c>
      <c r="E574" s="68">
        <v>43121</v>
      </c>
      <c r="F574" s="69" t="s">
        <v>3614</v>
      </c>
      <c r="G574" s="69" t="s">
        <v>3615</v>
      </c>
      <c r="H574" s="69" t="s">
        <v>3616</v>
      </c>
      <c r="I574" s="69" t="s">
        <v>3617</v>
      </c>
      <c r="J574" s="123" t="s">
        <v>769</v>
      </c>
      <c r="K574" s="127">
        <v>50000</v>
      </c>
      <c r="L574" s="123" t="s">
        <v>66</v>
      </c>
      <c r="M574" s="123" t="s">
        <v>67</v>
      </c>
      <c r="N574" s="69" t="s">
        <v>3618</v>
      </c>
      <c r="O574" s="69" t="s">
        <v>3619</v>
      </c>
      <c r="P574" s="69" t="s">
        <v>3620</v>
      </c>
      <c r="Q574" s="125" t="s">
        <v>3621</v>
      </c>
      <c r="R574" s="58" t="s">
        <v>72</v>
      </c>
      <c r="S574" s="115" t="s">
        <v>3592</v>
      </c>
      <c r="T574" s="125" t="s">
        <v>775</v>
      </c>
      <c r="U574" s="43" t="s">
        <v>3593</v>
      </c>
      <c r="V574" s="126" t="s">
        <v>661</v>
      </c>
      <c r="W574" s="66" t="s">
        <v>77</v>
      </c>
      <c r="X574" s="115" t="s">
        <v>1358</v>
      </c>
      <c r="Y574" s="126" t="s">
        <v>4939</v>
      </c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41"/>
      <c r="AZ574" s="41"/>
      <c r="BA574" s="41"/>
      <c r="BB574" s="41"/>
      <c r="BC574" s="41"/>
      <c r="BD574" s="41"/>
      <c r="BE574" s="41"/>
      <c r="BF574" s="41"/>
      <c r="BG574" s="41"/>
      <c r="BH574" s="41"/>
      <c r="BI574" s="41"/>
      <c r="BJ574" s="41"/>
      <c r="BK574" s="41"/>
      <c r="BL574" s="41"/>
      <c r="BM574" s="41"/>
      <c r="BN574" s="41"/>
      <c r="BO574" s="41"/>
      <c r="BP574" s="41"/>
      <c r="BQ574" s="41"/>
      <c r="BR574" s="41"/>
      <c r="BS574" s="41"/>
      <c r="BT574" s="41"/>
      <c r="BU574" s="41"/>
      <c r="BV574" s="41"/>
      <c r="BW574" s="41"/>
      <c r="BX574" s="41"/>
      <c r="BY574" s="41"/>
      <c r="BZ574" s="41"/>
      <c r="CA574" s="41"/>
      <c r="CB574" s="41"/>
      <c r="CC574" s="41"/>
      <c r="CD574" s="41"/>
      <c r="CE574" s="41"/>
      <c r="CF574" s="41"/>
      <c r="CG574" s="41"/>
      <c r="CH574" s="41"/>
      <c r="CI574" s="41"/>
      <c r="CJ574" s="41"/>
      <c r="CK574" s="41"/>
      <c r="CL574" s="41"/>
      <c r="CM574" s="41"/>
      <c r="CN574" s="41"/>
      <c r="CO574" s="41"/>
      <c r="CP574" s="41"/>
      <c r="CQ574" s="41"/>
      <c r="CR574" s="41"/>
      <c r="CS574" s="41"/>
      <c r="CT574" s="41"/>
      <c r="CU574" s="41"/>
      <c r="CV574" s="41"/>
      <c r="CW574" s="41"/>
      <c r="CX574" s="41"/>
      <c r="CY574" s="41"/>
      <c r="CZ574" s="41"/>
      <c r="DA574" s="41"/>
      <c r="DB574" s="41"/>
      <c r="DC574" s="41"/>
      <c r="DD574" s="41"/>
      <c r="DE574" s="41"/>
      <c r="DF574" s="41"/>
      <c r="DG574" s="41"/>
      <c r="DH574" s="41"/>
      <c r="DI574" s="41"/>
      <c r="DJ574" s="41"/>
      <c r="DK574" s="41"/>
      <c r="DL574" s="41"/>
      <c r="DM574" s="41"/>
      <c r="DN574" s="41"/>
      <c r="DO574" s="41"/>
      <c r="DP574" s="41"/>
      <c r="DQ574" s="41"/>
      <c r="DR574" s="41"/>
      <c r="DS574" s="41"/>
      <c r="DT574" s="41"/>
      <c r="DU574" s="41"/>
      <c r="DV574" s="41"/>
      <c r="DW574" s="41"/>
      <c r="DX574" s="41"/>
      <c r="DY574" s="41"/>
      <c r="DZ574" s="41"/>
      <c r="EA574" s="41"/>
      <c r="EB574" s="41"/>
      <c r="EC574" s="41"/>
      <c r="ED574" s="41"/>
      <c r="EE574" s="41"/>
      <c r="EF574" s="41"/>
      <c r="EG574" s="41"/>
      <c r="EH574" s="41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</row>
    <row r="575" spans="1:240" s="49" customFormat="1" ht="15" customHeight="1" x14ac:dyDescent="0.25">
      <c r="A575" s="14">
        <v>574</v>
      </c>
      <c r="B575" s="42" t="s">
        <v>3411</v>
      </c>
      <c r="C575" s="43" t="s">
        <v>9</v>
      </c>
      <c r="D575" s="42" t="s">
        <v>138</v>
      </c>
      <c r="E575" s="68">
        <v>43126</v>
      </c>
      <c r="F575" s="69" t="s">
        <v>3622</v>
      </c>
      <c r="G575" s="69" t="s">
        <v>3623</v>
      </c>
      <c r="H575" s="69" t="s">
        <v>3624</v>
      </c>
      <c r="I575" s="69" t="s">
        <v>3625</v>
      </c>
      <c r="J575" s="123" t="s">
        <v>1633</v>
      </c>
      <c r="K575" s="124">
        <v>50000</v>
      </c>
      <c r="L575" s="123" t="s">
        <v>66</v>
      </c>
      <c r="M575" s="123" t="s">
        <v>67</v>
      </c>
      <c r="N575" s="69" t="s">
        <v>3626</v>
      </c>
      <c r="O575" s="69" t="s">
        <v>3627</v>
      </c>
      <c r="P575" s="69" t="s">
        <v>3628</v>
      </c>
      <c r="Q575" s="125" t="s">
        <v>3629</v>
      </c>
      <c r="R575" s="58" t="s">
        <v>72</v>
      </c>
      <c r="S575" s="115" t="s">
        <v>3592</v>
      </c>
      <c r="T575" s="125" t="s">
        <v>775</v>
      </c>
      <c r="U575" s="43" t="s">
        <v>3593</v>
      </c>
      <c r="V575" s="126" t="s">
        <v>661</v>
      </c>
      <c r="W575" s="66" t="s">
        <v>77</v>
      </c>
      <c r="X575" s="115" t="s">
        <v>1358</v>
      </c>
      <c r="Y575" s="126" t="s">
        <v>4939</v>
      </c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1"/>
      <c r="BK575" s="41"/>
      <c r="BL575" s="41"/>
      <c r="BM575" s="41"/>
      <c r="BN575" s="41"/>
      <c r="BO575" s="41"/>
      <c r="BP575" s="41"/>
      <c r="BQ575" s="41"/>
      <c r="BR575" s="41"/>
      <c r="BS575" s="41"/>
      <c r="BT575" s="41"/>
      <c r="BU575" s="41"/>
      <c r="BV575" s="41"/>
      <c r="BW575" s="41"/>
      <c r="BX575" s="41"/>
      <c r="BY575" s="41"/>
      <c r="BZ575" s="41"/>
      <c r="CA575" s="41"/>
      <c r="CB575" s="41"/>
      <c r="CC575" s="41"/>
      <c r="CD575" s="41"/>
      <c r="CE575" s="41"/>
      <c r="CF575" s="41"/>
      <c r="CG575" s="41"/>
      <c r="CH575" s="41"/>
      <c r="CI575" s="41"/>
      <c r="CJ575" s="41"/>
      <c r="CK575" s="41"/>
      <c r="CL575" s="41"/>
      <c r="CM575" s="41"/>
      <c r="CN575" s="41"/>
      <c r="CO575" s="41"/>
      <c r="CP575" s="41"/>
      <c r="CQ575" s="41"/>
      <c r="CR575" s="41"/>
      <c r="CS575" s="41"/>
      <c r="CT575" s="41"/>
      <c r="CU575" s="41"/>
      <c r="CV575" s="41"/>
      <c r="CW575" s="41"/>
      <c r="CX575" s="41"/>
      <c r="CY575" s="41"/>
      <c r="CZ575" s="41"/>
      <c r="DA575" s="41"/>
      <c r="DB575" s="41"/>
      <c r="DC575" s="41"/>
      <c r="DD575" s="41"/>
      <c r="DE575" s="41"/>
      <c r="DF575" s="41"/>
      <c r="DG575" s="41"/>
      <c r="DH575" s="41"/>
      <c r="DI575" s="41"/>
      <c r="DJ575" s="41"/>
      <c r="DK575" s="41"/>
      <c r="DL575" s="41"/>
      <c r="DM575" s="41"/>
      <c r="DN575" s="41"/>
      <c r="DO575" s="41"/>
      <c r="DP575" s="41"/>
      <c r="DQ575" s="41"/>
      <c r="DR575" s="41"/>
      <c r="DS575" s="41"/>
      <c r="DT575" s="41"/>
      <c r="DU575" s="41"/>
      <c r="DV575" s="41"/>
      <c r="DW575" s="41"/>
      <c r="DX575" s="41"/>
      <c r="DY575" s="41"/>
      <c r="DZ575" s="41"/>
      <c r="EA575" s="41"/>
      <c r="EB575" s="41"/>
      <c r="EC575" s="41"/>
      <c r="ED575" s="41"/>
      <c r="EE575" s="41"/>
      <c r="EF575" s="41"/>
      <c r="EG575" s="41"/>
      <c r="EH575" s="41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</row>
    <row r="576" spans="1:240" s="49" customFormat="1" ht="15" customHeight="1" x14ac:dyDescent="0.25">
      <c r="A576" s="14">
        <v>575</v>
      </c>
      <c r="B576" s="42" t="s">
        <v>3411</v>
      </c>
      <c r="C576" s="43" t="s">
        <v>9</v>
      </c>
      <c r="D576" s="42" t="s">
        <v>138</v>
      </c>
      <c r="E576" s="68">
        <v>43131</v>
      </c>
      <c r="F576" s="69" t="s">
        <v>3630</v>
      </c>
      <c r="G576" s="69" t="s">
        <v>3631</v>
      </c>
      <c r="H576" s="69" t="s">
        <v>3632</v>
      </c>
      <c r="I576" s="69" t="s">
        <v>3633</v>
      </c>
      <c r="J576" s="123" t="s">
        <v>769</v>
      </c>
      <c r="K576" s="127">
        <v>100000</v>
      </c>
      <c r="L576" s="123" t="s">
        <v>66</v>
      </c>
      <c r="M576" s="123" t="s">
        <v>67</v>
      </c>
      <c r="N576" s="69" t="s">
        <v>3634</v>
      </c>
      <c r="O576" s="69" t="s">
        <v>3635</v>
      </c>
      <c r="P576" s="69" t="s">
        <v>3636</v>
      </c>
      <c r="Q576" s="125" t="s">
        <v>3637</v>
      </c>
      <c r="R576" s="58" t="s">
        <v>72</v>
      </c>
      <c r="S576" s="115" t="s">
        <v>3592</v>
      </c>
      <c r="T576" s="125" t="s">
        <v>775</v>
      </c>
      <c r="U576" s="43" t="s">
        <v>3593</v>
      </c>
      <c r="V576" s="126" t="s">
        <v>661</v>
      </c>
      <c r="W576" s="66" t="s">
        <v>77</v>
      </c>
      <c r="X576" s="115" t="s">
        <v>1358</v>
      </c>
      <c r="Y576" s="126" t="s">
        <v>4939</v>
      </c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  <c r="CE576" s="41"/>
      <c r="CF576" s="41"/>
      <c r="CG576" s="41"/>
      <c r="CH576" s="41"/>
      <c r="CI576" s="41"/>
      <c r="CJ576" s="41"/>
      <c r="CK576" s="41"/>
      <c r="CL576" s="41"/>
      <c r="CM576" s="41"/>
      <c r="CN576" s="41"/>
      <c r="CO576" s="41"/>
      <c r="CP576" s="41"/>
      <c r="CQ576" s="41"/>
      <c r="CR576" s="41"/>
      <c r="CS576" s="41"/>
      <c r="CT576" s="41"/>
      <c r="CU576" s="41"/>
      <c r="CV576" s="41"/>
      <c r="CW576" s="41"/>
      <c r="CX576" s="41"/>
      <c r="CY576" s="41"/>
      <c r="CZ576" s="41"/>
      <c r="DA576" s="41"/>
      <c r="DB576" s="41"/>
      <c r="DC576" s="41"/>
      <c r="DD576" s="41"/>
      <c r="DE576" s="41"/>
      <c r="DF576" s="41"/>
      <c r="DG576" s="41"/>
      <c r="DH576" s="41"/>
      <c r="DI576" s="41"/>
      <c r="DJ576" s="41"/>
      <c r="DK576" s="41"/>
      <c r="DL576" s="41"/>
      <c r="DM576" s="41"/>
      <c r="DN576" s="41"/>
      <c r="DO576" s="41"/>
      <c r="DP576" s="41"/>
      <c r="DQ576" s="41"/>
      <c r="DR576" s="41"/>
      <c r="DS576" s="41"/>
      <c r="DT576" s="41"/>
      <c r="DU576" s="41"/>
      <c r="DV576" s="41"/>
      <c r="DW576" s="41"/>
      <c r="DX576" s="41"/>
      <c r="DY576" s="41"/>
      <c r="DZ576" s="41"/>
      <c r="EA576" s="41"/>
      <c r="EB576" s="41"/>
      <c r="EC576" s="41"/>
      <c r="ED576" s="41"/>
      <c r="EE576" s="41"/>
      <c r="EF576" s="41"/>
      <c r="EG576" s="41"/>
      <c r="EH576" s="41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</row>
    <row r="577" spans="1:240" s="49" customFormat="1" ht="15" customHeight="1" x14ac:dyDescent="0.25">
      <c r="A577" s="14">
        <v>576</v>
      </c>
      <c r="B577" s="42" t="s">
        <v>3411</v>
      </c>
      <c r="C577" s="43" t="s">
        <v>9</v>
      </c>
      <c r="D577" s="42" t="s">
        <v>138</v>
      </c>
      <c r="E577" s="68">
        <v>43126</v>
      </c>
      <c r="F577" s="69" t="s">
        <v>3638</v>
      </c>
      <c r="G577" s="69" t="s">
        <v>3631</v>
      </c>
      <c r="H577" s="69" t="s">
        <v>3632</v>
      </c>
      <c r="I577" s="69" t="s">
        <v>3633</v>
      </c>
      <c r="J577" s="123" t="s">
        <v>769</v>
      </c>
      <c r="K577" s="127">
        <v>1000000</v>
      </c>
      <c r="L577" s="123" t="s">
        <v>66</v>
      </c>
      <c r="M577" s="123" t="s">
        <v>67</v>
      </c>
      <c r="N577" s="69" t="s">
        <v>3639</v>
      </c>
      <c r="O577" s="69" t="s">
        <v>3640</v>
      </c>
      <c r="P577" s="69" t="s">
        <v>3641</v>
      </c>
      <c r="Q577" s="125" t="s">
        <v>3637</v>
      </c>
      <c r="R577" s="58" t="s">
        <v>72</v>
      </c>
      <c r="S577" s="115" t="s">
        <v>3592</v>
      </c>
      <c r="T577" s="125" t="s">
        <v>775</v>
      </c>
      <c r="U577" s="43" t="s">
        <v>3593</v>
      </c>
      <c r="V577" s="126" t="s">
        <v>661</v>
      </c>
      <c r="W577" s="66" t="s">
        <v>77</v>
      </c>
      <c r="X577" s="115" t="s">
        <v>1358</v>
      </c>
      <c r="Y577" s="126" t="s">
        <v>4939</v>
      </c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  <c r="CE577" s="41"/>
      <c r="CF577" s="41"/>
      <c r="CG577" s="41"/>
      <c r="CH577" s="41"/>
      <c r="CI577" s="41"/>
      <c r="CJ577" s="41"/>
      <c r="CK577" s="41"/>
      <c r="CL577" s="41"/>
      <c r="CM577" s="41"/>
      <c r="CN577" s="41"/>
      <c r="CO577" s="41"/>
      <c r="CP577" s="41"/>
      <c r="CQ577" s="41"/>
      <c r="CR577" s="41"/>
      <c r="CS577" s="41"/>
      <c r="CT577" s="41"/>
      <c r="CU577" s="41"/>
      <c r="CV577" s="41"/>
      <c r="CW577" s="41"/>
      <c r="CX577" s="41"/>
      <c r="CY577" s="41"/>
      <c r="CZ577" s="41"/>
      <c r="DA577" s="41"/>
      <c r="DB577" s="41"/>
      <c r="DC577" s="41"/>
      <c r="DD577" s="41"/>
      <c r="DE577" s="41"/>
      <c r="DF577" s="41"/>
      <c r="DG577" s="41"/>
      <c r="DH577" s="41"/>
      <c r="DI577" s="41"/>
      <c r="DJ577" s="41"/>
      <c r="DK577" s="41"/>
      <c r="DL577" s="41"/>
      <c r="DM577" s="41"/>
      <c r="DN577" s="41"/>
      <c r="DO577" s="41"/>
      <c r="DP577" s="41"/>
      <c r="DQ577" s="41"/>
      <c r="DR577" s="41"/>
      <c r="DS577" s="41"/>
      <c r="DT577" s="41"/>
      <c r="DU577" s="41"/>
      <c r="DV577" s="41"/>
      <c r="DW577" s="41"/>
      <c r="DX577" s="41"/>
      <c r="DY577" s="41"/>
      <c r="DZ577" s="41"/>
      <c r="EA577" s="41"/>
      <c r="EB577" s="41"/>
      <c r="EC577" s="41"/>
      <c r="ED577" s="41"/>
      <c r="EE577" s="41"/>
      <c r="EF577" s="41"/>
      <c r="EG577" s="41"/>
      <c r="EH577" s="41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</row>
    <row r="578" spans="1:240" s="49" customFormat="1" ht="15" customHeight="1" x14ac:dyDescent="0.25">
      <c r="A578" s="14">
        <v>577</v>
      </c>
      <c r="B578" s="42" t="s">
        <v>3411</v>
      </c>
      <c r="C578" s="43" t="s">
        <v>9</v>
      </c>
      <c r="D578" s="42" t="s">
        <v>138</v>
      </c>
      <c r="E578" s="128">
        <v>43116</v>
      </c>
      <c r="F578" s="129" t="s">
        <v>3642</v>
      </c>
      <c r="G578" s="129" t="s">
        <v>3585</v>
      </c>
      <c r="H578" s="129" t="s">
        <v>3586</v>
      </c>
      <c r="I578" s="129" t="s">
        <v>3587</v>
      </c>
      <c r="J578" s="130" t="s">
        <v>1633</v>
      </c>
      <c r="K578" s="124">
        <v>200000</v>
      </c>
      <c r="L578" s="130" t="s">
        <v>66</v>
      </c>
      <c r="M578" s="130" t="s">
        <v>67</v>
      </c>
      <c r="N578" s="129" t="s">
        <v>3643</v>
      </c>
      <c r="O578" s="129" t="s">
        <v>3644</v>
      </c>
      <c r="P578" s="129" t="s">
        <v>3645</v>
      </c>
      <c r="Q578" s="125" t="s">
        <v>3591</v>
      </c>
      <c r="R578" s="58" t="s">
        <v>72</v>
      </c>
      <c r="S578" s="115" t="s">
        <v>3592</v>
      </c>
      <c r="T578" s="125" t="s">
        <v>775</v>
      </c>
      <c r="U578" s="43" t="s">
        <v>3593</v>
      </c>
      <c r="V578" s="126" t="s">
        <v>661</v>
      </c>
      <c r="W578" s="66" t="s">
        <v>77</v>
      </c>
      <c r="X578" s="115" t="s">
        <v>1358</v>
      </c>
      <c r="Y578" s="126" t="s">
        <v>4939</v>
      </c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1"/>
      <c r="BK578" s="41"/>
      <c r="BL578" s="41"/>
      <c r="BM578" s="41"/>
      <c r="BN578" s="41"/>
      <c r="BO578" s="41"/>
      <c r="BP578" s="41"/>
      <c r="BQ578" s="41"/>
      <c r="BR578" s="41"/>
      <c r="BS578" s="41"/>
      <c r="BT578" s="41"/>
      <c r="BU578" s="41"/>
      <c r="BV578" s="41"/>
      <c r="BW578" s="41"/>
      <c r="BX578" s="41"/>
      <c r="BY578" s="41"/>
      <c r="BZ578" s="41"/>
      <c r="CA578" s="41"/>
      <c r="CB578" s="41"/>
      <c r="CC578" s="41"/>
      <c r="CD578" s="41"/>
      <c r="CE578" s="41"/>
      <c r="CF578" s="41"/>
      <c r="CG578" s="41"/>
      <c r="CH578" s="41"/>
      <c r="CI578" s="41"/>
      <c r="CJ578" s="41"/>
      <c r="CK578" s="41"/>
      <c r="CL578" s="41"/>
      <c r="CM578" s="41"/>
      <c r="CN578" s="41"/>
      <c r="CO578" s="41"/>
      <c r="CP578" s="41"/>
      <c r="CQ578" s="41"/>
      <c r="CR578" s="41"/>
      <c r="CS578" s="41"/>
      <c r="CT578" s="41"/>
      <c r="CU578" s="41"/>
      <c r="CV578" s="41"/>
      <c r="CW578" s="41"/>
      <c r="CX578" s="41"/>
      <c r="CY578" s="41"/>
      <c r="CZ578" s="41"/>
      <c r="DA578" s="41"/>
      <c r="DB578" s="41"/>
      <c r="DC578" s="41"/>
      <c r="DD578" s="41"/>
      <c r="DE578" s="41"/>
      <c r="DF578" s="41"/>
      <c r="DG578" s="41"/>
      <c r="DH578" s="41"/>
      <c r="DI578" s="41"/>
      <c r="DJ578" s="41"/>
      <c r="DK578" s="41"/>
      <c r="DL578" s="41"/>
      <c r="DM578" s="41"/>
      <c r="DN578" s="41"/>
      <c r="DO578" s="41"/>
      <c r="DP578" s="41"/>
      <c r="DQ578" s="41"/>
      <c r="DR578" s="41"/>
      <c r="DS578" s="41"/>
      <c r="DT578" s="41"/>
      <c r="DU578" s="41"/>
      <c r="DV578" s="41"/>
      <c r="DW578" s="41"/>
      <c r="DX578" s="41"/>
      <c r="DY578" s="41"/>
      <c r="DZ578" s="41"/>
      <c r="EA578" s="41"/>
      <c r="EB578" s="41"/>
      <c r="EC578" s="41"/>
      <c r="ED578" s="41"/>
      <c r="EE578" s="41"/>
      <c r="EF578" s="41"/>
      <c r="EG578" s="41"/>
      <c r="EH578" s="41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</row>
    <row r="579" spans="1:240" s="49" customFormat="1" ht="15" customHeight="1" x14ac:dyDescent="0.25">
      <c r="A579" s="14">
        <v>578</v>
      </c>
      <c r="B579" s="42" t="s">
        <v>3411</v>
      </c>
      <c r="C579" s="43" t="s">
        <v>9</v>
      </c>
      <c r="D579" s="42" t="s">
        <v>138</v>
      </c>
      <c r="E579" s="128">
        <v>43116</v>
      </c>
      <c r="F579" s="129" t="s">
        <v>3646</v>
      </c>
      <c r="G579" s="129" t="s">
        <v>3585</v>
      </c>
      <c r="H579" s="129" t="s">
        <v>3586</v>
      </c>
      <c r="I579" s="129" t="s">
        <v>3587</v>
      </c>
      <c r="J579" s="130" t="s">
        <v>1633</v>
      </c>
      <c r="K579" s="124">
        <v>100000</v>
      </c>
      <c r="L579" s="130" t="s">
        <v>66</v>
      </c>
      <c r="M579" s="130" t="s">
        <v>67</v>
      </c>
      <c r="N579" s="129" t="s">
        <v>3647</v>
      </c>
      <c r="O579" s="129" t="s">
        <v>3648</v>
      </c>
      <c r="P579" s="129" t="s">
        <v>3645</v>
      </c>
      <c r="Q579" s="125" t="s">
        <v>3591</v>
      </c>
      <c r="R579" s="58" t="s">
        <v>72</v>
      </c>
      <c r="S579" s="115" t="s">
        <v>3592</v>
      </c>
      <c r="T579" s="125" t="s">
        <v>775</v>
      </c>
      <c r="U579" s="43" t="s">
        <v>3593</v>
      </c>
      <c r="V579" s="126" t="s">
        <v>661</v>
      </c>
      <c r="W579" s="66" t="s">
        <v>77</v>
      </c>
      <c r="X579" s="115" t="s">
        <v>1358</v>
      </c>
      <c r="Y579" s="126" t="s">
        <v>4939</v>
      </c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1"/>
      <c r="BK579" s="41"/>
      <c r="BL579" s="41"/>
      <c r="BM579" s="41"/>
      <c r="BN579" s="41"/>
      <c r="BO579" s="41"/>
      <c r="BP579" s="41"/>
      <c r="BQ579" s="41"/>
      <c r="BR579" s="41"/>
      <c r="BS579" s="41"/>
      <c r="BT579" s="41"/>
      <c r="BU579" s="41"/>
      <c r="BV579" s="41"/>
      <c r="BW579" s="41"/>
      <c r="BX579" s="41"/>
      <c r="BY579" s="41"/>
      <c r="BZ579" s="41"/>
      <c r="CA579" s="41"/>
      <c r="CB579" s="41"/>
      <c r="CC579" s="41"/>
      <c r="CD579" s="41"/>
      <c r="CE579" s="41"/>
      <c r="CF579" s="41"/>
      <c r="CG579" s="41"/>
      <c r="CH579" s="41"/>
      <c r="CI579" s="41"/>
      <c r="CJ579" s="41"/>
      <c r="CK579" s="41"/>
      <c r="CL579" s="41"/>
      <c r="CM579" s="41"/>
      <c r="CN579" s="41"/>
      <c r="CO579" s="41"/>
      <c r="CP579" s="41"/>
      <c r="CQ579" s="41"/>
      <c r="CR579" s="41"/>
      <c r="CS579" s="41"/>
      <c r="CT579" s="41"/>
      <c r="CU579" s="41"/>
      <c r="CV579" s="41"/>
      <c r="CW579" s="41"/>
      <c r="CX579" s="41"/>
      <c r="CY579" s="41"/>
      <c r="CZ579" s="41"/>
      <c r="DA579" s="41"/>
      <c r="DB579" s="41"/>
      <c r="DC579" s="41"/>
      <c r="DD579" s="41"/>
      <c r="DE579" s="41"/>
      <c r="DF579" s="41"/>
      <c r="DG579" s="41"/>
      <c r="DH579" s="41"/>
      <c r="DI579" s="41"/>
      <c r="DJ579" s="41"/>
      <c r="DK579" s="41"/>
      <c r="DL579" s="41"/>
      <c r="DM579" s="41"/>
      <c r="DN579" s="41"/>
      <c r="DO579" s="41"/>
      <c r="DP579" s="41"/>
      <c r="DQ579" s="41"/>
      <c r="DR579" s="41"/>
      <c r="DS579" s="41"/>
      <c r="DT579" s="41"/>
      <c r="DU579" s="41"/>
      <c r="DV579" s="41"/>
      <c r="DW579" s="41"/>
      <c r="DX579" s="41"/>
      <c r="DY579" s="41"/>
      <c r="DZ579" s="41"/>
      <c r="EA579" s="41"/>
      <c r="EB579" s="41"/>
      <c r="EC579" s="41"/>
      <c r="ED579" s="41"/>
      <c r="EE579" s="41"/>
      <c r="EF579" s="41"/>
      <c r="EG579" s="41"/>
      <c r="EH579" s="41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</row>
    <row r="580" spans="1:240" s="49" customFormat="1" ht="15" customHeight="1" x14ac:dyDescent="0.25">
      <c r="A580" s="14">
        <v>579</v>
      </c>
      <c r="B580" s="42" t="s">
        <v>3411</v>
      </c>
      <c r="C580" s="43" t="s">
        <v>9</v>
      </c>
      <c r="D580" s="42" t="s">
        <v>138</v>
      </c>
      <c r="E580" s="128">
        <v>43116</v>
      </c>
      <c r="F580" s="129" t="s">
        <v>3649</v>
      </c>
      <c r="G580" s="129" t="s">
        <v>3585</v>
      </c>
      <c r="H580" s="129" t="s">
        <v>3586</v>
      </c>
      <c r="I580" s="129" t="s">
        <v>3587</v>
      </c>
      <c r="J580" s="130" t="s">
        <v>1633</v>
      </c>
      <c r="K580" s="124">
        <v>100000</v>
      </c>
      <c r="L580" s="130" t="s">
        <v>66</v>
      </c>
      <c r="M580" s="130" t="s">
        <v>67</v>
      </c>
      <c r="N580" s="129" t="s">
        <v>3650</v>
      </c>
      <c r="O580" s="129" t="s">
        <v>3651</v>
      </c>
      <c r="P580" s="129" t="s">
        <v>3645</v>
      </c>
      <c r="Q580" s="125" t="s">
        <v>3591</v>
      </c>
      <c r="R580" s="58" t="s">
        <v>72</v>
      </c>
      <c r="S580" s="115" t="s">
        <v>3592</v>
      </c>
      <c r="T580" s="125" t="s">
        <v>775</v>
      </c>
      <c r="U580" s="43" t="s">
        <v>3593</v>
      </c>
      <c r="V580" s="126" t="s">
        <v>661</v>
      </c>
      <c r="W580" s="66" t="s">
        <v>77</v>
      </c>
      <c r="X580" s="115" t="s">
        <v>1358</v>
      </c>
      <c r="Y580" s="126" t="s">
        <v>4939</v>
      </c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1"/>
      <c r="BK580" s="41"/>
      <c r="BL580" s="41"/>
      <c r="BM580" s="41"/>
      <c r="BN580" s="41"/>
      <c r="BO580" s="41"/>
      <c r="BP580" s="41"/>
      <c r="BQ580" s="41"/>
      <c r="BR580" s="41"/>
      <c r="BS580" s="41"/>
      <c r="BT580" s="41"/>
      <c r="BU580" s="41"/>
      <c r="BV580" s="41"/>
      <c r="BW580" s="41"/>
      <c r="BX580" s="41"/>
      <c r="BY580" s="41"/>
      <c r="BZ580" s="41"/>
      <c r="CA580" s="41"/>
      <c r="CB580" s="41"/>
      <c r="CC580" s="41"/>
      <c r="CD580" s="41"/>
      <c r="CE580" s="41"/>
      <c r="CF580" s="41"/>
      <c r="CG580" s="41"/>
      <c r="CH580" s="41"/>
      <c r="CI580" s="41"/>
      <c r="CJ580" s="41"/>
      <c r="CK580" s="41"/>
      <c r="CL580" s="41"/>
      <c r="CM580" s="41"/>
      <c r="CN580" s="41"/>
      <c r="CO580" s="41"/>
      <c r="CP580" s="41"/>
      <c r="CQ580" s="41"/>
      <c r="CR580" s="41"/>
      <c r="CS580" s="41"/>
      <c r="CT580" s="41"/>
      <c r="CU580" s="41"/>
      <c r="CV580" s="41"/>
      <c r="CW580" s="41"/>
      <c r="CX580" s="41"/>
      <c r="CY580" s="41"/>
      <c r="CZ580" s="41"/>
      <c r="DA580" s="41"/>
      <c r="DB580" s="41"/>
      <c r="DC580" s="41"/>
      <c r="DD580" s="41"/>
      <c r="DE580" s="41"/>
      <c r="DF580" s="41"/>
      <c r="DG580" s="41"/>
      <c r="DH580" s="41"/>
      <c r="DI580" s="41"/>
      <c r="DJ580" s="41"/>
      <c r="DK580" s="41"/>
      <c r="DL580" s="41"/>
      <c r="DM580" s="41"/>
      <c r="DN580" s="41"/>
      <c r="DO580" s="41"/>
      <c r="DP580" s="41"/>
      <c r="DQ580" s="41"/>
      <c r="DR580" s="41"/>
      <c r="DS580" s="41"/>
      <c r="DT580" s="41"/>
      <c r="DU580" s="41"/>
      <c r="DV580" s="41"/>
      <c r="DW580" s="41"/>
      <c r="DX580" s="41"/>
      <c r="DY580" s="41"/>
      <c r="DZ580" s="41"/>
      <c r="EA580" s="41"/>
      <c r="EB580" s="41"/>
      <c r="EC580" s="41"/>
      <c r="ED580" s="41"/>
      <c r="EE580" s="41"/>
      <c r="EF580" s="41"/>
      <c r="EG580" s="41"/>
      <c r="EH580" s="41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</row>
    <row r="581" spans="1:240" s="49" customFormat="1" ht="15" customHeight="1" x14ac:dyDescent="0.25">
      <c r="A581" s="14">
        <v>580</v>
      </c>
      <c r="B581" s="42" t="s">
        <v>3411</v>
      </c>
      <c r="C581" s="43" t="s">
        <v>9</v>
      </c>
      <c r="D581" s="42" t="s">
        <v>138</v>
      </c>
      <c r="E581" s="128">
        <v>43116</v>
      </c>
      <c r="F581" s="129" t="s">
        <v>3652</v>
      </c>
      <c r="G581" s="129" t="s">
        <v>3585</v>
      </c>
      <c r="H581" s="129" t="s">
        <v>3586</v>
      </c>
      <c r="I581" s="129" t="s">
        <v>3587</v>
      </c>
      <c r="J581" s="130" t="s">
        <v>1633</v>
      </c>
      <c r="K581" s="124">
        <v>100000</v>
      </c>
      <c r="L581" s="130" t="s">
        <v>66</v>
      </c>
      <c r="M581" s="130" t="s">
        <v>67</v>
      </c>
      <c r="N581" s="129" t="s">
        <v>3653</v>
      </c>
      <c r="O581" s="129" t="s">
        <v>3654</v>
      </c>
      <c r="P581" s="129" t="s">
        <v>3645</v>
      </c>
      <c r="Q581" s="125" t="s">
        <v>3591</v>
      </c>
      <c r="R581" s="58" t="s">
        <v>72</v>
      </c>
      <c r="S581" s="115" t="s">
        <v>3592</v>
      </c>
      <c r="T581" s="125" t="s">
        <v>775</v>
      </c>
      <c r="U581" s="43" t="s">
        <v>3593</v>
      </c>
      <c r="V581" s="126" t="s">
        <v>661</v>
      </c>
      <c r="W581" s="66" t="s">
        <v>77</v>
      </c>
      <c r="X581" s="115" t="s">
        <v>1358</v>
      </c>
      <c r="Y581" s="126" t="s">
        <v>4939</v>
      </c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1"/>
      <c r="BK581" s="41"/>
      <c r="BL581" s="41"/>
      <c r="BM581" s="41"/>
      <c r="BN581" s="41"/>
      <c r="BO581" s="41"/>
      <c r="BP581" s="41"/>
      <c r="BQ581" s="41"/>
      <c r="BR581" s="41"/>
      <c r="BS581" s="41"/>
      <c r="BT581" s="41"/>
      <c r="BU581" s="41"/>
      <c r="BV581" s="41"/>
      <c r="BW581" s="41"/>
      <c r="BX581" s="41"/>
      <c r="BY581" s="41"/>
      <c r="BZ581" s="41"/>
      <c r="CA581" s="41"/>
      <c r="CB581" s="41"/>
      <c r="CC581" s="41"/>
      <c r="CD581" s="41"/>
      <c r="CE581" s="41"/>
      <c r="CF581" s="41"/>
      <c r="CG581" s="41"/>
      <c r="CH581" s="41"/>
      <c r="CI581" s="41"/>
      <c r="CJ581" s="41"/>
      <c r="CK581" s="41"/>
      <c r="CL581" s="41"/>
      <c r="CM581" s="41"/>
      <c r="CN581" s="41"/>
      <c r="CO581" s="41"/>
      <c r="CP581" s="41"/>
      <c r="CQ581" s="41"/>
      <c r="CR581" s="41"/>
      <c r="CS581" s="41"/>
      <c r="CT581" s="41"/>
      <c r="CU581" s="41"/>
      <c r="CV581" s="41"/>
      <c r="CW581" s="41"/>
      <c r="CX581" s="41"/>
      <c r="CY581" s="41"/>
      <c r="CZ581" s="41"/>
      <c r="DA581" s="41"/>
      <c r="DB581" s="41"/>
      <c r="DC581" s="41"/>
      <c r="DD581" s="41"/>
      <c r="DE581" s="41"/>
      <c r="DF581" s="41"/>
      <c r="DG581" s="41"/>
      <c r="DH581" s="41"/>
      <c r="DI581" s="41"/>
      <c r="DJ581" s="41"/>
      <c r="DK581" s="41"/>
      <c r="DL581" s="41"/>
      <c r="DM581" s="41"/>
      <c r="DN581" s="41"/>
      <c r="DO581" s="41"/>
      <c r="DP581" s="41"/>
      <c r="DQ581" s="41"/>
      <c r="DR581" s="41"/>
      <c r="DS581" s="41"/>
      <c r="DT581" s="41"/>
      <c r="DU581" s="41"/>
      <c r="DV581" s="41"/>
      <c r="DW581" s="41"/>
      <c r="DX581" s="41"/>
      <c r="DY581" s="41"/>
      <c r="DZ581" s="41"/>
      <c r="EA581" s="41"/>
      <c r="EB581" s="41"/>
      <c r="EC581" s="41"/>
      <c r="ED581" s="41"/>
      <c r="EE581" s="41"/>
      <c r="EF581" s="41"/>
      <c r="EG581" s="41"/>
      <c r="EH581" s="41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</row>
    <row r="582" spans="1:240" s="49" customFormat="1" ht="15" customHeight="1" x14ac:dyDescent="0.25">
      <c r="A582" s="14">
        <v>581</v>
      </c>
      <c r="B582" s="42" t="s">
        <v>3411</v>
      </c>
      <c r="C582" s="43" t="s">
        <v>9</v>
      </c>
      <c r="D582" s="42" t="s">
        <v>138</v>
      </c>
      <c r="E582" s="128">
        <v>43116</v>
      </c>
      <c r="F582" s="129" t="s">
        <v>3655</v>
      </c>
      <c r="G582" s="129" t="s">
        <v>3585</v>
      </c>
      <c r="H582" s="129" t="s">
        <v>3586</v>
      </c>
      <c r="I582" s="129" t="s">
        <v>3587</v>
      </c>
      <c r="J582" s="130" t="s">
        <v>1633</v>
      </c>
      <c r="K582" s="124">
        <v>100000</v>
      </c>
      <c r="L582" s="130" t="s">
        <v>66</v>
      </c>
      <c r="M582" s="130" t="s">
        <v>67</v>
      </c>
      <c r="N582" s="129" t="s">
        <v>3656</v>
      </c>
      <c r="O582" s="129" t="s">
        <v>3657</v>
      </c>
      <c r="P582" s="129" t="s">
        <v>3645</v>
      </c>
      <c r="Q582" s="125" t="s">
        <v>3591</v>
      </c>
      <c r="R582" s="58" t="s">
        <v>72</v>
      </c>
      <c r="S582" s="115" t="s">
        <v>3592</v>
      </c>
      <c r="T582" s="125" t="s">
        <v>775</v>
      </c>
      <c r="U582" s="43" t="s">
        <v>3593</v>
      </c>
      <c r="V582" s="126" t="s">
        <v>661</v>
      </c>
      <c r="W582" s="66" t="s">
        <v>77</v>
      </c>
      <c r="X582" s="115" t="s">
        <v>1358</v>
      </c>
      <c r="Y582" s="126" t="s">
        <v>4939</v>
      </c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1"/>
      <c r="BK582" s="41"/>
      <c r="BL582" s="41"/>
      <c r="BM582" s="41"/>
      <c r="BN582" s="41"/>
      <c r="BO582" s="41"/>
      <c r="BP582" s="41"/>
      <c r="BQ582" s="41"/>
      <c r="BR582" s="41"/>
      <c r="BS582" s="41"/>
      <c r="BT582" s="41"/>
      <c r="BU582" s="41"/>
      <c r="BV582" s="41"/>
      <c r="BW582" s="41"/>
      <c r="BX582" s="41"/>
      <c r="BY582" s="41"/>
      <c r="BZ582" s="41"/>
      <c r="CA582" s="41"/>
      <c r="CB582" s="41"/>
      <c r="CC582" s="41"/>
      <c r="CD582" s="41"/>
      <c r="CE582" s="41"/>
      <c r="CF582" s="41"/>
      <c r="CG582" s="41"/>
      <c r="CH582" s="41"/>
      <c r="CI582" s="41"/>
      <c r="CJ582" s="41"/>
      <c r="CK582" s="41"/>
      <c r="CL582" s="41"/>
      <c r="CM582" s="41"/>
      <c r="CN582" s="41"/>
      <c r="CO582" s="41"/>
      <c r="CP582" s="41"/>
      <c r="CQ582" s="41"/>
      <c r="CR582" s="41"/>
      <c r="CS582" s="41"/>
      <c r="CT582" s="41"/>
      <c r="CU582" s="41"/>
      <c r="CV582" s="41"/>
      <c r="CW582" s="41"/>
      <c r="CX582" s="41"/>
      <c r="CY582" s="41"/>
      <c r="CZ582" s="41"/>
      <c r="DA582" s="41"/>
      <c r="DB582" s="41"/>
      <c r="DC582" s="41"/>
      <c r="DD582" s="41"/>
      <c r="DE582" s="41"/>
      <c r="DF582" s="41"/>
      <c r="DG582" s="41"/>
      <c r="DH582" s="41"/>
      <c r="DI582" s="41"/>
      <c r="DJ582" s="41"/>
      <c r="DK582" s="41"/>
      <c r="DL582" s="41"/>
      <c r="DM582" s="41"/>
      <c r="DN582" s="41"/>
      <c r="DO582" s="41"/>
      <c r="DP582" s="41"/>
      <c r="DQ582" s="41"/>
      <c r="DR582" s="41"/>
      <c r="DS582" s="41"/>
      <c r="DT582" s="41"/>
      <c r="DU582" s="41"/>
      <c r="DV582" s="41"/>
      <c r="DW582" s="41"/>
      <c r="DX582" s="41"/>
      <c r="DY582" s="41"/>
      <c r="DZ582" s="41"/>
      <c r="EA582" s="41"/>
      <c r="EB582" s="41"/>
      <c r="EC582" s="41"/>
      <c r="ED582" s="41"/>
      <c r="EE582" s="41"/>
      <c r="EF582" s="41"/>
      <c r="EG582" s="41"/>
      <c r="EH582" s="41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</row>
    <row r="583" spans="1:240" s="49" customFormat="1" ht="15" customHeight="1" x14ac:dyDescent="0.25">
      <c r="A583" s="14">
        <v>582</v>
      </c>
      <c r="B583" s="42" t="s">
        <v>3411</v>
      </c>
      <c r="C583" s="43" t="s">
        <v>9</v>
      </c>
      <c r="D583" s="42" t="s">
        <v>138</v>
      </c>
      <c r="E583" s="68">
        <v>43119</v>
      </c>
      <c r="F583" s="69" t="s">
        <v>3658</v>
      </c>
      <c r="G583" s="69" t="s">
        <v>3585</v>
      </c>
      <c r="H583" s="69" t="s">
        <v>3586</v>
      </c>
      <c r="I583" s="69" t="s">
        <v>3587</v>
      </c>
      <c r="J583" s="123" t="s">
        <v>1633</v>
      </c>
      <c r="K583" s="131">
        <v>100000</v>
      </c>
      <c r="L583" s="123" t="s">
        <v>66</v>
      </c>
      <c r="M583" s="123" t="s">
        <v>67</v>
      </c>
      <c r="N583" s="69" t="s">
        <v>3659</v>
      </c>
      <c r="O583" s="69" t="s">
        <v>3660</v>
      </c>
      <c r="P583" s="69" t="s">
        <v>3645</v>
      </c>
      <c r="Q583" s="125" t="s">
        <v>3591</v>
      </c>
      <c r="R583" s="58" t="s">
        <v>72</v>
      </c>
      <c r="S583" s="115" t="s">
        <v>3592</v>
      </c>
      <c r="T583" s="125" t="s">
        <v>775</v>
      </c>
      <c r="U583" s="43" t="s">
        <v>3593</v>
      </c>
      <c r="V583" s="126" t="s">
        <v>661</v>
      </c>
      <c r="W583" s="66" t="s">
        <v>77</v>
      </c>
      <c r="X583" s="115" t="s">
        <v>1358</v>
      </c>
      <c r="Y583" s="126" t="s">
        <v>4939</v>
      </c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1"/>
      <c r="BK583" s="41"/>
      <c r="BL583" s="41"/>
      <c r="BM583" s="41"/>
      <c r="BN583" s="41"/>
      <c r="BO583" s="41"/>
      <c r="BP583" s="41"/>
      <c r="BQ583" s="41"/>
      <c r="BR583" s="41"/>
      <c r="BS583" s="41"/>
      <c r="BT583" s="41"/>
      <c r="BU583" s="41"/>
      <c r="BV583" s="41"/>
      <c r="BW583" s="41"/>
      <c r="BX583" s="41"/>
      <c r="BY583" s="41"/>
      <c r="BZ583" s="41"/>
      <c r="CA583" s="41"/>
      <c r="CB583" s="41"/>
      <c r="CC583" s="41"/>
      <c r="CD583" s="41"/>
      <c r="CE583" s="41"/>
      <c r="CF583" s="41"/>
      <c r="CG583" s="41"/>
      <c r="CH583" s="41"/>
      <c r="CI583" s="41"/>
      <c r="CJ583" s="41"/>
      <c r="CK583" s="41"/>
      <c r="CL583" s="41"/>
      <c r="CM583" s="41"/>
      <c r="CN583" s="41"/>
      <c r="CO583" s="41"/>
      <c r="CP583" s="41"/>
      <c r="CQ583" s="41"/>
      <c r="CR583" s="41"/>
      <c r="CS583" s="41"/>
      <c r="CT583" s="41"/>
      <c r="CU583" s="41"/>
      <c r="CV583" s="41"/>
      <c r="CW583" s="41"/>
      <c r="CX583" s="41"/>
      <c r="CY583" s="41"/>
      <c r="CZ583" s="41"/>
      <c r="DA583" s="41"/>
      <c r="DB583" s="41"/>
      <c r="DC583" s="41"/>
      <c r="DD583" s="41"/>
      <c r="DE583" s="41"/>
      <c r="DF583" s="41"/>
      <c r="DG583" s="41"/>
      <c r="DH583" s="41"/>
      <c r="DI583" s="41"/>
      <c r="DJ583" s="41"/>
      <c r="DK583" s="41"/>
      <c r="DL583" s="41"/>
      <c r="DM583" s="41"/>
      <c r="DN583" s="41"/>
      <c r="DO583" s="41"/>
      <c r="DP583" s="41"/>
      <c r="DQ583" s="41"/>
      <c r="DR583" s="41"/>
      <c r="DS583" s="41"/>
      <c r="DT583" s="41"/>
      <c r="DU583" s="41"/>
      <c r="DV583" s="41"/>
      <c r="DW583" s="41"/>
      <c r="DX583" s="41"/>
      <c r="DY583" s="41"/>
      <c r="DZ583" s="41"/>
      <c r="EA583" s="41"/>
      <c r="EB583" s="41"/>
      <c r="EC583" s="41"/>
      <c r="ED583" s="41"/>
      <c r="EE583" s="41"/>
      <c r="EF583" s="41"/>
      <c r="EG583" s="41"/>
      <c r="EH583" s="41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</row>
    <row r="584" spans="1:240" s="49" customFormat="1" ht="15" customHeight="1" x14ac:dyDescent="0.25">
      <c r="A584" s="14">
        <v>583</v>
      </c>
      <c r="B584" s="42" t="s">
        <v>3411</v>
      </c>
      <c r="C584" s="43" t="s">
        <v>9</v>
      </c>
      <c r="D584" s="42" t="s">
        <v>138</v>
      </c>
      <c r="E584" s="68">
        <v>43119</v>
      </c>
      <c r="F584" s="69" t="s">
        <v>3661</v>
      </c>
      <c r="G584" s="69" t="s">
        <v>3585</v>
      </c>
      <c r="H584" s="69" t="s">
        <v>3586</v>
      </c>
      <c r="I584" s="69" t="s">
        <v>3587</v>
      </c>
      <c r="J584" s="123" t="s">
        <v>1633</v>
      </c>
      <c r="K584" s="131">
        <v>100000</v>
      </c>
      <c r="L584" s="123" t="s">
        <v>66</v>
      </c>
      <c r="M584" s="123" t="s">
        <v>67</v>
      </c>
      <c r="N584" s="69" t="s">
        <v>3662</v>
      </c>
      <c r="O584" s="69" t="s">
        <v>3663</v>
      </c>
      <c r="P584" s="69" t="s">
        <v>3645</v>
      </c>
      <c r="Q584" s="125" t="s">
        <v>3591</v>
      </c>
      <c r="R584" s="58" t="s">
        <v>72</v>
      </c>
      <c r="S584" s="115" t="s">
        <v>3592</v>
      </c>
      <c r="T584" s="125" t="s">
        <v>775</v>
      </c>
      <c r="U584" s="43" t="s">
        <v>3593</v>
      </c>
      <c r="V584" s="126" t="s">
        <v>661</v>
      </c>
      <c r="W584" s="66" t="s">
        <v>77</v>
      </c>
      <c r="X584" s="115" t="s">
        <v>1358</v>
      </c>
      <c r="Y584" s="126" t="s">
        <v>4939</v>
      </c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1"/>
      <c r="BK584" s="41"/>
      <c r="BL584" s="41"/>
      <c r="BM584" s="41"/>
      <c r="BN584" s="41"/>
      <c r="BO584" s="41"/>
      <c r="BP584" s="41"/>
      <c r="BQ584" s="41"/>
      <c r="BR584" s="41"/>
      <c r="BS584" s="41"/>
      <c r="BT584" s="41"/>
      <c r="BU584" s="41"/>
      <c r="BV584" s="41"/>
      <c r="BW584" s="41"/>
      <c r="BX584" s="41"/>
      <c r="BY584" s="41"/>
      <c r="BZ584" s="41"/>
      <c r="CA584" s="41"/>
      <c r="CB584" s="41"/>
      <c r="CC584" s="41"/>
      <c r="CD584" s="41"/>
      <c r="CE584" s="41"/>
      <c r="CF584" s="41"/>
      <c r="CG584" s="41"/>
      <c r="CH584" s="41"/>
      <c r="CI584" s="41"/>
      <c r="CJ584" s="41"/>
      <c r="CK584" s="41"/>
      <c r="CL584" s="41"/>
      <c r="CM584" s="41"/>
      <c r="CN584" s="41"/>
      <c r="CO584" s="41"/>
      <c r="CP584" s="41"/>
      <c r="CQ584" s="41"/>
      <c r="CR584" s="41"/>
      <c r="CS584" s="41"/>
      <c r="CT584" s="41"/>
      <c r="CU584" s="41"/>
      <c r="CV584" s="41"/>
      <c r="CW584" s="41"/>
      <c r="CX584" s="41"/>
      <c r="CY584" s="41"/>
      <c r="CZ584" s="41"/>
      <c r="DA584" s="41"/>
      <c r="DB584" s="41"/>
      <c r="DC584" s="41"/>
      <c r="DD584" s="41"/>
      <c r="DE584" s="41"/>
      <c r="DF584" s="41"/>
      <c r="DG584" s="41"/>
      <c r="DH584" s="41"/>
      <c r="DI584" s="41"/>
      <c r="DJ584" s="41"/>
      <c r="DK584" s="41"/>
      <c r="DL584" s="41"/>
      <c r="DM584" s="41"/>
      <c r="DN584" s="41"/>
      <c r="DO584" s="41"/>
      <c r="DP584" s="41"/>
      <c r="DQ584" s="41"/>
      <c r="DR584" s="41"/>
      <c r="DS584" s="41"/>
      <c r="DT584" s="41"/>
      <c r="DU584" s="41"/>
      <c r="DV584" s="41"/>
      <c r="DW584" s="41"/>
      <c r="DX584" s="41"/>
      <c r="DY584" s="41"/>
      <c r="DZ584" s="41"/>
      <c r="EA584" s="41"/>
      <c r="EB584" s="41"/>
      <c r="EC584" s="41"/>
      <c r="ED584" s="41"/>
      <c r="EE584" s="41"/>
      <c r="EF584" s="41"/>
      <c r="EG584" s="41"/>
      <c r="EH584" s="41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</row>
    <row r="585" spans="1:240" s="49" customFormat="1" ht="15" customHeight="1" x14ac:dyDescent="0.25">
      <c r="A585" s="14">
        <v>584</v>
      </c>
      <c r="B585" s="42" t="s">
        <v>3411</v>
      </c>
      <c r="C585" s="43" t="s">
        <v>9</v>
      </c>
      <c r="D585" s="42" t="s">
        <v>138</v>
      </c>
      <c r="E585" s="68">
        <v>43119</v>
      </c>
      <c r="F585" s="69" t="s">
        <v>3664</v>
      </c>
      <c r="G585" s="69" t="s">
        <v>3585</v>
      </c>
      <c r="H585" s="69" t="s">
        <v>3586</v>
      </c>
      <c r="I585" s="69" t="s">
        <v>3587</v>
      </c>
      <c r="J585" s="123" t="s">
        <v>1633</v>
      </c>
      <c r="K585" s="131">
        <v>100000</v>
      </c>
      <c r="L585" s="123" t="s">
        <v>66</v>
      </c>
      <c r="M585" s="123" t="s">
        <v>67</v>
      </c>
      <c r="N585" s="69" t="s">
        <v>3665</v>
      </c>
      <c r="O585" s="69" t="s">
        <v>3666</v>
      </c>
      <c r="P585" s="69" t="s">
        <v>3645</v>
      </c>
      <c r="Q585" s="125" t="s">
        <v>3591</v>
      </c>
      <c r="R585" s="58" t="s">
        <v>72</v>
      </c>
      <c r="S585" s="115" t="s">
        <v>3592</v>
      </c>
      <c r="T585" s="125" t="s">
        <v>775</v>
      </c>
      <c r="U585" s="43" t="s">
        <v>3593</v>
      </c>
      <c r="V585" s="126" t="s">
        <v>661</v>
      </c>
      <c r="W585" s="66" t="s">
        <v>77</v>
      </c>
      <c r="X585" s="115" t="s">
        <v>1358</v>
      </c>
      <c r="Y585" s="126" t="s">
        <v>4939</v>
      </c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1"/>
      <c r="BK585" s="41"/>
      <c r="BL585" s="41"/>
      <c r="BM585" s="41"/>
      <c r="BN585" s="41"/>
      <c r="BO585" s="41"/>
      <c r="BP585" s="41"/>
      <c r="BQ585" s="41"/>
      <c r="BR585" s="41"/>
      <c r="BS585" s="41"/>
      <c r="BT585" s="41"/>
      <c r="BU585" s="41"/>
      <c r="BV585" s="41"/>
      <c r="BW585" s="41"/>
      <c r="BX585" s="41"/>
      <c r="BY585" s="41"/>
      <c r="BZ585" s="41"/>
      <c r="CA585" s="41"/>
      <c r="CB585" s="41"/>
      <c r="CC585" s="41"/>
      <c r="CD585" s="41"/>
      <c r="CE585" s="41"/>
      <c r="CF585" s="41"/>
      <c r="CG585" s="41"/>
      <c r="CH585" s="41"/>
      <c r="CI585" s="41"/>
      <c r="CJ585" s="41"/>
      <c r="CK585" s="41"/>
      <c r="CL585" s="41"/>
      <c r="CM585" s="41"/>
      <c r="CN585" s="41"/>
      <c r="CO585" s="41"/>
      <c r="CP585" s="41"/>
      <c r="CQ585" s="41"/>
      <c r="CR585" s="41"/>
      <c r="CS585" s="41"/>
      <c r="CT585" s="41"/>
      <c r="CU585" s="41"/>
      <c r="CV585" s="41"/>
      <c r="CW585" s="41"/>
      <c r="CX585" s="41"/>
      <c r="CY585" s="41"/>
      <c r="CZ585" s="41"/>
      <c r="DA585" s="41"/>
      <c r="DB585" s="41"/>
      <c r="DC585" s="41"/>
      <c r="DD585" s="41"/>
      <c r="DE585" s="41"/>
      <c r="DF585" s="41"/>
      <c r="DG585" s="41"/>
      <c r="DH585" s="41"/>
      <c r="DI585" s="41"/>
      <c r="DJ585" s="41"/>
      <c r="DK585" s="41"/>
      <c r="DL585" s="41"/>
      <c r="DM585" s="41"/>
      <c r="DN585" s="41"/>
      <c r="DO585" s="41"/>
      <c r="DP585" s="41"/>
      <c r="DQ585" s="41"/>
      <c r="DR585" s="41"/>
      <c r="DS585" s="41"/>
      <c r="DT585" s="41"/>
      <c r="DU585" s="41"/>
      <c r="DV585" s="41"/>
      <c r="DW585" s="41"/>
      <c r="DX585" s="41"/>
      <c r="DY585" s="41"/>
      <c r="DZ585" s="41"/>
      <c r="EA585" s="41"/>
      <c r="EB585" s="41"/>
      <c r="EC585" s="41"/>
      <c r="ED585" s="41"/>
      <c r="EE585" s="41"/>
      <c r="EF585" s="41"/>
      <c r="EG585" s="41"/>
      <c r="EH585" s="41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</row>
    <row r="586" spans="1:240" s="49" customFormat="1" ht="15" customHeight="1" x14ac:dyDescent="0.25">
      <c r="A586" s="14">
        <v>585</v>
      </c>
      <c r="B586" s="42" t="s">
        <v>3411</v>
      </c>
      <c r="C586" s="43" t="s">
        <v>9</v>
      </c>
      <c r="D586" s="42" t="s">
        <v>138</v>
      </c>
      <c r="E586" s="68">
        <v>43119</v>
      </c>
      <c r="F586" s="69" t="s">
        <v>3667</v>
      </c>
      <c r="G586" s="69" t="s">
        <v>3585</v>
      </c>
      <c r="H586" s="69" t="s">
        <v>3586</v>
      </c>
      <c r="I586" s="69" t="s">
        <v>3587</v>
      </c>
      <c r="J586" s="123" t="s">
        <v>1633</v>
      </c>
      <c r="K586" s="131">
        <v>100000</v>
      </c>
      <c r="L586" s="123" t="s">
        <v>66</v>
      </c>
      <c r="M586" s="123" t="s">
        <v>67</v>
      </c>
      <c r="N586" s="69" t="s">
        <v>3668</v>
      </c>
      <c r="O586" s="69" t="s">
        <v>3669</v>
      </c>
      <c r="P586" s="69" t="s">
        <v>3645</v>
      </c>
      <c r="Q586" s="125" t="s">
        <v>3591</v>
      </c>
      <c r="R586" s="58" t="s">
        <v>72</v>
      </c>
      <c r="S586" s="115" t="s">
        <v>3592</v>
      </c>
      <c r="T586" s="125" t="s">
        <v>775</v>
      </c>
      <c r="U586" s="43" t="s">
        <v>3593</v>
      </c>
      <c r="V586" s="126" t="s">
        <v>661</v>
      </c>
      <c r="W586" s="66" t="s">
        <v>77</v>
      </c>
      <c r="X586" s="115" t="s">
        <v>1358</v>
      </c>
      <c r="Y586" s="126" t="s">
        <v>4939</v>
      </c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1"/>
      <c r="BK586" s="41"/>
      <c r="BL586" s="41"/>
      <c r="BM586" s="41"/>
      <c r="BN586" s="41"/>
      <c r="BO586" s="41"/>
      <c r="BP586" s="41"/>
      <c r="BQ586" s="41"/>
      <c r="BR586" s="41"/>
      <c r="BS586" s="41"/>
      <c r="BT586" s="41"/>
      <c r="BU586" s="41"/>
      <c r="BV586" s="41"/>
      <c r="BW586" s="41"/>
      <c r="BX586" s="41"/>
      <c r="BY586" s="41"/>
      <c r="BZ586" s="41"/>
      <c r="CA586" s="41"/>
      <c r="CB586" s="41"/>
      <c r="CC586" s="41"/>
      <c r="CD586" s="41"/>
      <c r="CE586" s="41"/>
      <c r="CF586" s="41"/>
      <c r="CG586" s="41"/>
      <c r="CH586" s="41"/>
      <c r="CI586" s="41"/>
      <c r="CJ586" s="41"/>
      <c r="CK586" s="41"/>
      <c r="CL586" s="41"/>
      <c r="CM586" s="41"/>
      <c r="CN586" s="41"/>
      <c r="CO586" s="41"/>
      <c r="CP586" s="41"/>
      <c r="CQ586" s="41"/>
      <c r="CR586" s="41"/>
      <c r="CS586" s="41"/>
      <c r="CT586" s="41"/>
      <c r="CU586" s="41"/>
      <c r="CV586" s="41"/>
      <c r="CW586" s="41"/>
      <c r="CX586" s="41"/>
      <c r="CY586" s="41"/>
      <c r="CZ586" s="41"/>
      <c r="DA586" s="41"/>
      <c r="DB586" s="41"/>
      <c r="DC586" s="41"/>
      <c r="DD586" s="41"/>
      <c r="DE586" s="41"/>
      <c r="DF586" s="41"/>
      <c r="DG586" s="41"/>
      <c r="DH586" s="41"/>
      <c r="DI586" s="41"/>
      <c r="DJ586" s="41"/>
      <c r="DK586" s="41"/>
      <c r="DL586" s="41"/>
      <c r="DM586" s="41"/>
      <c r="DN586" s="41"/>
      <c r="DO586" s="41"/>
      <c r="DP586" s="41"/>
      <c r="DQ586" s="41"/>
      <c r="DR586" s="41"/>
      <c r="DS586" s="41"/>
      <c r="DT586" s="41"/>
      <c r="DU586" s="41"/>
      <c r="DV586" s="41"/>
      <c r="DW586" s="41"/>
      <c r="DX586" s="41"/>
      <c r="DY586" s="41"/>
      <c r="DZ586" s="41"/>
      <c r="EA586" s="41"/>
      <c r="EB586" s="41"/>
      <c r="EC586" s="41"/>
      <c r="ED586" s="41"/>
      <c r="EE586" s="41"/>
      <c r="EF586" s="41"/>
      <c r="EG586" s="41"/>
      <c r="EH586" s="41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</row>
    <row r="587" spans="1:240" s="49" customFormat="1" ht="15" customHeight="1" x14ac:dyDescent="0.25">
      <c r="A587" s="14">
        <v>586</v>
      </c>
      <c r="B587" s="42" t="s">
        <v>3411</v>
      </c>
      <c r="C587" s="43" t="s">
        <v>9</v>
      </c>
      <c r="D587" s="42" t="s">
        <v>138</v>
      </c>
      <c r="E587" s="68">
        <v>43119</v>
      </c>
      <c r="F587" s="69" t="s">
        <v>3670</v>
      </c>
      <c r="G587" s="69" t="s">
        <v>3585</v>
      </c>
      <c r="H587" s="69" t="s">
        <v>3586</v>
      </c>
      <c r="I587" s="69" t="s">
        <v>3587</v>
      </c>
      <c r="J587" s="123" t="s">
        <v>1633</v>
      </c>
      <c r="K587" s="131">
        <v>100000</v>
      </c>
      <c r="L587" s="123" t="s">
        <v>66</v>
      </c>
      <c r="M587" s="123" t="s">
        <v>67</v>
      </c>
      <c r="N587" s="69" t="s">
        <v>3671</v>
      </c>
      <c r="O587" s="69" t="s">
        <v>3672</v>
      </c>
      <c r="P587" s="69" t="s">
        <v>3645</v>
      </c>
      <c r="Q587" s="125" t="s">
        <v>3591</v>
      </c>
      <c r="R587" s="58" t="s">
        <v>72</v>
      </c>
      <c r="S587" s="115" t="s">
        <v>3592</v>
      </c>
      <c r="T587" s="125" t="s">
        <v>775</v>
      </c>
      <c r="U587" s="43" t="s">
        <v>3593</v>
      </c>
      <c r="V587" s="126" t="s">
        <v>661</v>
      </c>
      <c r="W587" s="66" t="s">
        <v>77</v>
      </c>
      <c r="X587" s="115" t="s">
        <v>1358</v>
      </c>
      <c r="Y587" s="126" t="s">
        <v>4939</v>
      </c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41"/>
      <c r="AZ587" s="41"/>
      <c r="BA587" s="41"/>
      <c r="BB587" s="41"/>
      <c r="BC587" s="41"/>
      <c r="BD587" s="41"/>
      <c r="BE587" s="41"/>
      <c r="BF587" s="41"/>
      <c r="BG587" s="41"/>
      <c r="BH587" s="41"/>
      <c r="BI587" s="41"/>
      <c r="BJ587" s="41"/>
      <c r="BK587" s="41"/>
      <c r="BL587" s="41"/>
      <c r="BM587" s="41"/>
      <c r="BN587" s="41"/>
      <c r="BO587" s="41"/>
      <c r="BP587" s="41"/>
      <c r="BQ587" s="41"/>
      <c r="BR587" s="41"/>
      <c r="BS587" s="41"/>
      <c r="BT587" s="41"/>
      <c r="BU587" s="41"/>
      <c r="BV587" s="41"/>
      <c r="BW587" s="41"/>
      <c r="BX587" s="41"/>
      <c r="BY587" s="41"/>
      <c r="BZ587" s="41"/>
      <c r="CA587" s="41"/>
      <c r="CB587" s="41"/>
      <c r="CC587" s="41"/>
      <c r="CD587" s="41"/>
      <c r="CE587" s="41"/>
      <c r="CF587" s="41"/>
      <c r="CG587" s="41"/>
      <c r="CH587" s="41"/>
      <c r="CI587" s="41"/>
      <c r="CJ587" s="41"/>
      <c r="CK587" s="41"/>
      <c r="CL587" s="41"/>
      <c r="CM587" s="41"/>
      <c r="CN587" s="41"/>
      <c r="CO587" s="41"/>
      <c r="CP587" s="41"/>
      <c r="CQ587" s="41"/>
      <c r="CR587" s="41"/>
      <c r="CS587" s="41"/>
      <c r="CT587" s="41"/>
      <c r="CU587" s="41"/>
      <c r="CV587" s="41"/>
      <c r="CW587" s="41"/>
      <c r="CX587" s="41"/>
      <c r="CY587" s="41"/>
      <c r="CZ587" s="41"/>
      <c r="DA587" s="41"/>
      <c r="DB587" s="41"/>
      <c r="DC587" s="41"/>
      <c r="DD587" s="41"/>
      <c r="DE587" s="41"/>
      <c r="DF587" s="41"/>
      <c r="DG587" s="41"/>
      <c r="DH587" s="41"/>
      <c r="DI587" s="41"/>
      <c r="DJ587" s="41"/>
      <c r="DK587" s="41"/>
      <c r="DL587" s="41"/>
      <c r="DM587" s="41"/>
      <c r="DN587" s="41"/>
      <c r="DO587" s="41"/>
      <c r="DP587" s="41"/>
      <c r="DQ587" s="41"/>
      <c r="DR587" s="41"/>
      <c r="DS587" s="41"/>
      <c r="DT587" s="41"/>
      <c r="DU587" s="41"/>
      <c r="DV587" s="41"/>
      <c r="DW587" s="41"/>
      <c r="DX587" s="41"/>
      <c r="DY587" s="41"/>
      <c r="DZ587" s="41"/>
      <c r="EA587" s="41"/>
      <c r="EB587" s="41"/>
      <c r="EC587" s="41"/>
      <c r="ED587" s="41"/>
      <c r="EE587" s="41"/>
      <c r="EF587" s="41"/>
      <c r="EG587" s="41"/>
      <c r="EH587" s="41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</row>
    <row r="588" spans="1:240" s="49" customFormat="1" ht="15" customHeight="1" x14ac:dyDescent="0.25">
      <c r="A588" s="14">
        <v>587</v>
      </c>
      <c r="B588" s="42" t="s">
        <v>3411</v>
      </c>
      <c r="C588" s="43" t="s">
        <v>9</v>
      </c>
      <c r="D588" s="42" t="s">
        <v>138</v>
      </c>
      <c r="E588" s="68">
        <v>43119</v>
      </c>
      <c r="F588" s="69" t="s">
        <v>3673</v>
      </c>
      <c r="G588" s="69" t="s">
        <v>3585</v>
      </c>
      <c r="H588" s="69" t="s">
        <v>3586</v>
      </c>
      <c r="I588" s="69" t="s">
        <v>3587</v>
      </c>
      <c r="J588" s="123" t="s">
        <v>1633</v>
      </c>
      <c r="K588" s="131">
        <v>100000</v>
      </c>
      <c r="L588" s="123" t="s">
        <v>66</v>
      </c>
      <c r="M588" s="123" t="s">
        <v>67</v>
      </c>
      <c r="N588" s="69" t="s">
        <v>3674</v>
      </c>
      <c r="O588" s="69" t="s">
        <v>3675</v>
      </c>
      <c r="P588" s="69" t="s">
        <v>3645</v>
      </c>
      <c r="Q588" s="125" t="s">
        <v>3591</v>
      </c>
      <c r="R588" s="58" t="s">
        <v>72</v>
      </c>
      <c r="S588" s="115" t="s">
        <v>3592</v>
      </c>
      <c r="T588" s="125" t="s">
        <v>775</v>
      </c>
      <c r="U588" s="43" t="s">
        <v>3593</v>
      </c>
      <c r="V588" s="126" t="s">
        <v>661</v>
      </c>
      <c r="W588" s="66" t="s">
        <v>77</v>
      </c>
      <c r="X588" s="115" t="s">
        <v>1358</v>
      </c>
      <c r="Y588" s="126" t="s">
        <v>4939</v>
      </c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1"/>
      <c r="BK588" s="41"/>
      <c r="BL588" s="41"/>
      <c r="BM588" s="41"/>
      <c r="BN588" s="41"/>
      <c r="BO588" s="41"/>
      <c r="BP588" s="41"/>
      <c r="BQ588" s="41"/>
      <c r="BR588" s="41"/>
      <c r="BS588" s="41"/>
      <c r="BT588" s="41"/>
      <c r="BU588" s="41"/>
      <c r="BV588" s="41"/>
      <c r="BW588" s="41"/>
      <c r="BX588" s="41"/>
      <c r="BY588" s="41"/>
      <c r="BZ588" s="41"/>
      <c r="CA588" s="41"/>
      <c r="CB588" s="41"/>
      <c r="CC588" s="41"/>
      <c r="CD588" s="41"/>
      <c r="CE588" s="41"/>
      <c r="CF588" s="41"/>
      <c r="CG588" s="41"/>
      <c r="CH588" s="41"/>
      <c r="CI588" s="41"/>
      <c r="CJ588" s="41"/>
      <c r="CK588" s="41"/>
      <c r="CL588" s="41"/>
      <c r="CM588" s="41"/>
      <c r="CN588" s="41"/>
      <c r="CO588" s="41"/>
      <c r="CP588" s="41"/>
      <c r="CQ588" s="41"/>
      <c r="CR588" s="41"/>
      <c r="CS588" s="41"/>
      <c r="CT588" s="41"/>
      <c r="CU588" s="41"/>
      <c r="CV588" s="41"/>
      <c r="CW588" s="41"/>
      <c r="CX588" s="41"/>
      <c r="CY588" s="41"/>
      <c r="CZ588" s="41"/>
      <c r="DA588" s="41"/>
      <c r="DB588" s="41"/>
      <c r="DC588" s="41"/>
      <c r="DD588" s="41"/>
      <c r="DE588" s="41"/>
      <c r="DF588" s="41"/>
      <c r="DG588" s="41"/>
      <c r="DH588" s="41"/>
      <c r="DI588" s="41"/>
      <c r="DJ588" s="41"/>
      <c r="DK588" s="41"/>
      <c r="DL588" s="41"/>
      <c r="DM588" s="41"/>
      <c r="DN588" s="41"/>
      <c r="DO588" s="41"/>
      <c r="DP588" s="41"/>
      <c r="DQ588" s="41"/>
      <c r="DR588" s="41"/>
      <c r="DS588" s="41"/>
      <c r="DT588" s="41"/>
      <c r="DU588" s="41"/>
      <c r="DV588" s="41"/>
      <c r="DW588" s="41"/>
      <c r="DX588" s="41"/>
      <c r="DY588" s="41"/>
      <c r="DZ588" s="41"/>
      <c r="EA588" s="41"/>
      <c r="EB588" s="41"/>
      <c r="EC588" s="41"/>
      <c r="ED588" s="41"/>
      <c r="EE588" s="41"/>
      <c r="EF588" s="41"/>
      <c r="EG588" s="41"/>
      <c r="EH588" s="41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</row>
    <row r="589" spans="1:240" s="49" customFormat="1" ht="15" customHeight="1" x14ac:dyDescent="0.25">
      <c r="A589" s="14">
        <v>588</v>
      </c>
      <c r="B589" s="42" t="s">
        <v>3411</v>
      </c>
      <c r="C589" s="43" t="s">
        <v>9</v>
      </c>
      <c r="D589" s="42" t="s">
        <v>138</v>
      </c>
      <c r="E589" s="68">
        <v>43119</v>
      </c>
      <c r="F589" s="69" t="s">
        <v>3676</v>
      </c>
      <c r="G589" s="69" t="s">
        <v>3585</v>
      </c>
      <c r="H589" s="69" t="s">
        <v>3586</v>
      </c>
      <c r="I589" s="69" t="s">
        <v>3587</v>
      </c>
      <c r="J589" s="123" t="s">
        <v>1633</v>
      </c>
      <c r="K589" s="131">
        <v>50000</v>
      </c>
      <c r="L589" s="123" t="s">
        <v>66</v>
      </c>
      <c r="M589" s="123" t="s">
        <v>67</v>
      </c>
      <c r="N589" s="69" t="s">
        <v>3677</v>
      </c>
      <c r="O589" s="69" t="s">
        <v>3678</v>
      </c>
      <c r="P589" s="69" t="s">
        <v>3645</v>
      </c>
      <c r="Q589" s="125" t="s">
        <v>3591</v>
      </c>
      <c r="R589" s="58" t="s">
        <v>72</v>
      </c>
      <c r="S589" s="115" t="s">
        <v>3592</v>
      </c>
      <c r="T589" s="125" t="s">
        <v>775</v>
      </c>
      <c r="U589" s="43" t="s">
        <v>3593</v>
      </c>
      <c r="V589" s="126" t="s">
        <v>661</v>
      </c>
      <c r="W589" s="66" t="s">
        <v>77</v>
      </c>
      <c r="X589" s="115" t="s">
        <v>1358</v>
      </c>
      <c r="Y589" s="126" t="s">
        <v>4939</v>
      </c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1"/>
      <c r="BK589" s="41"/>
      <c r="BL589" s="41"/>
      <c r="BM589" s="41"/>
      <c r="BN589" s="41"/>
      <c r="BO589" s="41"/>
      <c r="BP589" s="41"/>
      <c r="BQ589" s="41"/>
      <c r="BR589" s="41"/>
      <c r="BS589" s="41"/>
      <c r="BT589" s="41"/>
      <c r="BU589" s="41"/>
      <c r="BV589" s="41"/>
      <c r="BW589" s="41"/>
      <c r="BX589" s="41"/>
      <c r="BY589" s="41"/>
      <c r="BZ589" s="41"/>
      <c r="CA589" s="41"/>
      <c r="CB589" s="41"/>
      <c r="CC589" s="41"/>
      <c r="CD589" s="41"/>
      <c r="CE589" s="41"/>
      <c r="CF589" s="41"/>
      <c r="CG589" s="41"/>
      <c r="CH589" s="41"/>
      <c r="CI589" s="41"/>
      <c r="CJ589" s="41"/>
      <c r="CK589" s="41"/>
      <c r="CL589" s="41"/>
      <c r="CM589" s="41"/>
      <c r="CN589" s="41"/>
      <c r="CO589" s="41"/>
      <c r="CP589" s="41"/>
      <c r="CQ589" s="41"/>
      <c r="CR589" s="41"/>
      <c r="CS589" s="41"/>
      <c r="CT589" s="41"/>
      <c r="CU589" s="41"/>
      <c r="CV589" s="41"/>
      <c r="CW589" s="41"/>
      <c r="CX589" s="41"/>
      <c r="CY589" s="41"/>
      <c r="CZ589" s="41"/>
      <c r="DA589" s="41"/>
      <c r="DB589" s="41"/>
      <c r="DC589" s="41"/>
      <c r="DD589" s="41"/>
      <c r="DE589" s="41"/>
      <c r="DF589" s="41"/>
      <c r="DG589" s="41"/>
      <c r="DH589" s="41"/>
      <c r="DI589" s="41"/>
      <c r="DJ589" s="41"/>
      <c r="DK589" s="41"/>
      <c r="DL589" s="41"/>
      <c r="DM589" s="41"/>
      <c r="DN589" s="41"/>
      <c r="DO589" s="41"/>
      <c r="DP589" s="41"/>
      <c r="DQ589" s="41"/>
      <c r="DR589" s="41"/>
      <c r="DS589" s="41"/>
      <c r="DT589" s="41"/>
      <c r="DU589" s="41"/>
      <c r="DV589" s="41"/>
      <c r="DW589" s="41"/>
      <c r="DX589" s="41"/>
      <c r="DY589" s="41"/>
      <c r="DZ589" s="41"/>
      <c r="EA589" s="41"/>
      <c r="EB589" s="41"/>
      <c r="EC589" s="41"/>
      <c r="ED589" s="41"/>
      <c r="EE589" s="41"/>
      <c r="EF589" s="41"/>
      <c r="EG589" s="41"/>
      <c r="EH589" s="41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</row>
    <row r="590" spans="1:240" s="49" customFormat="1" ht="15" customHeight="1" x14ac:dyDescent="0.25">
      <c r="A590" s="14">
        <v>589</v>
      </c>
      <c r="B590" s="42" t="s">
        <v>3411</v>
      </c>
      <c r="C590" s="43" t="s">
        <v>9</v>
      </c>
      <c r="D590" s="42" t="s">
        <v>138</v>
      </c>
      <c r="E590" s="68">
        <v>43119</v>
      </c>
      <c r="F590" s="69" t="s">
        <v>3679</v>
      </c>
      <c r="G590" s="69" t="s">
        <v>3585</v>
      </c>
      <c r="H590" s="69" t="s">
        <v>3586</v>
      </c>
      <c r="I590" s="69" t="s">
        <v>3587</v>
      </c>
      <c r="J590" s="123" t="s">
        <v>1633</v>
      </c>
      <c r="K590" s="131">
        <v>150000</v>
      </c>
      <c r="L590" s="123" t="s">
        <v>66</v>
      </c>
      <c r="M590" s="123" t="s">
        <v>67</v>
      </c>
      <c r="N590" s="69" t="s">
        <v>3680</v>
      </c>
      <c r="O590" s="69" t="s">
        <v>3681</v>
      </c>
      <c r="P590" s="69" t="s">
        <v>3645</v>
      </c>
      <c r="Q590" s="125" t="s">
        <v>3591</v>
      </c>
      <c r="R590" s="58" t="s">
        <v>72</v>
      </c>
      <c r="S590" s="115" t="s">
        <v>3592</v>
      </c>
      <c r="T590" s="125" t="s">
        <v>775</v>
      </c>
      <c r="U590" s="43" t="s">
        <v>3593</v>
      </c>
      <c r="V590" s="126" t="s">
        <v>661</v>
      </c>
      <c r="W590" s="66" t="s">
        <v>77</v>
      </c>
      <c r="X590" s="115" t="s">
        <v>1358</v>
      </c>
      <c r="Y590" s="126" t="s">
        <v>4939</v>
      </c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1"/>
      <c r="BK590" s="41"/>
      <c r="BL590" s="41"/>
      <c r="BM590" s="41"/>
      <c r="BN590" s="41"/>
      <c r="BO590" s="41"/>
      <c r="BP590" s="41"/>
      <c r="BQ590" s="41"/>
      <c r="BR590" s="41"/>
      <c r="BS590" s="41"/>
      <c r="BT590" s="41"/>
      <c r="BU590" s="41"/>
      <c r="BV590" s="41"/>
      <c r="BW590" s="41"/>
      <c r="BX590" s="41"/>
      <c r="BY590" s="41"/>
      <c r="BZ590" s="41"/>
      <c r="CA590" s="41"/>
      <c r="CB590" s="41"/>
      <c r="CC590" s="41"/>
      <c r="CD590" s="41"/>
      <c r="CE590" s="41"/>
      <c r="CF590" s="41"/>
      <c r="CG590" s="41"/>
      <c r="CH590" s="41"/>
      <c r="CI590" s="41"/>
      <c r="CJ590" s="41"/>
      <c r="CK590" s="41"/>
      <c r="CL590" s="41"/>
      <c r="CM590" s="41"/>
      <c r="CN590" s="41"/>
      <c r="CO590" s="41"/>
      <c r="CP590" s="41"/>
      <c r="CQ590" s="41"/>
      <c r="CR590" s="41"/>
      <c r="CS590" s="41"/>
      <c r="CT590" s="41"/>
      <c r="CU590" s="41"/>
      <c r="CV590" s="41"/>
      <c r="CW590" s="41"/>
      <c r="CX590" s="41"/>
      <c r="CY590" s="41"/>
      <c r="CZ590" s="41"/>
      <c r="DA590" s="41"/>
      <c r="DB590" s="41"/>
      <c r="DC590" s="41"/>
      <c r="DD590" s="41"/>
      <c r="DE590" s="41"/>
      <c r="DF590" s="41"/>
      <c r="DG590" s="41"/>
      <c r="DH590" s="41"/>
      <c r="DI590" s="41"/>
      <c r="DJ590" s="41"/>
      <c r="DK590" s="41"/>
      <c r="DL590" s="41"/>
      <c r="DM590" s="41"/>
      <c r="DN590" s="41"/>
      <c r="DO590" s="41"/>
      <c r="DP590" s="41"/>
      <c r="DQ590" s="41"/>
      <c r="DR590" s="41"/>
      <c r="DS590" s="41"/>
      <c r="DT590" s="41"/>
      <c r="DU590" s="41"/>
      <c r="DV590" s="41"/>
      <c r="DW590" s="41"/>
      <c r="DX590" s="41"/>
      <c r="DY590" s="41"/>
      <c r="DZ590" s="41"/>
      <c r="EA590" s="41"/>
      <c r="EB590" s="41"/>
      <c r="EC590" s="41"/>
      <c r="ED590" s="41"/>
      <c r="EE590" s="41"/>
      <c r="EF590" s="41"/>
      <c r="EG590" s="41"/>
      <c r="EH590" s="41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</row>
    <row r="591" spans="1:240" s="54" customFormat="1" ht="15" customHeight="1" x14ac:dyDescent="0.25">
      <c r="A591" s="14">
        <v>590</v>
      </c>
      <c r="B591" s="42" t="s">
        <v>3411</v>
      </c>
      <c r="C591" s="43" t="s">
        <v>9</v>
      </c>
      <c r="D591" s="42" t="s">
        <v>138</v>
      </c>
      <c r="E591" s="68">
        <v>43124</v>
      </c>
      <c r="F591" s="69" t="s">
        <v>3682</v>
      </c>
      <c r="G591" s="69" t="s">
        <v>3683</v>
      </c>
      <c r="H591" s="69" t="s">
        <v>3684</v>
      </c>
      <c r="I591" s="69" t="s">
        <v>3685</v>
      </c>
      <c r="J591" s="123" t="s">
        <v>1633</v>
      </c>
      <c r="K591" s="124">
        <v>50000</v>
      </c>
      <c r="L591" s="123" t="s">
        <v>66</v>
      </c>
      <c r="M591" s="123" t="s">
        <v>67</v>
      </c>
      <c r="N591" s="69" t="s">
        <v>3686</v>
      </c>
      <c r="O591" s="69" t="s">
        <v>3687</v>
      </c>
      <c r="P591" s="69" t="s">
        <v>3688</v>
      </c>
      <c r="Q591" s="125" t="s">
        <v>3689</v>
      </c>
      <c r="R591" s="58" t="s">
        <v>72</v>
      </c>
      <c r="S591" s="115" t="s">
        <v>3592</v>
      </c>
      <c r="T591" s="125" t="s">
        <v>775</v>
      </c>
      <c r="U591" s="43" t="s">
        <v>3593</v>
      </c>
      <c r="V591" s="126" t="s">
        <v>661</v>
      </c>
      <c r="W591" s="66" t="s">
        <v>77</v>
      </c>
      <c r="X591" s="115" t="s">
        <v>1358</v>
      </c>
      <c r="Y591" s="126" t="s">
        <v>4939</v>
      </c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1"/>
      <c r="BK591" s="41"/>
      <c r="BL591" s="41"/>
      <c r="BM591" s="41"/>
      <c r="BN591" s="41"/>
      <c r="BO591" s="41"/>
      <c r="BP591" s="41"/>
      <c r="BQ591" s="41"/>
      <c r="BR591" s="41"/>
      <c r="BS591" s="41"/>
      <c r="BT591" s="41"/>
      <c r="BU591" s="41"/>
      <c r="BV591" s="41"/>
      <c r="BW591" s="41"/>
      <c r="BX591" s="41"/>
      <c r="BY591" s="41"/>
      <c r="BZ591" s="41"/>
      <c r="CA591" s="41"/>
      <c r="CB591" s="41"/>
      <c r="CC591" s="41"/>
      <c r="CD591" s="41"/>
      <c r="CE591" s="41"/>
      <c r="CF591" s="41"/>
      <c r="CG591" s="41"/>
      <c r="CH591" s="41"/>
      <c r="CI591" s="41"/>
      <c r="CJ591" s="41"/>
      <c r="CK591" s="41"/>
      <c r="CL591" s="41"/>
      <c r="CM591" s="41"/>
      <c r="CN591" s="41"/>
      <c r="CO591" s="41"/>
      <c r="CP591" s="41"/>
      <c r="CQ591" s="41"/>
      <c r="CR591" s="41"/>
      <c r="CS591" s="41"/>
      <c r="CT591" s="41"/>
      <c r="CU591" s="41"/>
      <c r="CV591" s="41"/>
      <c r="CW591" s="41"/>
      <c r="CX591" s="41"/>
      <c r="CY591" s="41"/>
      <c r="CZ591" s="41"/>
      <c r="DA591" s="41"/>
      <c r="DB591" s="41"/>
      <c r="DC591" s="41"/>
      <c r="DD591" s="41"/>
      <c r="DE591" s="41"/>
      <c r="DF591" s="41"/>
      <c r="DG591" s="41"/>
      <c r="DH591" s="41"/>
      <c r="DI591" s="41"/>
      <c r="DJ591" s="41"/>
      <c r="DK591" s="41"/>
      <c r="DL591" s="41"/>
      <c r="DM591" s="41"/>
      <c r="DN591" s="41"/>
      <c r="DO591" s="41"/>
      <c r="DP591" s="41"/>
      <c r="DQ591" s="41"/>
      <c r="DR591" s="41"/>
      <c r="DS591" s="41"/>
      <c r="DT591" s="41"/>
      <c r="DU591" s="41"/>
      <c r="DV591" s="41"/>
      <c r="DW591" s="41"/>
      <c r="DX591" s="41"/>
      <c r="DY591" s="41"/>
      <c r="DZ591" s="41"/>
      <c r="EA591" s="41"/>
      <c r="EB591" s="41"/>
      <c r="EC591" s="41"/>
      <c r="ED591" s="41"/>
      <c r="EE591" s="41"/>
      <c r="EF591" s="41"/>
      <c r="EG591" s="41"/>
      <c r="EH591" s="41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</row>
    <row r="592" spans="1:240" s="54" customFormat="1" ht="15" customHeight="1" x14ac:dyDescent="0.25">
      <c r="A592" s="14">
        <v>591</v>
      </c>
      <c r="B592" s="42" t="s">
        <v>3411</v>
      </c>
      <c r="C592" s="43" t="s">
        <v>9</v>
      </c>
      <c r="D592" s="42" t="s">
        <v>138</v>
      </c>
      <c r="E592" s="68">
        <v>43122</v>
      </c>
      <c r="F592" s="69" t="s">
        <v>3690</v>
      </c>
      <c r="G592" s="69" t="s">
        <v>3691</v>
      </c>
      <c r="H592" s="69" t="s">
        <v>3692</v>
      </c>
      <c r="I592" s="69" t="s">
        <v>3693</v>
      </c>
      <c r="J592" s="123" t="s">
        <v>1633</v>
      </c>
      <c r="K592" s="124">
        <v>100000</v>
      </c>
      <c r="L592" s="123" t="s">
        <v>66</v>
      </c>
      <c r="M592" s="123" t="s">
        <v>67</v>
      </c>
      <c r="N592" s="69" t="s">
        <v>3694</v>
      </c>
      <c r="O592" s="69" t="s">
        <v>3695</v>
      </c>
      <c r="P592" s="69" t="s">
        <v>3696</v>
      </c>
      <c r="Q592" s="125" t="s">
        <v>3697</v>
      </c>
      <c r="R592" s="58" t="s">
        <v>72</v>
      </c>
      <c r="S592" s="115" t="s">
        <v>3592</v>
      </c>
      <c r="T592" s="125" t="s">
        <v>775</v>
      </c>
      <c r="U592" s="43" t="s">
        <v>3593</v>
      </c>
      <c r="V592" s="126" t="s">
        <v>661</v>
      </c>
      <c r="W592" s="66" t="s">
        <v>77</v>
      </c>
      <c r="X592" s="115" t="s">
        <v>1358</v>
      </c>
      <c r="Y592" s="126" t="s">
        <v>4939</v>
      </c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1"/>
      <c r="BK592" s="41"/>
      <c r="BL592" s="41"/>
      <c r="BM592" s="41"/>
      <c r="BN592" s="41"/>
      <c r="BO592" s="41"/>
      <c r="BP592" s="41"/>
      <c r="BQ592" s="41"/>
      <c r="BR592" s="41"/>
      <c r="BS592" s="41"/>
      <c r="BT592" s="41"/>
      <c r="BU592" s="41"/>
      <c r="BV592" s="41"/>
      <c r="BW592" s="41"/>
      <c r="BX592" s="41"/>
      <c r="BY592" s="41"/>
      <c r="BZ592" s="41"/>
      <c r="CA592" s="41"/>
      <c r="CB592" s="41"/>
      <c r="CC592" s="41"/>
      <c r="CD592" s="41"/>
      <c r="CE592" s="41"/>
      <c r="CF592" s="41"/>
      <c r="CG592" s="41"/>
      <c r="CH592" s="41"/>
      <c r="CI592" s="41"/>
      <c r="CJ592" s="41"/>
      <c r="CK592" s="41"/>
      <c r="CL592" s="41"/>
      <c r="CM592" s="41"/>
      <c r="CN592" s="41"/>
      <c r="CO592" s="41"/>
      <c r="CP592" s="41"/>
      <c r="CQ592" s="41"/>
      <c r="CR592" s="41"/>
      <c r="CS592" s="41"/>
      <c r="CT592" s="41"/>
      <c r="CU592" s="41"/>
      <c r="CV592" s="41"/>
      <c r="CW592" s="41"/>
      <c r="CX592" s="41"/>
      <c r="CY592" s="41"/>
      <c r="CZ592" s="41"/>
      <c r="DA592" s="41"/>
      <c r="DB592" s="41"/>
      <c r="DC592" s="41"/>
      <c r="DD592" s="41"/>
      <c r="DE592" s="41"/>
      <c r="DF592" s="41"/>
      <c r="DG592" s="41"/>
      <c r="DH592" s="41"/>
      <c r="DI592" s="41"/>
      <c r="DJ592" s="41"/>
      <c r="DK592" s="41"/>
      <c r="DL592" s="41"/>
      <c r="DM592" s="41"/>
      <c r="DN592" s="41"/>
      <c r="DO592" s="41"/>
      <c r="DP592" s="41"/>
      <c r="DQ592" s="41"/>
      <c r="DR592" s="41"/>
      <c r="DS592" s="41"/>
      <c r="DT592" s="41"/>
      <c r="DU592" s="41"/>
      <c r="DV592" s="41"/>
      <c r="DW592" s="41"/>
      <c r="DX592" s="41"/>
      <c r="DY592" s="41"/>
      <c r="DZ592" s="41"/>
      <c r="EA592" s="41"/>
      <c r="EB592" s="41"/>
      <c r="EC592" s="41"/>
      <c r="ED592" s="41"/>
      <c r="EE592" s="41"/>
      <c r="EF592" s="41"/>
      <c r="EG592" s="41"/>
      <c r="EH592" s="41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</row>
    <row r="593" spans="1:240" s="54" customFormat="1" ht="15" customHeight="1" x14ac:dyDescent="0.25">
      <c r="A593" s="14">
        <v>592</v>
      </c>
      <c r="B593" s="42" t="s">
        <v>3411</v>
      </c>
      <c r="C593" s="43" t="s">
        <v>9</v>
      </c>
      <c r="D593" s="42" t="s">
        <v>138</v>
      </c>
      <c r="E593" s="68">
        <v>43124</v>
      </c>
      <c r="F593" s="69" t="s">
        <v>3698</v>
      </c>
      <c r="G593" s="69" t="s">
        <v>3699</v>
      </c>
      <c r="H593" s="69" t="s">
        <v>3700</v>
      </c>
      <c r="I593" s="69" t="s">
        <v>3701</v>
      </c>
      <c r="J593" s="123" t="s">
        <v>769</v>
      </c>
      <c r="K593" s="127">
        <v>100000</v>
      </c>
      <c r="L593" s="123" t="s">
        <v>66</v>
      </c>
      <c r="M593" s="123" t="s">
        <v>67</v>
      </c>
      <c r="N593" s="69" t="s">
        <v>3702</v>
      </c>
      <c r="O593" s="69" t="s">
        <v>3703</v>
      </c>
      <c r="P593" s="69" t="s">
        <v>3704</v>
      </c>
      <c r="Q593" s="125" t="s">
        <v>3705</v>
      </c>
      <c r="R593" s="58" t="s">
        <v>72</v>
      </c>
      <c r="S593" s="115" t="s">
        <v>3592</v>
      </c>
      <c r="T593" s="125" t="s">
        <v>775</v>
      </c>
      <c r="U593" s="43" t="s">
        <v>3593</v>
      </c>
      <c r="V593" s="126" t="s">
        <v>661</v>
      </c>
      <c r="W593" s="115" t="s">
        <v>502</v>
      </c>
      <c r="X593" s="115" t="s">
        <v>1358</v>
      </c>
      <c r="Y593" s="126" t="s">
        <v>4939</v>
      </c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1"/>
      <c r="BK593" s="41"/>
      <c r="BL593" s="41"/>
      <c r="BM593" s="41"/>
      <c r="BN593" s="41"/>
      <c r="BO593" s="41"/>
      <c r="BP593" s="41"/>
      <c r="BQ593" s="41"/>
      <c r="BR593" s="41"/>
      <c r="BS593" s="41"/>
      <c r="BT593" s="41"/>
      <c r="BU593" s="41"/>
      <c r="BV593" s="41"/>
      <c r="BW593" s="41"/>
      <c r="BX593" s="41"/>
      <c r="BY593" s="41"/>
      <c r="BZ593" s="41"/>
      <c r="CA593" s="41"/>
      <c r="CB593" s="41"/>
      <c r="CC593" s="41"/>
      <c r="CD593" s="41"/>
      <c r="CE593" s="41"/>
      <c r="CF593" s="41"/>
      <c r="CG593" s="41"/>
      <c r="CH593" s="41"/>
      <c r="CI593" s="41"/>
      <c r="CJ593" s="41"/>
      <c r="CK593" s="41"/>
      <c r="CL593" s="41"/>
      <c r="CM593" s="41"/>
      <c r="CN593" s="41"/>
      <c r="CO593" s="41"/>
      <c r="CP593" s="41"/>
      <c r="CQ593" s="41"/>
      <c r="CR593" s="41"/>
      <c r="CS593" s="41"/>
      <c r="CT593" s="41"/>
      <c r="CU593" s="41"/>
      <c r="CV593" s="41"/>
      <c r="CW593" s="41"/>
      <c r="CX593" s="41"/>
      <c r="CY593" s="41"/>
      <c r="CZ593" s="41"/>
      <c r="DA593" s="41"/>
      <c r="DB593" s="41"/>
      <c r="DC593" s="41"/>
      <c r="DD593" s="41"/>
      <c r="DE593" s="41"/>
      <c r="DF593" s="41"/>
      <c r="DG593" s="41"/>
      <c r="DH593" s="41"/>
      <c r="DI593" s="41"/>
      <c r="DJ593" s="41"/>
      <c r="DK593" s="41"/>
      <c r="DL593" s="41"/>
      <c r="DM593" s="41"/>
      <c r="DN593" s="41"/>
      <c r="DO593" s="41"/>
      <c r="DP593" s="41"/>
      <c r="DQ593" s="41"/>
      <c r="DR593" s="41"/>
      <c r="DS593" s="41"/>
      <c r="DT593" s="41"/>
      <c r="DU593" s="41"/>
      <c r="DV593" s="41"/>
      <c r="DW593" s="41"/>
      <c r="DX593" s="41"/>
      <c r="DY593" s="41"/>
      <c r="DZ593" s="41"/>
      <c r="EA593" s="41"/>
      <c r="EB593" s="41"/>
      <c r="EC593" s="41"/>
      <c r="ED593" s="41"/>
      <c r="EE593" s="41"/>
      <c r="EF593" s="41"/>
      <c r="EG593" s="41"/>
      <c r="EH593" s="41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</row>
    <row r="594" spans="1:240" s="54" customFormat="1" ht="15" customHeight="1" x14ac:dyDescent="0.25">
      <c r="A594" s="14">
        <v>593</v>
      </c>
      <c r="B594" s="42" t="s">
        <v>3411</v>
      </c>
      <c r="C594" s="43" t="s">
        <v>9</v>
      </c>
      <c r="D594" s="42" t="s">
        <v>138</v>
      </c>
      <c r="E594" s="68">
        <v>43125</v>
      </c>
      <c r="F594" s="69" t="s">
        <v>3706</v>
      </c>
      <c r="G594" s="69" t="s">
        <v>3707</v>
      </c>
      <c r="H594" s="69" t="s">
        <v>3708</v>
      </c>
      <c r="I594" s="69" t="s">
        <v>3709</v>
      </c>
      <c r="J594" s="123" t="s">
        <v>1633</v>
      </c>
      <c r="K594" s="124">
        <v>50000</v>
      </c>
      <c r="L594" s="123" t="s">
        <v>66</v>
      </c>
      <c r="M594" s="123" t="s">
        <v>67</v>
      </c>
      <c r="N594" s="69" t="s">
        <v>3710</v>
      </c>
      <c r="O594" s="69" t="s">
        <v>3711</v>
      </c>
      <c r="P594" s="69" t="s">
        <v>3712</v>
      </c>
      <c r="Q594" s="125" t="s">
        <v>3713</v>
      </c>
      <c r="R594" s="58" t="s">
        <v>72</v>
      </c>
      <c r="S594" s="115" t="s">
        <v>3592</v>
      </c>
      <c r="T594" s="125" t="s">
        <v>775</v>
      </c>
      <c r="U594" s="43" t="s">
        <v>3593</v>
      </c>
      <c r="V594" s="126" t="s">
        <v>661</v>
      </c>
      <c r="W594" s="66" t="s">
        <v>77</v>
      </c>
      <c r="X594" s="115" t="s">
        <v>1358</v>
      </c>
      <c r="Y594" s="126" t="s">
        <v>4939</v>
      </c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1"/>
      <c r="BL594" s="41"/>
      <c r="BM594" s="41"/>
      <c r="BN594" s="41"/>
      <c r="BO594" s="41"/>
      <c r="BP594" s="41"/>
      <c r="BQ594" s="41"/>
      <c r="BR594" s="41"/>
      <c r="BS594" s="41"/>
      <c r="BT594" s="41"/>
      <c r="BU594" s="41"/>
      <c r="BV594" s="41"/>
      <c r="BW594" s="41"/>
      <c r="BX594" s="41"/>
      <c r="BY594" s="41"/>
      <c r="BZ594" s="41"/>
      <c r="CA594" s="41"/>
      <c r="CB594" s="41"/>
      <c r="CC594" s="41"/>
      <c r="CD594" s="41"/>
      <c r="CE594" s="41"/>
      <c r="CF594" s="41"/>
      <c r="CG594" s="41"/>
      <c r="CH594" s="41"/>
      <c r="CI594" s="41"/>
      <c r="CJ594" s="41"/>
      <c r="CK594" s="41"/>
      <c r="CL594" s="41"/>
      <c r="CM594" s="41"/>
      <c r="CN594" s="41"/>
      <c r="CO594" s="41"/>
      <c r="CP594" s="41"/>
      <c r="CQ594" s="41"/>
      <c r="CR594" s="41"/>
      <c r="CS594" s="41"/>
      <c r="CT594" s="41"/>
      <c r="CU594" s="41"/>
      <c r="CV594" s="41"/>
      <c r="CW594" s="41"/>
      <c r="CX594" s="41"/>
      <c r="CY594" s="41"/>
      <c r="CZ594" s="41"/>
      <c r="DA594" s="41"/>
      <c r="DB594" s="41"/>
      <c r="DC594" s="41"/>
      <c r="DD594" s="41"/>
      <c r="DE594" s="41"/>
      <c r="DF594" s="41"/>
      <c r="DG594" s="41"/>
      <c r="DH594" s="41"/>
      <c r="DI594" s="41"/>
      <c r="DJ594" s="41"/>
      <c r="DK594" s="41"/>
      <c r="DL594" s="41"/>
      <c r="DM594" s="41"/>
      <c r="DN594" s="41"/>
      <c r="DO594" s="41"/>
      <c r="DP594" s="41"/>
      <c r="DQ594" s="41"/>
      <c r="DR594" s="41"/>
      <c r="DS594" s="41"/>
      <c r="DT594" s="41"/>
      <c r="DU594" s="41"/>
      <c r="DV594" s="41"/>
      <c r="DW594" s="41"/>
      <c r="DX594" s="41"/>
      <c r="DY594" s="41"/>
      <c r="DZ594" s="41"/>
      <c r="EA594" s="41"/>
      <c r="EB594" s="41"/>
      <c r="EC594" s="41"/>
      <c r="ED594" s="41"/>
      <c r="EE594" s="41"/>
      <c r="EF594" s="41"/>
      <c r="EG594" s="41"/>
      <c r="EH594" s="41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</row>
    <row r="595" spans="1:240" s="54" customFormat="1" ht="15" customHeight="1" x14ac:dyDescent="0.25">
      <c r="A595" s="14">
        <v>594</v>
      </c>
      <c r="B595" s="42" t="s">
        <v>3411</v>
      </c>
      <c r="C595" s="43" t="s">
        <v>9</v>
      </c>
      <c r="D595" s="42" t="s">
        <v>138</v>
      </c>
      <c r="E595" s="68">
        <v>43123</v>
      </c>
      <c r="F595" s="69" t="s">
        <v>3714</v>
      </c>
      <c r="G595" s="69" t="s">
        <v>3585</v>
      </c>
      <c r="H595" s="69" t="s">
        <v>3586</v>
      </c>
      <c r="I595" s="69" t="s">
        <v>3587</v>
      </c>
      <c r="J595" s="123" t="s">
        <v>1633</v>
      </c>
      <c r="K595" s="124">
        <v>100000</v>
      </c>
      <c r="L595" s="123" t="s">
        <v>66</v>
      </c>
      <c r="M595" s="123" t="s">
        <v>67</v>
      </c>
      <c r="N595" s="69" t="s">
        <v>3715</v>
      </c>
      <c r="O595" s="69" t="s">
        <v>3716</v>
      </c>
      <c r="P595" s="69" t="s">
        <v>3717</v>
      </c>
      <c r="Q595" s="125" t="s">
        <v>3591</v>
      </c>
      <c r="R595" s="58" t="s">
        <v>72</v>
      </c>
      <c r="S595" s="62" t="s">
        <v>3592</v>
      </c>
      <c r="T595" s="125" t="s">
        <v>775</v>
      </c>
      <c r="U595" s="43" t="s">
        <v>3593</v>
      </c>
      <c r="V595" s="126" t="s">
        <v>661</v>
      </c>
      <c r="W595" s="66" t="s">
        <v>77</v>
      </c>
      <c r="X595" s="115" t="s">
        <v>1358</v>
      </c>
      <c r="Y595" s="126" t="s">
        <v>4939</v>
      </c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1"/>
      <c r="BL595" s="41"/>
      <c r="BM595" s="41"/>
      <c r="BN595" s="41"/>
      <c r="BO595" s="41"/>
      <c r="BP595" s="41"/>
      <c r="BQ595" s="41"/>
      <c r="BR595" s="41"/>
      <c r="BS595" s="41"/>
      <c r="BT595" s="41"/>
      <c r="BU595" s="41"/>
      <c r="BV595" s="41"/>
      <c r="BW595" s="41"/>
      <c r="BX595" s="41"/>
      <c r="BY595" s="41"/>
      <c r="BZ595" s="41"/>
      <c r="CA595" s="41"/>
      <c r="CB595" s="41"/>
      <c r="CC595" s="41"/>
      <c r="CD595" s="41"/>
      <c r="CE595" s="41"/>
      <c r="CF595" s="41"/>
      <c r="CG595" s="41"/>
      <c r="CH595" s="41"/>
      <c r="CI595" s="41"/>
      <c r="CJ595" s="41"/>
      <c r="CK595" s="41"/>
      <c r="CL595" s="41"/>
      <c r="CM595" s="41"/>
      <c r="CN595" s="41"/>
      <c r="CO595" s="41"/>
      <c r="CP595" s="41"/>
      <c r="CQ595" s="41"/>
      <c r="CR595" s="41"/>
      <c r="CS595" s="41"/>
      <c r="CT595" s="41"/>
      <c r="CU595" s="41"/>
      <c r="CV595" s="41"/>
      <c r="CW595" s="41"/>
      <c r="CX595" s="41"/>
      <c r="CY595" s="41"/>
      <c r="CZ595" s="41"/>
      <c r="DA595" s="41"/>
      <c r="DB595" s="41"/>
      <c r="DC595" s="41"/>
      <c r="DD595" s="41"/>
      <c r="DE595" s="41"/>
      <c r="DF595" s="41"/>
      <c r="DG595" s="41"/>
      <c r="DH595" s="41"/>
      <c r="DI595" s="41"/>
      <c r="DJ595" s="41"/>
      <c r="DK595" s="41"/>
      <c r="DL595" s="41"/>
      <c r="DM595" s="41"/>
      <c r="DN595" s="41"/>
      <c r="DO595" s="41"/>
      <c r="DP595" s="41"/>
      <c r="DQ595" s="41"/>
      <c r="DR595" s="41"/>
      <c r="DS595" s="41"/>
      <c r="DT595" s="41"/>
      <c r="DU595" s="41"/>
      <c r="DV595" s="41"/>
      <c r="DW595" s="41"/>
      <c r="DX595" s="41"/>
      <c r="DY595" s="41"/>
      <c r="DZ595" s="41"/>
      <c r="EA595" s="41"/>
      <c r="EB595" s="41"/>
      <c r="EC595" s="41"/>
      <c r="ED595" s="41"/>
      <c r="EE595" s="41"/>
      <c r="EF595" s="41"/>
      <c r="EG595" s="41"/>
      <c r="EH595" s="41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</row>
    <row r="596" spans="1:240" s="60" customFormat="1" ht="15" customHeight="1" x14ac:dyDescent="0.25">
      <c r="A596" s="14">
        <v>595</v>
      </c>
      <c r="B596" s="42" t="s">
        <v>3411</v>
      </c>
      <c r="C596" s="43" t="s">
        <v>9</v>
      </c>
      <c r="D596" s="42" t="s">
        <v>138</v>
      </c>
      <c r="E596" s="68">
        <v>43123</v>
      </c>
      <c r="F596" s="69" t="s">
        <v>3718</v>
      </c>
      <c r="G596" s="69" t="s">
        <v>3585</v>
      </c>
      <c r="H596" s="69" t="s">
        <v>3586</v>
      </c>
      <c r="I596" s="69" t="s">
        <v>3587</v>
      </c>
      <c r="J596" s="123" t="s">
        <v>1633</v>
      </c>
      <c r="K596" s="124">
        <v>50000</v>
      </c>
      <c r="L596" s="123" t="s">
        <v>66</v>
      </c>
      <c r="M596" s="123" t="s">
        <v>67</v>
      </c>
      <c r="N596" s="69" t="s">
        <v>3719</v>
      </c>
      <c r="O596" s="69" t="s">
        <v>3720</v>
      </c>
      <c r="P596" s="69" t="s">
        <v>3717</v>
      </c>
      <c r="Q596" s="125" t="s">
        <v>3591</v>
      </c>
      <c r="R596" s="58" t="s">
        <v>72</v>
      </c>
      <c r="S596" s="62" t="s">
        <v>3592</v>
      </c>
      <c r="T596" s="125" t="s">
        <v>775</v>
      </c>
      <c r="U596" s="43" t="s">
        <v>3593</v>
      </c>
      <c r="V596" s="126" t="s">
        <v>661</v>
      </c>
      <c r="W596" s="66" t="s">
        <v>77</v>
      </c>
      <c r="X596" s="115" t="s">
        <v>1358</v>
      </c>
      <c r="Y596" s="126" t="s">
        <v>4939</v>
      </c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1"/>
      <c r="BL596" s="41"/>
      <c r="BM596" s="41"/>
      <c r="BN596" s="41"/>
      <c r="BO596" s="41"/>
      <c r="BP596" s="41"/>
      <c r="BQ596" s="41"/>
      <c r="BR596" s="41"/>
      <c r="BS596" s="41"/>
      <c r="BT596" s="41"/>
      <c r="BU596" s="41"/>
      <c r="BV596" s="41"/>
      <c r="BW596" s="41"/>
      <c r="BX596" s="41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/>
      <c r="CI596" s="41"/>
      <c r="CJ596" s="41"/>
      <c r="CK596" s="41"/>
      <c r="CL596" s="41"/>
      <c r="CM596" s="41"/>
      <c r="CN596" s="41"/>
      <c r="CO596" s="41"/>
      <c r="CP596" s="41"/>
      <c r="CQ596" s="41"/>
      <c r="CR596" s="41"/>
      <c r="CS596" s="41"/>
      <c r="CT596" s="41"/>
      <c r="CU596" s="41"/>
      <c r="CV596" s="41"/>
      <c r="CW596" s="41"/>
      <c r="CX596" s="41"/>
      <c r="CY596" s="41"/>
      <c r="CZ596" s="41"/>
      <c r="DA596" s="41"/>
      <c r="DB596" s="41"/>
      <c r="DC596" s="41"/>
      <c r="DD596" s="41"/>
      <c r="DE596" s="41"/>
      <c r="DF596" s="41"/>
      <c r="DG596" s="41"/>
      <c r="DH596" s="41"/>
      <c r="DI596" s="41"/>
      <c r="DJ596" s="41"/>
      <c r="DK596" s="41"/>
      <c r="DL596" s="41"/>
      <c r="DM596" s="41"/>
      <c r="DN596" s="41"/>
      <c r="DO596" s="41"/>
      <c r="DP596" s="41"/>
      <c r="DQ596" s="41"/>
      <c r="DR596" s="41"/>
      <c r="DS596" s="41"/>
      <c r="DT596" s="41"/>
      <c r="DU596" s="41"/>
      <c r="DV596" s="41"/>
      <c r="DW596" s="41"/>
      <c r="DX596" s="41"/>
      <c r="DY596" s="41"/>
      <c r="DZ596" s="41"/>
      <c r="EA596" s="41"/>
      <c r="EB596" s="41"/>
      <c r="EC596" s="41"/>
      <c r="ED596" s="41"/>
      <c r="EE596" s="41"/>
      <c r="EF596" s="41"/>
      <c r="EG596" s="41"/>
      <c r="EH596" s="41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</row>
    <row r="597" spans="1:240" s="60" customFormat="1" ht="15" customHeight="1" x14ac:dyDescent="0.25">
      <c r="A597" s="14">
        <v>596</v>
      </c>
      <c r="B597" s="42" t="s">
        <v>3411</v>
      </c>
      <c r="C597" s="43" t="s">
        <v>9</v>
      </c>
      <c r="D597" s="42" t="s">
        <v>138</v>
      </c>
      <c r="E597" s="68">
        <v>43123</v>
      </c>
      <c r="F597" s="69" t="s">
        <v>3721</v>
      </c>
      <c r="G597" s="69" t="s">
        <v>3585</v>
      </c>
      <c r="H597" s="69" t="s">
        <v>3586</v>
      </c>
      <c r="I597" s="69" t="s">
        <v>3587</v>
      </c>
      <c r="J597" s="123" t="s">
        <v>1633</v>
      </c>
      <c r="K597" s="124">
        <v>150000</v>
      </c>
      <c r="L597" s="123" t="s">
        <v>66</v>
      </c>
      <c r="M597" s="123" t="s">
        <v>67</v>
      </c>
      <c r="N597" s="69" t="s">
        <v>3722</v>
      </c>
      <c r="O597" s="69" t="s">
        <v>3723</v>
      </c>
      <c r="P597" s="69" t="s">
        <v>3717</v>
      </c>
      <c r="Q597" s="125" t="s">
        <v>3591</v>
      </c>
      <c r="R597" s="58" t="s">
        <v>72</v>
      </c>
      <c r="S597" s="62" t="s">
        <v>3592</v>
      </c>
      <c r="T597" s="125" t="s">
        <v>775</v>
      </c>
      <c r="U597" s="43" t="s">
        <v>3593</v>
      </c>
      <c r="V597" s="126" t="s">
        <v>661</v>
      </c>
      <c r="W597" s="66" t="s">
        <v>77</v>
      </c>
      <c r="X597" s="115" t="s">
        <v>1358</v>
      </c>
      <c r="Y597" s="126" t="s">
        <v>4939</v>
      </c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1"/>
      <c r="BL597" s="41"/>
      <c r="BM597" s="41"/>
      <c r="BN597" s="41"/>
      <c r="BO597" s="41"/>
      <c r="BP597" s="41"/>
      <c r="BQ597" s="41"/>
      <c r="BR597" s="41"/>
      <c r="BS597" s="41"/>
      <c r="BT597" s="41"/>
      <c r="BU597" s="41"/>
      <c r="BV597" s="41"/>
      <c r="BW597" s="41"/>
      <c r="BX597" s="41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/>
      <c r="CI597" s="41"/>
      <c r="CJ597" s="41"/>
      <c r="CK597" s="41"/>
      <c r="CL597" s="41"/>
      <c r="CM597" s="41"/>
      <c r="CN597" s="41"/>
      <c r="CO597" s="41"/>
      <c r="CP597" s="41"/>
      <c r="CQ597" s="41"/>
      <c r="CR597" s="41"/>
      <c r="CS597" s="41"/>
      <c r="CT597" s="41"/>
      <c r="CU597" s="41"/>
      <c r="CV597" s="41"/>
      <c r="CW597" s="41"/>
      <c r="CX597" s="41"/>
      <c r="CY597" s="41"/>
      <c r="CZ597" s="41"/>
      <c r="DA597" s="41"/>
      <c r="DB597" s="41"/>
      <c r="DC597" s="41"/>
      <c r="DD597" s="41"/>
      <c r="DE597" s="41"/>
      <c r="DF597" s="41"/>
      <c r="DG597" s="41"/>
      <c r="DH597" s="41"/>
      <c r="DI597" s="41"/>
      <c r="DJ597" s="41"/>
      <c r="DK597" s="41"/>
      <c r="DL597" s="41"/>
      <c r="DM597" s="41"/>
      <c r="DN597" s="41"/>
      <c r="DO597" s="41"/>
      <c r="DP597" s="41"/>
      <c r="DQ597" s="41"/>
      <c r="DR597" s="41"/>
      <c r="DS597" s="41"/>
      <c r="DT597" s="41"/>
      <c r="DU597" s="41"/>
      <c r="DV597" s="41"/>
      <c r="DW597" s="41"/>
      <c r="DX597" s="41"/>
      <c r="DY597" s="41"/>
      <c r="DZ597" s="41"/>
      <c r="EA597" s="41"/>
      <c r="EB597" s="41"/>
      <c r="EC597" s="41"/>
      <c r="ED597" s="41"/>
      <c r="EE597" s="41"/>
      <c r="EF597" s="41"/>
      <c r="EG597" s="41"/>
      <c r="EH597" s="41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</row>
    <row r="598" spans="1:240" s="60" customFormat="1" ht="15" customHeight="1" x14ac:dyDescent="0.25">
      <c r="A598" s="14">
        <v>597</v>
      </c>
      <c r="B598" s="42" t="s">
        <v>3411</v>
      </c>
      <c r="C598" s="43" t="s">
        <v>10</v>
      </c>
      <c r="D598" s="42" t="s">
        <v>61</v>
      </c>
      <c r="E598" s="132">
        <v>43119</v>
      </c>
      <c r="F598" s="132" t="s">
        <v>3724</v>
      </c>
      <c r="G598" s="14" t="s">
        <v>31</v>
      </c>
      <c r="H598" s="14" t="s">
        <v>31</v>
      </c>
      <c r="I598" s="14" t="s">
        <v>31</v>
      </c>
      <c r="J598" s="14" t="s">
        <v>31</v>
      </c>
      <c r="K598" s="46">
        <v>300000</v>
      </c>
      <c r="L598" s="14" t="s">
        <v>31</v>
      </c>
      <c r="M598" s="14" t="s">
        <v>31</v>
      </c>
      <c r="N598" s="14" t="s">
        <v>31</v>
      </c>
      <c r="O598" s="14" t="s">
        <v>31</v>
      </c>
      <c r="P598" s="42" t="s">
        <v>3725</v>
      </c>
      <c r="Q598" s="14" t="s">
        <v>100</v>
      </c>
      <c r="R598" s="42" t="s">
        <v>72</v>
      </c>
      <c r="S598" s="42" t="s">
        <v>3726</v>
      </c>
      <c r="T598" s="14" t="s">
        <v>3727</v>
      </c>
      <c r="U598" s="42" t="s">
        <v>3414</v>
      </c>
      <c r="V598" s="14" t="s">
        <v>31</v>
      </c>
      <c r="W598" s="14" t="s">
        <v>31</v>
      </c>
      <c r="X598" s="132" t="s">
        <v>1358</v>
      </c>
      <c r="Y598" s="48" t="s">
        <v>4938</v>
      </c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1"/>
      <c r="BL598" s="41"/>
      <c r="BM598" s="41"/>
      <c r="BN598" s="41"/>
      <c r="BO598" s="41"/>
      <c r="BP598" s="41"/>
      <c r="BQ598" s="41"/>
      <c r="BR598" s="41"/>
      <c r="BS598" s="41"/>
      <c r="BT598" s="41"/>
      <c r="BU598" s="41"/>
      <c r="BV598" s="41"/>
      <c r="BW598" s="41"/>
      <c r="BX598" s="41"/>
      <c r="BY598" s="41"/>
      <c r="BZ598" s="41"/>
      <c r="CA598" s="41"/>
      <c r="CB598" s="41"/>
      <c r="CC598" s="41"/>
      <c r="CD598" s="41"/>
      <c r="CE598" s="41"/>
      <c r="CF598" s="41"/>
      <c r="CG598" s="41"/>
      <c r="CH598" s="41"/>
      <c r="CI598" s="41"/>
      <c r="CJ598" s="41"/>
      <c r="CK598" s="41"/>
      <c r="CL598" s="41"/>
      <c r="CM598" s="41"/>
      <c r="CN598" s="41"/>
      <c r="CO598" s="41"/>
      <c r="CP598" s="41"/>
      <c r="CQ598" s="41"/>
      <c r="CR598" s="41"/>
      <c r="CS598" s="41"/>
      <c r="CT598" s="41"/>
      <c r="CU598" s="41"/>
      <c r="CV598" s="41"/>
      <c r="CW598" s="41"/>
      <c r="CX598" s="41"/>
      <c r="CY598" s="41"/>
      <c r="CZ598" s="41"/>
      <c r="DA598" s="41"/>
      <c r="DB598" s="41"/>
      <c r="DC598" s="41"/>
      <c r="DD598" s="41"/>
      <c r="DE598" s="41"/>
      <c r="DF598" s="41"/>
      <c r="DG598" s="41"/>
      <c r="DH598" s="41"/>
      <c r="DI598" s="41"/>
      <c r="DJ598" s="41"/>
      <c r="DK598" s="41"/>
      <c r="DL598" s="41"/>
      <c r="DM598" s="41"/>
      <c r="DN598" s="41"/>
      <c r="DO598" s="41"/>
      <c r="DP598" s="41"/>
      <c r="DQ598" s="41"/>
      <c r="DR598" s="41"/>
      <c r="DS598" s="41"/>
      <c r="DT598" s="41"/>
      <c r="DU598" s="41"/>
      <c r="DV598" s="41"/>
      <c r="DW598" s="41"/>
      <c r="DX598" s="41"/>
      <c r="DY598" s="41"/>
      <c r="DZ598" s="41"/>
      <c r="EA598" s="41"/>
      <c r="EB598" s="41"/>
      <c r="EC598" s="41"/>
      <c r="ED598" s="41"/>
      <c r="EE598" s="41"/>
      <c r="EF598" s="41"/>
      <c r="EG598" s="41"/>
      <c r="EH598" s="41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</row>
    <row r="599" spans="1:240" s="60" customFormat="1" ht="15" customHeight="1" x14ac:dyDescent="0.25">
      <c r="A599" s="14">
        <v>598</v>
      </c>
      <c r="B599" s="42" t="s">
        <v>3411</v>
      </c>
      <c r="C599" s="43" t="s">
        <v>9</v>
      </c>
      <c r="D599" s="42" t="s">
        <v>61</v>
      </c>
      <c r="E599" s="70">
        <v>43064</v>
      </c>
      <c r="F599" s="71" t="s">
        <v>3728</v>
      </c>
      <c r="G599" s="71">
        <v>8179001130</v>
      </c>
      <c r="H599" s="71" t="s">
        <v>1075</v>
      </c>
      <c r="I599" s="71" t="s">
        <v>1076</v>
      </c>
      <c r="J599" s="113" t="s">
        <v>109</v>
      </c>
      <c r="K599" s="114">
        <v>200000</v>
      </c>
      <c r="L599" s="113" t="s">
        <v>66</v>
      </c>
      <c r="M599" s="113" t="s">
        <v>67</v>
      </c>
      <c r="N599" s="71" t="s">
        <v>3729</v>
      </c>
      <c r="O599" s="71" t="s">
        <v>3730</v>
      </c>
      <c r="P599" s="71" t="s">
        <v>3731</v>
      </c>
      <c r="Q599" s="119" t="s">
        <v>1080</v>
      </c>
      <c r="R599" s="58" t="s">
        <v>72</v>
      </c>
      <c r="S599" s="66" t="s">
        <v>3732</v>
      </c>
      <c r="T599" s="119" t="s">
        <v>115</v>
      </c>
      <c r="U599" s="66" t="s">
        <v>75</v>
      </c>
      <c r="V599" s="66" t="s">
        <v>76</v>
      </c>
      <c r="W599" s="115" t="s">
        <v>77</v>
      </c>
      <c r="X599" s="66" t="s">
        <v>1358</v>
      </c>
      <c r="Y599" s="48" t="s">
        <v>4938</v>
      </c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/>
      <c r="BV599" s="41"/>
      <c r="BW599" s="41"/>
      <c r="BX599" s="41"/>
      <c r="BY599" s="41"/>
      <c r="BZ599" s="41"/>
      <c r="CA599" s="41"/>
      <c r="CB599" s="41"/>
      <c r="CC599" s="41"/>
      <c r="CD599" s="41"/>
      <c r="CE599" s="41"/>
      <c r="CF599" s="41"/>
      <c r="CG599" s="41"/>
      <c r="CH599" s="41"/>
      <c r="CI599" s="41"/>
      <c r="CJ599" s="41"/>
      <c r="CK599" s="41"/>
      <c r="CL599" s="41"/>
      <c r="CM599" s="41"/>
      <c r="CN599" s="41"/>
      <c r="CO599" s="41"/>
      <c r="CP599" s="41"/>
      <c r="CQ599" s="41"/>
      <c r="CR599" s="41"/>
      <c r="CS599" s="41"/>
      <c r="CT599" s="41"/>
      <c r="CU599" s="41"/>
      <c r="CV599" s="41"/>
      <c r="CW599" s="41"/>
      <c r="CX599" s="41"/>
      <c r="CY599" s="41"/>
      <c r="CZ599" s="41"/>
      <c r="DA599" s="41"/>
      <c r="DB599" s="41"/>
      <c r="DC599" s="41"/>
      <c r="DD599" s="41"/>
      <c r="DE599" s="41"/>
      <c r="DF599" s="41"/>
      <c r="DG599" s="41"/>
      <c r="DH599" s="41"/>
      <c r="DI599" s="41"/>
      <c r="DJ599" s="41"/>
      <c r="DK599" s="41"/>
      <c r="DL599" s="41"/>
      <c r="DM599" s="41"/>
      <c r="DN599" s="41"/>
      <c r="DO599" s="41"/>
      <c r="DP599" s="41"/>
      <c r="DQ599" s="41"/>
      <c r="DR599" s="41"/>
      <c r="DS599" s="41"/>
      <c r="DT599" s="41"/>
      <c r="DU599" s="41"/>
      <c r="DV599" s="41"/>
      <c r="DW599" s="41"/>
      <c r="DX599" s="41"/>
      <c r="DY599" s="41"/>
      <c r="DZ599" s="41"/>
      <c r="EA599" s="41"/>
      <c r="EB599" s="41"/>
      <c r="EC599" s="41"/>
      <c r="ED599" s="41"/>
      <c r="EE599" s="41"/>
      <c r="EF599" s="41"/>
      <c r="EG599" s="41"/>
      <c r="EH599" s="41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</row>
    <row r="600" spans="1:240" s="60" customFormat="1" ht="15" customHeight="1" x14ac:dyDescent="0.25">
      <c r="A600" s="14">
        <v>599</v>
      </c>
      <c r="B600" s="42" t="s">
        <v>3411</v>
      </c>
      <c r="C600" s="43" t="s">
        <v>9</v>
      </c>
      <c r="D600" s="42" t="s">
        <v>61</v>
      </c>
      <c r="E600" s="70">
        <v>43068</v>
      </c>
      <c r="F600" s="71" t="s">
        <v>3733</v>
      </c>
      <c r="G600" s="71">
        <v>8179001314</v>
      </c>
      <c r="H600" s="71" t="s">
        <v>1708</v>
      </c>
      <c r="I600" s="71" t="s">
        <v>1709</v>
      </c>
      <c r="J600" s="113" t="s">
        <v>121</v>
      </c>
      <c r="K600" s="114">
        <v>300000</v>
      </c>
      <c r="L600" s="113" t="s">
        <v>66</v>
      </c>
      <c r="M600" s="113" t="s">
        <v>67</v>
      </c>
      <c r="N600" s="71" t="s">
        <v>3734</v>
      </c>
      <c r="O600" s="71" t="s">
        <v>3735</v>
      </c>
      <c r="P600" s="71" t="s">
        <v>3736</v>
      </c>
      <c r="Q600" s="119" t="s">
        <v>1713</v>
      </c>
      <c r="R600" s="58" t="s">
        <v>72</v>
      </c>
      <c r="S600" s="66" t="s">
        <v>3732</v>
      </c>
      <c r="T600" s="119" t="s">
        <v>115</v>
      </c>
      <c r="U600" s="66" t="s">
        <v>75</v>
      </c>
      <c r="V600" s="66" t="s">
        <v>76</v>
      </c>
      <c r="W600" s="115" t="s">
        <v>77</v>
      </c>
      <c r="X600" s="66" t="s">
        <v>1358</v>
      </c>
      <c r="Y600" s="48" t="s">
        <v>4938</v>
      </c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  <c r="CE600" s="41"/>
      <c r="CF600" s="41"/>
      <c r="CG600" s="41"/>
      <c r="CH600" s="41"/>
      <c r="CI600" s="41"/>
      <c r="CJ600" s="41"/>
      <c r="CK600" s="41"/>
      <c r="CL600" s="41"/>
      <c r="CM600" s="41"/>
      <c r="CN600" s="41"/>
      <c r="CO600" s="41"/>
      <c r="CP600" s="41"/>
      <c r="CQ600" s="41"/>
      <c r="CR600" s="41"/>
      <c r="CS600" s="41"/>
      <c r="CT600" s="41"/>
      <c r="CU600" s="41"/>
      <c r="CV600" s="41"/>
      <c r="CW600" s="41"/>
      <c r="CX600" s="41"/>
      <c r="CY600" s="41"/>
      <c r="CZ600" s="41"/>
      <c r="DA600" s="41"/>
      <c r="DB600" s="41"/>
      <c r="DC600" s="41"/>
      <c r="DD600" s="41"/>
      <c r="DE600" s="41"/>
      <c r="DF600" s="41"/>
      <c r="DG600" s="41"/>
      <c r="DH600" s="41"/>
      <c r="DI600" s="41"/>
      <c r="DJ600" s="41"/>
      <c r="DK600" s="41"/>
      <c r="DL600" s="41"/>
      <c r="DM600" s="41"/>
      <c r="DN600" s="41"/>
      <c r="DO600" s="41"/>
      <c r="DP600" s="41"/>
      <c r="DQ600" s="41"/>
      <c r="DR600" s="41"/>
      <c r="DS600" s="41"/>
      <c r="DT600" s="41"/>
      <c r="DU600" s="41"/>
      <c r="DV600" s="41"/>
      <c r="DW600" s="41"/>
      <c r="DX600" s="41"/>
      <c r="DY600" s="41"/>
      <c r="DZ600" s="41"/>
      <c r="EA600" s="41"/>
      <c r="EB600" s="41"/>
      <c r="EC600" s="41"/>
      <c r="ED600" s="41"/>
      <c r="EE600" s="41"/>
      <c r="EF600" s="41"/>
      <c r="EG600" s="41"/>
      <c r="EH600" s="41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</row>
    <row r="601" spans="1:240" s="60" customFormat="1" ht="15" customHeight="1" x14ac:dyDescent="0.25">
      <c r="A601" s="14">
        <v>600</v>
      </c>
      <c r="B601" s="42" t="s">
        <v>3411</v>
      </c>
      <c r="C601" s="43" t="s">
        <v>9</v>
      </c>
      <c r="D601" s="42" t="s">
        <v>61</v>
      </c>
      <c r="E601" s="70">
        <v>43048</v>
      </c>
      <c r="F601" s="71" t="s">
        <v>3737</v>
      </c>
      <c r="G601" s="71">
        <v>8169000357</v>
      </c>
      <c r="H601" s="71" t="s">
        <v>3738</v>
      </c>
      <c r="I601" s="71" t="s">
        <v>3739</v>
      </c>
      <c r="J601" s="113" t="s">
        <v>121</v>
      </c>
      <c r="K601" s="114">
        <v>100000</v>
      </c>
      <c r="L601" s="113" t="s">
        <v>66</v>
      </c>
      <c r="M601" s="113" t="s">
        <v>67</v>
      </c>
      <c r="N601" s="71" t="s">
        <v>3740</v>
      </c>
      <c r="O601" s="71" t="s">
        <v>3741</v>
      </c>
      <c r="P601" s="71" t="s">
        <v>3742</v>
      </c>
      <c r="Q601" s="119" t="s">
        <v>3743</v>
      </c>
      <c r="R601" s="58" t="s">
        <v>72</v>
      </c>
      <c r="S601" s="66" t="s">
        <v>3732</v>
      </c>
      <c r="T601" s="119" t="s">
        <v>115</v>
      </c>
      <c r="U601" s="66" t="s">
        <v>75</v>
      </c>
      <c r="V601" s="66" t="s">
        <v>76</v>
      </c>
      <c r="W601" s="115" t="s">
        <v>77</v>
      </c>
      <c r="X601" s="66" t="s">
        <v>1358</v>
      </c>
      <c r="Y601" s="48" t="s">
        <v>4938</v>
      </c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41"/>
      <c r="BP601" s="41"/>
      <c r="BQ601" s="41"/>
      <c r="BR601" s="41"/>
      <c r="BS601" s="41"/>
      <c r="BT601" s="41"/>
      <c r="BU601" s="41"/>
      <c r="BV601" s="41"/>
      <c r="BW601" s="41"/>
      <c r="BX601" s="41"/>
      <c r="BY601" s="41"/>
      <c r="BZ601" s="41"/>
      <c r="CA601" s="41"/>
      <c r="CB601" s="41"/>
      <c r="CC601" s="41"/>
      <c r="CD601" s="41"/>
      <c r="CE601" s="41"/>
      <c r="CF601" s="41"/>
      <c r="CG601" s="41"/>
      <c r="CH601" s="41"/>
      <c r="CI601" s="41"/>
      <c r="CJ601" s="41"/>
      <c r="CK601" s="41"/>
      <c r="CL601" s="41"/>
      <c r="CM601" s="41"/>
      <c r="CN601" s="41"/>
      <c r="CO601" s="41"/>
      <c r="CP601" s="41"/>
      <c r="CQ601" s="41"/>
      <c r="CR601" s="41"/>
      <c r="CS601" s="41"/>
      <c r="CT601" s="41"/>
      <c r="CU601" s="41"/>
      <c r="CV601" s="41"/>
      <c r="CW601" s="41"/>
      <c r="CX601" s="41"/>
      <c r="CY601" s="41"/>
      <c r="CZ601" s="41"/>
      <c r="DA601" s="41"/>
      <c r="DB601" s="41"/>
      <c r="DC601" s="41"/>
      <c r="DD601" s="41"/>
      <c r="DE601" s="41"/>
      <c r="DF601" s="41"/>
      <c r="DG601" s="41"/>
      <c r="DH601" s="41"/>
      <c r="DI601" s="41"/>
      <c r="DJ601" s="41"/>
      <c r="DK601" s="41"/>
      <c r="DL601" s="41"/>
      <c r="DM601" s="41"/>
      <c r="DN601" s="41"/>
      <c r="DO601" s="41"/>
      <c r="DP601" s="41"/>
      <c r="DQ601" s="41"/>
      <c r="DR601" s="41"/>
      <c r="DS601" s="41"/>
      <c r="DT601" s="41"/>
      <c r="DU601" s="41"/>
      <c r="DV601" s="41"/>
      <c r="DW601" s="41"/>
      <c r="DX601" s="41"/>
      <c r="DY601" s="41"/>
      <c r="DZ601" s="41"/>
      <c r="EA601" s="41"/>
      <c r="EB601" s="41"/>
      <c r="EC601" s="41"/>
      <c r="ED601" s="41"/>
      <c r="EE601" s="41"/>
      <c r="EF601" s="41"/>
      <c r="EG601" s="41"/>
      <c r="EH601" s="41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</row>
    <row r="602" spans="1:240" s="60" customFormat="1" ht="15" customHeight="1" x14ac:dyDescent="0.25">
      <c r="A602" s="14">
        <v>601</v>
      </c>
      <c r="B602" s="42" t="s">
        <v>3411</v>
      </c>
      <c r="C602" s="43" t="s">
        <v>9</v>
      </c>
      <c r="D602" s="42" t="s">
        <v>61</v>
      </c>
      <c r="E602" s="70">
        <v>43048</v>
      </c>
      <c r="F602" s="71" t="s">
        <v>3744</v>
      </c>
      <c r="G602" s="71">
        <v>8169000357</v>
      </c>
      <c r="H602" s="71" t="s">
        <v>3738</v>
      </c>
      <c r="I602" s="71" t="s">
        <v>3739</v>
      </c>
      <c r="J602" s="113" t="s">
        <v>121</v>
      </c>
      <c r="K602" s="114">
        <v>100000</v>
      </c>
      <c r="L602" s="113" t="s">
        <v>66</v>
      </c>
      <c r="M602" s="113" t="s">
        <v>67</v>
      </c>
      <c r="N602" s="71" t="s">
        <v>3745</v>
      </c>
      <c r="O602" s="71" t="s">
        <v>3746</v>
      </c>
      <c r="P602" s="71" t="s">
        <v>3742</v>
      </c>
      <c r="Q602" s="119" t="s">
        <v>3743</v>
      </c>
      <c r="R602" s="58" t="s">
        <v>72</v>
      </c>
      <c r="S602" s="66" t="s">
        <v>3732</v>
      </c>
      <c r="T602" s="119" t="s">
        <v>115</v>
      </c>
      <c r="U602" s="66" t="s">
        <v>75</v>
      </c>
      <c r="V602" s="66" t="s">
        <v>76</v>
      </c>
      <c r="W602" s="115" t="s">
        <v>77</v>
      </c>
      <c r="X602" s="66" t="s">
        <v>1358</v>
      </c>
      <c r="Y602" s="48" t="s">
        <v>4938</v>
      </c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41"/>
      <c r="BP602" s="41"/>
      <c r="BQ602" s="41"/>
      <c r="BR602" s="41"/>
      <c r="BS602" s="41"/>
      <c r="BT602" s="41"/>
      <c r="BU602" s="41"/>
      <c r="BV602" s="41"/>
      <c r="BW602" s="41"/>
      <c r="BX602" s="41"/>
      <c r="BY602" s="41"/>
      <c r="BZ602" s="41"/>
      <c r="CA602" s="41"/>
      <c r="CB602" s="41"/>
      <c r="CC602" s="41"/>
      <c r="CD602" s="41"/>
      <c r="CE602" s="41"/>
      <c r="CF602" s="41"/>
      <c r="CG602" s="41"/>
      <c r="CH602" s="41"/>
      <c r="CI602" s="41"/>
      <c r="CJ602" s="41"/>
      <c r="CK602" s="41"/>
      <c r="CL602" s="41"/>
      <c r="CM602" s="41"/>
      <c r="CN602" s="41"/>
      <c r="CO602" s="41"/>
      <c r="CP602" s="41"/>
      <c r="CQ602" s="41"/>
      <c r="CR602" s="41"/>
      <c r="CS602" s="41"/>
      <c r="CT602" s="41"/>
      <c r="CU602" s="41"/>
      <c r="CV602" s="41"/>
      <c r="CW602" s="41"/>
      <c r="CX602" s="41"/>
      <c r="CY602" s="41"/>
      <c r="CZ602" s="41"/>
      <c r="DA602" s="41"/>
      <c r="DB602" s="41"/>
      <c r="DC602" s="41"/>
      <c r="DD602" s="41"/>
      <c r="DE602" s="41"/>
      <c r="DF602" s="41"/>
      <c r="DG602" s="41"/>
      <c r="DH602" s="41"/>
      <c r="DI602" s="41"/>
      <c r="DJ602" s="41"/>
      <c r="DK602" s="41"/>
      <c r="DL602" s="41"/>
      <c r="DM602" s="41"/>
      <c r="DN602" s="41"/>
      <c r="DO602" s="41"/>
      <c r="DP602" s="41"/>
      <c r="DQ602" s="41"/>
      <c r="DR602" s="41"/>
      <c r="DS602" s="41"/>
      <c r="DT602" s="41"/>
      <c r="DU602" s="41"/>
      <c r="DV602" s="41"/>
      <c r="DW602" s="41"/>
      <c r="DX602" s="41"/>
      <c r="DY602" s="41"/>
      <c r="DZ602" s="41"/>
      <c r="EA602" s="41"/>
      <c r="EB602" s="41"/>
      <c r="EC602" s="41"/>
      <c r="ED602" s="41"/>
      <c r="EE602" s="41"/>
      <c r="EF602" s="41"/>
      <c r="EG602" s="41"/>
      <c r="EH602" s="41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</row>
    <row r="603" spans="1:240" s="60" customFormat="1" ht="15" customHeight="1" x14ac:dyDescent="0.25">
      <c r="A603" s="14">
        <v>602</v>
      </c>
      <c r="B603" s="42" t="s">
        <v>3411</v>
      </c>
      <c r="C603" s="43" t="s">
        <v>9</v>
      </c>
      <c r="D603" s="42" t="s">
        <v>61</v>
      </c>
      <c r="E603" s="70">
        <v>43048</v>
      </c>
      <c r="F603" s="71" t="s">
        <v>3747</v>
      </c>
      <c r="G603" s="71">
        <v>8169000357</v>
      </c>
      <c r="H603" s="71" t="s">
        <v>3738</v>
      </c>
      <c r="I603" s="71" t="s">
        <v>3739</v>
      </c>
      <c r="J603" s="113" t="s">
        <v>121</v>
      </c>
      <c r="K603" s="114">
        <v>100000</v>
      </c>
      <c r="L603" s="113" t="s">
        <v>66</v>
      </c>
      <c r="M603" s="113" t="s">
        <v>67</v>
      </c>
      <c r="N603" s="71" t="s">
        <v>3748</v>
      </c>
      <c r="O603" s="71" t="s">
        <v>3749</v>
      </c>
      <c r="P603" s="71" t="s">
        <v>3742</v>
      </c>
      <c r="Q603" s="119" t="s">
        <v>3743</v>
      </c>
      <c r="R603" s="58" t="s">
        <v>72</v>
      </c>
      <c r="S603" s="66" t="s">
        <v>3732</v>
      </c>
      <c r="T603" s="119" t="s">
        <v>115</v>
      </c>
      <c r="U603" s="66" t="s">
        <v>75</v>
      </c>
      <c r="V603" s="66" t="s">
        <v>76</v>
      </c>
      <c r="W603" s="115" t="s">
        <v>77</v>
      </c>
      <c r="X603" s="66" t="s">
        <v>1358</v>
      </c>
      <c r="Y603" s="48" t="s">
        <v>4938</v>
      </c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41"/>
      <c r="BP603" s="41"/>
      <c r="BQ603" s="41"/>
      <c r="BR603" s="41"/>
      <c r="BS603" s="41"/>
      <c r="BT603" s="41"/>
      <c r="BU603" s="41"/>
      <c r="BV603" s="41"/>
      <c r="BW603" s="41"/>
      <c r="BX603" s="41"/>
      <c r="BY603" s="41"/>
      <c r="BZ603" s="41"/>
      <c r="CA603" s="41"/>
      <c r="CB603" s="41"/>
      <c r="CC603" s="41"/>
      <c r="CD603" s="41"/>
      <c r="CE603" s="41"/>
      <c r="CF603" s="41"/>
      <c r="CG603" s="41"/>
      <c r="CH603" s="41"/>
      <c r="CI603" s="41"/>
      <c r="CJ603" s="41"/>
      <c r="CK603" s="41"/>
      <c r="CL603" s="41"/>
      <c r="CM603" s="41"/>
      <c r="CN603" s="41"/>
      <c r="CO603" s="41"/>
      <c r="CP603" s="41"/>
      <c r="CQ603" s="41"/>
      <c r="CR603" s="41"/>
      <c r="CS603" s="41"/>
      <c r="CT603" s="41"/>
      <c r="CU603" s="41"/>
      <c r="CV603" s="41"/>
      <c r="CW603" s="41"/>
      <c r="CX603" s="41"/>
      <c r="CY603" s="41"/>
      <c r="CZ603" s="41"/>
      <c r="DA603" s="41"/>
      <c r="DB603" s="41"/>
      <c r="DC603" s="41"/>
      <c r="DD603" s="41"/>
      <c r="DE603" s="41"/>
      <c r="DF603" s="41"/>
      <c r="DG603" s="41"/>
      <c r="DH603" s="41"/>
      <c r="DI603" s="41"/>
      <c r="DJ603" s="41"/>
      <c r="DK603" s="41"/>
      <c r="DL603" s="41"/>
      <c r="DM603" s="41"/>
      <c r="DN603" s="41"/>
      <c r="DO603" s="41"/>
      <c r="DP603" s="41"/>
      <c r="DQ603" s="41"/>
      <c r="DR603" s="41"/>
      <c r="DS603" s="41"/>
      <c r="DT603" s="41"/>
      <c r="DU603" s="41"/>
      <c r="DV603" s="41"/>
      <c r="DW603" s="41"/>
      <c r="DX603" s="41"/>
      <c r="DY603" s="41"/>
      <c r="DZ603" s="41"/>
      <c r="EA603" s="41"/>
      <c r="EB603" s="41"/>
      <c r="EC603" s="41"/>
      <c r="ED603" s="41"/>
      <c r="EE603" s="41"/>
      <c r="EF603" s="41"/>
      <c r="EG603" s="41"/>
      <c r="EH603" s="41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</row>
    <row r="604" spans="1:240" s="60" customFormat="1" ht="15" customHeight="1" x14ac:dyDescent="0.25">
      <c r="A604" s="14">
        <v>603</v>
      </c>
      <c r="B604" s="42" t="s">
        <v>3411</v>
      </c>
      <c r="C604" s="43" t="s">
        <v>9</v>
      </c>
      <c r="D604" s="42" t="s">
        <v>61</v>
      </c>
      <c r="E604" s="70">
        <v>43072</v>
      </c>
      <c r="F604" s="71" t="s">
        <v>3750</v>
      </c>
      <c r="G604" s="71">
        <v>8179001293</v>
      </c>
      <c r="H604" s="71" t="s">
        <v>258</v>
      </c>
      <c r="I604" s="71" t="s">
        <v>259</v>
      </c>
      <c r="J604" s="113" t="s">
        <v>121</v>
      </c>
      <c r="K604" s="114">
        <v>200000</v>
      </c>
      <c r="L604" s="113" t="s">
        <v>66</v>
      </c>
      <c r="M604" s="113" t="s">
        <v>67</v>
      </c>
      <c r="N604" s="71" t="s">
        <v>3751</v>
      </c>
      <c r="O604" s="71" t="s">
        <v>3752</v>
      </c>
      <c r="P604" s="71" t="s">
        <v>3753</v>
      </c>
      <c r="Q604" s="119" t="s">
        <v>263</v>
      </c>
      <c r="R604" s="58" t="s">
        <v>72</v>
      </c>
      <c r="S604" s="66" t="s">
        <v>3732</v>
      </c>
      <c r="T604" s="119" t="s">
        <v>115</v>
      </c>
      <c r="U604" s="66" t="s">
        <v>75</v>
      </c>
      <c r="V604" s="66" t="s">
        <v>76</v>
      </c>
      <c r="W604" s="115" t="s">
        <v>77</v>
      </c>
      <c r="X604" s="66" t="s">
        <v>1358</v>
      </c>
      <c r="Y604" s="48" t="s">
        <v>4938</v>
      </c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  <c r="CE604" s="41"/>
      <c r="CF604" s="41"/>
      <c r="CG604" s="41"/>
      <c r="CH604" s="41"/>
      <c r="CI604" s="41"/>
      <c r="CJ604" s="41"/>
      <c r="CK604" s="41"/>
      <c r="CL604" s="41"/>
      <c r="CM604" s="41"/>
      <c r="CN604" s="41"/>
      <c r="CO604" s="41"/>
      <c r="CP604" s="41"/>
      <c r="CQ604" s="41"/>
      <c r="CR604" s="41"/>
      <c r="CS604" s="41"/>
      <c r="CT604" s="41"/>
      <c r="CU604" s="41"/>
      <c r="CV604" s="41"/>
      <c r="CW604" s="41"/>
      <c r="CX604" s="41"/>
      <c r="CY604" s="41"/>
      <c r="CZ604" s="41"/>
      <c r="DA604" s="41"/>
      <c r="DB604" s="41"/>
      <c r="DC604" s="41"/>
      <c r="DD604" s="41"/>
      <c r="DE604" s="41"/>
      <c r="DF604" s="41"/>
      <c r="DG604" s="41"/>
      <c r="DH604" s="41"/>
      <c r="DI604" s="41"/>
      <c r="DJ604" s="41"/>
      <c r="DK604" s="41"/>
      <c r="DL604" s="41"/>
      <c r="DM604" s="41"/>
      <c r="DN604" s="41"/>
      <c r="DO604" s="41"/>
      <c r="DP604" s="41"/>
      <c r="DQ604" s="41"/>
      <c r="DR604" s="41"/>
      <c r="DS604" s="41"/>
      <c r="DT604" s="41"/>
      <c r="DU604" s="41"/>
      <c r="DV604" s="41"/>
      <c r="DW604" s="41"/>
      <c r="DX604" s="41"/>
      <c r="DY604" s="41"/>
      <c r="DZ604" s="41"/>
      <c r="EA604" s="41"/>
      <c r="EB604" s="41"/>
      <c r="EC604" s="41"/>
      <c r="ED604" s="41"/>
      <c r="EE604" s="41"/>
      <c r="EF604" s="41"/>
      <c r="EG604" s="41"/>
      <c r="EH604" s="41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</row>
    <row r="605" spans="1:240" s="60" customFormat="1" ht="15" customHeight="1" x14ac:dyDescent="0.25">
      <c r="A605" s="14">
        <v>604</v>
      </c>
      <c r="B605" s="42" t="s">
        <v>3411</v>
      </c>
      <c r="C605" s="43" t="s">
        <v>9</v>
      </c>
      <c r="D605" s="42" t="s">
        <v>61</v>
      </c>
      <c r="E605" s="70">
        <v>43072</v>
      </c>
      <c r="F605" s="71" t="s">
        <v>3754</v>
      </c>
      <c r="G605" s="71">
        <v>8179001293</v>
      </c>
      <c r="H605" s="71" t="s">
        <v>258</v>
      </c>
      <c r="I605" s="71" t="s">
        <v>259</v>
      </c>
      <c r="J605" s="113" t="s">
        <v>121</v>
      </c>
      <c r="K605" s="114">
        <v>100000</v>
      </c>
      <c r="L605" s="113" t="s">
        <v>66</v>
      </c>
      <c r="M605" s="113" t="s">
        <v>67</v>
      </c>
      <c r="N605" s="71" t="s">
        <v>3755</v>
      </c>
      <c r="O605" s="71" t="s">
        <v>3756</v>
      </c>
      <c r="P605" s="71" t="s">
        <v>3757</v>
      </c>
      <c r="Q605" s="119" t="s">
        <v>263</v>
      </c>
      <c r="R605" s="58" t="s">
        <v>72</v>
      </c>
      <c r="S605" s="66" t="s">
        <v>3732</v>
      </c>
      <c r="T605" s="119" t="s">
        <v>115</v>
      </c>
      <c r="U605" s="66" t="s">
        <v>75</v>
      </c>
      <c r="V605" s="66" t="s">
        <v>76</v>
      </c>
      <c r="W605" s="115" t="s">
        <v>77</v>
      </c>
      <c r="X605" s="66" t="s">
        <v>1358</v>
      </c>
      <c r="Y605" s="48" t="s">
        <v>4938</v>
      </c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  <c r="CE605" s="41"/>
      <c r="CF605" s="41"/>
      <c r="CG605" s="41"/>
      <c r="CH605" s="41"/>
      <c r="CI605" s="41"/>
      <c r="CJ605" s="41"/>
      <c r="CK605" s="41"/>
      <c r="CL605" s="41"/>
      <c r="CM605" s="41"/>
      <c r="CN605" s="41"/>
      <c r="CO605" s="41"/>
      <c r="CP605" s="41"/>
      <c r="CQ605" s="41"/>
      <c r="CR605" s="41"/>
      <c r="CS605" s="41"/>
      <c r="CT605" s="41"/>
      <c r="CU605" s="41"/>
      <c r="CV605" s="41"/>
      <c r="CW605" s="41"/>
      <c r="CX605" s="41"/>
      <c r="CY605" s="41"/>
      <c r="CZ605" s="41"/>
      <c r="DA605" s="41"/>
      <c r="DB605" s="41"/>
      <c r="DC605" s="41"/>
      <c r="DD605" s="41"/>
      <c r="DE605" s="41"/>
      <c r="DF605" s="41"/>
      <c r="DG605" s="41"/>
      <c r="DH605" s="41"/>
      <c r="DI605" s="41"/>
      <c r="DJ605" s="41"/>
      <c r="DK605" s="41"/>
      <c r="DL605" s="41"/>
      <c r="DM605" s="41"/>
      <c r="DN605" s="41"/>
      <c r="DO605" s="41"/>
      <c r="DP605" s="41"/>
      <c r="DQ605" s="41"/>
      <c r="DR605" s="41"/>
      <c r="DS605" s="41"/>
      <c r="DT605" s="41"/>
      <c r="DU605" s="41"/>
      <c r="DV605" s="41"/>
      <c r="DW605" s="41"/>
      <c r="DX605" s="41"/>
      <c r="DY605" s="41"/>
      <c r="DZ605" s="41"/>
      <c r="EA605" s="41"/>
      <c r="EB605" s="41"/>
      <c r="EC605" s="41"/>
      <c r="ED605" s="41"/>
      <c r="EE605" s="41"/>
      <c r="EF605" s="41"/>
      <c r="EG605" s="41"/>
      <c r="EH605" s="41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</row>
    <row r="606" spans="1:240" s="60" customFormat="1" ht="15" customHeight="1" x14ac:dyDescent="0.25">
      <c r="A606" s="14">
        <v>605</v>
      </c>
      <c r="B606" s="42" t="s">
        <v>3411</v>
      </c>
      <c r="C606" s="43" t="s">
        <v>9</v>
      </c>
      <c r="D606" s="42" t="s">
        <v>61</v>
      </c>
      <c r="E606" s="70">
        <v>43089</v>
      </c>
      <c r="F606" s="71" t="s">
        <v>3758</v>
      </c>
      <c r="G606" s="71">
        <v>8179001109</v>
      </c>
      <c r="H606" s="71" t="s">
        <v>3759</v>
      </c>
      <c r="I606" s="71" t="s">
        <v>3760</v>
      </c>
      <c r="J606" s="113" t="s">
        <v>109</v>
      </c>
      <c r="K606" s="114">
        <v>150000</v>
      </c>
      <c r="L606" s="113" t="s">
        <v>66</v>
      </c>
      <c r="M606" s="113" t="s">
        <v>67</v>
      </c>
      <c r="N606" s="71" t="s">
        <v>3761</v>
      </c>
      <c r="O606" s="71" t="s">
        <v>3762</v>
      </c>
      <c r="P606" s="71" t="s">
        <v>3763</v>
      </c>
      <c r="Q606" s="119" t="s">
        <v>3764</v>
      </c>
      <c r="R606" s="58" t="s">
        <v>72</v>
      </c>
      <c r="S606" s="66" t="s">
        <v>3732</v>
      </c>
      <c r="T606" s="119" t="s">
        <v>115</v>
      </c>
      <c r="U606" s="66" t="s">
        <v>75</v>
      </c>
      <c r="V606" s="66" t="s">
        <v>76</v>
      </c>
      <c r="W606" s="115" t="s">
        <v>77</v>
      </c>
      <c r="X606" s="66" t="s">
        <v>1358</v>
      </c>
      <c r="Y606" s="48" t="s">
        <v>4938</v>
      </c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41"/>
      <c r="BP606" s="41"/>
      <c r="BQ606" s="41"/>
      <c r="BR606" s="41"/>
      <c r="BS606" s="41"/>
      <c r="BT606" s="41"/>
      <c r="BU606" s="41"/>
      <c r="BV606" s="41"/>
      <c r="BW606" s="41"/>
      <c r="BX606" s="41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/>
      <c r="CI606" s="41"/>
      <c r="CJ606" s="41"/>
      <c r="CK606" s="41"/>
      <c r="CL606" s="41"/>
      <c r="CM606" s="41"/>
      <c r="CN606" s="41"/>
      <c r="CO606" s="41"/>
      <c r="CP606" s="41"/>
      <c r="CQ606" s="41"/>
      <c r="CR606" s="41"/>
      <c r="CS606" s="41"/>
      <c r="CT606" s="41"/>
      <c r="CU606" s="41"/>
      <c r="CV606" s="41"/>
      <c r="CW606" s="41"/>
      <c r="CX606" s="41"/>
      <c r="CY606" s="41"/>
      <c r="CZ606" s="41"/>
      <c r="DA606" s="41"/>
      <c r="DB606" s="41"/>
      <c r="DC606" s="41"/>
      <c r="DD606" s="41"/>
      <c r="DE606" s="41"/>
      <c r="DF606" s="41"/>
      <c r="DG606" s="41"/>
      <c r="DH606" s="41"/>
      <c r="DI606" s="41"/>
      <c r="DJ606" s="41"/>
      <c r="DK606" s="41"/>
      <c r="DL606" s="41"/>
      <c r="DM606" s="41"/>
      <c r="DN606" s="41"/>
      <c r="DO606" s="41"/>
      <c r="DP606" s="41"/>
      <c r="DQ606" s="41"/>
      <c r="DR606" s="41"/>
      <c r="DS606" s="41"/>
      <c r="DT606" s="41"/>
      <c r="DU606" s="41"/>
      <c r="DV606" s="41"/>
      <c r="DW606" s="41"/>
      <c r="DX606" s="41"/>
      <c r="DY606" s="41"/>
      <c r="DZ606" s="41"/>
      <c r="EA606" s="41"/>
      <c r="EB606" s="41"/>
      <c r="EC606" s="41"/>
      <c r="ED606" s="41"/>
      <c r="EE606" s="41"/>
      <c r="EF606" s="41"/>
      <c r="EG606" s="41"/>
      <c r="EH606" s="41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</row>
    <row r="607" spans="1:240" s="60" customFormat="1" ht="15" customHeight="1" x14ac:dyDescent="0.25">
      <c r="A607" s="14">
        <v>606</v>
      </c>
      <c r="B607" s="42" t="s">
        <v>3411</v>
      </c>
      <c r="C607" s="43" t="s">
        <v>9</v>
      </c>
      <c r="D607" s="42" t="s">
        <v>61</v>
      </c>
      <c r="E607" s="70">
        <v>43097</v>
      </c>
      <c r="F607" s="71" t="s">
        <v>3765</v>
      </c>
      <c r="G607" s="71">
        <v>8169000381</v>
      </c>
      <c r="H607" s="71" t="s">
        <v>3766</v>
      </c>
      <c r="I607" s="71" t="s">
        <v>3767</v>
      </c>
      <c r="J607" s="113" t="s">
        <v>121</v>
      </c>
      <c r="K607" s="114">
        <v>100000</v>
      </c>
      <c r="L607" s="113" t="s">
        <v>66</v>
      </c>
      <c r="M607" s="113" t="s">
        <v>67</v>
      </c>
      <c r="N607" s="71" t="s">
        <v>3768</v>
      </c>
      <c r="O607" s="71" t="s">
        <v>3769</v>
      </c>
      <c r="P607" s="71" t="s">
        <v>3770</v>
      </c>
      <c r="Q607" s="119" t="s">
        <v>3771</v>
      </c>
      <c r="R607" s="58" t="s">
        <v>72</v>
      </c>
      <c r="S607" s="66" t="s">
        <v>3732</v>
      </c>
      <c r="T607" s="119" t="s">
        <v>115</v>
      </c>
      <c r="U607" s="66" t="s">
        <v>75</v>
      </c>
      <c r="V607" s="66" t="s">
        <v>76</v>
      </c>
      <c r="W607" s="115" t="s">
        <v>77</v>
      </c>
      <c r="X607" s="66" t="s">
        <v>1358</v>
      </c>
      <c r="Y607" s="48" t="s">
        <v>4938</v>
      </c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41"/>
      <c r="BP607" s="41"/>
      <c r="BQ607" s="41"/>
      <c r="BR607" s="41"/>
      <c r="BS607" s="41"/>
      <c r="BT607" s="41"/>
      <c r="BU607" s="41"/>
      <c r="BV607" s="41"/>
      <c r="BW607" s="41"/>
      <c r="BX607" s="41"/>
      <c r="BY607" s="41"/>
      <c r="BZ607" s="41"/>
      <c r="CA607" s="41"/>
      <c r="CB607" s="41"/>
      <c r="CC607" s="41"/>
      <c r="CD607" s="41"/>
      <c r="CE607" s="41"/>
      <c r="CF607" s="41"/>
      <c r="CG607" s="41"/>
      <c r="CH607" s="41"/>
      <c r="CI607" s="41"/>
      <c r="CJ607" s="41"/>
      <c r="CK607" s="41"/>
      <c r="CL607" s="41"/>
      <c r="CM607" s="41"/>
      <c r="CN607" s="41"/>
      <c r="CO607" s="41"/>
      <c r="CP607" s="41"/>
      <c r="CQ607" s="41"/>
      <c r="CR607" s="41"/>
      <c r="CS607" s="41"/>
      <c r="CT607" s="41"/>
      <c r="CU607" s="41"/>
      <c r="CV607" s="41"/>
      <c r="CW607" s="41"/>
      <c r="CX607" s="41"/>
      <c r="CY607" s="41"/>
      <c r="CZ607" s="41"/>
      <c r="DA607" s="41"/>
      <c r="DB607" s="41"/>
      <c r="DC607" s="41"/>
      <c r="DD607" s="41"/>
      <c r="DE607" s="41"/>
      <c r="DF607" s="41"/>
      <c r="DG607" s="41"/>
      <c r="DH607" s="41"/>
      <c r="DI607" s="41"/>
      <c r="DJ607" s="41"/>
      <c r="DK607" s="41"/>
      <c r="DL607" s="41"/>
      <c r="DM607" s="41"/>
      <c r="DN607" s="41"/>
      <c r="DO607" s="41"/>
      <c r="DP607" s="41"/>
      <c r="DQ607" s="41"/>
      <c r="DR607" s="41"/>
      <c r="DS607" s="41"/>
      <c r="DT607" s="41"/>
      <c r="DU607" s="41"/>
      <c r="DV607" s="41"/>
      <c r="DW607" s="41"/>
      <c r="DX607" s="41"/>
      <c r="DY607" s="41"/>
      <c r="DZ607" s="41"/>
      <c r="EA607" s="41"/>
      <c r="EB607" s="41"/>
      <c r="EC607" s="41"/>
      <c r="ED607" s="41"/>
      <c r="EE607" s="41"/>
      <c r="EF607" s="41"/>
      <c r="EG607" s="41"/>
      <c r="EH607" s="41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</row>
    <row r="608" spans="1:240" s="60" customFormat="1" ht="15" customHeight="1" x14ac:dyDescent="0.25">
      <c r="A608" s="14">
        <v>607</v>
      </c>
      <c r="B608" s="42" t="s">
        <v>3411</v>
      </c>
      <c r="C608" s="43" t="s">
        <v>9</v>
      </c>
      <c r="D608" s="42" t="s">
        <v>61</v>
      </c>
      <c r="E608" s="70">
        <v>43081</v>
      </c>
      <c r="F608" s="71" t="s">
        <v>3772</v>
      </c>
      <c r="G608" s="71">
        <v>8179001293</v>
      </c>
      <c r="H608" s="71" t="s">
        <v>258</v>
      </c>
      <c r="I608" s="71" t="s">
        <v>3000</v>
      </c>
      <c r="J608" s="113" t="s">
        <v>121</v>
      </c>
      <c r="K608" s="114">
        <v>150000</v>
      </c>
      <c r="L608" s="113" t="s">
        <v>66</v>
      </c>
      <c r="M608" s="113" t="s">
        <v>67</v>
      </c>
      <c r="N608" s="71" t="s">
        <v>3773</v>
      </c>
      <c r="O608" s="71" t="s">
        <v>3774</v>
      </c>
      <c r="P608" s="71" t="s">
        <v>3775</v>
      </c>
      <c r="Q608" s="119" t="s">
        <v>263</v>
      </c>
      <c r="R608" s="58" t="s">
        <v>72</v>
      </c>
      <c r="S608" s="66" t="s">
        <v>3732</v>
      </c>
      <c r="T608" s="119" t="s">
        <v>115</v>
      </c>
      <c r="U608" s="66" t="s">
        <v>75</v>
      </c>
      <c r="V608" s="66" t="s">
        <v>76</v>
      </c>
      <c r="W608" s="115" t="s">
        <v>77</v>
      </c>
      <c r="X608" s="66" t="s">
        <v>1358</v>
      </c>
      <c r="Y608" s="48" t="s">
        <v>4938</v>
      </c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41"/>
      <c r="BP608" s="41"/>
      <c r="BQ608" s="41"/>
      <c r="BR608" s="41"/>
      <c r="BS608" s="41"/>
      <c r="BT608" s="41"/>
      <c r="BU608" s="41"/>
      <c r="BV608" s="41"/>
      <c r="BW608" s="41"/>
      <c r="BX608" s="41"/>
      <c r="BY608" s="41"/>
      <c r="BZ608" s="41"/>
      <c r="CA608" s="41"/>
      <c r="CB608" s="41"/>
      <c r="CC608" s="41"/>
      <c r="CD608" s="41"/>
      <c r="CE608" s="41"/>
      <c r="CF608" s="41"/>
      <c r="CG608" s="41"/>
      <c r="CH608" s="41"/>
      <c r="CI608" s="41"/>
      <c r="CJ608" s="41"/>
      <c r="CK608" s="41"/>
      <c r="CL608" s="41"/>
      <c r="CM608" s="41"/>
      <c r="CN608" s="41"/>
      <c r="CO608" s="41"/>
      <c r="CP608" s="41"/>
      <c r="CQ608" s="41"/>
      <c r="CR608" s="41"/>
      <c r="CS608" s="41"/>
      <c r="CT608" s="41"/>
      <c r="CU608" s="41"/>
      <c r="CV608" s="41"/>
      <c r="CW608" s="41"/>
      <c r="CX608" s="41"/>
      <c r="CY608" s="41"/>
      <c r="CZ608" s="41"/>
      <c r="DA608" s="41"/>
      <c r="DB608" s="41"/>
      <c r="DC608" s="41"/>
      <c r="DD608" s="41"/>
      <c r="DE608" s="41"/>
      <c r="DF608" s="41"/>
      <c r="DG608" s="41"/>
      <c r="DH608" s="41"/>
      <c r="DI608" s="41"/>
      <c r="DJ608" s="41"/>
      <c r="DK608" s="41"/>
      <c r="DL608" s="41"/>
      <c r="DM608" s="41"/>
      <c r="DN608" s="41"/>
      <c r="DO608" s="41"/>
      <c r="DP608" s="41"/>
      <c r="DQ608" s="41"/>
      <c r="DR608" s="41"/>
      <c r="DS608" s="41"/>
      <c r="DT608" s="41"/>
      <c r="DU608" s="41"/>
      <c r="DV608" s="41"/>
      <c r="DW608" s="41"/>
      <c r="DX608" s="41"/>
      <c r="DY608" s="41"/>
      <c r="DZ608" s="41"/>
      <c r="EA608" s="41"/>
      <c r="EB608" s="41"/>
      <c r="EC608" s="41"/>
      <c r="ED608" s="41"/>
      <c r="EE608" s="41"/>
      <c r="EF608" s="41"/>
      <c r="EG608" s="41"/>
      <c r="EH608" s="41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</row>
    <row r="609" spans="1:240" s="60" customFormat="1" ht="15" customHeight="1" x14ac:dyDescent="0.25">
      <c r="A609" s="14">
        <v>608</v>
      </c>
      <c r="B609" s="42" t="s">
        <v>3411</v>
      </c>
      <c r="C609" s="43" t="s">
        <v>9</v>
      </c>
      <c r="D609" s="42" t="s">
        <v>61</v>
      </c>
      <c r="E609" s="70">
        <v>43085</v>
      </c>
      <c r="F609" s="71" t="s">
        <v>3776</v>
      </c>
      <c r="G609" s="71">
        <v>8179001263</v>
      </c>
      <c r="H609" s="71" t="s">
        <v>339</v>
      </c>
      <c r="I609" s="71" t="s">
        <v>340</v>
      </c>
      <c r="J609" s="113" t="s">
        <v>121</v>
      </c>
      <c r="K609" s="114">
        <v>50000</v>
      </c>
      <c r="L609" s="113" t="s">
        <v>66</v>
      </c>
      <c r="M609" s="113" t="s">
        <v>67</v>
      </c>
      <c r="N609" s="71" t="s">
        <v>3777</v>
      </c>
      <c r="O609" s="71" t="s">
        <v>3778</v>
      </c>
      <c r="P609" s="71" t="s">
        <v>3779</v>
      </c>
      <c r="Q609" s="119" t="s">
        <v>344</v>
      </c>
      <c r="R609" s="58" t="s">
        <v>72</v>
      </c>
      <c r="S609" s="66" t="s">
        <v>3732</v>
      </c>
      <c r="T609" s="119" t="s">
        <v>115</v>
      </c>
      <c r="U609" s="66" t="s">
        <v>75</v>
      </c>
      <c r="V609" s="66" t="s">
        <v>76</v>
      </c>
      <c r="W609" s="115" t="s">
        <v>77</v>
      </c>
      <c r="X609" s="66" t="s">
        <v>1358</v>
      </c>
      <c r="Y609" s="48" t="s">
        <v>4938</v>
      </c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41"/>
      <c r="BP609" s="41"/>
      <c r="BQ609" s="41"/>
      <c r="BR609" s="41"/>
      <c r="BS609" s="41"/>
      <c r="BT609" s="41"/>
      <c r="BU609" s="41"/>
      <c r="BV609" s="41"/>
      <c r="BW609" s="41"/>
      <c r="BX609" s="41"/>
      <c r="BY609" s="41"/>
      <c r="BZ609" s="41"/>
      <c r="CA609" s="41"/>
      <c r="CB609" s="41"/>
      <c r="CC609" s="41"/>
      <c r="CD609" s="41"/>
      <c r="CE609" s="41"/>
      <c r="CF609" s="41"/>
      <c r="CG609" s="41"/>
      <c r="CH609" s="41"/>
      <c r="CI609" s="41"/>
      <c r="CJ609" s="41"/>
      <c r="CK609" s="41"/>
      <c r="CL609" s="41"/>
      <c r="CM609" s="41"/>
      <c r="CN609" s="41"/>
      <c r="CO609" s="41"/>
      <c r="CP609" s="41"/>
      <c r="CQ609" s="41"/>
      <c r="CR609" s="41"/>
      <c r="CS609" s="41"/>
      <c r="CT609" s="41"/>
      <c r="CU609" s="41"/>
      <c r="CV609" s="41"/>
      <c r="CW609" s="41"/>
      <c r="CX609" s="41"/>
      <c r="CY609" s="41"/>
      <c r="CZ609" s="41"/>
      <c r="DA609" s="41"/>
      <c r="DB609" s="41"/>
      <c r="DC609" s="41"/>
      <c r="DD609" s="41"/>
      <c r="DE609" s="41"/>
      <c r="DF609" s="41"/>
      <c r="DG609" s="41"/>
      <c r="DH609" s="41"/>
      <c r="DI609" s="41"/>
      <c r="DJ609" s="41"/>
      <c r="DK609" s="41"/>
      <c r="DL609" s="41"/>
      <c r="DM609" s="41"/>
      <c r="DN609" s="41"/>
      <c r="DO609" s="41"/>
      <c r="DP609" s="41"/>
      <c r="DQ609" s="41"/>
      <c r="DR609" s="41"/>
      <c r="DS609" s="41"/>
      <c r="DT609" s="41"/>
      <c r="DU609" s="41"/>
      <c r="DV609" s="41"/>
      <c r="DW609" s="41"/>
      <c r="DX609" s="41"/>
      <c r="DY609" s="41"/>
      <c r="DZ609" s="41"/>
      <c r="EA609" s="41"/>
      <c r="EB609" s="41"/>
      <c r="EC609" s="41"/>
      <c r="ED609" s="41"/>
      <c r="EE609" s="41"/>
      <c r="EF609" s="41"/>
      <c r="EG609" s="41"/>
      <c r="EH609" s="41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</row>
    <row r="610" spans="1:240" s="60" customFormat="1" ht="15" customHeight="1" x14ac:dyDescent="0.25">
      <c r="A610" s="14">
        <v>609</v>
      </c>
      <c r="B610" s="42" t="s">
        <v>3411</v>
      </c>
      <c r="C610" s="43" t="s">
        <v>9</v>
      </c>
      <c r="D610" s="42" t="s">
        <v>61</v>
      </c>
      <c r="E610" s="70">
        <v>43101</v>
      </c>
      <c r="F610" s="71" t="s">
        <v>3780</v>
      </c>
      <c r="G610" s="71">
        <v>8179001244</v>
      </c>
      <c r="H610" s="71" t="s">
        <v>2727</v>
      </c>
      <c r="I610" s="71" t="s">
        <v>2728</v>
      </c>
      <c r="J610" s="113" t="s">
        <v>121</v>
      </c>
      <c r="K610" s="114">
        <v>50000</v>
      </c>
      <c r="L610" s="113" t="s">
        <v>66</v>
      </c>
      <c r="M610" s="113" t="s">
        <v>67</v>
      </c>
      <c r="N610" s="71" t="s">
        <v>3781</v>
      </c>
      <c r="O610" s="71" t="s">
        <v>3782</v>
      </c>
      <c r="P610" s="71" t="s">
        <v>3783</v>
      </c>
      <c r="Q610" s="119" t="s">
        <v>2732</v>
      </c>
      <c r="R610" s="58" t="s">
        <v>72</v>
      </c>
      <c r="S610" s="66" t="s">
        <v>3732</v>
      </c>
      <c r="T610" s="119" t="s">
        <v>115</v>
      </c>
      <c r="U610" s="66" t="s">
        <v>75</v>
      </c>
      <c r="V610" s="66" t="s">
        <v>76</v>
      </c>
      <c r="W610" s="115" t="s">
        <v>77</v>
      </c>
      <c r="X610" s="66" t="s">
        <v>1358</v>
      </c>
      <c r="Y610" s="48" t="s">
        <v>4938</v>
      </c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41"/>
      <c r="BP610" s="41"/>
      <c r="BQ610" s="41"/>
      <c r="BR610" s="41"/>
      <c r="BS610" s="41"/>
      <c r="BT610" s="41"/>
      <c r="BU610" s="41"/>
      <c r="BV610" s="41"/>
      <c r="BW610" s="41"/>
      <c r="BX610" s="41"/>
      <c r="BY610" s="41"/>
      <c r="BZ610" s="41"/>
      <c r="CA610" s="41"/>
      <c r="CB610" s="41"/>
      <c r="CC610" s="41"/>
      <c r="CD610" s="41"/>
      <c r="CE610" s="41"/>
      <c r="CF610" s="41"/>
      <c r="CG610" s="41"/>
      <c r="CH610" s="41"/>
      <c r="CI610" s="41"/>
      <c r="CJ610" s="41"/>
      <c r="CK610" s="41"/>
      <c r="CL610" s="41"/>
      <c r="CM610" s="41"/>
      <c r="CN610" s="41"/>
      <c r="CO610" s="41"/>
      <c r="CP610" s="41"/>
      <c r="CQ610" s="41"/>
      <c r="CR610" s="41"/>
      <c r="CS610" s="41"/>
      <c r="CT610" s="41"/>
      <c r="CU610" s="41"/>
      <c r="CV610" s="41"/>
      <c r="CW610" s="41"/>
      <c r="CX610" s="41"/>
      <c r="CY610" s="41"/>
      <c r="CZ610" s="41"/>
      <c r="DA610" s="41"/>
      <c r="DB610" s="41"/>
      <c r="DC610" s="41"/>
      <c r="DD610" s="41"/>
      <c r="DE610" s="41"/>
      <c r="DF610" s="41"/>
      <c r="DG610" s="41"/>
      <c r="DH610" s="41"/>
      <c r="DI610" s="41"/>
      <c r="DJ610" s="41"/>
      <c r="DK610" s="41"/>
      <c r="DL610" s="41"/>
      <c r="DM610" s="41"/>
      <c r="DN610" s="41"/>
      <c r="DO610" s="41"/>
      <c r="DP610" s="41"/>
      <c r="DQ610" s="41"/>
      <c r="DR610" s="41"/>
      <c r="DS610" s="41"/>
      <c r="DT610" s="41"/>
      <c r="DU610" s="41"/>
      <c r="DV610" s="41"/>
      <c r="DW610" s="41"/>
      <c r="DX610" s="41"/>
      <c r="DY610" s="41"/>
      <c r="DZ610" s="41"/>
      <c r="EA610" s="41"/>
      <c r="EB610" s="41"/>
      <c r="EC610" s="41"/>
      <c r="ED610" s="41"/>
      <c r="EE610" s="41"/>
      <c r="EF610" s="41"/>
      <c r="EG610" s="41"/>
      <c r="EH610" s="41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</row>
    <row r="611" spans="1:240" s="60" customFormat="1" ht="15" customHeight="1" x14ac:dyDescent="0.25">
      <c r="A611" s="14">
        <v>610</v>
      </c>
      <c r="B611" s="42" t="s">
        <v>3411</v>
      </c>
      <c r="C611" s="43" t="s">
        <v>9</v>
      </c>
      <c r="D611" s="42" t="s">
        <v>138</v>
      </c>
      <c r="E611" s="70">
        <v>43120</v>
      </c>
      <c r="F611" s="71" t="s">
        <v>3784</v>
      </c>
      <c r="G611" s="71">
        <v>8169000460</v>
      </c>
      <c r="H611" s="71" t="s">
        <v>3785</v>
      </c>
      <c r="I611" s="71" t="s">
        <v>3786</v>
      </c>
      <c r="J611" s="113" t="s">
        <v>121</v>
      </c>
      <c r="K611" s="114">
        <v>50000</v>
      </c>
      <c r="L611" s="113" t="s">
        <v>66</v>
      </c>
      <c r="M611" s="113" t="s">
        <v>67</v>
      </c>
      <c r="N611" s="71" t="s">
        <v>3787</v>
      </c>
      <c r="O611" s="71" t="s">
        <v>3788</v>
      </c>
      <c r="P611" s="71" t="s">
        <v>3789</v>
      </c>
      <c r="Q611" s="119" t="s">
        <v>3790</v>
      </c>
      <c r="R611" s="58" t="s">
        <v>72</v>
      </c>
      <c r="S611" s="66" t="s">
        <v>3732</v>
      </c>
      <c r="T611" s="119" t="s">
        <v>115</v>
      </c>
      <c r="U611" s="43" t="s">
        <v>3593</v>
      </c>
      <c r="V611" s="126" t="s">
        <v>661</v>
      </c>
      <c r="W611" s="66" t="s">
        <v>77</v>
      </c>
      <c r="X611" s="66" t="s">
        <v>1358</v>
      </c>
      <c r="Y611" s="126" t="s">
        <v>4939</v>
      </c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41"/>
      <c r="BP611" s="41"/>
      <c r="BQ611" s="41"/>
      <c r="BR611" s="41"/>
      <c r="BS611" s="41"/>
      <c r="BT611" s="41"/>
      <c r="BU611" s="41"/>
      <c r="BV611" s="41"/>
      <c r="BW611" s="41"/>
      <c r="BX611" s="41"/>
      <c r="BY611" s="41"/>
      <c r="BZ611" s="41"/>
      <c r="CA611" s="41"/>
      <c r="CB611" s="41"/>
      <c r="CC611" s="41"/>
      <c r="CD611" s="41"/>
      <c r="CE611" s="41"/>
      <c r="CF611" s="41"/>
      <c r="CG611" s="41"/>
      <c r="CH611" s="41"/>
      <c r="CI611" s="41"/>
      <c r="CJ611" s="41"/>
      <c r="CK611" s="41"/>
      <c r="CL611" s="41"/>
      <c r="CM611" s="41"/>
      <c r="CN611" s="41"/>
      <c r="CO611" s="41"/>
      <c r="CP611" s="41"/>
      <c r="CQ611" s="41"/>
      <c r="CR611" s="41"/>
      <c r="CS611" s="41"/>
      <c r="CT611" s="41"/>
      <c r="CU611" s="41"/>
      <c r="CV611" s="41"/>
      <c r="CW611" s="41"/>
      <c r="CX611" s="41"/>
      <c r="CY611" s="41"/>
      <c r="CZ611" s="41"/>
      <c r="DA611" s="41"/>
      <c r="DB611" s="41"/>
      <c r="DC611" s="41"/>
      <c r="DD611" s="41"/>
      <c r="DE611" s="41"/>
      <c r="DF611" s="41"/>
      <c r="DG611" s="41"/>
      <c r="DH611" s="41"/>
      <c r="DI611" s="41"/>
      <c r="DJ611" s="41"/>
      <c r="DK611" s="41"/>
      <c r="DL611" s="41"/>
      <c r="DM611" s="41"/>
      <c r="DN611" s="41"/>
      <c r="DO611" s="41"/>
      <c r="DP611" s="41"/>
      <c r="DQ611" s="41"/>
      <c r="DR611" s="41"/>
      <c r="DS611" s="41"/>
      <c r="DT611" s="41"/>
      <c r="DU611" s="41"/>
      <c r="DV611" s="41"/>
      <c r="DW611" s="41"/>
      <c r="DX611" s="41"/>
      <c r="DY611" s="41"/>
      <c r="DZ611" s="41"/>
      <c r="EA611" s="41"/>
      <c r="EB611" s="41"/>
      <c r="EC611" s="41"/>
      <c r="ED611" s="41"/>
      <c r="EE611" s="41"/>
      <c r="EF611" s="41"/>
      <c r="EG611" s="41"/>
      <c r="EH611" s="41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</row>
    <row r="612" spans="1:240" s="60" customFormat="1" ht="15" customHeight="1" x14ac:dyDescent="0.25">
      <c r="A612" s="14">
        <v>611</v>
      </c>
      <c r="B612" s="42" t="s">
        <v>3411</v>
      </c>
      <c r="C612" s="43" t="s">
        <v>9</v>
      </c>
      <c r="D612" s="42" t="s">
        <v>138</v>
      </c>
      <c r="E612" s="70">
        <v>43114</v>
      </c>
      <c r="F612" s="71" t="s">
        <v>3791</v>
      </c>
      <c r="G612" s="71">
        <v>8179001243</v>
      </c>
      <c r="H612" s="71" t="s">
        <v>3792</v>
      </c>
      <c r="I612" s="71" t="s">
        <v>3793</v>
      </c>
      <c r="J612" s="113" t="s">
        <v>121</v>
      </c>
      <c r="K612" s="114">
        <v>50000</v>
      </c>
      <c r="L612" s="113" t="s">
        <v>66</v>
      </c>
      <c r="M612" s="113" t="s">
        <v>67</v>
      </c>
      <c r="N612" s="71" t="s">
        <v>3794</v>
      </c>
      <c r="O612" s="71" t="s">
        <v>3795</v>
      </c>
      <c r="P612" s="71" t="s">
        <v>3796</v>
      </c>
      <c r="Q612" s="119" t="s">
        <v>190</v>
      </c>
      <c r="R612" s="58" t="s">
        <v>72</v>
      </c>
      <c r="S612" s="66" t="s">
        <v>3732</v>
      </c>
      <c r="T612" s="119" t="s">
        <v>115</v>
      </c>
      <c r="U612" s="43" t="s">
        <v>3593</v>
      </c>
      <c r="V612" s="126" t="s">
        <v>661</v>
      </c>
      <c r="W612" s="66" t="s">
        <v>77</v>
      </c>
      <c r="X612" s="66" t="s">
        <v>1358</v>
      </c>
      <c r="Y612" s="126" t="s">
        <v>4939</v>
      </c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  <c r="BW612" s="49"/>
      <c r="BX612" s="49"/>
      <c r="BY612" s="49"/>
      <c r="BZ612" s="49"/>
      <c r="CA612" s="49"/>
      <c r="CB612" s="49"/>
      <c r="CC612" s="49"/>
      <c r="CD612" s="49"/>
      <c r="CE612" s="49"/>
      <c r="CF612" s="49"/>
      <c r="CG612" s="49"/>
      <c r="CH612" s="49"/>
      <c r="CI612" s="49"/>
      <c r="CJ612" s="49"/>
      <c r="CK612" s="49"/>
      <c r="CL612" s="49"/>
      <c r="CM612" s="49"/>
      <c r="CN612" s="49"/>
      <c r="CO612" s="49"/>
      <c r="CP612" s="49"/>
      <c r="CQ612" s="49"/>
      <c r="CR612" s="49"/>
      <c r="CS612" s="49"/>
      <c r="CT612" s="49"/>
      <c r="CU612" s="49"/>
      <c r="CV612" s="49"/>
      <c r="CW612" s="49"/>
      <c r="CX612" s="49"/>
      <c r="CY612" s="49"/>
      <c r="CZ612" s="49"/>
      <c r="DA612" s="49"/>
      <c r="DB612" s="49"/>
      <c r="DC612" s="49"/>
      <c r="DD612" s="49"/>
      <c r="DE612" s="49"/>
      <c r="DF612" s="49"/>
      <c r="DG612" s="49"/>
      <c r="DH612" s="49"/>
      <c r="DI612" s="49"/>
      <c r="DJ612" s="49"/>
      <c r="DK612" s="49"/>
      <c r="DL612" s="49"/>
      <c r="DM612" s="49"/>
      <c r="DN612" s="49"/>
      <c r="DO612" s="49"/>
      <c r="DP612" s="49"/>
      <c r="DQ612" s="49"/>
      <c r="DR612" s="49"/>
      <c r="DS612" s="49"/>
      <c r="DT612" s="49"/>
      <c r="DU612" s="49"/>
      <c r="DV612" s="49"/>
      <c r="DW612" s="49"/>
      <c r="DX612" s="49"/>
      <c r="DY612" s="49"/>
      <c r="DZ612" s="49"/>
      <c r="EA612" s="49"/>
      <c r="EB612" s="49"/>
      <c r="EC612" s="49"/>
      <c r="ED612" s="49"/>
      <c r="EE612" s="49"/>
      <c r="EF612" s="49"/>
      <c r="EG612" s="49"/>
      <c r="EH612" s="49"/>
      <c r="EI612" s="49"/>
      <c r="EJ612" s="49"/>
      <c r="EK612" s="49"/>
      <c r="EL612" s="49"/>
      <c r="EM612" s="49"/>
      <c r="EN612" s="49"/>
      <c r="EO612" s="49"/>
      <c r="EP612" s="49"/>
      <c r="EQ612" s="49"/>
      <c r="ER612" s="49"/>
      <c r="ES612" s="49"/>
      <c r="ET612" s="49"/>
      <c r="EU612" s="49"/>
      <c r="EV612" s="49"/>
      <c r="EW612" s="49"/>
      <c r="EX612" s="49"/>
      <c r="EY612" s="49"/>
      <c r="EZ612" s="49"/>
      <c r="FA612" s="49"/>
      <c r="FB612" s="49"/>
      <c r="FC612" s="49"/>
      <c r="FD612" s="49"/>
      <c r="FE612" s="49"/>
      <c r="FF612" s="49"/>
      <c r="FG612" s="49"/>
      <c r="FH612" s="49"/>
      <c r="FI612" s="49"/>
      <c r="FJ612" s="49"/>
      <c r="FK612" s="49"/>
      <c r="FL612" s="49"/>
      <c r="FM612" s="49"/>
      <c r="FN612" s="49"/>
      <c r="FO612" s="49"/>
      <c r="FP612" s="49"/>
      <c r="FQ612" s="49"/>
      <c r="FR612" s="49"/>
      <c r="FS612" s="49"/>
      <c r="FT612" s="49"/>
      <c r="FU612" s="49"/>
      <c r="FV612" s="49"/>
      <c r="FW612" s="49"/>
      <c r="FX612" s="49"/>
      <c r="FY612" s="49"/>
      <c r="FZ612" s="49"/>
      <c r="GA612" s="49"/>
      <c r="GB612" s="49"/>
      <c r="GC612" s="49"/>
      <c r="GD612" s="49"/>
      <c r="GE612" s="49"/>
      <c r="GF612" s="49"/>
      <c r="GG612" s="49"/>
      <c r="GH612" s="49"/>
      <c r="GI612" s="49"/>
      <c r="GJ612" s="49"/>
      <c r="GK612" s="49"/>
      <c r="GL612" s="49"/>
      <c r="GM612" s="49"/>
      <c r="GN612" s="49"/>
      <c r="GO612" s="49"/>
      <c r="GP612" s="49"/>
      <c r="GQ612" s="49"/>
      <c r="GR612" s="49"/>
      <c r="GS612" s="49"/>
      <c r="GT612" s="49"/>
      <c r="GU612" s="49"/>
      <c r="GV612" s="49"/>
      <c r="GW612" s="49"/>
      <c r="GX612" s="49"/>
      <c r="GY612" s="49"/>
      <c r="GZ612" s="49"/>
      <c r="HA612" s="49"/>
      <c r="HB612" s="49"/>
      <c r="HC612" s="49"/>
      <c r="HD612" s="49"/>
      <c r="HE612" s="49"/>
      <c r="HF612" s="49"/>
      <c r="HG612" s="49"/>
      <c r="HH612" s="49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</row>
    <row r="613" spans="1:240" s="60" customFormat="1" ht="15" customHeight="1" x14ac:dyDescent="0.25">
      <c r="A613" s="14">
        <v>612</v>
      </c>
      <c r="B613" s="42" t="s">
        <v>3411</v>
      </c>
      <c r="C613" s="43" t="s">
        <v>9</v>
      </c>
      <c r="D613" s="42" t="s">
        <v>138</v>
      </c>
      <c r="E613" s="70">
        <v>43113</v>
      </c>
      <c r="F613" s="71" t="s">
        <v>3797</v>
      </c>
      <c r="G613" s="71">
        <v>8169000807</v>
      </c>
      <c r="H613" s="71" t="s">
        <v>3798</v>
      </c>
      <c r="I613" s="71" t="s">
        <v>3799</v>
      </c>
      <c r="J613" s="113" t="s">
        <v>121</v>
      </c>
      <c r="K613" s="114">
        <v>50000</v>
      </c>
      <c r="L613" s="113" t="s">
        <v>66</v>
      </c>
      <c r="M613" s="113" t="s">
        <v>67</v>
      </c>
      <c r="N613" s="71" t="s">
        <v>3800</v>
      </c>
      <c r="O613" s="71" t="s">
        <v>3801</v>
      </c>
      <c r="P613" s="71" t="s">
        <v>3802</v>
      </c>
      <c r="Q613" s="119" t="s">
        <v>3803</v>
      </c>
      <c r="R613" s="58" t="s">
        <v>72</v>
      </c>
      <c r="S613" s="66" t="s">
        <v>3732</v>
      </c>
      <c r="T613" s="119" t="s">
        <v>115</v>
      </c>
      <c r="U613" s="43" t="s">
        <v>3593</v>
      </c>
      <c r="V613" s="126" t="s">
        <v>661</v>
      </c>
      <c r="W613" s="66" t="s">
        <v>77</v>
      </c>
      <c r="X613" s="66" t="s">
        <v>1358</v>
      </c>
      <c r="Y613" s="126" t="s">
        <v>4939</v>
      </c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B613" s="49"/>
      <c r="CC613" s="49"/>
      <c r="CD613" s="49"/>
      <c r="CE613" s="49"/>
      <c r="CF613" s="49"/>
      <c r="CG613" s="49"/>
      <c r="CH613" s="49"/>
      <c r="CI613" s="49"/>
      <c r="CJ613" s="49"/>
      <c r="CK613" s="49"/>
      <c r="CL613" s="49"/>
      <c r="CM613" s="49"/>
      <c r="CN613" s="49"/>
      <c r="CO613" s="49"/>
      <c r="CP613" s="49"/>
      <c r="CQ613" s="49"/>
      <c r="CR613" s="49"/>
      <c r="CS613" s="49"/>
      <c r="CT613" s="49"/>
      <c r="CU613" s="49"/>
      <c r="CV613" s="49"/>
      <c r="CW613" s="49"/>
      <c r="CX613" s="49"/>
      <c r="CY613" s="49"/>
      <c r="CZ613" s="49"/>
      <c r="DA613" s="49"/>
      <c r="DB613" s="49"/>
      <c r="DC613" s="49"/>
      <c r="DD613" s="49"/>
      <c r="DE613" s="49"/>
      <c r="DF613" s="49"/>
      <c r="DG613" s="49"/>
      <c r="DH613" s="49"/>
      <c r="DI613" s="49"/>
      <c r="DJ613" s="49"/>
      <c r="DK613" s="49"/>
      <c r="DL613" s="49"/>
      <c r="DM613" s="49"/>
      <c r="DN613" s="49"/>
      <c r="DO613" s="49"/>
      <c r="DP613" s="49"/>
      <c r="DQ613" s="49"/>
      <c r="DR613" s="49"/>
      <c r="DS613" s="49"/>
      <c r="DT613" s="49"/>
      <c r="DU613" s="49"/>
      <c r="DV613" s="49"/>
      <c r="DW613" s="49"/>
      <c r="DX613" s="49"/>
      <c r="DY613" s="49"/>
      <c r="DZ613" s="49"/>
      <c r="EA613" s="49"/>
      <c r="EB613" s="49"/>
      <c r="EC613" s="49"/>
      <c r="ED613" s="49"/>
      <c r="EE613" s="49"/>
      <c r="EF613" s="49"/>
      <c r="EG613" s="49"/>
      <c r="EH613" s="49"/>
      <c r="EI613" s="49"/>
      <c r="EJ613" s="49"/>
      <c r="EK613" s="49"/>
      <c r="EL613" s="49"/>
      <c r="EM613" s="49"/>
      <c r="EN613" s="49"/>
      <c r="EO613" s="49"/>
      <c r="EP613" s="49"/>
      <c r="EQ613" s="49"/>
      <c r="ER613" s="49"/>
      <c r="ES613" s="49"/>
      <c r="ET613" s="49"/>
      <c r="EU613" s="49"/>
      <c r="EV613" s="49"/>
      <c r="EW613" s="49"/>
      <c r="EX613" s="49"/>
      <c r="EY613" s="49"/>
      <c r="EZ613" s="49"/>
      <c r="FA613" s="49"/>
      <c r="FB613" s="49"/>
      <c r="FC613" s="49"/>
      <c r="FD613" s="49"/>
      <c r="FE613" s="49"/>
      <c r="FF613" s="49"/>
      <c r="FG613" s="49"/>
      <c r="FH613" s="49"/>
      <c r="FI613" s="49"/>
      <c r="FJ613" s="49"/>
      <c r="FK613" s="49"/>
      <c r="FL613" s="49"/>
      <c r="FM613" s="49"/>
      <c r="FN613" s="49"/>
      <c r="FO613" s="49"/>
      <c r="FP613" s="49"/>
      <c r="FQ613" s="49"/>
      <c r="FR613" s="49"/>
      <c r="FS613" s="49"/>
      <c r="FT613" s="49"/>
      <c r="FU613" s="49"/>
      <c r="FV613" s="49"/>
      <c r="FW613" s="49"/>
      <c r="FX613" s="49"/>
      <c r="FY613" s="49"/>
      <c r="FZ613" s="49"/>
      <c r="GA613" s="49"/>
      <c r="GB613" s="49"/>
      <c r="GC613" s="49"/>
      <c r="GD613" s="49"/>
      <c r="GE613" s="49"/>
      <c r="GF613" s="49"/>
      <c r="GG613" s="49"/>
      <c r="GH613" s="49"/>
      <c r="GI613" s="49"/>
      <c r="GJ613" s="49"/>
      <c r="GK613" s="49"/>
      <c r="GL613" s="49"/>
      <c r="GM613" s="49"/>
      <c r="GN613" s="49"/>
      <c r="GO613" s="49"/>
      <c r="GP613" s="49"/>
      <c r="GQ613" s="49"/>
      <c r="GR613" s="49"/>
      <c r="GS613" s="49"/>
      <c r="GT613" s="49"/>
      <c r="GU613" s="49"/>
      <c r="GV613" s="49"/>
      <c r="GW613" s="49"/>
      <c r="GX613" s="49"/>
      <c r="GY613" s="49"/>
      <c r="GZ613" s="49"/>
      <c r="HA613" s="49"/>
      <c r="HB613" s="49"/>
      <c r="HC613" s="49"/>
      <c r="HD613" s="49"/>
      <c r="HE613" s="49"/>
      <c r="HF613" s="49"/>
      <c r="HG613" s="49"/>
      <c r="HH613" s="49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</row>
    <row r="614" spans="1:240" s="60" customFormat="1" ht="15" customHeight="1" x14ac:dyDescent="0.25">
      <c r="A614" s="14">
        <v>613</v>
      </c>
      <c r="B614" s="42" t="s">
        <v>3411</v>
      </c>
      <c r="C614" s="43" t="s">
        <v>9</v>
      </c>
      <c r="D614" s="42" t="s">
        <v>138</v>
      </c>
      <c r="E614" s="70">
        <v>43112</v>
      </c>
      <c r="F614" s="71" t="s">
        <v>3804</v>
      </c>
      <c r="G614" s="71">
        <v>8169000488</v>
      </c>
      <c r="H614" s="71" t="s">
        <v>3805</v>
      </c>
      <c r="I614" s="71" t="s">
        <v>3806</v>
      </c>
      <c r="J614" s="113" t="s">
        <v>121</v>
      </c>
      <c r="K614" s="114">
        <v>200000</v>
      </c>
      <c r="L614" s="113" t="s">
        <v>66</v>
      </c>
      <c r="M614" s="113" t="s">
        <v>67</v>
      </c>
      <c r="N614" s="71" t="s">
        <v>3807</v>
      </c>
      <c r="O614" s="71" t="s">
        <v>3808</v>
      </c>
      <c r="P614" s="71" t="s">
        <v>3809</v>
      </c>
      <c r="Q614" s="119" t="s">
        <v>3810</v>
      </c>
      <c r="R614" s="58" t="s">
        <v>72</v>
      </c>
      <c r="S614" s="66" t="s">
        <v>3732</v>
      </c>
      <c r="T614" s="119" t="s">
        <v>115</v>
      </c>
      <c r="U614" s="43" t="s">
        <v>3593</v>
      </c>
      <c r="V614" s="126" t="s">
        <v>661</v>
      </c>
      <c r="W614" s="66" t="s">
        <v>77</v>
      </c>
      <c r="X614" s="66" t="s">
        <v>1358</v>
      </c>
      <c r="Y614" s="126" t="s">
        <v>4939</v>
      </c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  <c r="BW614" s="49"/>
      <c r="BX614" s="49"/>
      <c r="BY614" s="49"/>
      <c r="BZ614" s="49"/>
      <c r="CA614" s="49"/>
      <c r="CB614" s="49"/>
      <c r="CC614" s="49"/>
      <c r="CD614" s="49"/>
      <c r="CE614" s="49"/>
      <c r="CF614" s="49"/>
      <c r="CG614" s="49"/>
      <c r="CH614" s="49"/>
      <c r="CI614" s="49"/>
      <c r="CJ614" s="49"/>
      <c r="CK614" s="49"/>
      <c r="CL614" s="49"/>
      <c r="CM614" s="49"/>
      <c r="CN614" s="49"/>
      <c r="CO614" s="49"/>
      <c r="CP614" s="49"/>
      <c r="CQ614" s="49"/>
      <c r="CR614" s="49"/>
      <c r="CS614" s="49"/>
      <c r="CT614" s="49"/>
      <c r="CU614" s="49"/>
      <c r="CV614" s="49"/>
      <c r="CW614" s="49"/>
      <c r="CX614" s="49"/>
      <c r="CY614" s="49"/>
      <c r="CZ614" s="49"/>
      <c r="DA614" s="49"/>
      <c r="DB614" s="49"/>
      <c r="DC614" s="49"/>
      <c r="DD614" s="49"/>
      <c r="DE614" s="49"/>
      <c r="DF614" s="49"/>
      <c r="DG614" s="49"/>
      <c r="DH614" s="49"/>
      <c r="DI614" s="49"/>
      <c r="DJ614" s="49"/>
      <c r="DK614" s="49"/>
      <c r="DL614" s="49"/>
      <c r="DM614" s="49"/>
      <c r="DN614" s="49"/>
      <c r="DO614" s="49"/>
      <c r="DP614" s="49"/>
      <c r="DQ614" s="49"/>
      <c r="DR614" s="49"/>
      <c r="DS614" s="49"/>
      <c r="DT614" s="49"/>
      <c r="DU614" s="49"/>
      <c r="DV614" s="49"/>
      <c r="DW614" s="49"/>
      <c r="DX614" s="49"/>
      <c r="DY614" s="49"/>
      <c r="DZ614" s="49"/>
      <c r="EA614" s="49"/>
      <c r="EB614" s="49"/>
      <c r="EC614" s="49"/>
      <c r="ED614" s="49"/>
      <c r="EE614" s="49"/>
      <c r="EF614" s="49"/>
      <c r="EG614" s="49"/>
      <c r="EH614" s="49"/>
      <c r="EI614" s="49"/>
      <c r="EJ614" s="49"/>
      <c r="EK614" s="49"/>
      <c r="EL614" s="49"/>
      <c r="EM614" s="49"/>
      <c r="EN614" s="49"/>
      <c r="EO614" s="49"/>
      <c r="EP614" s="49"/>
      <c r="EQ614" s="49"/>
      <c r="ER614" s="49"/>
      <c r="ES614" s="49"/>
      <c r="ET614" s="49"/>
      <c r="EU614" s="49"/>
      <c r="EV614" s="49"/>
      <c r="EW614" s="49"/>
      <c r="EX614" s="49"/>
      <c r="EY614" s="49"/>
      <c r="EZ614" s="49"/>
      <c r="FA614" s="49"/>
      <c r="FB614" s="49"/>
      <c r="FC614" s="49"/>
      <c r="FD614" s="49"/>
      <c r="FE614" s="49"/>
      <c r="FF614" s="49"/>
      <c r="FG614" s="49"/>
      <c r="FH614" s="49"/>
      <c r="FI614" s="49"/>
      <c r="FJ614" s="49"/>
      <c r="FK614" s="49"/>
      <c r="FL614" s="49"/>
      <c r="FM614" s="49"/>
      <c r="FN614" s="49"/>
      <c r="FO614" s="49"/>
      <c r="FP614" s="49"/>
      <c r="FQ614" s="49"/>
      <c r="FR614" s="49"/>
      <c r="FS614" s="49"/>
      <c r="FT614" s="49"/>
      <c r="FU614" s="49"/>
      <c r="FV614" s="49"/>
      <c r="FW614" s="49"/>
      <c r="FX614" s="49"/>
      <c r="FY614" s="49"/>
      <c r="FZ614" s="49"/>
      <c r="GA614" s="49"/>
      <c r="GB614" s="49"/>
      <c r="GC614" s="49"/>
      <c r="GD614" s="49"/>
      <c r="GE614" s="49"/>
      <c r="GF614" s="49"/>
      <c r="GG614" s="49"/>
      <c r="GH614" s="49"/>
      <c r="GI614" s="49"/>
      <c r="GJ614" s="49"/>
      <c r="GK614" s="49"/>
      <c r="GL614" s="49"/>
      <c r="GM614" s="49"/>
      <c r="GN614" s="49"/>
      <c r="GO614" s="49"/>
      <c r="GP614" s="49"/>
      <c r="GQ614" s="49"/>
      <c r="GR614" s="49"/>
      <c r="GS614" s="49"/>
      <c r="GT614" s="49"/>
      <c r="GU614" s="49"/>
      <c r="GV614" s="49"/>
      <c r="GW614" s="49"/>
      <c r="GX614" s="49"/>
      <c r="GY614" s="49"/>
      <c r="GZ614" s="49"/>
      <c r="HA614" s="49"/>
      <c r="HB614" s="49"/>
      <c r="HC614" s="49"/>
      <c r="HD614" s="49"/>
      <c r="HE614" s="49"/>
      <c r="HF614" s="49"/>
      <c r="HG614" s="49"/>
      <c r="HH614" s="49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</row>
    <row r="615" spans="1:240" s="60" customFormat="1" ht="15" customHeight="1" x14ac:dyDescent="0.25">
      <c r="A615" s="14">
        <v>614</v>
      </c>
      <c r="B615" s="42" t="s">
        <v>3411</v>
      </c>
      <c r="C615" s="43" t="s">
        <v>9</v>
      </c>
      <c r="D615" s="42" t="s">
        <v>138</v>
      </c>
      <c r="E615" s="89">
        <v>43116</v>
      </c>
      <c r="F615" s="90" t="s">
        <v>3811</v>
      </c>
      <c r="G615" s="90">
        <v>8179001287</v>
      </c>
      <c r="H615" s="90" t="s">
        <v>3812</v>
      </c>
      <c r="I615" s="90" t="s">
        <v>3813</v>
      </c>
      <c r="J615" s="121" t="s">
        <v>121</v>
      </c>
      <c r="K615" s="114">
        <v>50000</v>
      </c>
      <c r="L615" s="121" t="s">
        <v>66</v>
      </c>
      <c r="M615" s="121" t="s">
        <v>67</v>
      </c>
      <c r="N615" s="90" t="s">
        <v>3814</v>
      </c>
      <c r="O615" s="90" t="s">
        <v>3815</v>
      </c>
      <c r="P615" s="90" t="s">
        <v>3816</v>
      </c>
      <c r="Q615" s="119" t="s">
        <v>3817</v>
      </c>
      <c r="R615" s="58" t="s">
        <v>72</v>
      </c>
      <c r="S615" s="66" t="s">
        <v>3732</v>
      </c>
      <c r="T615" s="119" t="s">
        <v>115</v>
      </c>
      <c r="U615" s="43" t="s">
        <v>3593</v>
      </c>
      <c r="V615" s="126" t="s">
        <v>661</v>
      </c>
      <c r="W615" s="66" t="s">
        <v>77</v>
      </c>
      <c r="X615" s="66" t="s">
        <v>1358</v>
      </c>
      <c r="Y615" s="126" t="s">
        <v>4939</v>
      </c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1"/>
      <c r="BK615" s="41"/>
      <c r="BL615" s="41"/>
      <c r="BM615" s="41"/>
      <c r="BN615" s="41"/>
      <c r="BO615" s="41"/>
      <c r="BP615" s="41"/>
      <c r="BQ615" s="41"/>
      <c r="BR615" s="41"/>
      <c r="BS615" s="41"/>
      <c r="BT615" s="41"/>
      <c r="BU615" s="41"/>
      <c r="BV615" s="41"/>
      <c r="BW615" s="41"/>
      <c r="BX615" s="41"/>
      <c r="BY615" s="41"/>
      <c r="BZ615" s="41"/>
      <c r="CA615" s="41"/>
      <c r="CB615" s="41"/>
      <c r="CC615" s="41"/>
      <c r="CD615" s="41"/>
      <c r="CE615" s="41"/>
      <c r="CF615" s="41"/>
      <c r="CG615" s="41"/>
      <c r="CH615" s="41"/>
      <c r="CI615" s="41"/>
      <c r="CJ615" s="41"/>
      <c r="CK615" s="41"/>
      <c r="CL615" s="41"/>
      <c r="CM615" s="41"/>
      <c r="CN615" s="41"/>
      <c r="CO615" s="41"/>
      <c r="CP615" s="41"/>
      <c r="CQ615" s="41"/>
      <c r="CR615" s="41"/>
      <c r="CS615" s="41"/>
      <c r="CT615" s="41"/>
      <c r="CU615" s="41"/>
      <c r="CV615" s="41"/>
      <c r="CW615" s="41"/>
      <c r="CX615" s="41"/>
      <c r="CY615" s="41"/>
      <c r="CZ615" s="41"/>
      <c r="DA615" s="41"/>
      <c r="DB615" s="41"/>
      <c r="DC615" s="41"/>
      <c r="DD615" s="41"/>
      <c r="DE615" s="41"/>
      <c r="DF615" s="41"/>
      <c r="DG615" s="41"/>
      <c r="DH615" s="41"/>
      <c r="DI615" s="41"/>
      <c r="DJ615" s="41"/>
      <c r="DK615" s="41"/>
      <c r="DL615" s="41"/>
      <c r="DM615" s="41"/>
      <c r="DN615" s="41"/>
      <c r="DO615" s="41"/>
      <c r="DP615" s="41"/>
      <c r="DQ615" s="41"/>
      <c r="DR615" s="41"/>
      <c r="DS615" s="41"/>
      <c r="DT615" s="41"/>
      <c r="DU615" s="41"/>
      <c r="DV615" s="41"/>
      <c r="DW615" s="41"/>
      <c r="DX615" s="41"/>
      <c r="DY615" s="41"/>
      <c r="DZ615" s="41"/>
      <c r="EA615" s="41"/>
      <c r="EB615" s="41"/>
      <c r="EC615" s="41"/>
      <c r="ED615" s="41"/>
      <c r="EE615" s="41"/>
      <c r="EF615" s="41"/>
      <c r="EG615" s="41"/>
      <c r="EH615" s="41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</row>
    <row r="616" spans="1:240" s="60" customFormat="1" ht="15" customHeight="1" x14ac:dyDescent="0.25">
      <c r="A616" s="14">
        <v>615</v>
      </c>
      <c r="B616" s="42" t="s">
        <v>3411</v>
      </c>
      <c r="C616" s="43" t="s">
        <v>9</v>
      </c>
      <c r="D616" s="42" t="s">
        <v>138</v>
      </c>
      <c r="E616" s="70">
        <v>43102</v>
      </c>
      <c r="F616" s="71" t="s">
        <v>3818</v>
      </c>
      <c r="G616" s="71">
        <v>8179001221</v>
      </c>
      <c r="H616" s="71" t="s">
        <v>1039</v>
      </c>
      <c r="I616" s="71" t="s">
        <v>1040</v>
      </c>
      <c r="J616" s="113" t="s">
        <v>121</v>
      </c>
      <c r="K616" s="114">
        <v>50000</v>
      </c>
      <c r="L616" s="113" t="s">
        <v>66</v>
      </c>
      <c r="M616" s="113" t="s">
        <v>67</v>
      </c>
      <c r="N616" s="71" t="s">
        <v>3819</v>
      </c>
      <c r="O616" s="71" t="s">
        <v>3820</v>
      </c>
      <c r="P616" s="71" t="s">
        <v>3821</v>
      </c>
      <c r="Q616" s="119" t="s">
        <v>1044</v>
      </c>
      <c r="R616" s="58" t="s">
        <v>72</v>
      </c>
      <c r="S616" s="66" t="s">
        <v>3732</v>
      </c>
      <c r="T616" s="119" t="s">
        <v>115</v>
      </c>
      <c r="U616" s="43" t="s">
        <v>3593</v>
      </c>
      <c r="V616" s="126" t="s">
        <v>661</v>
      </c>
      <c r="W616" s="66" t="s">
        <v>77</v>
      </c>
      <c r="X616" s="66" t="s">
        <v>1358</v>
      </c>
      <c r="Y616" s="126" t="s">
        <v>4939</v>
      </c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41"/>
      <c r="BP616" s="41"/>
      <c r="BQ616" s="41"/>
      <c r="BR616" s="41"/>
      <c r="BS616" s="41"/>
      <c r="BT616" s="41"/>
      <c r="BU616" s="41"/>
      <c r="BV616" s="41"/>
      <c r="BW616" s="41"/>
      <c r="BX616" s="41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/>
      <c r="CI616" s="41"/>
      <c r="CJ616" s="41"/>
      <c r="CK616" s="41"/>
      <c r="CL616" s="41"/>
      <c r="CM616" s="41"/>
      <c r="CN616" s="41"/>
      <c r="CO616" s="41"/>
      <c r="CP616" s="41"/>
      <c r="CQ616" s="41"/>
      <c r="CR616" s="41"/>
      <c r="CS616" s="41"/>
      <c r="CT616" s="41"/>
      <c r="CU616" s="41"/>
      <c r="CV616" s="41"/>
      <c r="CW616" s="41"/>
      <c r="CX616" s="41"/>
      <c r="CY616" s="41"/>
      <c r="CZ616" s="41"/>
      <c r="DA616" s="41"/>
      <c r="DB616" s="41"/>
      <c r="DC616" s="41"/>
      <c r="DD616" s="41"/>
      <c r="DE616" s="41"/>
      <c r="DF616" s="41"/>
      <c r="DG616" s="41"/>
      <c r="DH616" s="41"/>
      <c r="DI616" s="41"/>
      <c r="DJ616" s="41"/>
      <c r="DK616" s="41"/>
      <c r="DL616" s="41"/>
      <c r="DM616" s="41"/>
      <c r="DN616" s="41"/>
      <c r="DO616" s="41"/>
      <c r="DP616" s="41"/>
      <c r="DQ616" s="41"/>
      <c r="DR616" s="41"/>
      <c r="DS616" s="41"/>
      <c r="DT616" s="41"/>
      <c r="DU616" s="41"/>
      <c r="DV616" s="41"/>
      <c r="DW616" s="41"/>
      <c r="DX616" s="41"/>
      <c r="DY616" s="41"/>
      <c r="DZ616" s="41"/>
      <c r="EA616" s="41"/>
      <c r="EB616" s="41"/>
      <c r="EC616" s="41"/>
      <c r="ED616" s="41"/>
      <c r="EE616" s="41"/>
      <c r="EF616" s="41"/>
      <c r="EG616" s="41"/>
      <c r="EH616" s="41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</row>
    <row r="617" spans="1:240" s="60" customFormat="1" ht="15" customHeight="1" x14ac:dyDescent="0.25">
      <c r="A617" s="14">
        <v>616</v>
      </c>
      <c r="B617" s="42" t="s">
        <v>3411</v>
      </c>
      <c r="C617" s="43" t="s">
        <v>9</v>
      </c>
      <c r="D617" s="42" t="s">
        <v>138</v>
      </c>
      <c r="E617" s="70">
        <v>43103</v>
      </c>
      <c r="F617" s="71" t="s">
        <v>3822</v>
      </c>
      <c r="G617" s="71">
        <v>8169000542</v>
      </c>
      <c r="H617" s="71" t="s">
        <v>3823</v>
      </c>
      <c r="I617" s="71" t="s">
        <v>3824</v>
      </c>
      <c r="J617" s="113" t="s">
        <v>109</v>
      </c>
      <c r="K617" s="114">
        <v>100000</v>
      </c>
      <c r="L617" s="113" t="s">
        <v>66</v>
      </c>
      <c r="M617" s="113" t="s">
        <v>67</v>
      </c>
      <c r="N617" s="71" t="s">
        <v>3825</v>
      </c>
      <c r="O617" s="71" t="s">
        <v>3826</v>
      </c>
      <c r="P617" s="71" t="s">
        <v>3827</v>
      </c>
      <c r="Q617" s="119" t="s">
        <v>3828</v>
      </c>
      <c r="R617" s="58" t="s">
        <v>72</v>
      </c>
      <c r="S617" s="66" t="s">
        <v>3732</v>
      </c>
      <c r="T617" s="119" t="s">
        <v>115</v>
      </c>
      <c r="U617" s="43" t="s">
        <v>3593</v>
      </c>
      <c r="V617" s="126" t="s">
        <v>661</v>
      </c>
      <c r="W617" s="66" t="s">
        <v>77</v>
      </c>
      <c r="X617" s="66" t="s">
        <v>1358</v>
      </c>
      <c r="Y617" s="126" t="s">
        <v>4939</v>
      </c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B617" s="49"/>
      <c r="CC617" s="49"/>
      <c r="CD617" s="49"/>
      <c r="CE617" s="49"/>
      <c r="CF617" s="49"/>
      <c r="CG617" s="49"/>
      <c r="CH617" s="49"/>
      <c r="CI617" s="49"/>
      <c r="CJ617" s="49"/>
      <c r="CK617" s="49"/>
      <c r="CL617" s="49"/>
      <c r="CM617" s="49"/>
      <c r="CN617" s="49"/>
      <c r="CO617" s="49"/>
      <c r="CP617" s="49"/>
      <c r="CQ617" s="49"/>
      <c r="CR617" s="49"/>
      <c r="CS617" s="49"/>
      <c r="CT617" s="49"/>
      <c r="CU617" s="49"/>
      <c r="CV617" s="49"/>
      <c r="CW617" s="49"/>
      <c r="CX617" s="49"/>
      <c r="CY617" s="49"/>
      <c r="CZ617" s="49"/>
      <c r="DA617" s="49"/>
      <c r="DB617" s="49"/>
      <c r="DC617" s="49"/>
      <c r="DD617" s="49"/>
      <c r="DE617" s="49"/>
      <c r="DF617" s="49"/>
      <c r="DG617" s="49"/>
      <c r="DH617" s="49"/>
      <c r="DI617" s="49"/>
      <c r="DJ617" s="49"/>
      <c r="DK617" s="49"/>
      <c r="DL617" s="49"/>
      <c r="DM617" s="49"/>
      <c r="DN617" s="49"/>
      <c r="DO617" s="49"/>
      <c r="DP617" s="49"/>
      <c r="DQ617" s="49"/>
      <c r="DR617" s="49"/>
      <c r="DS617" s="49"/>
      <c r="DT617" s="49"/>
      <c r="DU617" s="49"/>
      <c r="DV617" s="49"/>
      <c r="DW617" s="49"/>
      <c r="DX617" s="49"/>
      <c r="DY617" s="49"/>
      <c r="DZ617" s="49"/>
      <c r="EA617" s="49"/>
      <c r="EB617" s="49"/>
      <c r="EC617" s="49"/>
      <c r="ED617" s="49"/>
      <c r="EE617" s="49"/>
      <c r="EF617" s="49"/>
      <c r="EG617" s="49"/>
      <c r="EH617" s="49"/>
      <c r="EI617" s="49"/>
      <c r="EJ617" s="49"/>
      <c r="EK617" s="49"/>
      <c r="EL617" s="49"/>
      <c r="EM617" s="49"/>
      <c r="EN617" s="49"/>
      <c r="EO617" s="49"/>
      <c r="EP617" s="49"/>
      <c r="EQ617" s="49"/>
      <c r="ER617" s="49"/>
      <c r="ES617" s="49"/>
      <c r="ET617" s="49"/>
      <c r="EU617" s="49"/>
      <c r="EV617" s="49"/>
      <c r="EW617" s="49"/>
      <c r="EX617" s="49"/>
      <c r="EY617" s="49"/>
      <c r="EZ617" s="49"/>
      <c r="FA617" s="49"/>
      <c r="FB617" s="49"/>
      <c r="FC617" s="49"/>
      <c r="FD617" s="49"/>
      <c r="FE617" s="49"/>
      <c r="FF617" s="49"/>
      <c r="FG617" s="49"/>
      <c r="FH617" s="49"/>
      <c r="FI617" s="49"/>
      <c r="FJ617" s="49"/>
      <c r="FK617" s="49"/>
      <c r="FL617" s="49"/>
      <c r="FM617" s="49"/>
      <c r="FN617" s="49"/>
      <c r="FO617" s="49"/>
      <c r="FP617" s="49"/>
      <c r="FQ617" s="49"/>
      <c r="FR617" s="49"/>
      <c r="FS617" s="49"/>
      <c r="FT617" s="49"/>
      <c r="FU617" s="49"/>
      <c r="FV617" s="49"/>
      <c r="FW617" s="49"/>
      <c r="FX617" s="49"/>
      <c r="FY617" s="49"/>
      <c r="FZ617" s="49"/>
      <c r="GA617" s="49"/>
      <c r="GB617" s="49"/>
      <c r="GC617" s="49"/>
      <c r="GD617" s="49"/>
      <c r="GE617" s="49"/>
      <c r="GF617" s="49"/>
      <c r="GG617" s="49"/>
      <c r="GH617" s="49"/>
      <c r="GI617" s="49"/>
      <c r="GJ617" s="49"/>
      <c r="GK617" s="49"/>
      <c r="GL617" s="49"/>
      <c r="GM617" s="49"/>
      <c r="GN617" s="49"/>
      <c r="GO617" s="49"/>
      <c r="GP617" s="49"/>
      <c r="GQ617" s="49"/>
      <c r="GR617" s="49"/>
      <c r="GS617" s="49"/>
      <c r="GT617" s="49"/>
      <c r="GU617" s="49"/>
      <c r="GV617" s="49"/>
      <c r="GW617" s="49"/>
      <c r="GX617" s="49"/>
      <c r="GY617" s="49"/>
      <c r="GZ617" s="49"/>
      <c r="HA617" s="49"/>
      <c r="HB617" s="49"/>
      <c r="HC617" s="49"/>
      <c r="HD617" s="49"/>
      <c r="HE617" s="49"/>
      <c r="HF617" s="49"/>
      <c r="HG617" s="49"/>
      <c r="HH617" s="49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</row>
    <row r="618" spans="1:240" s="60" customFormat="1" ht="15" customHeight="1" x14ac:dyDescent="0.25">
      <c r="A618" s="14">
        <v>617</v>
      </c>
      <c r="B618" s="42" t="s">
        <v>3411</v>
      </c>
      <c r="C618" s="43" t="s">
        <v>9</v>
      </c>
      <c r="D618" s="42" t="s">
        <v>138</v>
      </c>
      <c r="E618" s="70">
        <v>43102</v>
      </c>
      <c r="F618" s="71" t="s">
        <v>3829</v>
      </c>
      <c r="G618" s="71">
        <v>8172000427</v>
      </c>
      <c r="H618" s="71" t="s">
        <v>3830</v>
      </c>
      <c r="I618" s="71" t="s">
        <v>3831</v>
      </c>
      <c r="J618" s="113" t="s">
        <v>121</v>
      </c>
      <c r="K618" s="114">
        <v>100000</v>
      </c>
      <c r="L618" s="113" t="s">
        <v>66</v>
      </c>
      <c r="M618" s="113" t="s">
        <v>67</v>
      </c>
      <c r="N618" s="71" t="s">
        <v>3832</v>
      </c>
      <c r="O618" s="71" t="s">
        <v>3833</v>
      </c>
      <c r="P618" s="71" t="s">
        <v>3834</v>
      </c>
      <c r="Q618" s="119" t="s">
        <v>3835</v>
      </c>
      <c r="R618" s="58" t="s">
        <v>72</v>
      </c>
      <c r="S618" s="66" t="s">
        <v>3732</v>
      </c>
      <c r="T618" s="119" t="s">
        <v>115</v>
      </c>
      <c r="U618" s="43" t="s">
        <v>3593</v>
      </c>
      <c r="V618" s="126" t="s">
        <v>661</v>
      </c>
      <c r="W618" s="66" t="s">
        <v>77</v>
      </c>
      <c r="X618" s="66" t="s">
        <v>1358</v>
      </c>
      <c r="Y618" s="126" t="s">
        <v>4939</v>
      </c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41"/>
      <c r="BP618" s="41"/>
      <c r="BQ618" s="41"/>
      <c r="BR618" s="41"/>
      <c r="BS618" s="41"/>
      <c r="BT618" s="41"/>
      <c r="BU618" s="41"/>
      <c r="BV618" s="41"/>
      <c r="BW618" s="41"/>
      <c r="BX618" s="41"/>
      <c r="BY618" s="41"/>
      <c r="BZ618" s="41"/>
      <c r="CA618" s="41"/>
      <c r="CB618" s="41"/>
      <c r="CC618" s="41"/>
      <c r="CD618" s="41"/>
      <c r="CE618" s="41"/>
      <c r="CF618" s="41"/>
      <c r="CG618" s="41"/>
      <c r="CH618" s="41"/>
      <c r="CI618" s="41"/>
      <c r="CJ618" s="41"/>
      <c r="CK618" s="41"/>
      <c r="CL618" s="41"/>
      <c r="CM618" s="41"/>
      <c r="CN618" s="41"/>
      <c r="CO618" s="41"/>
      <c r="CP618" s="41"/>
      <c r="CQ618" s="41"/>
      <c r="CR618" s="41"/>
      <c r="CS618" s="41"/>
      <c r="CT618" s="41"/>
      <c r="CU618" s="41"/>
      <c r="CV618" s="41"/>
      <c r="CW618" s="41"/>
      <c r="CX618" s="41"/>
      <c r="CY618" s="41"/>
      <c r="CZ618" s="41"/>
      <c r="DA618" s="41"/>
      <c r="DB618" s="41"/>
      <c r="DC618" s="41"/>
      <c r="DD618" s="41"/>
      <c r="DE618" s="41"/>
      <c r="DF618" s="41"/>
      <c r="DG618" s="41"/>
      <c r="DH618" s="41"/>
      <c r="DI618" s="41"/>
      <c r="DJ618" s="41"/>
      <c r="DK618" s="41"/>
      <c r="DL618" s="41"/>
      <c r="DM618" s="41"/>
      <c r="DN618" s="41"/>
      <c r="DO618" s="41"/>
      <c r="DP618" s="41"/>
      <c r="DQ618" s="41"/>
      <c r="DR618" s="41"/>
      <c r="DS618" s="41"/>
      <c r="DT618" s="41"/>
      <c r="DU618" s="41"/>
      <c r="DV618" s="41"/>
      <c r="DW618" s="41"/>
      <c r="DX618" s="41"/>
      <c r="DY618" s="41"/>
      <c r="DZ618" s="41"/>
      <c r="EA618" s="41"/>
      <c r="EB618" s="41"/>
      <c r="EC618" s="41"/>
      <c r="ED618" s="41"/>
      <c r="EE618" s="41"/>
      <c r="EF618" s="41"/>
      <c r="EG618" s="41"/>
      <c r="EH618" s="41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</row>
    <row r="619" spans="1:240" s="60" customFormat="1" ht="15" customHeight="1" x14ac:dyDescent="0.25">
      <c r="A619" s="14">
        <v>618</v>
      </c>
      <c r="B619" s="42" t="s">
        <v>3411</v>
      </c>
      <c r="C619" s="43" t="s">
        <v>9</v>
      </c>
      <c r="D619" s="42" t="s">
        <v>138</v>
      </c>
      <c r="E619" s="70">
        <v>43105</v>
      </c>
      <c r="F619" s="71" t="s">
        <v>3836</v>
      </c>
      <c r="G619" s="71">
        <v>8162000387</v>
      </c>
      <c r="H619" s="71" t="s">
        <v>311</v>
      </c>
      <c r="I619" s="71" t="s">
        <v>312</v>
      </c>
      <c r="J619" s="113" t="s">
        <v>121</v>
      </c>
      <c r="K619" s="114">
        <v>100000</v>
      </c>
      <c r="L619" s="113" t="s">
        <v>66</v>
      </c>
      <c r="M619" s="113" t="s">
        <v>67</v>
      </c>
      <c r="N619" s="71" t="s">
        <v>3837</v>
      </c>
      <c r="O619" s="71" t="s">
        <v>3838</v>
      </c>
      <c r="P619" s="71" t="s">
        <v>3839</v>
      </c>
      <c r="Q619" s="119" t="s">
        <v>316</v>
      </c>
      <c r="R619" s="58" t="s">
        <v>72</v>
      </c>
      <c r="S619" s="66" t="s">
        <v>3732</v>
      </c>
      <c r="T619" s="119" t="s">
        <v>115</v>
      </c>
      <c r="U619" s="43" t="s">
        <v>3593</v>
      </c>
      <c r="V619" s="126" t="s">
        <v>661</v>
      </c>
      <c r="W619" s="66" t="s">
        <v>77</v>
      </c>
      <c r="X619" s="66" t="s">
        <v>1358</v>
      </c>
      <c r="Y619" s="126" t="s">
        <v>4939</v>
      </c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  <c r="DO619" s="54"/>
      <c r="DP619" s="54"/>
      <c r="DQ619" s="54"/>
      <c r="DR619" s="54"/>
      <c r="DS619" s="54"/>
      <c r="DT619" s="54"/>
      <c r="DU619" s="54"/>
      <c r="DV619" s="54"/>
      <c r="DW619" s="54"/>
      <c r="DX619" s="54"/>
      <c r="DY619" s="54"/>
      <c r="DZ619" s="54"/>
      <c r="EA619" s="54"/>
      <c r="EB619" s="54"/>
      <c r="EC619" s="54"/>
      <c r="ED619" s="54"/>
      <c r="EE619" s="54"/>
      <c r="EF619" s="54"/>
      <c r="EG619" s="54"/>
      <c r="EH619" s="54"/>
      <c r="EI619" s="54"/>
      <c r="EJ619" s="54"/>
      <c r="EK619" s="54"/>
      <c r="EL619" s="54"/>
      <c r="EM619" s="54"/>
      <c r="EN619" s="54"/>
      <c r="EO619" s="54"/>
      <c r="EP619" s="54"/>
      <c r="EQ619" s="54"/>
      <c r="ER619" s="54"/>
      <c r="ES619" s="54"/>
      <c r="ET619" s="54"/>
      <c r="EU619" s="54"/>
      <c r="EV619" s="54"/>
      <c r="EW619" s="54"/>
      <c r="EX619" s="54"/>
      <c r="EY619" s="54"/>
      <c r="EZ619" s="54"/>
      <c r="FA619" s="54"/>
      <c r="FB619" s="54"/>
      <c r="FC619" s="54"/>
      <c r="FD619" s="54"/>
      <c r="FE619" s="54"/>
      <c r="FF619" s="54"/>
      <c r="FG619" s="54"/>
      <c r="FH619" s="54"/>
      <c r="FI619" s="54"/>
      <c r="FJ619" s="54"/>
      <c r="FK619" s="54"/>
      <c r="FL619" s="54"/>
      <c r="FM619" s="54"/>
      <c r="FN619" s="54"/>
      <c r="FO619" s="54"/>
      <c r="FP619" s="54"/>
      <c r="FQ619" s="54"/>
      <c r="FR619" s="54"/>
      <c r="FS619" s="54"/>
      <c r="FT619" s="54"/>
      <c r="FU619" s="54"/>
      <c r="FV619" s="54"/>
      <c r="FW619" s="54"/>
      <c r="FX619" s="54"/>
      <c r="FY619" s="54"/>
      <c r="FZ619" s="54"/>
      <c r="GA619" s="54"/>
      <c r="GB619" s="54"/>
      <c r="GC619" s="54"/>
      <c r="GD619" s="54"/>
      <c r="GE619" s="54"/>
      <c r="GF619" s="54"/>
      <c r="GG619" s="54"/>
      <c r="GH619" s="54"/>
      <c r="GI619" s="54"/>
      <c r="GJ619" s="54"/>
      <c r="GK619" s="54"/>
      <c r="GL619" s="54"/>
      <c r="GM619" s="54"/>
      <c r="GN619" s="54"/>
      <c r="GO619" s="54"/>
      <c r="GP619" s="54"/>
      <c r="GQ619" s="54"/>
      <c r="GR619" s="54"/>
      <c r="GS619" s="54"/>
      <c r="GT619" s="54"/>
      <c r="GU619" s="54"/>
      <c r="GV619" s="54"/>
      <c r="GW619" s="54"/>
      <c r="GX619" s="54"/>
      <c r="GY619" s="54"/>
      <c r="GZ619" s="54"/>
      <c r="HA619" s="54"/>
      <c r="HB619" s="54"/>
      <c r="HC619" s="54"/>
      <c r="HD619" s="54"/>
      <c r="HE619" s="54"/>
      <c r="HF619" s="54"/>
      <c r="HG619" s="54"/>
      <c r="HH619" s="54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</row>
    <row r="620" spans="1:240" s="60" customFormat="1" ht="15" customHeight="1" x14ac:dyDescent="0.25">
      <c r="A620" s="14">
        <v>619</v>
      </c>
      <c r="B620" s="42" t="s">
        <v>3411</v>
      </c>
      <c r="C620" s="43" t="s">
        <v>9</v>
      </c>
      <c r="D620" s="42" t="s">
        <v>138</v>
      </c>
      <c r="E620" s="70">
        <v>43127</v>
      </c>
      <c r="F620" s="71" t="s">
        <v>3840</v>
      </c>
      <c r="G620" s="71">
        <v>8172000254</v>
      </c>
      <c r="H620" s="71" t="s">
        <v>3841</v>
      </c>
      <c r="I620" s="71" t="s">
        <v>3842</v>
      </c>
      <c r="J620" s="113" t="s">
        <v>109</v>
      </c>
      <c r="K620" s="114">
        <v>50000</v>
      </c>
      <c r="L620" s="113" t="s">
        <v>66</v>
      </c>
      <c r="M620" s="113" t="s">
        <v>67</v>
      </c>
      <c r="N620" s="71" t="s">
        <v>3843</v>
      </c>
      <c r="O620" s="71" t="s">
        <v>3844</v>
      </c>
      <c r="P620" s="71" t="s">
        <v>3845</v>
      </c>
      <c r="Q620" s="119" t="s">
        <v>3846</v>
      </c>
      <c r="R620" s="58" t="s">
        <v>72</v>
      </c>
      <c r="S620" s="66" t="s">
        <v>3732</v>
      </c>
      <c r="T620" s="119" t="s">
        <v>115</v>
      </c>
      <c r="U620" s="43" t="s">
        <v>3593</v>
      </c>
      <c r="V620" s="126" t="s">
        <v>661</v>
      </c>
      <c r="W620" s="66" t="s">
        <v>77</v>
      </c>
      <c r="X620" s="71" t="s">
        <v>1358</v>
      </c>
      <c r="Y620" s="126" t="s">
        <v>4939</v>
      </c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41"/>
      <c r="BP620" s="41"/>
      <c r="BQ620" s="41"/>
      <c r="BR620" s="41"/>
      <c r="BS620" s="41"/>
      <c r="BT620" s="41"/>
      <c r="BU620" s="41"/>
      <c r="BV620" s="41"/>
      <c r="BW620" s="41"/>
      <c r="BX620" s="41"/>
      <c r="BY620" s="41"/>
      <c r="BZ620" s="41"/>
      <c r="CA620" s="41"/>
      <c r="CB620" s="41"/>
      <c r="CC620" s="41"/>
      <c r="CD620" s="41"/>
      <c r="CE620" s="41"/>
      <c r="CF620" s="41"/>
      <c r="CG620" s="41"/>
      <c r="CH620" s="41"/>
      <c r="CI620" s="41"/>
      <c r="CJ620" s="41"/>
      <c r="CK620" s="41"/>
      <c r="CL620" s="41"/>
      <c r="CM620" s="41"/>
      <c r="CN620" s="41"/>
      <c r="CO620" s="41"/>
      <c r="CP620" s="41"/>
      <c r="CQ620" s="41"/>
      <c r="CR620" s="41"/>
      <c r="CS620" s="41"/>
      <c r="CT620" s="41"/>
      <c r="CU620" s="41"/>
      <c r="CV620" s="41"/>
      <c r="CW620" s="41"/>
      <c r="CX620" s="41"/>
      <c r="CY620" s="41"/>
      <c r="CZ620" s="41"/>
      <c r="DA620" s="41"/>
      <c r="DB620" s="41"/>
      <c r="DC620" s="41"/>
      <c r="DD620" s="41"/>
      <c r="DE620" s="41"/>
      <c r="DF620" s="41"/>
      <c r="DG620" s="41"/>
      <c r="DH620" s="41"/>
      <c r="DI620" s="41"/>
      <c r="DJ620" s="41"/>
      <c r="DK620" s="41"/>
      <c r="DL620" s="41"/>
      <c r="DM620" s="41"/>
      <c r="DN620" s="41"/>
      <c r="DO620" s="41"/>
      <c r="DP620" s="41"/>
      <c r="DQ620" s="41"/>
      <c r="DR620" s="41"/>
      <c r="DS620" s="41"/>
      <c r="DT620" s="41"/>
      <c r="DU620" s="41"/>
      <c r="DV620" s="41"/>
      <c r="DW620" s="41"/>
      <c r="DX620" s="41"/>
      <c r="DY620" s="41"/>
      <c r="DZ620" s="41"/>
      <c r="EA620" s="41"/>
      <c r="EB620" s="41"/>
      <c r="EC620" s="41"/>
      <c r="ED620" s="41"/>
      <c r="EE620" s="41"/>
      <c r="EF620" s="41"/>
      <c r="EG620" s="41"/>
      <c r="EH620" s="41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</row>
    <row r="621" spans="1:240" s="60" customFormat="1" ht="15" customHeight="1" x14ac:dyDescent="0.25">
      <c r="A621" s="14">
        <v>620</v>
      </c>
      <c r="B621" s="42" t="s">
        <v>3411</v>
      </c>
      <c r="C621" s="43" t="s">
        <v>9</v>
      </c>
      <c r="D621" s="42" t="s">
        <v>138</v>
      </c>
      <c r="E621" s="70">
        <v>43105</v>
      </c>
      <c r="F621" s="71" t="s">
        <v>1486</v>
      </c>
      <c r="G621" s="71">
        <v>8172000295</v>
      </c>
      <c r="H621" s="71" t="s">
        <v>3847</v>
      </c>
      <c r="I621" s="71" t="s">
        <v>3848</v>
      </c>
      <c r="J621" s="113" t="s">
        <v>121</v>
      </c>
      <c r="K621" s="114">
        <v>100000</v>
      </c>
      <c r="L621" s="113" t="s">
        <v>66</v>
      </c>
      <c r="M621" s="113" t="s">
        <v>67</v>
      </c>
      <c r="N621" s="71" t="s">
        <v>3849</v>
      </c>
      <c r="O621" s="71" t="s">
        <v>3850</v>
      </c>
      <c r="P621" s="71" t="s">
        <v>3851</v>
      </c>
      <c r="Q621" s="119" t="s">
        <v>3852</v>
      </c>
      <c r="R621" s="58" t="s">
        <v>72</v>
      </c>
      <c r="S621" s="66" t="s">
        <v>3732</v>
      </c>
      <c r="T621" s="119" t="s">
        <v>115</v>
      </c>
      <c r="U621" s="43" t="s">
        <v>3593</v>
      </c>
      <c r="V621" s="126" t="s">
        <v>661</v>
      </c>
      <c r="W621" s="66" t="s">
        <v>77</v>
      </c>
      <c r="X621" s="66" t="s">
        <v>1358</v>
      </c>
      <c r="Y621" s="126" t="s">
        <v>4939</v>
      </c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  <c r="DO621" s="54"/>
      <c r="DP621" s="54"/>
      <c r="DQ621" s="54"/>
      <c r="DR621" s="54"/>
      <c r="DS621" s="54"/>
      <c r="DT621" s="54"/>
      <c r="DU621" s="54"/>
      <c r="DV621" s="54"/>
      <c r="DW621" s="54"/>
      <c r="DX621" s="54"/>
      <c r="DY621" s="54"/>
      <c r="DZ621" s="54"/>
      <c r="EA621" s="54"/>
      <c r="EB621" s="54"/>
      <c r="EC621" s="54"/>
      <c r="ED621" s="54"/>
      <c r="EE621" s="54"/>
      <c r="EF621" s="54"/>
      <c r="EG621" s="54"/>
      <c r="EH621" s="54"/>
      <c r="EI621" s="54"/>
      <c r="EJ621" s="54"/>
      <c r="EK621" s="54"/>
      <c r="EL621" s="54"/>
      <c r="EM621" s="54"/>
      <c r="EN621" s="54"/>
      <c r="EO621" s="54"/>
      <c r="EP621" s="54"/>
      <c r="EQ621" s="54"/>
      <c r="ER621" s="54"/>
      <c r="ES621" s="54"/>
      <c r="ET621" s="54"/>
      <c r="EU621" s="54"/>
      <c r="EV621" s="54"/>
      <c r="EW621" s="54"/>
      <c r="EX621" s="54"/>
      <c r="EY621" s="54"/>
      <c r="EZ621" s="54"/>
      <c r="FA621" s="54"/>
      <c r="FB621" s="54"/>
      <c r="FC621" s="54"/>
      <c r="FD621" s="54"/>
      <c r="FE621" s="54"/>
      <c r="FF621" s="54"/>
      <c r="FG621" s="54"/>
      <c r="FH621" s="54"/>
      <c r="FI621" s="54"/>
      <c r="FJ621" s="54"/>
      <c r="FK621" s="54"/>
      <c r="FL621" s="54"/>
      <c r="FM621" s="54"/>
      <c r="FN621" s="54"/>
      <c r="FO621" s="54"/>
      <c r="FP621" s="54"/>
      <c r="FQ621" s="54"/>
      <c r="FR621" s="54"/>
      <c r="FS621" s="54"/>
      <c r="FT621" s="54"/>
      <c r="FU621" s="54"/>
      <c r="FV621" s="54"/>
      <c r="FW621" s="54"/>
      <c r="FX621" s="54"/>
      <c r="FY621" s="54"/>
      <c r="FZ621" s="54"/>
      <c r="GA621" s="54"/>
      <c r="GB621" s="54"/>
      <c r="GC621" s="54"/>
      <c r="GD621" s="54"/>
      <c r="GE621" s="54"/>
      <c r="GF621" s="54"/>
      <c r="GG621" s="54"/>
      <c r="GH621" s="54"/>
      <c r="GI621" s="54"/>
      <c r="GJ621" s="54"/>
      <c r="GK621" s="54"/>
      <c r="GL621" s="54"/>
      <c r="GM621" s="54"/>
      <c r="GN621" s="54"/>
      <c r="GO621" s="54"/>
      <c r="GP621" s="54"/>
      <c r="GQ621" s="54"/>
      <c r="GR621" s="54"/>
      <c r="GS621" s="54"/>
      <c r="GT621" s="54"/>
      <c r="GU621" s="54"/>
      <c r="GV621" s="54"/>
      <c r="GW621" s="54"/>
      <c r="GX621" s="54"/>
      <c r="GY621" s="54"/>
      <c r="GZ621" s="54"/>
      <c r="HA621" s="54"/>
      <c r="HB621" s="54"/>
      <c r="HC621" s="54"/>
      <c r="HD621" s="54"/>
      <c r="HE621" s="54"/>
      <c r="HF621" s="54"/>
      <c r="HG621" s="54"/>
      <c r="HH621" s="54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</row>
    <row r="622" spans="1:240" s="60" customFormat="1" ht="15" customHeight="1" x14ac:dyDescent="0.25">
      <c r="A622" s="14">
        <v>621</v>
      </c>
      <c r="B622" s="42" t="s">
        <v>3411</v>
      </c>
      <c r="C622" s="43" t="s">
        <v>9</v>
      </c>
      <c r="D622" s="42" t="s">
        <v>138</v>
      </c>
      <c r="E622" s="70">
        <v>43104</v>
      </c>
      <c r="F622" s="71" t="s">
        <v>3853</v>
      </c>
      <c r="G622" s="71">
        <v>8179001293</v>
      </c>
      <c r="H622" s="71" t="s">
        <v>258</v>
      </c>
      <c r="I622" s="71" t="s">
        <v>3000</v>
      </c>
      <c r="J622" s="113" t="s">
        <v>121</v>
      </c>
      <c r="K622" s="114">
        <v>100000</v>
      </c>
      <c r="L622" s="113" t="s">
        <v>66</v>
      </c>
      <c r="M622" s="113" t="s">
        <v>67</v>
      </c>
      <c r="N622" s="71" t="s">
        <v>3854</v>
      </c>
      <c r="O622" s="71" t="s">
        <v>3855</v>
      </c>
      <c r="P622" s="71" t="s">
        <v>3856</v>
      </c>
      <c r="Q622" s="119" t="s">
        <v>263</v>
      </c>
      <c r="R622" s="58" t="s">
        <v>72</v>
      </c>
      <c r="S622" s="66" t="s">
        <v>3732</v>
      </c>
      <c r="T622" s="119" t="s">
        <v>115</v>
      </c>
      <c r="U622" s="43" t="s">
        <v>3593</v>
      </c>
      <c r="V622" s="126" t="s">
        <v>661</v>
      </c>
      <c r="W622" s="66" t="s">
        <v>77</v>
      </c>
      <c r="X622" s="66" t="s">
        <v>1358</v>
      </c>
      <c r="Y622" s="126" t="s">
        <v>4939</v>
      </c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  <c r="BW622" s="49"/>
      <c r="BX622" s="49"/>
      <c r="BY622" s="49"/>
      <c r="BZ622" s="49"/>
      <c r="CA622" s="49"/>
      <c r="CB622" s="49"/>
      <c r="CC622" s="49"/>
      <c r="CD622" s="49"/>
      <c r="CE622" s="49"/>
      <c r="CF622" s="49"/>
      <c r="CG622" s="49"/>
      <c r="CH622" s="49"/>
      <c r="CI622" s="49"/>
      <c r="CJ622" s="49"/>
      <c r="CK622" s="49"/>
      <c r="CL622" s="49"/>
      <c r="CM622" s="49"/>
      <c r="CN622" s="49"/>
      <c r="CO622" s="49"/>
      <c r="CP622" s="49"/>
      <c r="CQ622" s="49"/>
      <c r="CR622" s="49"/>
      <c r="CS622" s="49"/>
      <c r="CT622" s="49"/>
      <c r="CU622" s="49"/>
      <c r="CV622" s="49"/>
      <c r="CW622" s="49"/>
      <c r="CX622" s="49"/>
      <c r="CY622" s="49"/>
      <c r="CZ622" s="49"/>
      <c r="DA622" s="49"/>
      <c r="DB622" s="49"/>
      <c r="DC622" s="49"/>
      <c r="DD622" s="49"/>
      <c r="DE622" s="49"/>
      <c r="DF622" s="49"/>
      <c r="DG622" s="49"/>
      <c r="DH622" s="49"/>
      <c r="DI622" s="49"/>
      <c r="DJ622" s="49"/>
      <c r="DK622" s="49"/>
      <c r="DL622" s="49"/>
      <c r="DM622" s="49"/>
      <c r="DN622" s="49"/>
      <c r="DO622" s="49"/>
      <c r="DP622" s="49"/>
      <c r="DQ622" s="49"/>
      <c r="DR622" s="49"/>
      <c r="DS622" s="49"/>
      <c r="DT622" s="49"/>
      <c r="DU622" s="49"/>
      <c r="DV622" s="49"/>
      <c r="DW622" s="49"/>
      <c r="DX622" s="49"/>
      <c r="DY622" s="49"/>
      <c r="DZ622" s="49"/>
      <c r="EA622" s="49"/>
      <c r="EB622" s="49"/>
      <c r="EC622" s="49"/>
      <c r="ED622" s="49"/>
      <c r="EE622" s="49"/>
      <c r="EF622" s="49"/>
      <c r="EG622" s="49"/>
      <c r="EH622" s="49"/>
      <c r="EI622" s="49"/>
      <c r="EJ622" s="49"/>
      <c r="EK622" s="49"/>
      <c r="EL622" s="49"/>
      <c r="EM622" s="49"/>
      <c r="EN622" s="49"/>
      <c r="EO622" s="49"/>
      <c r="EP622" s="49"/>
      <c r="EQ622" s="49"/>
      <c r="ER622" s="49"/>
      <c r="ES622" s="49"/>
      <c r="ET622" s="49"/>
      <c r="EU622" s="49"/>
      <c r="EV622" s="49"/>
      <c r="EW622" s="49"/>
      <c r="EX622" s="49"/>
      <c r="EY622" s="49"/>
      <c r="EZ622" s="49"/>
      <c r="FA622" s="49"/>
      <c r="FB622" s="49"/>
      <c r="FC622" s="49"/>
      <c r="FD622" s="49"/>
      <c r="FE622" s="49"/>
      <c r="FF622" s="49"/>
      <c r="FG622" s="49"/>
      <c r="FH622" s="49"/>
      <c r="FI622" s="49"/>
      <c r="FJ622" s="49"/>
      <c r="FK622" s="49"/>
      <c r="FL622" s="49"/>
      <c r="FM622" s="49"/>
      <c r="FN622" s="49"/>
      <c r="FO622" s="49"/>
      <c r="FP622" s="49"/>
      <c r="FQ622" s="49"/>
      <c r="FR622" s="49"/>
      <c r="FS622" s="49"/>
      <c r="FT622" s="49"/>
      <c r="FU622" s="49"/>
      <c r="FV622" s="49"/>
      <c r="FW622" s="49"/>
      <c r="FX622" s="49"/>
      <c r="FY622" s="49"/>
      <c r="FZ622" s="49"/>
      <c r="GA622" s="49"/>
      <c r="GB622" s="49"/>
      <c r="GC622" s="49"/>
      <c r="GD622" s="49"/>
      <c r="GE622" s="49"/>
      <c r="GF622" s="49"/>
      <c r="GG622" s="49"/>
      <c r="GH622" s="49"/>
      <c r="GI622" s="49"/>
      <c r="GJ622" s="49"/>
      <c r="GK622" s="49"/>
      <c r="GL622" s="49"/>
      <c r="GM622" s="49"/>
      <c r="GN622" s="49"/>
      <c r="GO622" s="49"/>
      <c r="GP622" s="49"/>
      <c r="GQ622" s="49"/>
      <c r="GR622" s="49"/>
      <c r="GS622" s="49"/>
      <c r="GT622" s="49"/>
      <c r="GU622" s="49"/>
      <c r="GV622" s="49"/>
      <c r="GW622" s="49"/>
      <c r="GX622" s="49"/>
      <c r="GY622" s="49"/>
      <c r="GZ622" s="49"/>
      <c r="HA622" s="49"/>
      <c r="HB622" s="49"/>
      <c r="HC622" s="49"/>
      <c r="HD622" s="49"/>
      <c r="HE622" s="49"/>
      <c r="HF622" s="49"/>
      <c r="HG622" s="49"/>
      <c r="HH622" s="49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</row>
    <row r="623" spans="1:240" s="60" customFormat="1" ht="15" customHeight="1" x14ac:dyDescent="0.25">
      <c r="A623" s="14">
        <v>622</v>
      </c>
      <c r="B623" s="42" t="s">
        <v>3411</v>
      </c>
      <c r="C623" s="43" t="s">
        <v>9</v>
      </c>
      <c r="D623" s="42" t="s">
        <v>138</v>
      </c>
      <c r="E623" s="70">
        <v>43121</v>
      </c>
      <c r="F623" s="71" t="s">
        <v>3857</v>
      </c>
      <c r="G623" s="71">
        <v>8179001284</v>
      </c>
      <c r="H623" s="71" t="s">
        <v>3858</v>
      </c>
      <c r="I623" s="71" t="s">
        <v>3859</v>
      </c>
      <c r="J623" s="113" t="s">
        <v>121</v>
      </c>
      <c r="K623" s="114">
        <v>150000</v>
      </c>
      <c r="L623" s="113" t="s">
        <v>66</v>
      </c>
      <c r="M623" s="113" t="s">
        <v>67</v>
      </c>
      <c r="N623" s="71" t="s">
        <v>3860</v>
      </c>
      <c r="O623" s="71" t="s">
        <v>3861</v>
      </c>
      <c r="P623" s="71" t="s">
        <v>3862</v>
      </c>
      <c r="Q623" s="119" t="s">
        <v>3863</v>
      </c>
      <c r="R623" s="58" t="s">
        <v>72</v>
      </c>
      <c r="S623" s="66" t="s">
        <v>3732</v>
      </c>
      <c r="T623" s="119" t="s">
        <v>115</v>
      </c>
      <c r="U623" s="43" t="s">
        <v>3593</v>
      </c>
      <c r="V623" s="126" t="s">
        <v>661</v>
      </c>
      <c r="W623" s="66" t="s">
        <v>77</v>
      </c>
      <c r="X623" s="66" t="s">
        <v>1358</v>
      </c>
      <c r="Y623" s="126" t="s">
        <v>4939</v>
      </c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41"/>
      <c r="BP623" s="41"/>
      <c r="BQ623" s="41"/>
      <c r="BR623" s="41"/>
      <c r="BS623" s="41"/>
      <c r="BT623" s="41"/>
      <c r="BU623" s="41"/>
      <c r="BV623" s="41"/>
      <c r="BW623" s="41"/>
      <c r="BX623" s="41"/>
      <c r="BY623" s="41"/>
      <c r="BZ623" s="41"/>
      <c r="CA623" s="41"/>
      <c r="CB623" s="41"/>
      <c r="CC623" s="41"/>
      <c r="CD623" s="41"/>
      <c r="CE623" s="41"/>
      <c r="CF623" s="41"/>
      <c r="CG623" s="41"/>
      <c r="CH623" s="41"/>
      <c r="CI623" s="41"/>
      <c r="CJ623" s="41"/>
      <c r="CK623" s="41"/>
      <c r="CL623" s="41"/>
      <c r="CM623" s="41"/>
      <c r="CN623" s="41"/>
      <c r="CO623" s="41"/>
      <c r="CP623" s="41"/>
      <c r="CQ623" s="41"/>
      <c r="CR623" s="41"/>
      <c r="CS623" s="41"/>
      <c r="CT623" s="41"/>
      <c r="CU623" s="41"/>
      <c r="CV623" s="41"/>
      <c r="CW623" s="41"/>
      <c r="CX623" s="41"/>
      <c r="CY623" s="41"/>
      <c r="CZ623" s="41"/>
      <c r="DA623" s="41"/>
      <c r="DB623" s="41"/>
      <c r="DC623" s="41"/>
      <c r="DD623" s="41"/>
      <c r="DE623" s="41"/>
      <c r="DF623" s="41"/>
      <c r="DG623" s="41"/>
      <c r="DH623" s="41"/>
      <c r="DI623" s="41"/>
      <c r="DJ623" s="41"/>
      <c r="DK623" s="41"/>
      <c r="DL623" s="41"/>
      <c r="DM623" s="41"/>
      <c r="DN623" s="41"/>
      <c r="DO623" s="41"/>
      <c r="DP623" s="41"/>
      <c r="DQ623" s="41"/>
      <c r="DR623" s="41"/>
      <c r="DS623" s="41"/>
      <c r="DT623" s="41"/>
      <c r="DU623" s="41"/>
      <c r="DV623" s="41"/>
      <c r="DW623" s="41"/>
      <c r="DX623" s="41"/>
      <c r="DY623" s="41"/>
      <c r="DZ623" s="41"/>
      <c r="EA623" s="41"/>
      <c r="EB623" s="41"/>
      <c r="EC623" s="41"/>
      <c r="ED623" s="41"/>
      <c r="EE623" s="41"/>
      <c r="EF623" s="41"/>
      <c r="EG623" s="41"/>
      <c r="EH623" s="41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</row>
    <row r="624" spans="1:240" s="60" customFormat="1" ht="15" customHeight="1" x14ac:dyDescent="0.25">
      <c r="A624" s="14">
        <v>623</v>
      </c>
      <c r="B624" s="42" t="s">
        <v>3411</v>
      </c>
      <c r="C624" s="43" t="s">
        <v>9</v>
      </c>
      <c r="D624" s="42" t="s">
        <v>138</v>
      </c>
      <c r="E624" s="70">
        <v>43115</v>
      </c>
      <c r="F624" s="71" t="s">
        <v>3864</v>
      </c>
      <c r="G624" s="71">
        <v>8169000836</v>
      </c>
      <c r="H624" s="71" t="s">
        <v>3865</v>
      </c>
      <c r="I624" s="71" t="s">
        <v>3866</v>
      </c>
      <c r="J624" s="113" t="s">
        <v>121</v>
      </c>
      <c r="K624" s="114">
        <v>50000</v>
      </c>
      <c r="L624" s="113" t="s">
        <v>66</v>
      </c>
      <c r="M624" s="113" t="s">
        <v>67</v>
      </c>
      <c r="N624" s="71" t="s">
        <v>3867</v>
      </c>
      <c r="O624" s="71" t="s">
        <v>3868</v>
      </c>
      <c r="P624" s="71" t="s">
        <v>3869</v>
      </c>
      <c r="Q624" s="119" t="s">
        <v>3870</v>
      </c>
      <c r="R624" s="58" t="s">
        <v>72</v>
      </c>
      <c r="S624" s="66" t="s">
        <v>3732</v>
      </c>
      <c r="T624" s="119" t="s">
        <v>115</v>
      </c>
      <c r="U624" s="43" t="s">
        <v>3593</v>
      </c>
      <c r="V624" s="126" t="s">
        <v>661</v>
      </c>
      <c r="W624" s="66" t="s">
        <v>77</v>
      </c>
      <c r="X624" s="66" t="s">
        <v>1358</v>
      </c>
      <c r="Y624" s="126" t="s">
        <v>4939</v>
      </c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41"/>
      <c r="BP624" s="41"/>
      <c r="BQ624" s="41"/>
      <c r="BR624" s="41"/>
      <c r="BS624" s="41"/>
      <c r="BT624" s="41"/>
      <c r="BU624" s="41"/>
      <c r="BV624" s="41"/>
      <c r="BW624" s="41"/>
      <c r="BX624" s="41"/>
      <c r="BY624" s="41"/>
      <c r="BZ624" s="41"/>
      <c r="CA624" s="41"/>
      <c r="CB624" s="41"/>
      <c r="CC624" s="41"/>
      <c r="CD624" s="41"/>
      <c r="CE624" s="41"/>
      <c r="CF624" s="41"/>
      <c r="CG624" s="41"/>
      <c r="CH624" s="41"/>
      <c r="CI624" s="41"/>
      <c r="CJ624" s="41"/>
      <c r="CK624" s="41"/>
      <c r="CL624" s="41"/>
      <c r="CM624" s="41"/>
      <c r="CN624" s="41"/>
      <c r="CO624" s="41"/>
      <c r="CP624" s="41"/>
      <c r="CQ624" s="41"/>
      <c r="CR624" s="41"/>
      <c r="CS624" s="41"/>
      <c r="CT624" s="41"/>
      <c r="CU624" s="41"/>
      <c r="CV624" s="41"/>
      <c r="CW624" s="41"/>
      <c r="CX624" s="41"/>
      <c r="CY624" s="41"/>
      <c r="CZ624" s="41"/>
      <c r="DA624" s="41"/>
      <c r="DB624" s="41"/>
      <c r="DC624" s="41"/>
      <c r="DD624" s="41"/>
      <c r="DE624" s="41"/>
      <c r="DF624" s="41"/>
      <c r="DG624" s="41"/>
      <c r="DH624" s="41"/>
      <c r="DI624" s="41"/>
      <c r="DJ624" s="41"/>
      <c r="DK624" s="41"/>
      <c r="DL624" s="41"/>
      <c r="DM624" s="41"/>
      <c r="DN624" s="41"/>
      <c r="DO624" s="41"/>
      <c r="DP624" s="41"/>
      <c r="DQ624" s="41"/>
      <c r="DR624" s="41"/>
      <c r="DS624" s="41"/>
      <c r="DT624" s="41"/>
      <c r="DU624" s="41"/>
      <c r="DV624" s="41"/>
      <c r="DW624" s="41"/>
      <c r="DX624" s="41"/>
      <c r="DY624" s="41"/>
      <c r="DZ624" s="41"/>
      <c r="EA624" s="41"/>
      <c r="EB624" s="41"/>
      <c r="EC624" s="41"/>
      <c r="ED624" s="41"/>
      <c r="EE624" s="41"/>
      <c r="EF624" s="41"/>
      <c r="EG624" s="41"/>
      <c r="EH624" s="41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</row>
    <row r="625" spans="1:240" s="60" customFormat="1" ht="15" customHeight="1" x14ac:dyDescent="0.25">
      <c r="A625" s="14">
        <v>624</v>
      </c>
      <c r="B625" s="42" t="s">
        <v>3411</v>
      </c>
      <c r="C625" s="43" t="s">
        <v>9</v>
      </c>
      <c r="D625" s="42" t="s">
        <v>138</v>
      </c>
      <c r="E625" s="70">
        <v>43110</v>
      </c>
      <c r="F625" s="71" t="s">
        <v>3871</v>
      </c>
      <c r="G625" s="71">
        <v>8179001289</v>
      </c>
      <c r="H625" s="71" t="s">
        <v>2986</v>
      </c>
      <c r="I625" s="71" t="s">
        <v>2987</v>
      </c>
      <c r="J625" s="113" t="s">
        <v>121</v>
      </c>
      <c r="K625" s="114">
        <v>100000</v>
      </c>
      <c r="L625" s="113" t="s">
        <v>66</v>
      </c>
      <c r="M625" s="113" t="s">
        <v>67</v>
      </c>
      <c r="N625" s="71" t="s">
        <v>3872</v>
      </c>
      <c r="O625" s="71" t="s">
        <v>3873</v>
      </c>
      <c r="P625" s="71" t="s">
        <v>3874</v>
      </c>
      <c r="Q625" s="119" t="s">
        <v>2991</v>
      </c>
      <c r="R625" s="58" t="s">
        <v>72</v>
      </c>
      <c r="S625" s="66" t="s">
        <v>3732</v>
      </c>
      <c r="T625" s="119" t="s">
        <v>115</v>
      </c>
      <c r="U625" s="43" t="s">
        <v>3593</v>
      </c>
      <c r="V625" s="126" t="s">
        <v>661</v>
      </c>
      <c r="W625" s="66" t="s">
        <v>77</v>
      </c>
      <c r="X625" s="66" t="s">
        <v>1358</v>
      </c>
      <c r="Y625" s="126" t="s">
        <v>4939</v>
      </c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  <c r="BP625" s="41"/>
      <c r="BQ625" s="41"/>
      <c r="BR625" s="41"/>
      <c r="BS625" s="41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/>
      <c r="CI625" s="41"/>
      <c r="CJ625" s="41"/>
      <c r="CK625" s="41"/>
      <c r="CL625" s="41"/>
      <c r="CM625" s="41"/>
      <c r="CN625" s="41"/>
      <c r="CO625" s="41"/>
      <c r="CP625" s="41"/>
      <c r="CQ625" s="41"/>
      <c r="CR625" s="41"/>
      <c r="CS625" s="41"/>
      <c r="CT625" s="41"/>
      <c r="CU625" s="41"/>
      <c r="CV625" s="41"/>
      <c r="CW625" s="41"/>
      <c r="CX625" s="41"/>
      <c r="CY625" s="41"/>
      <c r="CZ625" s="41"/>
      <c r="DA625" s="41"/>
      <c r="DB625" s="41"/>
      <c r="DC625" s="41"/>
      <c r="DD625" s="41"/>
      <c r="DE625" s="41"/>
      <c r="DF625" s="41"/>
      <c r="DG625" s="41"/>
      <c r="DH625" s="41"/>
      <c r="DI625" s="41"/>
      <c r="DJ625" s="41"/>
      <c r="DK625" s="41"/>
      <c r="DL625" s="41"/>
      <c r="DM625" s="41"/>
      <c r="DN625" s="41"/>
      <c r="DO625" s="41"/>
      <c r="DP625" s="41"/>
      <c r="DQ625" s="41"/>
      <c r="DR625" s="41"/>
      <c r="DS625" s="41"/>
      <c r="DT625" s="41"/>
      <c r="DU625" s="41"/>
      <c r="DV625" s="41"/>
      <c r="DW625" s="41"/>
      <c r="DX625" s="41"/>
      <c r="DY625" s="41"/>
      <c r="DZ625" s="41"/>
      <c r="EA625" s="41"/>
      <c r="EB625" s="41"/>
      <c r="EC625" s="41"/>
      <c r="ED625" s="41"/>
      <c r="EE625" s="41"/>
      <c r="EF625" s="41"/>
      <c r="EG625" s="41"/>
      <c r="EH625" s="41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</row>
    <row r="626" spans="1:240" s="60" customFormat="1" ht="15" customHeight="1" x14ac:dyDescent="0.25">
      <c r="A626" s="14">
        <v>625</v>
      </c>
      <c r="B626" s="42" t="s">
        <v>3411</v>
      </c>
      <c r="C626" s="43" t="s">
        <v>9</v>
      </c>
      <c r="D626" s="42" t="s">
        <v>138</v>
      </c>
      <c r="E626" s="70">
        <v>43103</v>
      </c>
      <c r="F626" s="71" t="s">
        <v>3875</v>
      </c>
      <c r="G626" s="71">
        <v>8179001289</v>
      </c>
      <c r="H626" s="71" t="s">
        <v>2986</v>
      </c>
      <c r="I626" s="71" t="s">
        <v>2987</v>
      </c>
      <c r="J626" s="113" t="s">
        <v>121</v>
      </c>
      <c r="K626" s="114">
        <v>100000</v>
      </c>
      <c r="L626" s="113" t="s">
        <v>66</v>
      </c>
      <c r="M626" s="113" t="s">
        <v>67</v>
      </c>
      <c r="N626" s="71" t="s">
        <v>3876</v>
      </c>
      <c r="O626" s="71" t="s">
        <v>3877</v>
      </c>
      <c r="P626" s="71" t="s">
        <v>3878</v>
      </c>
      <c r="Q626" s="119" t="s">
        <v>2991</v>
      </c>
      <c r="R626" s="58" t="s">
        <v>72</v>
      </c>
      <c r="S626" s="66" t="s">
        <v>3732</v>
      </c>
      <c r="T626" s="119" t="s">
        <v>115</v>
      </c>
      <c r="U626" s="43" t="s">
        <v>3593</v>
      </c>
      <c r="V626" s="126" t="s">
        <v>661</v>
      </c>
      <c r="W626" s="66" t="s">
        <v>77</v>
      </c>
      <c r="X626" s="66" t="s">
        <v>1358</v>
      </c>
      <c r="Y626" s="126" t="s">
        <v>4939</v>
      </c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  <c r="BW626" s="49"/>
      <c r="BX626" s="49"/>
      <c r="BY626" s="49"/>
      <c r="BZ626" s="49"/>
      <c r="CA626" s="49"/>
      <c r="CB626" s="49"/>
      <c r="CC626" s="49"/>
      <c r="CD626" s="49"/>
      <c r="CE626" s="49"/>
      <c r="CF626" s="49"/>
      <c r="CG626" s="49"/>
      <c r="CH626" s="49"/>
      <c r="CI626" s="49"/>
      <c r="CJ626" s="49"/>
      <c r="CK626" s="49"/>
      <c r="CL626" s="49"/>
      <c r="CM626" s="49"/>
      <c r="CN626" s="49"/>
      <c r="CO626" s="49"/>
      <c r="CP626" s="49"/>
      <c r="CQ626" s="49"/>
      <c r="CR626" s="49"/>
      <c r="CS626" s="49"/>
      <c r="CT626" s="49"/>
      <c r="CU626" s="49"/>
      <c r="CV626" s="49"/>
      <c r="CW626" s="49"/>
      <c r="CX626" s="49"/>
      <c r="CY626" s="49"/>
      <c r="CZ626" s="49"/>
      <c r="DA626" s="49"/>
      <c r="DB626" s="49"/>
      <c r="DC626" s="49"/>
      <c r="DD626" s="49"/>
      <c r="DE626" s="49"/>
      <c r="DF626" s="49"/>
      <c r="DG626" s="49"/>
      <c r="DH626" s="49"/>
      <c r="DI626" s="49"/>
      <c r="DJ626" s="49"/>
      <c r="DK626" s="49"/>
      <c r="DL626" s="49"/>
      <c r="DM626" s="49"/>
      <c r="DN626" s="49"/>
      <c r="DO626" s="49"/>
      <c r="DP626" s="49"/>
      <c r="DQ626" s="49"/>
      <c r="DR626" s="49"/>
      <c r="DS626" s="49"/>
      <c r="DT626" s="49"/>
      <c r="DU626" s="49"/>
      <c r="DV626" s="49"/>
      <c r="DW626" s="49"/>
      <c r="DX626" s="49"/>
      <c r="DY626" s="49"/>
      <c r="DZ626" s="49"/>
      <c r="EA626" s="49"/>
      <c r="EB626" s="49"/>
      <c r="EC626" s="49"/>
      <c r="ED626" s="49"/>
      <c r="EE626" s="49"/>
      <c r="EF626" s="49"/>
      <c r="EG626" s="49"/>
      <c r="EH626" s="49"/>
      <c r="EI626" s="49"/>
      <c r="EJ626" s="49"/>
      <c r="EK626" s="49"/>
      <c r="EL626" s="49"/>
      <c r="EM626" s="49"/>
      <c r="EN626" s="49"/>
      <c r="EO626" s="49"/>
      <c r="EP626" s="49"/>
      <c r="EQ626" s="49"/>
      <c r="ER626" s="49"/>
      <c r="ES626" s="49"/>
      <c r="ET626" s="49"/>
      <c r="EU626" s="49"/>
      <c r="EV626" s="49"/>
      <c r="EW626" s="49"/>
      <c r="EX626" s="49"/>
      <c r="EY626" s="49"/>
      <c r="EZ626" s="49"/>
      <c r="FA626" s="49"/>
      <c r="FB626" s="49"/>
      <c r="FC626" s="49"/>
      <c r="FD626" s="49"/>
      <c r="FE626" s="49"/>
      <c r="FF626" s="49"/>
      <c r="FG626" s="49"/>
      <c r="FH626" s="49"/>
      <c r="FI626" s="49"/>
      <c r="FJ626" s="49"/>
      <c r="FK626" s="49"/>
      <c r="FL626" s="49"/>
      <c r="FM626" s="49"/>
      <c r="FN626" s="49"/>
      <c r="FO626" s="49"/>
      <c r="FP626" s="49"/>
      <c r="FQ626" s="49"/>
      <c r="FR626" s="49"/>
      <c r="FS626" s="49"/>
      <c r="FT626" s="49"/>
      <c r="FU626" s="49"/>
      <c r="FV626" s="49"/>
      <c r="FW626" s="49"/>
      <c r="FX626" s="49"/>
      <c r="FY626" s="49"/>
      <c r="FZ626" s="49"/>
      <c r="GA626" s="49"/>
      <c r="GB626" s="49"/>
      <c r="GC626" s="49"/>
      <c r="GD626" s="49"/>
      <c r="GE626" s="49"/>
      <c r="GF626" s="49"/>
      <c r="GG626" s="49"/>
      <c r="GH626" s="49"/>
      <c r="GI626" s="49"/>
      <c r="GJ626" s="49"/>
      <c r="GK626" s="49"/>
      <c r="GL626" s="49"/>
      <c r="GM626" s="49"/>
      <c r="GN626" s="49"/>
      <c r="GO626" s="49"/>
      <c r="GP626" s="49"/>
      <c r="GQ626" s="49"/>
      <c r="GR626" s="49"/>
      <c r="GS626" s="49"/>
      <c r="GT626" s="49"/>
      <c r="GU626" s="49"/>
      <c r="GV626" s="49"/>
      <c r="GW626" s="49"/>
      <c r="GX626" s="49"/>
      <c r="GY626" s="49"/>
      <c r="GZ626" s="49"/>
      <c r="HA626" s="49"/>
      <c r="HB626" s="49"/>
      <c r="HC626" s="49"/>
      <c r="HD626" s="49"/>
      <c r="HE626" s="49"/>
      <c r="HF626" s="49"/>
      <c r="HG626" s="49"/>
      <c r="HH626" s="49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</row>
    <row r="627" spans="1:240" s="60" customFormat="1" ht="15" customHeight="1" x14ac:dyDescent="0.25">
      <c r="A627" s="14">
        <v>626</v>
      </c>
      <c r="B627" s="42" t="s">
        <v>3411</v>
      </c>
      <c r="C627" s="43" t="s">
        <v>9</v>
      </c>
      <c r="D627" s="42" t="s">
        <v>138</v>
      </c>
      <c r="E627" s="70">
        <v>43124</v>
      </c>
      <c r="F627" s="71" t="s">
        <v>3879</v>
      </c>
      <c r="G627" s="71">
        <v>8179001302</v>
      </c>
      <c r="H627" s="71" t="s">
        <v>436</v>
      </c>
      <c r="I627" s="71" t="s">
        <v>437</v>
      </c>
      <c r="J627" s="113" t="s">
        <v>121</v>
      </c>
      <c r="K627" s="114">
        <v>50000</v>
      </c>
      <c r="L627" s="113" t="s">
        <v>66</v>
      </c>
      <c r="M627" s="113" t="s">
        <v>67</v>
      </c>
      <c r="N627" s="71" t="s">
        <v>3880</v>
      </c>
      <c r="O627" s="71" t="s">
        <v>3881</v>
      </c>
      <c r="P627" s="71" t="s">
        <v>3882</v>
      </c>
      <c r="Q627" s="119" t="s">
        <v>441</v>
      </c>
      <c r="R627" s="58" t="s">
        <v>72</v>
      </c>
      <c r="S627" s="66" t="s">
        <v>3732</v>
      </c>
      <c r="T627" s="119" t="s">
        <v>115</v>
      </c>
      <c r="U627" s="43" t="s">
        <v>3593</v>
      </c>
      <c r="V627" s="126" t="s">
        <v>661</v>
      </c>
      <c r="W627" s="66" t="s">
        <v>77</v>
      </c>
      <c r="X627" s="66" t="s">
        <v>1358</v>
      </c>
      <c r="Y627" s="126" t="s">
        <v>4939</v>
      </c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1"/>
      <c r="CK627" s="41"/>
      <c r="CL627" s="41"/>
      <c r="CM627" s="41"/>
      <c r="CN627" s="41"/>
      <c r="CO627" s="41"/>
      <c r="CP627" s="41"/>
      <c r="CQ627" s="41"/>
      <c r="CR627" s="41"/>
      <c r="CS627" s="41"/>
      <c r="CT627" s="41"/>
      <c r="CU627" s="41"/>
      <c r="CV627" s="41"/>
      <c r="CW627" s="41"/>
      <c r="CX627" s="41"/>
      <c r="CY627" s="41"/>
      <c r="CZ627" s="41"/>
      <c r="DA627" s="41"/>
      <c r="DB627" s="41"/>
      <c r="DC627" s="41"/>
      <c r="DD627" s="41"/>
      <c r="DE627" s="41"/>
      <c r="DF627" s="41"/>
      <c r="DG627" s="41"/>
      <c r="DH627" s="41"/>
      <c r="DI627" s="41"/>
      <c r="DJ627" s="41"/>
      <c r="DK627" s="41"/>
      <c r="DL627" s="41"/>
      <c r="DM627" s="41"/>
      <c r="DN627" s="41"/>
      <c r="DO627" s="41"/>
      <c r="DP627" s="41"/>
      <c r="DQ627" s="41"/>
      <c r="DR627" s="41"/>
      <c r="DS627" s="41"/>
      <c r="DT627" s="41"/>
      <c r="DU627" s="41"/>
      <c r="DV627" s="41"/>
      <c r="DW627" s="41"/>
      <c r="DX627" s="41"/>
      <c r="DY627" s="41"/>
      <c r="DZ627" s="41"/>
      <c r="EA627" s="41"/>
      <c r="EB627" s="41"/>
      <c r="EC627" s="41"/>
      <c r="ED627" s="41"/>
      <c r="EE627" s="41"/>
      <c r="EF627" s="41"/>
      <c r="EG627" s="41"/>
      <c r="EH627" s="41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</row>
    <row r="628" spans="1:240" s="60" customFormat="1" ht="15" customHeight="1" x14ac:dyDescent="0.25">
      <c r="A628" s="14">
        <v>627</v>
      </c>
      <c r="B628" s="42" t="s">
        <v>3411</v>
      </c>
      <c r="C628" s="43" t="s">
        <v>9</v>
      </c>
      <c r="D628" s="42" t="s">
        <v>138</v>
      </c>
      <c r="E628" s="70">
        <v>43106</v>
      </c>
      <c r="F628" s="71" t="s">
        <v>3883</v>
      </c>
      <c r="G628" s="71">
        <v>8169000482</v>
      </c>
      <c r="H628" s="71" t="s">
        <v>156</v>
      </c>
      <c r="I628" s="71" t="s">
        <v>157</v>
      </c>
      <c r="J628" s="113" t="s">
        <v>121</v>
      </c>
      <c r="K628" s="114">
        <v>50000</v>
      </c>
      <c r="L628" s="113" t="s">
        <v>66</v>
      </c>
      <c r="M628" s="113" t="s">
        <v>67</v>
      </c>
      <c r="N628" s="71" t="s">
        <v>3884</v>
      </c>
      <c r="O628" s="71" t="s">
        <v>3885</v>
      </c>
      <c r="P628" s="71" t="s">
        <v>3886</v>
      </c>
      <c r="Q628" s="119" t="s">
        <v>161</v>
      </c>
      <c r="R628" s="58" t="s">
        <v>72</v>
      </c>
      <c r="S628" s="66" t="s">
        <v>3732</v>
      </c>
      <c r="T628" s="119" t="s">
        <v>115</v>
      </c>
      <c r="U628" s="43" t="s">
        <v>3593</v>
      </c>
      <c r="V628" s="126" t="s">
        <v>661</v>
      </c>
      <c r="W628" s="66" t="s">
        <v>77</v>
      </c>
      <c r="X628" s="66" t="s">
        <v>1358</v>
      </c>
      <c r="Y628" s="126" t="s">
        <v>4939</v>
      </c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  <c r="BW628" s="49"/>
      <c r="BX628" s="49"/>
      <c r="BY628" s="49"/>
      <c r="BZ628" s="49"/>
      <c r="CA628" s="49"/>
      <c r="CB628" s="49"/>
      <c r="CC628" s="49"/>
      <c r="CD628" s="49"/>
      <c r="CE628" s="49"/>
      <c r="CF628" s="49"/>
      <c r="CG628" s="49"/>
      <c r="CH628" s="49"/>
      <c r="CI628" s="49"/>
      <c r="CJ628" s="49"/>
      <c r="CK628" s="49"/>
      <c r="CL628" s="49"/>
      <c r="CM628" s="49"/>
      <c r="CN628" s="49"/>
      <c r="CO628" s="49"/>
      <c r="CP628" s="49"/>
      <c r="CQ628" s="49"/>
      <c r="CR628" s="49"/>
      <c r="CS628" s="49"/>
      <c r="CT628" s="49"/>
      <c r="CU628" s="49"/>
      <c r="CV628" s="49"/>
      <c r="CW628" s="49"/>
      <c r="CX628" s="49"/>
      <c r="CY628" s="49"/>
      <c r="CZ628" s="49"/>
      <c r="DA628" s="49"/>
      <c r="DB628" s="49"/>
      <c r="DC628" s="49"/>
      <c r="DD628" s="49"/>
      <c r="DE628" s="49"/>
      <c r="DF628" s="49"/>
      <c r="DG628" s="49"/>
      <c r="DH628" s="49"/>
      <c r="DI628" s="49"/>
      <c r="DJ628" s="49"/>
      <c r="DK628" s="49"/>
      <c r="DL628" s="49"/>
      <c r="DM628" s="49"/>
      <c r="DN628" s="49"/>
      <c r="DO628" s="49"/>
      <c r="DP628" s="49"/>
      <c r="DQ628" s="49"/>
      <c r="DR628" s="49"/>
      <c r="DS628" s="49"/>
      <c r="DT628" s="49"/>
      <c r="DU628" s="49"/>
      <c r="DV628" s="49"/>
      <c r="DW628" s="49"/>
      <c r="DX628" s="49"/>
      <c r="DY628" s="49"/>
      <c r="DZ628" s="49"/>
      <c r="EA628" s="49"/>
      <c r="EB628" s="49"/>
      <c r="EC628" s="49"/>
      <c r="ED628" s="49"/>
      <c r="EE628" s="49"/>
      <c r="EF628" s="49"/>
      <c r="EG628" s="49"/>
      <c r="EH628" s="49"/>
      <c r="EI628" s="49"/>
      <c r="EJ628" s="49"/>
      <c r="EK628" s="49"/>
      <c r="EL628" s="49"/>
      <c r="EM628" s="49"/>
      <c r="EN628" s="49"/>
      <c r="EO628" s="49"/>
      <c r="EP628" s="49"/>
      <c r="EQ628" s="49"/>
      <c r="ER628" s="49"/>
      <c r="ES628" s="49"/>
      <c r="ET628" s="49"/>
      <c r="EU628" s="49"/>
      <c r="EV628" s="49"/>
      <c r="EW628" s="49"/>
      <c r="EX628" s="49"/>
      <c r="EY628" s="49"/>
      <c r="EZ628" s="49"/>
      <c r="FA628" s="49"/>
      <c r="FB628" s="49"/>
      <c r="FC628" s="49"/>
      <c r="FD628" s="49"/>
      <c r="FE628" s="49"/>
      <c r="FF628" s="49"/>
      <c r="FG628" s="49"/>
      <c r="FH628" s="49"/>
      <c r="FI628" s="49"/>
      <c r="FJ628" s="49"/>
      <c r="FK628" s="49"/>
      <c r="FL628" s="49"/>
      <c r="FM628" s="49"/>
      <c r="FN628" s="49"/>
      <c r="FO628" s="49"/>
      <c r="FP628" s="49"/>
      <c r="FQ628" s="49"/>
      <c r="FR628" s="49"/>
      <c r="FS628" s="49"/>
      <c r="FT628" s="49"/>
      <c r="FU628" s="49"/>
      <c r="FV628" s="49"/>
      <c r="FW628" s="49"/>
      <c r="FX628" s="49"/>
      <c r="FY628" s="49"/>
      <c r="FZ628" s="49"/>
      <c r="GA628" s="49"/>
      <c r="GB628" s="49"/>
      <c r="GC628" s="49"/>
      <c r="GD628" s="49"/>
      <c r="GE628" s="49"/>
      <c r="GF628" s="49"/>
      <c r="GG628" s="49"/>
      <c r="GH628" s="49"/>
      <c r="GI628" s="49"/>
      <c r="GJ628" s="49"/>
      <c r="GK628" s="49"/>
      <c r="GL628" s="49"/>
      <c r="GM628" s="49"/>
      <c r="GN628" s="49"/>
      <c r="GO628" s="49"/>
      <c r="GP628" s="49"/>
      <c r="GQ628" s="49"/>
      <c r="GR628" s="49"/>
      <c r="GS628" s="49"/>
      <c r="GT628" s="49"/>
      <c r="GU628" s="49"/>
      <c r="GV628" s="49"/>
      <c r="GW628" s="49"/>
      <c r="GX628" s="49"/>
      <c r="GY628" s="49"/>
      <c r="GZ628" s="49"/>
      <c r="HA628" s="49"/>
      <c r="HB628" s="49"/>
      <c r="HC628" s="49"/>
      <c r="HD628" s="49"/>
      <c r="HE628" s="49"/>
      <c r="HF628" s="49"/>
      <c r="HG628" s="49"/>
      <c r="HH628" s="49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</row>
    <row r="629" spans="1:240" s="60" customFormat="1" ht="15" customHeight="1" x14ac:dyDescent="0.25">
      <c r="A629" s="14">
        <v>628</v>
      </c>
      <c r="B629" s="42" t="s">
        <v>3411</v>
      </c>
      <c r="C629" s="43" t="s">
        <v>9</v>
      </c>
      <c r="D629" s="42" t="s">
        <v>138</v>
      </c>
      <c r="E629" s="70">
        <v>43109</v>
      </c>
      <c r="F629" s="71" t="s">
        <v>3887</v>
      </c>
      <c r="G629" s="71">
        <v>8179001289</v>
      </c>
      <c r="H629" s="71" t="s">
        <v>2986</v>
      </c>
      <c r="I629" s="71" t="s">
        <v>2987</v>
      </c>
      <c r="J629" s="113" t="s">
        <v>121</v>
      </c>
      <c r="K629" s="114">
        <v>100000</v>
      </c>
      <c r="L629" s="113" t="s">
        <v>66</v>
      </c>
      <c r="M629" s="113" t="s">
        <v>67</v>
      </c>
      <c r="N629" s="71" t="s">
        <v>3888</v>
      </c>
      <c r="O629" s="71" t="s">
        <v>3889</v>
      </c>
      <c r="P629" s="71" t="s">
        <v>3890</v>
      </c>
      <c r="Q629" s="119" t="s">
        <v>2991</v>
      </c>
      <c r="R629" s="58" t="s">
        <v>72</v>
      </c>
      <c r="S629" s="66" t="s">
        <v>3732</v>
      </c>
      <c r="T629" s="119" t="s">
        <v>115</v>
      </c>
      <c r="U629" s="43" t="s">
        <v>3593</v>
      </c>
      <c r="V629" s="126" t="s">
        <v>661</v>
      </c>
      <c r="W629" s="66" t="s">
        <v>77</v>
      </c>
      <c r="X629" s="66" t="s">
        <v>1358</v>
      </c>
      <c r="Y629" s="126" t="s">
        <v>4939</v>
      </c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  <c r="BY629" s="49"/>
      <c r="BZ629" s="49"/>
      <c r="CA629" s="49"/>
      <c r="CB629" s="49"/>
      <c r="CC629" s="49"/>
      <c r="CD629" s="49"/>
      <c r="CE629" s="49"/>
      <c r="CF629" s="49"/>
      <c r="CG629" s="49"/>
      <c r="CH629" s="49"/>
      <c r="CI629" s="49"/>
      <c r="CJ629" s="49"/>
      <c r="CK629" s="49"/>
      <c r="CL629" s="49"/>
      <c r="CM629" s="49"/>
      <c r="CN629" s="49"/>
      <c r="CO629" s="49"/>
      <c r="CP629" s="49"/>
      <c r="CQ629" s="49"/>
      <c r="CR629" s="49"/>
      <c r="CS629" s="49"/>
      <c r="CT629" s="49"/>
      <c r="CU629" s="49"/>
      <c r="CV629" s="49"/>
      <c r="CW629" s="49"/>
      <c r="CX629" s="49"/>
      <c r="CY629" s="49"/>
      <c r="CZ629" s="49"/>
      <c r="DA629" s="49"/>
      <c r="DB629" s="49"/>
      <c r="DC629" s="49"/>
      <c r="DD629" s="49"/>
      <c r="DE629" s="49"/>
      <c r="DF629" s="49"/>
      <c r="DG629" s="49"/>
      <c r="DH629" s="49"/>
      <c r="DI629" s="49"/>
      <c r="DJ629" s="49"/>
      <c r="DK629" s="49"/>
      <c r="DL629" s="49"/>
      <c r="DM629" s="49"/>
      <c r="DN629" s="49"/>
      <c r="DO629" s="49"/>
      <c r="DP629" s="49"/>
      <c r="DQ629" s="49"/>
      <c r="DR629" s="49"/>
      <c r="DS629" s="49"/>
      <c r="DT629" s="49"/>
      <c r="DU629" s="49"/>
      <c r="DV629" s="49"/>
      <c r="DW629" s="49"/>
      <c r="DX629" s="49"/>
      <c r="DY629" s="49"/>
      <c r="DZ629" s="49"/>
      <c r="EA629" s="49"/>
      <c r="EB629" s="49"/>
      <c r="EC629" s="49"/>
      <c r="ED629" s="49"/>
      <c r="EE629" s="49"/>
      <c r="EF629" s="49"/>
      <c r="EG629" s="49"/>
      <c r="EH629" s="49"/>
      <c r="EI629" s="49"/>
      <c r="EJ629" s="49"/>
      <c r="EK629" s="49"/>
      <c r="EL629" s="49"/>
      <c r="EM629" s="49"/>
      <c r="EN629" s="49"/>
      <c r="EO629" s="49"/>
      <c r="EP629" s="49"/>
      <c r="EQ629" s="49"/>
      <c r="ER629" s="49"/>
      <c r="ES629" s="49"/>
      <c r="ET629" s="49"/>
      <c r="EU629" s="49"/>
      <c r="EV629" s="49"/>
      <c r="EW629" s="49"/>
      <c r="EX629" s="49"/>
      <c r="EY629" s="49"/>
      <c r="EZ629" s="49"/>
      <c r="FA629" s="49"/>
      <c r="FB629" s="49"/>
      <c r="FC629" s="49"/>
      <c r="FD629" s="49"/>
      <c r="FE629" s="49"/>
      <c r="FF629" s="49"/>
      <c r="FG629" s="49"/>
      <c r="FH629" s="49"/>
      <c r="FI629" s="49"/>
      <c r="FJ629" s="49"/>
      <c r="FK629" s="49"/>
      <c r="FL629" s="49"/>
      <c r="FM629" s="49"/>
      <c r="FN629" s="49"/>
      <c r="FO629" s="49"/>
      <c r="FP629" s="49"/>
      <c r="FQ629" s="49"/>
      <c r="FR629" s="49"/>
      <c r="FS629" s="49"/>
      <c r="FT629" s="49"/>
      <c r="FU629" s="49"/>
      <c r="FV629" s="49"/>
      <c r="FW629" s="49"/>
      <c r="FX629" s="49"/>
      <c r="FY629" s="49"/>
      <c r="FZ629" s="49"/>
      <c r="GA629" s="49"/>
      <c r="GB629" s="49"/>
      <c r="GC629" s="49"/>
      <c r="GD629" s="49"/>
      <c r="GE629" s="49"/>
      <c r="GF629" s="49"/>
      <c r="GG629" s="49"/>
      <c r="GH629" s="49"/>
      <c r="GI629" s="49"/>
      <c r="GJ629" s="49"/>
      <c r="GK629" s="49"/>
      <c r="GL629" s="49"/>
      <c r="GM629" s="49"/>
      <c r="GN629" s="49"/>
      <c r="GO629" s="49"/>
      <c r="GP629" s="49"/>
      <c r="GQ629" s="49"/>
      <c r="GR629" s="49"/>
      <c r="GS629" s="49"/>
      <c r="GT629" s="49"/>
      <c r="GU629" s="49"/>
      <c r="GV629" s="49"/>
      <c r="GW629" s="49"/>
      <c r="GX629" s="49"/>
      <c r="GY629" s="49"/>
      <c r="GZ629" s="49"/>
      <c r="HA629" s="49"/>
      <c r="HB629" s="49"/>
      <c r="HC629" s="49"/>
      <c r="HD629" s="49"/>
      <c r="HE629" s="49"/>
      <c r="HF629" s="49"/>
      <c r="HG629" s="49"/>
      <c r="HH629" s="49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</row>
    <row r="630" spans="1:240" s="60" customFormat="1" ht="15" customHeight="1" x14ac:dyDescent="0.25">
      <c r="A630" s="14">
        <v>629</v>
      </c>
      <c r="B630" s="42" t="s">
        <v>3411</v>
      </c>
      <c r="C630" s="43" t="s">
        <v>9</v>
      </c>
      <c r="D630" s="42" t="s">
        <v>138</v>
      </c>
      <c r="E630" s="70">
        <v>43120</v>
      </c>
      <c r="F630" s="71" t="s">
        <v>3891</v>
      </c>
      <c r="G630" s="71">
        <v>8172000171</v>
      </c>
      <c r="H630" s="71" t="s">
        <v>1167</v>
      </c>
      <c r="I630" s="71" t="s">
        <v>2084</v>
      </c>
      <c r="J630" s="113" t="s">
        <v>121</v>
      </c>
      <c r="K630" s="114">
        <v>150000</v>
      </c>
      <c r="L630" s="113" t="s">
        <v>66</v>
      </c>
      <c r="M630" s="113" t="s">
        <v>67</v>
      </c>
      <c r="N630" s="71" t="s">
        <v>3892</v>
      </c>
      <c r="O630" s="71" t="s">
        <v>3893</v>
      </c>
      <c r="P630" s="71" t="s">
        <v>3894</v>
      </c>
      <c r="Q630" s="119" t="s">
        <v>145</v>
      </c>
      <c r="R630" s="58" t="s">
        <v>72</v>
      </c>
      <c r="S630" s="66" t="s">
        <v>3732</v>
      </c>
      <c r="T630" s="119" t="s">
        <v>115</v>
      </c>
      <c r="U630" s="43" t="s">
        <v>3593</v>
      </c>
      <c r="V630" s="126" t="s">
        <v>661</v>
      </c>
      <c r="W630" s="66" t="s">
        <v>77</v>
      </c>
      <c r="X630" s="66" t="s">
        <v>1358</v>
      </c>
      <c r="Y630" s="126" t="s">
        <v>4939</v>
      </c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41"/>
      <c r="BR630" s="41"/>
      <c r="BS630" s="41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/>
      <c r="CI630" s="41"/>
      <c r="CJ630" s="41"/>
      <c r="CK630" s="41"/>
      <c r="CL630" s="41"/>
      <c r="CM630" s="41"/>
      <c r="CN630" s="41"/>
      <c r="CO630" s="41"/>
      <c r="CP630" s="41"/>
      <c r="CQ630" s="41"/>
      <c r="CR630" s="41"/>
      <c r="CS630" s="41"/>
      <c r="CT630" s="41"/>
      <c r="CU630" s="41"/>
      <c r="CV630" s="41"/>
      <c r="CW630" s="41"/>
      <c r="CX630" s="41"/>
      <c r="CY630" s="41"/>
      <c r="CZ630" s="41"/>
      <c r="DA630" s="41"/>
      <c r="DB630" s="41"/>
      <c r="DC630" s="41"/>
      <c r="DD630" s="41"/>
      <c r="DE630" s="41"/>
      <c r="DF630" s="41"/>
      <c r="DG630" s="41"/>
      <c r="DH630" s="41"/>
      <c r="DI630" s="41"/>
      <c r="DJ630" s="41"/>
      <c r="DK630" s="41"/>
      <c r="DL630" s="41"/>
      <c r="DM630" s="41"/>
      <c r="DN630" s="41"/>
      <c r="DO630" s="41"/>
      <c r="DP630" s="41"/>
      <c r="DQ630" s="41"/>
      <c r="DR630" s="41"/>
      <c r="DS630" s="41"/>
      <c r="DT630" s="41"/>
      <c r="DU630" s="41"/>
      <c r="DV630" s="41"/>
      <c r="DW630" s="41"/>
      <c r="DX630" s="41"/>
      <c r="DY630" s="41"/>
      <c r="DZ630" s="41"/>
      <c r="EA630" s="41"/>
      <c r="EB630" s="41"/>
      <c r="EC630" s="41"/>
      <c r="ED630" s="41"/>
      <c r="EE630" s="41"/>
      <c r="EF630" s="41"/>
      <c r="EG630" s="41"/>
      <c r="EH630" s="41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</row>
    <row r="631" spans="1:240" s="60" customFormat="1" ht="15" customHeight="1" x14ac:dyDescent="0.25">
      <c r="A631" s="14">
        <v>630</v>
      </c>
      <c r="B631" s="42" t="s">
        <v>3411</v>
      </c>
      <c r="C631" s="43" t="s">
        <v>9</v>
      </c>
      <c r="D631" s="42" t="s">
        <v>138</v>
      </c>
      <c r="E631" s="70">
        <v>43106</v>
      </c>
      <c r="F631" s="71" t="s">
        <v>3895</v>
      </c>
      <c r="G631" s="71">
        <v>8179001221</v>
      </c>
      <c r="H631" s="71" t="s">
        <v>1039</v>
      </c>
      <c r="I631" s="71" t="s">
        <v>1040</v>
      </c>
      <c r="J631" s="113" t="s">
        <v>121</v>
      </c>
      <c r="K631" s="114">
        <v>50000</v>
      </c>
      <c r="L631" s="113" t="s">
        <v>66</v>
      </c>
      <c r="M631" s="113" t="s">
        <v>67</v>
      </c>
      <c r="N631" s="71" t="s">
        <v>3896</v>
      </c>
      <c r="O631" s="71" t="s">
        <v>3897</v>
      </c>
      <c r="P631" s="71" t="s">
        <v>3898</v>
      </c>
      <c r="Q631" s="119" t="s">
        <v>1044</v>
      </c>
      <c r="R631" s="58" t="s">
        <v>72</v>
      </c>
      <c r="S631" s="66" t="s">
        <v>3732</v>
      </c>
      <c r="T631" s="119" t="s">
        <v>115</v>
      </c>
      <c r="U631" s="43" t="s">
        <v>3593</v>
      </c>
      <c r="V631" s="126" t="s">
        <v>661</v>
      </c>
      <c r="W631" s="66" t="s">
        <v>77</v>
      </c>
      <c r="X631" s="66" t="s">
        <v>1358</v>
      </c>
      <c r="Y631" s="126" t="s">
        <v>4939</v>
      </c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  <c r="BY631" s="49"/>
      <c r="BZ631" s="49"/>
      <c r="CA631" s="49"/>
      <c r="CB631" s="49"/>
      <c r="CC631" s="49"/>
      <c r="CD631" s="49"/>
      <c r="CE631" s="49"/>
      <c r="CF631" s="49"/>
      <c r="CG631" s="49"/>
      <c r="CH631" s="49"/>
      <c r="CI631" s="49"/>
      <c r="CJ631" s="49"/>
      <c r="CK631" s="49"/>
      <c r="CL631" s="49"/>
      <c r="CM631" s="49"/>
      <c r="CN631" s="49"/>
      <c r="CO631" s="49"/>
      <c r="CP631" s="49"/>
      <c r="CQ631" s="49"/>
      <c r="CR631" s="49"/>
      <c r="CS631" s="49"/>
      <c r="CT631" s="49"/>
      <c r="CU631" s="49"/>
      <c r="CV631" s="49"/>
      <c r="CW631" s="49"/>
      <c r="CX631" s="49"/>
      <c r="CY631" s="49"/>
      <c r="CZ631" s="49"/>
      <c r="DA631" s="49"/>
      <c r="DB631" s="49"/>
      <c r="DC631" s="49"/>
      <c r="DD631" s="49"/>
      <c r="DE631" s="49"/>
      <c r="DF631" s="49"/>
      <c r="DG631" s="49"/>
      <c r="DH631" s="49"/>
      <c r="DI631" s="49"/>
      <c r="DJ631" s="49"/>
      <c r="DK631" s="49"/>
      <c r="DL631" s="49"/>
      <c r="DM631" s="49"/>
      <c r="DN631" s="49"/>
      <c r="DO631" s="49"/>
      <c r="DP631" s="49"/>
      <c r="DQ631" s="49"/>
      <c r="DR631" s="49"/>
      <c r="DS631" s="49"/>
      <c r="DT631" s="49"/>
      <c r="DU631" s="49"/>
      <c r="DV631" s="49"/>
      <c r="DW631" s="49"/>
      <c r="DX631" s="49"/>
      <c r="DY631" s="49"/>
      <c r="DZ631" s="49"/>
      <c r="EA631" s="49"/>
      <c r="EB631" s="49"/>
      <c r="EC631" s="49"/>
      <c r="ED631" s="49"/>
      <c r="EE631" s="49"/>
      <c r="EF631" s="49"/>
      <c r="EG631" s="49"/>
      <c r="EH631" s="49"/>
      <c r="EI631" s="49"/>
      <c r="EJ631" s="49"/>
      <c r="EK631" s="49"/>
      <c r="EL631" s="49"/>
      <c r="EM631" s="49"/>
      <c r="EN631" s="49"/>
      <c r="EO631" s="49"/>
      <c r="EP631" s="49"/>
      <c r="EQ631" s="49"/>
      <c r="ER631" s="49"/>
      <c r="ES631" s="49"/>
      <c r="ET631" s="49"/>
      <c r="EU631" s="49"/>
      <c r="EV631" s="49"/>
      <c r="EW631" s="49"/>
      <c r="EX631" s="49"/>
      <c r="EY631" s="49"/>
      <c r="EZ631" s="49"/>
      <c r="FA631" s="49"/>
      <c r="FB631" s="49"/>
      <c r="FC631" s="49"/>
      <c r="FD631" s="49"/>
      <c r="FE631" s="49"/>
      <c r="FF631" s="49"/>
      <c r="FG631" s="49"/>
      <c r="FH631" s="49"/>
      <c r="FI631" s="49"/>
      <c r="FJ631" s="49"/>
      <c r="FK631" s="49"/>
      <c r="FL631" s="49"/>
      <c r="FM631" s="49"/>
      <c r="FN631" s="49"/>
      <c r="FO631" s="49"/>
      <c r="FP631" s="49"/>
      <c r="FQ631" s="49"/>
      <c r="FR631" s="49"/>
      <c r="FS631" s="49"/>
      <c r="FT631" s="49"/>
      <c r="FU631" s="49"/>
      <c r="FV631" s="49"/>
      <c r="FW631" s="49"/>
      <c r="FX631" s="49"/>
      <c r="FY631" s="49"/>
      <c r="FZ631" s="49"/>
      <c r="GA631" s="49"/>
      <c r="GB631" s="49"/>
      <c r="GC631" s="49"/>
      <c r="GD631" s="49"/>
      <c r="GE631" s="49"/>
      <c r="GF631" s="49"/>
      <c r="GG631" s="49"/>
      <c r="GH631" s="49"/>
      <c r="GI631" s="49"/>
      <c r="GJ631" s="49"/>
      <c r="GK631" s="49"/>
      <c r="GL631" s="49"/>
      <c r="GM631" s="49"/>
      <c r="GN631" s="49"/>
      <c r="GO631" s="49"/>
      <c r="GP631" s="49"/>
      <c r="GQ631" s="49"/>
      <c r="GR631" s="49"/>
      <c r="GS631" s="49"/>
      <c r="GT631" s="49"/>
      <c r="GU631" s="49"/>
      <c r="GV631" s="49"/>
      <c r="GW631" s="49"/>
      <c r="GX631" s="49"/>
      <c r="GY631" s="49"/>
      <c r="GZ631" s="49"/>
      <c r="HA631" s="49"/>
      <c r="HB631" s="49"/>
      <c r="HC631" s="49"/>
      <c r="HD631" s="49"/>
      <c r="HE631" s="49"/>
      <c r="HF631" s="49"/>
      <c r="HG631" s="49"/>
      <c r="HH631" s="49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</row>
    <row r="632" spans="1:240" s="60" customFormat="1" ht="15" customHeight="1" x14ac:dyDescent="0.25">
      <c r="A632" s="14">
        <v>631</v>
      </c>
      <c r="B632" s="42" t="s">
        <v>3411</v>
      </c>
      <c r="C632" s="43" t="s">
        <v>9</v>
      </c>
      <c r="D632" s="42" t="s">
        <v>138</v>
      </c>
      <c r="E632" s="70">
        <v>43107</v>
      </c>
      <c r="F632" s="71" t="s">
        <v>3899</v>
      </c>
      <c r="G632" s="71">
        <v>8179001362</v>
      </c>
      <c r="H632" s="71" t="s">
        <v>3900</v>
      </c>
      <c r="I632" s="71" t="s">
        <v>3901</v>
      </c>
      <c r="J632" s="113" t="s">
        <v>109</v>
      </c>
      <c r="K632" s="114">
        <v>50000</v>
      </c>
      <c r="L632" s="113" t="s">
        <v>66</v>
      </c>
      <c r="M632" s="113" t="s">
        <v>67</v>
      </c>
      <c r="N632" s="71" t="s">
        <v>3902</v>
      </c>
      <c r="O632" s="71" t="s">
        <v>3903</v>
      </c>
      <c r="P632" s="71" t="s">
        <v>3904</v>
      </c>
      <c r="Q632" s="119" t="s">
        <v>3905</v>
      </c>
      <c r="R632" s="58" t="s">
        <v>72</v>
      </c>
      <c r="S632" s="66" t="s">
        <v>3732</v>
      </c>
      <c r="T632" s="119" t="s">
        <v>115</v>
      </c>
      <c r="U632" s="43" t="s">
        <v>3593</v>
      </c>
      <c r="V632" s="126" t="s">
        <v>661</v>
      </c>
      <c r="W632" s="66" t="s">
        <v>77</v>
      </c>
      <c r="X632" s="66" t="s">
        <v>1358</v>
      </c>
      <c r="Y632" s="126" t="s">
        <v>4939</v>
      </c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  <c r="BW632" s="49"/>
      <c r="BX632" s="49"/>
      <c r="BY632" s="49"/>
      <c r="BZ632" s="49"/>
      <c r="CA632" s="49"/>
      <c r="CB632" s="49"/>
      <c r="CC632" s="49"/>
      <c r="CD632" s="49"/>
      <c r="CE632" s="49"/>
      <c r="CF632" s="49"/>
      <c r="CG632" s="49"/>
      <c r="CH632" s="49"/>
      <c r="CI632" s="49"/>
      <c r="CJ632" s="49"/>
      <c r="CK632" s="49"/>
      <c r="CL632" s="49"/>
      <c r="CM632" s="49"/>
      <c r="CN632" s="49"/>
      <c r="CO632" s="49"/>
      <c r="CP632" s="49"/>
      <c r="CQ632" s="49"/>
      <c r="CR632" s="49"/>
      <c r="CS632" s="49"/>
      <c r="CT632" s="49"/>
      <c r="CU632" s="49"/>
      <c r="CV632" s="49"/>
      <c r="CW632" s="49"/>
      <c r="CX632" s="49"/>
      <c r="CY632" s="49"/>
      <c r="CZ632" s="49"/>
      <c r="DA632" s="49"/>
      <c r="DB632" s="49"/>
      <c r="DC632" s="49"/>
      <c r="DD632" s="49"/>
      <c r="DE632" s="49"/>
      <c r="DF632" s="49"/>
      <c r="DG632" s="49"/>
      <c r="DH632" s="49"/>
      <c r="DI632" s="49"/>
      <c r="DJ632" s="49"/>
      <c r="DK632" s="49"/>
      <c r="DL632" s="49"/>
      <c r="DM632" s="49"/>
      <c r="DN632" s="49"/>
      <c r="DO632" s="49"/>
      <c r="DP632" s="49"/>
      <c r="DQ632" s="49"/>
      <c r="DR632" s="49"/>
      <c r="DS632" s="49"/>
      <c r="DT632" s="49"/>
      <c r="DU632" s="49"/>
      <c r="DV632" s="49"/>
      <c r="DW632" s="49"/>
      <c r="DX632" s="49"/>
      <c r="DY632" s="49"/>
      <c r="DZ632" s="49"/>
      <c r="EA632" s="49"/>
      <c r="EB632" s="49"/>
      <c r="EC632" s="49"/>
      <c r="ED632" s="49"/>
      <c r="EE632" s="49"/>
      <c r="EF632" s="49"/>
      <c r="EG632" s="49"/>
      <c r="EH632" s="49"/>
      <c r="EI632" s="49"/>
      <c r="EJ632" s="49"/>
      <c r="EK632" s="49"/>
      <c r="EL632" s="49"/>
      <c r="EM632" s="49"/>
      <c r="EN632" s="49"/>
      <c r="EO632" s="49"/>
      <c r="EP632" s="49"/>
      <c r="EQ632" s="49"/>
      <c r="ER632" s="49"/>
      <c r="ES632" s="49"/>
      <c r="ET632" s="49"/>
      <c r="EU632" s="49"/>
      <c r="EV632" s="49"/>
      <c r="EW632" s="49"/>
      <c r="EX632" s="49"/>
      <c r="EY632" s="49"/>
      <c r="EZ632" s="49"/>
      <c r="FA632" s="49"/>
      <c r="FB632" s="49"/>
      <c r="FC632" s="49"/>
      <c r="FD632" s="49"/>
      <c r="FE632" s="49"/>
      <c r="FF632" s="49"/>
      <c r="FG632" s="49"/>
      <c r="FH632" s="49"/>
      <c r="FI632" s="49"/>
      <c r="FJ632" s="49"/>
      <c r="FK632" s="49"/>
      <c r="FL632" s="49"/>
      <c r="FM632" s="49"/>
      <c r="FN632" s="49"/>
      <c r="FO632" s="49"/>
      <c r="FP632" s="49"/>
      <c r="FQ632" s="49"/>
      <c r="FR632" s="49"/>
      <c r="FS632" s="49"/>
      <c r="FT632" s="49"/>
      <c r="FU632" s="49"/>
      <c r="FV632" s="49"/>
      <c r="FW632" s="49"/>
      <c r="FX632" s="49"/>
      <c r="FY632" s="49"/>
      <c r="FZ632" s="49"/>
      <c r="GA632" s="49"/>
      <c r="GB632" s="49"/>
      <c r="GC632" s="49"/>
      <c r="GD632" s="49"/>
      <c r="GE632" s="49"/>
      <c r="GF632" s="49"/>
      <c r="GG632" s="49"/>
      <c r="GH632" s="49"/>
      <c r="GI632" s="49"/>
      <c r="GJ632" s="49"/>
      <c r="GK632" s="49"/>
      <c r="GL632" s="49"/>
      <c r="GM632" s="49"/>
      <c r="GN632" s="49"/>
      <c r="GO632" s="49"/>
      <c r="GP632" s="49"/>
      <c r="GQ632" s="49"/>
      <c r="GR632" s="49"/>
      <c r="GS632" s="49"/>
      <c r="GT632" s="49"/>
      <c r="GU632" s="49"/>
      <c r="GV632" s="49"/>
      <c r="GW632" s="49"/>
      <c r="GX632" s="49"/>
      <c r="GY632" s="49"/>
      <c r="GZ632" s="49"/>
      <c r="HA632" s="49"/>
      <c r="HB632" s="49"/>
      <c r="HC632" s="49"/>
      <c r="HD632" s="49"/>
      <c r="HE632" s="49"/>
      <c r="HF632" s="49"/>
      <c r="HG632" s="49"/>
      <c r="HH632" s="49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</row>
    <row r="633" spans="1:240" s="60" customFormat="1" ht="15" customHeight="1" x14ac:dyDescent="0.25">
      <c r="A633" s="14">
        <v>632</v>
      </c>
      <c r="B633" s="42" t="s">
        <v>3411</v>
      </c>
      <c r="C633" s="43" t="s">
        <v>9</v>
      </c>
      <c r="D633" s="42" t="s">
        <v>138</v>
      </c>
      <c r="E633" s="70">
        <v>43128</v>
      </c>
      <c r="F633" s="71" t="s">
        <v>3906</v>
      </c>
      <c r="G633" s="71">
        <v>8179001275</v>
      </c>
      <c r="H633" s="71" t="s">
        <v>3907</v>
      </c>
      <c r="I633" s="71" t="s">
        <v>3908</v>
      </c>
      <c r="J633" s="113" t="s">
        <v>121</v>
      </c>
      <c r="K633" s="114">
        <v>100000</v>
      </c>
      <c r="L633" s="113" t="s">
        <v>66</v>
      </c>
      <c r="M633" s="113" t="s">
        <v>67</v>
      </c>
      <c r="N633" s="71" t="s">
        <v>3909</v>
      </c>
      <c r="O633" s="71" t="s">
        <v>3910</v>
      </c>
      <c r="P633" s="71" t="s">
        <v>3911</v>
      </c>
      <c r="Q633" s="119" t="s">
        <v>3912</v>
      </c>
      <c r="R633" s="58" t="s">
        <v>72</v>
      </c>
      <c r="S633" s="66" t="s">
        <v>3732</v>
      </c>
      <c r="T633" s="119" t="s">
        <v>115</v>
      </c>
      <c r="U633" s="43" t="s">
        <v>3593</v>
      </c>
      <c r="V633" s="126" t="s">
        <v>661</v>
      </c>
      <c r="W633" s="66" t="s">
        <v>77</v>
      </c>
      <c r="X633" s="66" t="s">
        <v>1358</v>
      </c>
      <c r="Y633" s="126" t="s">
        <v>4939</v>
      </c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  <c r="CE633" s="41"/>
      <c r="CF633" s="41"/>
      <c r="CG633" s="41"/>
      <c r="CH633" s="41"/>
      <c r="CI633" s="41"/>
      <c r="CJ633" s="41"/>
      <c r="CK633" s="41"/>
      <c r="CL633" s="41"/>
      <c r="CM633" s="41"/>
      <c r="CN633" s="41"/>
      <c r="CO633" s="41"/>
      <c r="CP633" s="41"/>
      <c r="CQ633" s="41"/>
      <c r="CR633" s="41"/>
      <c r="CS633" s="41"/>
      <c r="CT633" s="41"/>
      <c r="CU633" s="41"/>
      <c r="CV633" s="41"/>
      <c r="CW633" s="41"/>
      <c r="CX633" s="41"/>
      <c r="CY633" s="41"/>
      <c r="CZ633" s="41"/>
      <c r="DA633" s="41"/>
      <c r="DB633" s="41"/>
      <c r="DC633" s="41"/>
      <c r="DD633" s="41"/>
      <c r="DE633" s="41"/>
      <c r="DF633" s="41"/>
      <c r="DG633" s="41"/>
      <c r="DH633" s="41"/>
      <c r="DI633" s="41"/>
      <c r="DJ633" s="41"/>
      <c r="DK633" s="41"/>
      <c r="DL633" s="41"/>
      <c r="DM633" s="41"/>
      <c r="DN633" s="41"/>
      <c r="DO633" s="41"/>
      <c r="DP633" s="41"/>
      <c r="DQ633" s="41"/>
      <c r="DR633" s="41"/>
      <c r="DS633" s="41"/>
      <c r="DT633" s="41"/>
      <c r="DU633" s="41"/>
      <c r="DV633" s="41"/>
      <c r="DW633" s="41"/>
      <c r="DX633" s="41"/>
      <c r="DY633" s="41"/>
      <c r="DZ633" s="41"/>
      <c r="EA633" s="41"/>
      <c r="EB633" s="41"/>
      <c r="EC633" s="41"/>
      <c r="ED633" s="41"/>
      <c r="EE633" s="41"/>
      <c r="EF633" s="41"/>
      <c r="EG633" s="41"/>
      <c r="EH633" s="41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</row>
    <row r="634" spans="1:240" s="60" customFormat="1" ht="15" customHeight="1" x14ac:dyDescent="0.25">
      <c r="A634" s="14">
        <v>633</v>
      </c>
      <c r="B634" s="42" t="s">
        <v>3411</v>
      </c>
      <c r="C634" s="43" t="s">
        <v>9</v>
      </c>
      <c r="D634" s="42" t="s">
        <v>138</v>
      </c>
      <c r="E634" s="70">
        <v>43128</v>
      </c>
      <c r="F634" s="71" t="s">
        <v>3913</v>
      </c>
      <c r="G634" s="71">
        <v>8172000463</v>
      </c>
      <c r="H634" s="71" t="s">
        <v>964</v>
      </c>
      <c r="I634" s="71" t="s">
        <v>3793</v>
      </c>
      <c r="J634" s="113" t="s">
        <v>121</v>
      </c>
      <c r="K634" s="114">
        <v>50000</v>
      </c>
      <c r="L634" s="113" t="s">
        <v>66</v>
      </c>
      <c r="M634" s="113" t="s">
        <v>67</v>
      </c>
      <c r="N634" s="71" t="s">
        <v>3914</v>
      </c>
      <c r="O634" s="71" t="s">
        <v>3915</v>
      </c>
      <c r="P634" s="71" t="s">
        <v>3916</v>
      </c>
      <c r="Q634" s="119" t="s">
        <v>190</v>
      </c>
      <c r="R634" s="58" t="s">
        <v>72</v>
      </c>
      <c r="S634" s="66" t="s">
        <v>3732</v>
      </c>
      <c r="T634" s="119" t="s">
        <v>115</v>
      </c>
      <c r="U634" s="43" t="s">
        <v>3593</v>
      </c>
      <c r="V634" s="126" t="s">
        <v>661</v>
      </c>
      <c r="W634" s="66" t="s">
        <v>77</v>
      </c>
      <c r="X634" s="66" t="s">
        <v>1358</v>
      </c>
      <c r="Y634" s="126" t="s">
        <v>4939</v>
      </c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1"/>
      <c r="AZ634" s="41"/>
      <c r="BA634" s="41"/>
      <c r="BB634" s="41"/>
      <c r="BC634" s="41"/>
      <c r="BD634" s="41"/>
      <c r="BE634" s="41"/>
      <c r="BF634" s="41"/>
      <c r="BG634" s="41"/>
      <c r="BH634" s="41"/>
      <c r="BI634" s="41"/>
      <c r="BJ634" s="41"/>
      <c r="BK634" s="41"/>
      <c r="BL634" s="41"/>
      <c r="BM634" s="41"/>
      <c r="BN634" s="41"/>
      <c r="BO634" s="41"/>
      <c r="BP634" s="41"/>
      <c r="BQ634" s="41"/>
      <c r="BR634" s="41"/>
      <c r="BS634" s="41"/>
      <c r="BT634" s="41"/>
      <c r="BU634" s="41"/>
      <c r="BV634" s="41"/>
      <c r="BW634" s="41"/>
      <c r="BX634" s="41"/>
      <c r="BY634" s="41"/>
      <c r="BZ634" s="41"/>
      <c r="CA634" s="41"/>
      <c r="CB634" s="41"/>
      <c r="CC634" s="41"/>
      <c r="CD634" s="41"/>
      <c r="CE634" s="41"/>
      <c r="CF634" s="41"/>
      <c r="CG634" s="41"/>
      <c r="CH634" s="41"/>
      <c r="CI634" s="41"/>
      <c r="CJ634" s="41"/>
      <c r="CK634" s="41"/>
      <c r="CL634" s="41"/>
      <c r="CM634" s="41"/>
      <c r="CN634" s="41"/>
      <c r="CO634" s="41"/>
      <c r="CP634" s="41"/>
      <c r="CQ634" s="41"/>
      <c r="CR634" s="41"/>
      <c r="CS634" s="41"/>
      <c r="CT634" s="41"/>
      <c r="CU634" s="41"/>
      <c r="CV634" s="41"/>
      <c r="CW634" s="41"/>
      <c r="CX634" s="41"/>
      <c r="CY634" s="41"/>
      <c r="CZ634" s="41"/>
      <c r="DA634" s="41"/>
      <c r="DB634" s="41"/>
      <c r="DC634" s="41"/>
      <c r="DD634" s="41"/>
      <c r="DE634" s="41"/>
      <c r="DF634" s="41"/>
      <c r="DG634" s="41"/>
      <c r="DH634" s="41"/>
      <c r="DI634" s="41"/>
      <c r="DJ634" s="41"/>
      <c r="DK634" s="41"/>
      <c r="DL634" s="41"/>
      <c r="DM634" s="41"/>
      <c r="DN634" s="41"/>
      <c r="DO634" s="41"/>
      <c r="DP634" s="41"/>
      <c r="DQ634" s="41"/>
      <c r="DR634" s="41"/>
      <c r="DS634" s="41"/>
      <c r="DT634" s="41"/>
      <c r="DU634" s="41"/>
      <c r="DV634" s="41"/>
      <c r="DW634" s="41"/>
      <c r="DX634" s="41"/>
      <c r="DY634" s="41"/>
      <c r="DZ634" s="41"/>
      <c r="EA634" s="41"/>
      <c r="EB634" s="41"/>
      <c r="EC634" s="41"/>
      <c r="ED634" s="41"/>
      <c r="EE634" s="41"/>
      <c r="EF634" s="41"/>
      <c r="EG634" s="41"/>
      <c r="EH634" s="41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</row>
    <row r="635" spans="1:240" s="60" customFormat="1" ht="15" customHeight="1" x14ac:dyDescent="0.25">
      <c r="A635" s="14">
        <v>634</v>
      </c>
      <c r="B635" s="42" t="s">
        <v>3411</v>
      </c>
      <c r="C635" s="43" t="s">
        <v>9</v>
      </c>
      <c r="D635" s="42" t="s">
        <v>138</v>
      </c>
      <c r="E635" s="70">
        <v>43119</v>
      </c>
      <c r="F635" s="71" t="s">
        <v>3917</v>
      </c>
      <c r="G635" s="71">
        <v>8169000494</v>
      </c>
      <c r="H635" s="71" t="s">
        <v>3918</v>
      </c>
      <c r="I635" s="71" t="s">
        <v>3919</v>
      </c>
      <c r="J635" s="113" t="s">
        <v>121</v>
      </c>
      <c r="K635" s="114">
        <v>100000</v>
      </c>
      <c r="L635" s="113" t="s">
        <v>66</v>
      </c>
      <c r="M635" s="113" t="s">
        <v>67</v>
      </c>
      <c r="N635" s="71" t="s">
        <v>3920</v>
      </c>
      <c r="O635" s="71" t="s">
        <v>3921</v>
      </c>
      <c r="P635" s="71" t="s">
        <v>3922</v>
      </c>
      <c r="Q635" s="119" t="s">
        <v>3923</v>
      </c>
      <c r="R635" s="58" t="s">
        <v>72</v>
      </c>
      <c r="S635" s="66" t="s">
        <v>3732</v>
      </c>
      <c r="T635" s="119" t="s">
        <v>115</v>
      </c>
      <c r="U635" s="43" t="s">
        <v>3593</v>
      </c>
      <c r="V635" s="126" t="s">
        <v>661</v>
      </c>
      <c r="W635" s="66" t="s">
        <v>77</v>
      </c>
      <c r="X635" s="66" t="s">
        <v>1358</v>
      </c>
      <c r="Y635" s="126" t="s">
        <v>4939</v>
      </c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1"/>
      <c r="BK635" s="41"/>
      <c r="BL635" s="41"/>
      <c r="BM635" s="41"/>
      <c r="BN635" s="41"/>
      <c r="BO635" s="41"/>
      <c r="BP635" s="41"/>
      <c r="BQ635" s="41"/>
      <c r="BR635" s="41"/>
      <c r="BS635" s="41"/>
      <c r="BT635" s="41"/>
      <c r="BU635" s="41"/>
      <c r="BV635" s="41"/>
      <c r="BW635" s="41"/>
      <c r="BX635" s="41"/>
      <c r="BY635" s="41"/>
      <c r="BZ635" s="41"/>
      <c r="CA635" s="41"/>
      <c r="CB635" s="41"/>
      <c r="CC635" s="41"/>
      <c r="CD635" s="41"/>
      <c r="CE635" s="41"/>
      <c r="CF635" s="41"/>
      <c r="CG635" s="41"/>
      <c r="CH635" s="41"/>
      <c r="CI635" s="41"/>
      <c r="CJ635" s="41"/>
      <c r="CK635" s="41"/>
      <c r="CL635" s="41"/>
      <c r="CM635" s="41"/>
      <c r="CN635" s="41"/>
      <c r="CO635" s="41"/>
      <c r="CP635" s="41"/>
      <c r="CQ635" s="41"/>
      <c r="CR635" s="41"/>
      <c r="CS635" s="41"/>
      <c r="CT635" s="41"/>
      <c r="CU635" s="41"/>
      <c r="CV635" s="41"/>
      <c r="CW635" s="41"/>
      <c r="CX635" s="41"/>
      <c r="CY635" s="41"/>
      <c r="CZ635" s="41"/>
      <c r="DA635" s="41"/>
      <c r="DB635" s="41"/>
      <c r="DC635" s="41"/>
      <c r="DD635" s="41"/>
      <c r="DE635" s="41"/>
      <c r="DF635" s="41"/>
      <c r="DG635" s="41"/>
      <c r="DH635" s="41"/>
      <c r="DI635" s="41"/>
      <c r="DJ635" s="41"/>
      <c r="DK635" s="41"/>
      <c r="DL635" s="41"/>
      <c r="DM635" s="41"/>
      <c r="DN635" s="41"/>
      <c r="DO635" s="41"/>
      <c r="DP635" s="41"/>
      <c r="DQ635" s="41"/>
      <c r="DR635" s="41"/>
      <c r="DS635" s="41"/>
      <c r="DT635" s="41"/>
      <c r="DU635" s="41"/>
      <c r="DV635" s="41"/>
      <c r="DW635" s="41"/>
      <c r="DX635" s="41"/>
      <c r="DY635" s="41"/>
      <c r="DZ635" s="41"/>
      <c r="EA635" s="41"/>
      <c r="EB635" s="41"/>
      <c r="EC635" s="41"/>
      <c r="ED635" s="41"/>
      <c r="EE635" s="41"/>
      <c r="EF635" s="41"/>
      <c r="EG635" s="41"/>
      <c r="EH635" s="41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</row>
    <row r="636" spans="1:240" s="60" customFormat="1" ht="15" customHeight="1" x14ac:dyDescent="0.25">
      <c r="A636" s="14">
        <v>635</v>
      </c>
      <c r="B636" s="42" t="s">
        <v>3411</v>
      </c>
      <c r="C636" s="43" t="s">
        <v>9</v>
      </c>
      <c r="D636" s="42" t="s">
        <v>138</v>
      </c>
      <c r="E636" s="70">
        <v>43103</v>
      </c>
      <c r="F636" s="71" t="s">
        <v>3924</v>
      </c>
      <c r="G636" s="71">
        <v>8173000143</v>
      </c>
      <c r="H636" s="71" t="s">
        <v>1014</v>
      </c>
      <c r="I636" s="71" t="s">
        <v>1015</v>
      </c>
      <c r="J636" s="113" t="s">
        <v>121</v>
      </c>
      <c r="K636" s="114">
        <v>50000</v>
      </c>
      <c r="L636" s="113" t="s">
        <v>66</v>
      </c>
      <c r="M636" s="113" t="s">
        <v>67</v>
      </c>
      <c r="N636" s="71" t="s">
        <v>3925</v>
      </c>
      <c r="O636" s="71" t="s">
        <v>3926</v>
      </c>
      <c r="P636" s="71" t="s">
        <v>3927</v>
      </c>
      <c r="Q636" s="119" t="s">
        <v>1019</v>
      </c>
      <c r="R636" s="58" t="s">
        <v>72</v>
      </c>
      <c r="S636" s="66" t="s">
        <v>3732</v>
      </c>
      <c r="T636" s="119" t="s">
        <v>115</v>
      </c>
      <c r="U636" s="43" t="s">
        <v>3593</v>
      </c>
      <c r="V636" s="126" t="s">
        <v>661</v>
      </c>
      <c r="W636" s="66" t="s">
        <v>77</v>
      </c>
      <c r="X636" s="66" t="s">
        <v>1358</v>
      </c>
      <c r="Y636" s="126" t="s">
        <v>4939</v>
      </c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1"/>
      <c r="BK636" s="41"/>
      <c r="BL636" s="41"/>
      <c r="BM636" s="41"/>
      <c r="BN636" s="41"/>
      <c r="BO636" s="41"/>
      <c r="BP636" s="41"/>
      <c r="BQ636" s="41"/>
      <c r="BR636" s="41"/>
      <c r="BS636" s="41"/>
      <c r="BT636" s="41"/>
      <c r="BU636" s="41"/>
      <c r="BV636" s="41"/>
      <c r="BW636" s="41"/>
      <c r="BX636" s="41"/>
      <c r="BY636" s="41"/>
      <c r="BZ636" s="41"/>
      <c r="CA636" s="41"/>
      <c r="CB636" s="41"/>
      <c r="CC636" s="41"/>
      <c r="CD636" s="41"/>
      <c r="CE636" s="41"/>
      <c r="CF636" s="41"/>
      <c r="CG636" s="41"/>
      <c r="CH636" s="41"/>
      <c r="CI636" s="41"/>
      <c r="CJ636" s="41"/>
      <c r="CK636" s="41"/>
      <c r="CL636" s="41"/>
      <c r="CM636" s="41"/>
      <c r="CN636" s="41"/>
      <c r="CO636" s="41"/>
      <c r="CP636" s="41"/>
      <c r="CQ636" s="41"/>
      <c r="CR636" s="41"/>
      <c r="CS636" s="41"/>
      <c r="CT636" s="41"/>
      <c r="CU636" s="41"/>
      <c r="CV636" s="41"/>
      <c r="CW636" s="41"/>
      <c r="CX636" s="41"/>
      <c r="CY636" s="41"/>
      <c r="CZ636" s="41"/>
      <c r="DA636" s="41"/>
      <c r="DB636" s="41"/>
      <c r="DC636" s="41"/>
      <c r="DD636" s="41"/>
      <c r="DE636" s="41"/>
      <c r="DF636" s="41"/>
      <c r="DG636" s="41"/>
      <c r="DH636" s="41"/>
      <c r="DI636" s="41"/>
      <c r="DJ636" s="41"/>
      <c r="DK636" s="41"/>
      <c r="DL636" s="41"/>
      <c r="DM636" s="41"/>
      <c r="DN636" s="41"/>
      <c r="DO636" s="41"/>
      <c r="DP636" s="41"/>
      <c r="DQ636" s="41"/>
      <c r="DR636" s="41"/>
      <c r="DS636" s="41"/>
      <c r="DT636" s="41"/>
      <c r="DU636" s="41"/>
      <c r="DV636" s="41"/>
      <c r="DW636" s="41"/>
      <c r="DX636" s="41"/>
      <c r="DY636" s="41"/>
      <c r="DZ636" s="41"/>
      <c r="EA636" s="41"/>
      <c r="EB636" s="41"/>
      <c r="EC636" s="41"/>
      <c r="ED636" s="41"/>
      <c r="EE636" s="41"/>
      <c r="EF636" s="41"/>
      <c r="EG636" s="41"/>
      <c r="EH636" s="41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</row>
    <row r="637" spans="1:240" s="60" customFormat="1" ht="15" customHeight="1" x14ac:dyDescent="0.25">
      <c r="A637" s="14">
        <v>636</v>
      </c>
      <c r="B637" s="42" t="s">
        <v>3411</v>
      </c>
      <c r="C637" s="43" t="s">
        <v>9</v>
      </c>
      <c r="D637" s="42" t="s">
        <v>138</v>
      </c>
      <c r="E637" s="70">
        <v>43130</v>
      </c>
      <c r="F637" s="71" t="s">
        <v>3928</v>
      </c>
      <c r="G637" s="71">
        <v>8179001330</v>
      </c>
      <c r="H637" s="71" t="s">
        <v>304</v>
      </c>
      <c r="I637" s="71" t="s">
        <v>305</v>
      </c>
      <c r="J637" s="113" t="s">
        <v>121</v>
      </c>
      <c r="K637" s="114">
        <v>100000</v>
      </c>
      <c r="L637" s="113" t="s">
        <v>66</v>
      </c>
      <c r="M637" s="113" t="s">
        <v>67</v>
      </c>
      <c r="N637" s="71" t="s">
        <v>3929</v>
      </c>
      <c r="O637" s="71" t="s">
        <v>3930</v>
      </c>
      <c r="P637" s="71" t="s">
        <v>3931</v>
      </c>
      <c r="Q637" s="119" t="s">
        <v>309</v>
      </c>
      <c r="R637" s="58" t="s">
        <v>72</v>
      </c>
      <c r="S637" s="66" t="s">
        <v>3732</v>
      </c>
      <c r="T637" s="119" t="s">
        <v>115</v>
      </c>
      <c r="U637" s="43" t="s">
        <v>3593</v>
      </c>
      <c r="V637" s="126" t="s">
        <v>661</v>
      </c>
      <c r="W637" s="66" t="s">
        <v>77</v>
      </c>
      <c r="X637" s="66" t="s">
        <v>1358</v>
      </c>
      <c r="Y637" s="126" t="s">
        <v>4939</v>
      </c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1"/>
      <c r="BK637" s="41"/>
      <c r="BL637" s="41"/>
      <c r="BM637" s="41"/>
      <c r="BN637" s="41"/>
      <c r="BO637" s="41"/>
      <c r="BP637" s="41"/>
      <c r="BQ637" s="41"/>
      <c r="BR637" s="41"/>
      <c r="BS637" s="41"/>
      <c r="BT637" s="41"/>
      <c r="BU637" s="41"/>
      <c r="BV637" s="41"/>
      <c r="BW637" s="41"/>
      <c r="BX637" s="41"/>
      <c r="BY637" s="41"/>
      <c r="BZ637" s="41"/>
      <c r="CA637" s="41"/>
      <c r="CB637" s="41"/>
      <c r="CC637" s="41"/>
      <c r="CD637" s="41"/>
      <c r="CE637" s="41"/>
      <c r="CF637" s="41"/>
      <c r="CG637" s="41"/>
      <c r="CH637" s="41"/>
      <c r="CI637" s="41"/>
      <c r="CJ637" s="41"/>
      <c r="CK637" s="41"/>
      <c r="CL637" s="41"/>
      <c r="CM637" s="41"/>
      <c r="CN637" s="41"/>
      <c r="CO637" s="41"/>
      <c r="CP637" s="41"/>
      <c r="CQ637" s="41"/>
      <c r="CR637" s="41"/>
      <c r="CS637" s="41"/>
      <c r="CT637" s="41"/>
      <c r="CU637" s="41"/>
      <c r="CV637" s="41"/>
      <c r="CW637" s="41"/>
      <c r="CX637" s="41"/>
      <c r="CY637" s="41"/>
      <c r="CZ637" s="41"/>
      <c r="DA637" s="41"/>
      <c r="DB637" s="41"/>
      <c r="DC637" s="41"/>
      <c r="DD637" s="41"/>
      <c r="DE637" s="41"/>
      <c r="DF637" s="41"/>
      <c r="DG637" s="41"/>
      <c r="DH637" s="41"/>
      <c r="DI637" s="41"/>
      <c r="DJ637" s="41"/>
      <c r="DK637" s="41"/>
      <c r="DL637" s="41"/>
      <c r="DM637" s="41"/>
      <c r="DN637" s="41"/>
      <c r="DO637" s="41"/>
      <c r="DP637" s="41"/>
      <c r="DQ637" s="41"/>
      <c r="DR637" s="41"/>
      <c r="DS637" s="41"/>
      <c r="DT637" s="41"/>
      <c r="DU637" s="41"/>
      <c r="DV637" s="41"/>
      <c r="DW637" s="41"/>
      <c r="DX637" s="41"/>
      <c r="DY637" s="41"/>
      <c r="DZ637" s="41"/>
      <c r="EA637" s="41"/>
      <c r="EB637" s="41"/>
      <c r="EC637" s="41"/>
      <c r="ED637" s="41"/>
      <c r="EE637" s="41"/>
      <c r="EF637" s="41"/>
      <c r="EG637" s="41"/>
      <c r="EH637" s="41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</row>
    <row r="638" spans="1:240" s="60" customFormat="1" ht="15" customHeight="1" x14ac:dyDescent="0.25">
      <c r="A638" s="14">
        <v>637</v>
      </c>
      <c r="B638" s="42" t="s">
        <v>3411</v>
      </c>
      <c r="C638" s="43" t="s">
        <v>9</v>
      </c>
      <c r="D638" s="42" t="s">
        <v>138</v>
      </c>
      <c r="E638" s="70">
        <v>43125</v>
      </c>
      <c r="F638" s="71" t="s">
        <v>3932</v>
      </c>
      <c r="G638" s="71">
        <v>8179001245</v>
      </c>
      <c r="H638" s="71" t="s">
        <v>3933</v>
      </c>
      <c r="I638" s="71" t="s">
        <v>3934</v>
      </c>
      <c r="J638" s="113" t="s">
        <v>121</v>
      </c>
      <c r="K638" s="114">
        <v>50000</v>
      </c>
      <c r="L638" s="113" t="s">
        <v>66</v>
      </c>
      <c r="M638" s="113" t="s">
        <v>67</v>
      </c>
      <c r="N638" s="71" t="s">
        <v>3935</v>
      </c>
      <c r="O638" s="71" t="s">
        <v>3936</v>
      </c>
      <c r="P638" s="71" t="s">
        <v>3937</v>
      </c>
      <c r="Q638" s="119" t="s">
        <v>3938</v>
      </c>
      <c r="R638" s="58" t="s">
        <v>72</v>
      </c>
      <c r="S638" s="66" t="s">
        <v>3732</v>
      </c>
      <c r="T638" s="119" t="s">
        <v>115</v>
      </c>
      <c r="U638" s="43" t="s">
        <v>3593</v>
      </c>
      <c r="V638" s="126" t="s">
        <v>661</v>
      </c>
      <c r="W638" s="66" t="s">
        <v>77</v>
      </c>
      <c r="X638" s="66" t="s">
        <v>1358</v>
      </c>
      <c r="Y638" s="126" t="s">
        <v>4939</v>
      </c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41"/>
      <c r="BM638" s="41"/>
      <c r="BN638" s="41"/>
      <c r="BO638" s="41"/>
      <c r="BP638" s="41"/>
      <c r="BQ638" s="41"/>
      <c r="BR638" s="41"/>
      <c r="BS638" s="41"/>
      <c r="BT638" s="41"/>
      <c r="BU638" s="41"/>
      <c r="BV638" s="41"/>
      <c r="BW638" s="41"/>
      <c r="BX638" s="41"/>
      <c r="BY638" s="41"/>
      <c r="BZ638" s="41"/>
      <c r="CA638" s="41"/>
      <c r="CB638" s="41"/>
      <c r="CC638" s="41"/>
      <c r="CD638" s="41"/>
      <c r="CE638" s="41"/>
      <c r="CF638" s="41"/>
      <c r="CG638" s="41"/>
      <c r="CH638" s="41"/>
      <c r="CI638" s="41"/>
      <c r="CJ638" s="41"/>
      <c r="CK638" s="41"/>
      <c r="CL638" s="41"/>
      <c r="CM638" s="41"/>
      <c r="CN638" s="41"/>
      <c r="CO638" s="41"/>
      <c r="CP638" s="41"/>
      <c r="CQ638" s="41"/>
      <c r="CR638" s="41"/>
      <c r="CS638" s="41"/>
      <c r="CT638" s="41"/>
      <c r="CU638" s="41"/>
      <c r="CV638" s="41"/>
      <c r="CW638" s="41"/>
      <c r="CX638" s="41"/>
      <c r="CY638" s="41"/>
      <c r="CZ638" s="41"/>
      <c r="DA638" s="41"/>
      <c r="DB638" s="41"/>
      <c r="DC638" s="41"/>
      <c r="DD638" s="41"/>
      <c r="DE638" s="41"/>
      <c r="DF638" s="41"/>
      <c r="DG638" s="41"/>
      <c r="DH638" s="41"/>
      <c r="DI638" s="41"/>
      <c r="DJ638" s="41"/>
      <c r="DK638" s="41"/>
      <c r="DL638" s="41"/>
      <c r="DM638" s="41"/>
      <c r="DN638" s="41"/>
      <c r="DO638" s="41"/>
      <c r="DP638" s="41"/>
      <c r="DQ638" s="41"/>
      <c r="DR638" s="41"/>
      <c r="DS638" s="41"/>
      <c r="DT638" s="41"/>
      <c r="DU638" s="41"/>
      <c r="DV638" s="41"/>
      <c r="DW638" s="41"/>
      <c r="DX638" s="41"/>
      <c r="DY638" s="41"/>
      <c r="DZ638" s="41"/>
      <c r="EA638" s="41"/>
      <c r="EB638" s="41"/>
      <c r="EC638" s="41"/>
      <c r="ED638" s="41"/>
      <c r="EE638" s="41"/>
      <c r="EF638" s="41"/>
      <c r="EG638" s="41"/>
      <c r="EH638" s="41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</row>
    <row r="639" spans="1:240" s="60" customFormat="1" ht="15" customHeight="1" x14ac:dyDescent="0.25">
      <c r="A639" s="14">
        <v>638</v>
      </c>
      <c r="B639" s="42" t="s">
        <v>3411</v>
      </c>
      <c r="C639" s="43" t="s">
        <v>9</v>
      </c>
      <c r="D639" s="42" t="s">
        <v>138</v>
      </c>
      <c r="E639" s="70">
        <v>43118</v>
      </c>
      <c r="F639" s="71" t="s">
        <v>3939</v>
      </c>
      <c r="G639" s="71">
        <v>8179001221</v>
      </c>
      <c r="H639" s="71" t="s">
        <v>1039</v>
      </c>
      <c r="I639" s="71" t="s">
        <v>1040</v>
      </c>
      <c r="J639" s="113" t="s">
        <v>121</v>
      </c>
      <c r="K639" s="114">
        <v>50000</v>
      </c>
      <c r="L639" s="113" t="s">
        <v>66</v>
      </c>
      <c r="M639" s="113" t="s">
        <v>67</v>
      </c>
      <c r="N639" s="71" t="s">
        <v>3940</v>
      </c>
      <c r="O639" s="71" t="s">
        <v>3941</v>
      </c>
      <c r="P639" s="71" t="s">
        <v>3942</v>
      </c>
      <c r="Q639" s="119" t="s">
        <v>1044</v>
      </c>
      <c r="R639" s="58" t="s">
        <v>72</v>
      </c>
      <c r="S639" s="66" t="s">
        <v>3732</v>
      </c>
      <c r="T639" s="119" t="s">
        <v>115</v>
      </c>
      <c r="U639" s="43" t="s">
        <v>3593</v>
      </c>
      <c r="V639" s="126" t="s">
        <v>661</v>
      </c>
      <c r="W639" s="66" t="s">
        <v>77</v>
      </c>
      <c r="X639" s="66" t="s">
        <v>1358</v>
      </c>
      <c r="Y639" s="126" t="s">
        <v>4939</v>
      </c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  <c r="AY639" s="41"/>
      <c r="AZ639" s="41"/>
      <c r="BA639" s="41"/>
      <c r="BB639" s="41"/>
      <c r="BC639" s="41"/>
      <c r="BD639" s="41"/>
      <c r="BE639" s="41"/>
      <c r="BF639" s="41"/>
      <c r="BG639" s="41"/>
      <c r="BH639" s="41"/>
      <c r="BI639" s="41"/>
      <c r="BJ639" s="41"/>
      <c r="BK639" s="41"/>
      <c r="BL639" s="41"/>
      <c r="BM639" s="41"/>
      <c r="BN639" s="41"/>
      <c r="BO639" s="41"/>
      <c r="BP639" s="41"/>
      <c r="BQ639" s="41"/>
      <c r="BR639" s="41"/>
      <c r="BS639" s="41"/>
      <c r="BT639" s="41"/>
      <c r="BU639" s="41"/>
      <c r="BV639" s="41"/>
      <c r="BW639" s="41"/>
      <c r="BX639" s="41"/>
      <c r="BY639" s="41"/>
      <c r="BZ639" s="41"/>
      <c r="CA639" s="41"/>
      <c r="CB639" s="41"/>
      <c r="CC639" s="41"/>
      <c r="CD639" s="41"/>
      <c r="CE639" s="41"/>
      <c r="CF639" s="41"/>
      <c r="CG639" s="41"/>
      <c r="CH639" s="41"/>
      <c r="CI639" s="41"/>
      <c r="CJ639" s="41"/>
      <c r="CK639" s="41"/>
      <c r="CL639" s="41"/>
      <c r="CM639" s="41"/>
      <c r="CN639" s="41"/>
      <c r="CO639" s="41"/>
      <c r="CP639" s="41"/>
      <c r="CQ639" s="41"/>
      <c r="CR639" s="41"/>
      <c r="CS639" s="41"/>
      <c r="CT639" s="41"/>
      <c r="CU639" s="41"/>
      <c r="CV639" s="41"/>
      <c r="CW639" s="41"/>
      <c r="CX639" s="41"/>
      <c r="CY639" s="41"/>
      <c r="CZ639" s="41"/>
      <c r="DA639" s="41"/>
      <c r="DB639" s="41"/>
      <c r="DC639" s="41"/>
      <c r="DD639" s="41"/>
      <c r="DE639" s="41"/>
      <c r="DF639" s="41"/>
      <c r="DG639" s="41"/>
      <c r="DH639" s="41"/>
      <c r="DI639" s="41"/>
      <c r="DJ639" s="41"/>
      <c r="DK639" s="41"/>
      <c r="DL639" s="41"/>
      <c r="DM639" s="41"/>
      <c r="DN639" s="41"/>
      <c r="DO639" s="41"/>
      <c r="DP639" s="41"/>
      <c r="DQ639" s="41"/>
      <c r="DR639" s="41"/>
      <c r="DS639" s="41"/>
      <c r="DT639" s="41"/>
      <c r="DU639" s="41"/>
      <c r="DV639" s="41"/>
      <c r="DW639" s="41"/>
      <c r="DX639" s="41"/>
      <c r="DY639" s="41"/>
      <c r="DZ639" s="41"/>
      <c r="EA639" s="41"/>
      <c r="EB639" s="41"/>
      <c r="EC639" s="41"/>
      <c r="ED639" s="41"/>
      <c r="EE639" s="41"/>
      <c r="EF639" s="41"/>
      <c r="EG639" s="41"/>
      <c r="EH639" s="41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</row>
    <row r="640" spans="1:240" s="77" customFormat="1" ht="15" customHeight="1" x14ac:dyDescent="0.25">
      <c r="A640" s="14">
        <v>639</v>
      </c>
      <c r="B640" s="42" t="s">
        <v>3411</v>
      </c>
      <c r="C640" s="43" t="s">
        <v>9</v>
      </c>
      <c r="D640" s="42" t="s">
        <v>138</v>
      </c>
      <c r="E640" s="70">
        <v>43112</v>
      </c>
      <c r="F640" s="71" t="s">
        <v>3943</v>
      </c>
      <c r="G640" s="71">
        <v>8172000463</v>
      </c>
      <c r="H640" s="71" t="s">
        <v>964</v>
      </c>
      <c r="I640" s="71" t="s">
        <v>984</v>
      </c>
      <c r="J640" s="113" t="s">
        <v>121</v>
      </c>
      <c r="K640" s="114">
        <v>100000</v>
      </c>
      <c r="L640" s="113" t="s">
        <v>66</v>
      </c>
      <c r="M640" s="113" t="s">
        <v>67</v>
      </c>
      <c r="N640" s="71" t="s">
        <v>3944</v>
      </c>
      <c r="O640" s="71" t="s">
        <v>3945</v>
      </c>
      <c r="P640" s="71" t="s">
        <v>3946</v>
      </c>
      <c r="Q640" s="119" t="s">
        <v>190</v>
      </c>
      <c r="R640" s="58" t="s">
        <v>72</v>
      </c>
      <c r="S640" s="66" t="s">
        <v>3732</v>
      </c>
      <c r="T640" s="119" t="s">
        <v>115</v>
      </c>
      <c r="U640" s="43" t="s">
        <v>3593</v>
      </c>
      <c r="V640" s="126" t="s">
        <v>661</v>
      </c>
      <c r="W640" s="66" t="s">
        <v>77</v>
      </c>
      <c r="X640" s="66" t="s">
        <v>1358</v>
      </c>
      <c r="Y640" s="126" t="s">
        <v>4939</v>
      </c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  <c r="BW640" s="49"/>
      <c r="BX640" s="49"/>
      <c r="BY640" s="49"/>
      <c r="BZ640" s="49"/>
      <c r="CA640" s="49"/>
      <c r="CB640" s="49"/>
      <c r="CC640" s="49"/>
      <c r="CD640" s="49"/>
      <c r="CE640" s="49"/>
      <c r="CF640" s="49"/>
      <c r="CG640" s="49"/>
      <c r="CH640" s="49"/>
      <c r="CI640" s="49"/>
      <c r="CJ640" s="49"/>
      <c r="CK640" s="49"/>
      <c r="CL640" s="49"/>
      <c r="CM640" s="49"/>
      <c r="CN640" s="49"/>
      <c r="CO640" s="49"/>
      <c r="CP640" s="49"/>
      <c r="CQ640" s="49"/>
      <c r="CR640" s="49"/>
      <c r="CS640" s="49"/>
      <c r="CT640" s="49"/>
      <c r="CU640" s="49"/>
      <c r="CV640" s="49"/>
      <c r="CW640" s="49"/>
      <c r="CX640" s="49"/>
      <c r="CY640" s="49"/>
      <c r="CZ640" s="49"/>
      <c r="DA640" s="49"/>
      <c r="DB640" s="49"/>
      <c r="DC640" s="49"/>
      <c r="DD640" s="49"/>
      <c r="DE640" s="49"/>
      <c r="DF640" s="49"/>
      <c r="DG640" s="49"/>
      <c r="DH640" s="49"/>
      <c r="DI640" s="49"/>
      <c r="DJ640" s="49"/>
      <c r="DK640" s="49"/>
      <c r="DL640" s="49"/>
      <c r="DM640" s="49"/>
      <c r="DN640" s="49"/>
      <c r="DO640" s="49"/>
      <c r="DP640" s="49"/>
      <c r="DQ640" s="49"/>
      <c r="DR640" s="49"/>
      <c r="DS640" s="49"/>
      <c r="DT640" s="49"/>
      <c r="DU640" s="49"/>
      <c r="DV640" s="49"/>
      <c r="DW640" s="49"/>
      <c r="DX640" s="49"/>
      <c r="DY640" s="49"/>
      <c r="DZ640" s="49"/>
      <c r="EA640" s="49"/>
      <c r="EB640" s="49"/>
      <c r="EC640" s="49"/>
      <c r="ED640" s="49"/>
      <c r="EE640" s="49"/>
      <c r="EF640" s="49"/>
      <c r="EG640" s="49"/>
      <c r="EH640" s="49"/>
      <c r="EI640" s="49"/>
      <c r="EJ640" s="49"/>
      <c r="EK640" s="49"/>
      <c r="EL640" s="49"/>
      <c r="EM640" s="49"/>
      <c r="EN640" s="49"/>
      <c r="EO640" s="49"/>
      <c r="EP640" s="49"/>
      <c r="EQ640" s="49"/>
      <c r="ER640" s="49"/>
      <c r="ES640" s="49"/>
      <c r="ET640" s="49"/>
      <c r="EU640" s="49"/>
      <c r="EV640" s="49"/>
      <c r="EW640" s="49"/>
      <c r="EX640" s="49"/>
      <c r="EY640" s="49"/>
      <c r="EZ640" s="49"/>
      <c r="FA640" s="49"/>
      <c r="FB640" s="49"/>
      <c r="FC640" s="49"/>
      <c r="FD640" s="49"/>
      <c r="FE640" s="49"/>
      <c r="FF640" s="49"/>
      <c r="FG640" s="49"/>
      <c r="FH640" s="49"/>
      <c r="FI640" s="49"/>
      <c r="FJ640" s="49"/>
      <c r="FK640" s="49"/>
      <c r="FL640" s="49"/>
      <c r="FM640" s="49"/>
      <c r="FN640" s="49"/>
      <c r="FO640" s="49"/>
      <c r="FP640" s="49"/>
      <c r="FQ640" s="49"/>
      <c r="FR640" s="49"/>
      <c r="FS640" s="49"/>
      <c r="FT640" s="49"/>
      <c r="FU640" s="49"/>
      <c r="FV640" s="49"/>
      <c r="FW640" s="49"/>
      <c r="FX640" s="49"/>
      <c r="FY640" s="49"/>
      <c r="FZ640" s="49"/>
      <c r="GA640" s="49"/>
      <c r="GB640" s="49"/>
      <c r="GC640" s="49"/>
      <c r="GD640" s="49"/>
      <c r="GE640" s="49"/>
      <c r="GF640" s="49"/>
      <c r="GG640" s="49"/>
      <c r="GH640" s="49"/>
      <c r="GI640" s="49"/>
      <c r="GJ640" s="49"/>
      <c r="GK640" s="49"/>
      <c r="GL640" s="49"/>
      <c r="GM640" s="49"/>
      <c r="GN640" s="49"/>
      <c r="GO640" s="49"/>
      <c r="GP640" s="49"/>
      <c r="GQ640" s="49"/>
      <c r="GR640" s="49"/>
      <c r="GS640" s="49"/>
      <c r="GT640" s="49"/>
      <c r="GU640" s="49"/>
      <c r="GV640" s="49"/>
      <c r="GW640" s="49"/>
      <c r="GX640" s="49"/>
      <c r="GY640" s="49"/>
      <c r="GZ640" s="49"/>
      <c r="HA640" s="49"/>
      <c r="HB640" s="49"/>
      <c r="HC640" s="49"/>
      <c r="HD640" s="49"/>
      <c r="HE640" s="49"/>
      <c r="HF640" s="49"/>
      <c r="HG640" s="49"/>
      <c r="HH640" s="49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</row>
    <row r="641" spans="1:240" s="77" customFormat="1" ht="15" customHeight="1" x14ac:dyDescent="0.25">
      <c r="A641" s="14">
        <v>640</v>
      </c>
      <c r="B641" s="42" t="s">
        <v>3411</v>
      </c>
      <c r="C641" s="43" t="s">
        <v>9</v>
      </c>
      <c r="D641" s="42" t="s">
        <v>138</v>
      </c>
      <c r="E641" s="70">
        <v>43102</v>
      </c>
      <c r="F641" s="71" t="s">
        <v>3947</v>
      </c>
      <c r="G641" s="71">
        <v>8169000522</v>
      </c>
      <c r="H641" s="71" t="s">
        <v>3948</v>
      </c>
      <c r="I641" s="71" t="s">
        <v>3949</v>
      </c>
      <c r="J641" s="113" t="s">
        <v>109</v>
      </c>
      <c r="K641" s="114">
        <v>100000</v>
      </c>
      <c r="L641" s="113" t="s">
        <v>66</v>
      </c>
      <c r="M641" s="113" t="s">
        <v>67</v>
      </c>
      <c r="N641" s="71" t="s">
        <v>3950</v>
      </c>
      <c r="O641" s="71" t="s">
        <v>3951</v>
      </c>
      <c r="P641" s="71" t="s">
        <v>3952</v>
      </c>
      <c r="Q641" s="119" t="s">
        <v>3953</v>
      </c>
      <c r="R641" s="58" t="s">
        <v>72</v>
      </c>
      <c r="S641" s="66" t="s">
        <v>3732</v>
      </c>
      <c r="T641" s="119" t="s">
        <v>115</v>
      </c>
      <c r="U641" s="43" t="s">
        <v>3593</v>
      </c>
      <c r="V641" s="126" t="s">
        <v>661</v>
      </c>
      <c r="W641" s="66" t="s">
        <v>77</v>
      </c>
      <c r="X641" s="66" t="s">
        <v>1358</v>
      </c>
      <c r="Y641" s="126" t="s">
        <v>4939</v>
      </c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41"/>
      <c r="BM641" s="41"/>
      <c r="BN641" s="41"/>
      <c r="BO641" s="41"/>
      <c r="BP641" s="41"/>
      <c r="BQ641" s="41"/>
      <c r="BR641" s="41"/>
      <c r="BS641" s="41"/>
      <c r="BT641" s="41"/>
      <c r="BU641" s="41"/>
      <c r="BV641" s="41"/>
      <c r="BW641" s="41"/>
      <c r="BX641" s="41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/>
      <c r="CI641" s="41"/>
      <c r="CJ641" s="41"/>
      <c r="CK641" s="41"/>
      <c r="CL641" s="41"/>
      <c r="CM641" s="41"/>
      <c r="CN641" s="41"/>
      <c r="CO641" s="41"/>
      <c r="CP641" s="41"/>
      <c r="CQ641" s="41"/>
      <c r="CR641" s="41"/>
      <c r="CS641" s="41"/>
      <c r="CT641" s="41"/>
      <c r="CU641" s="41"/>
      <c r="CV641" s="41"/>
      <c r="CW641" s="41"/>
      <c r="CX641" s="41"/>
      <c r="CY641" s="41"/>
      <c r="CZ641" s="41"/>
      <c r="DA641" s="41"/>
      <c r="DB641" s="41"/>
      <c r="DC641" s="41"/>
      <c r="DD641" s="41"/>
      <c r="DE641" s="41"/>
      <c r="DF641" s="41"/>
      <c r="DG641" s="41"/>
      <c r="DH641" s="41"/>
      <c r="DI641" s="41"/>
      <c r="DJ641" s="41"/>
      <c r="DK641" s="41"/>
      <c r="DL641" s="41"/>
      <c r="DM641" s="41"/>
      <c r="DN641" s="41"/>
      <c r="DO641" s="41"/>
      <c r="DP641" s="41"/>
      <c r="DQ641" s="41"/>
      <c r="DR641" s="41"/>
      <c r="DS641" s="41"/>
      <c r="DT641" s="41"/>
      <c r="DU641" s="41"/>
      <c r="DV641" s="41"/>
      <c r="DW641" s="41"/>
      <c r="DX641" s="41"/>
      <c r="DY641" s="41"/>
      <c r="DZ641" s="41"/>
      <c r="EA641" s="41"/>
      <c r="EB641" s="41"/>
      <c r="EC641" s="41"/>
      <c r="ED641" s="41"/>
      <c r="EE641" s="41"/>
      <c r="EF641" s="41"/>
      <c r="EG641" s="41"/>
      <c r="EH641" s="41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</row>
    <row r="642" spans="1:240" s="60" customFormat="1" ht="15" customHeight="1" x14ac:dyDescent="0.25">
      <c r="A642" s="14">
        <v>641</v>
      </c>
      <c r="B642" s="42" t="s">
        <v>3411</v>
      </c>
      <c r="C642" s="43" t="s">
        <v>9</v>
      </c>
      <c r="D642" s="42" t="s">
        <v>138</v>
      </c>
      <c r="E642" s="70">
        <v>43106</v>
      </c>
      <c r="F642" s="71" t="s">
        <v>3772</v>
      </c>
      <c r="G642" s="71">
        <v>8179001988</v>
      </c>
      <c r="H642" s="71" t="s">
        <v>3954</v>
      </c>
      <c r="I642" s="71" t="s">
        <v>3955</v>
      </c>
      <c r="J642" s="113" t="s">
        <v>109</v>
      </c>
      <c r="K642" s="114">
        <v>50000</v>
      </c>
      <c r="L642" s="113" t="s">
        <v>66</v>
      </c>
      <c r="M642" s="113" t="s">
        <v>67</v>
      </c>
      <c r="N642" s="71" t="s">
        <v>3956</v>
      </c>
      <c r="O642" s="71" t="s">
        <v>3957</v>
      </c>
      <c r="P642" s="71" t="s">
        <v>3958</v>
      </c>
      <c r="Q642" s="119" t="s">
        <v>3959</v>
      </c>
      <c r="R642" s="58" t="s">
        <v>72</v>
      </c>
      <c r="S642" s="66" t="s">
        <v>3732</v>
      </c>
      <c r="T642" s="119" t="s">
        <v>115</v>
      </c>
      <c r="U642" s="43" t="s">
        <v>3593</v>
      </c>
      <c r="V642" s="126" t="s">
        <v>661</v>
      </c>
      <c r="W642" s="66" t="s">
        <v>77</v>
      </c>
      <c r="X642" s="66" t="s">
        <v>1358</v>
      </c>
      <c r="Y642" s="126" t="s">
        <v>4939</v>
      </c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1"/>
      <c r="BK642" s="41"/>
      <c r="BL642" s="41"/>
      <c r="BM642" s="41"/>
      <c r="BN642" s="41"/>
      <c r="BO642" s="41"/>
      <c r="BP642" s="41"/>
      <c r="BQ642" s="41"/>
      <c r="BR642" s="41"/>
      <c r="BS642" s="41"/>
      <c r="BT642" s="41"/>
      <c r="BU642" s="41"/>
      <c r="BV642" s="41"/>
      <c r="BW642" s="41"/>
      <c r="BX642" s="41"/>
      <c r="BY642" s="41"/>
      <c r="BZ642" s="41"/>
      <c r="CA642" s="41"/>
      <c r="CB642" s="41"/>
      <c r="CC642" s="41"/>
      <c r="CD642" s="41"/>
      <c r="CE642" s="41"/>
      <c r="CF642" s="41"/>
      <c r="CG642" s="41"/>
      <c r="CH642" s="41"/>
      <c r="CI642" s="41"/>
      <c r="CJ642" s="41"/>
      <c r="CK642" s="41"/>
      <c r="CL642" s="41"/>
      <c r="CM642" s="41"/>
      <c r="CN642" s="41"/>
      <c r="CO642" s="41"/>
      <c r="CP642" s="41"/>
      <c r="CQ642" s="41"/>
      <c r="CR642" s="41"/>
      <c r="CS642" s="41"/>
      <c r="CT642" s="41"/>
      <c r="CU642" s="41"/>
      <c r="CV642" s="41"/>
      <c r="CW642" s="41"/>
      <c r="CX642" s="41"/>
      <c r="CY642" s="41"/>
      <c r="CZ642" s="41"/>
      <c r="DA642" s="41"/>
      <c r="DB642" s="41"/>
      <c r="DC642" s="41"/>
      <c r="DD642" s="41"/>
      <c r="DE642" s="41"/>
      <c r="DF642" s="41"/>
      <c r="DG642" s="41"/>
      <c r="DH642" s="41"/>
      <c r="DI642" s="41"/>
      <c r="DJ642" s="41"/>
      <c r="DK642" s="41"/>
      <c r="DL642" s="41"/>
      <c r="DM642" s="41"/>
      <c r="DN642" s="41"/>
      <c r="DO642" s="41"/>
      <c r="DP642" s="41"/>
      <c r="DQ642" s="41"/>
      <c r="DR642" s="41"/>
      <c r="DS642" s="41"/>
      <c r="DT642" s="41"/>
      <c r="DU642" s="41"/>
      <c r="DV642" s="41"/>
      <c r="DW642" s="41"/>
      <c r="DX642" s="41"/>
      <c r="DY642" s="41"/>
      <c r="DZ642" s="41"/>
      <c r="EA642" s="41"/>
      <c r="EB642" s="41"/>
      <c r="EC642" s="41"/>
      <c r="ED642" s="41"/>
      <c r="EE642" s="41"/>
      <c r="EF642" s="41"/>
      <c r="EG642" s="41"/>
      <c r="EH642" s="41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</row>
    <row r="643" spans="1:240" s="49" customFormat="1" ht="15" customHeight="1" x14ac:dyDescent="0.25">
      <c r="A643" s="14">
        <v>642</v>
      </c>
      <c r="B643" s="42" t="s">
        <v>3411</v>
      </c>
      <c r="C643" s="43" t="s">
        <v>9</v>
      </c>
      <c r="D643" s="42" t="s">
        <v>138</v>
      </c>
      <c r="E643" s="70">
        <v>43112</v>
      </c>
      <c r="F643" s="71" t="s">
        <v>3960</v>
      </c>
      <c r="G643" s="71">
        <v>8179001215</v>
      </c>
      <c r="H643" s="71" t="s">
        <v>3961</v>
      </c>
      <c r="I643" s="71" t="s">
        <v>3962</v>
      </c>
      <c r="J643" s="113" t="s">
        <v>121</v>
      </c>
      <c r="K643" s="114">
        <v>50000</v>
      </c>
      <c r="L643" s="113" t="s">
        <v>66</v>
      </c>
      <c r="M643" s="113" t="s">
        <v>67</v>
      </c>
      <c r="N643" s="71" t="s">
        <v>3963</v>
      </c>
      <c r="O643" s="71" t="s">
        <v>3964</v>
      </c>
      <c r="P643" s="71" t="s">
        <v>3965</v>
      </c>
      <c r="Q643" s="119" t="s">
        <v>3966</v>
      </c>
      <c r="R643" s="58" t="s">
        <v>72</v>
      </c>
      <c r="S643" s="66" t="s">
        <v>3732</v>
      </c>
      <c r="T643" s="119" t="s">
        <v>115</v>
      </c>
      <c r="U643" s="43" t="s">
        <v>3593</v>
      </c>
      <c r="V643" s="126" t="s">
        <v>661</v>
      </c>
      <c r="W643" s="66" t="s">
        <v>77</v>
      </c>
      <c r="X643" s="66" t="s">
        <v>1358</v>
      </c>
      <c r="Y643" s="126" t="s">
        <v>4939</v>
      </c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  <c r="DO643" s="54"/>
      <c r="DP643" s="54"/>
      <c r="DQ643" s="54"/>
      <c r="DR643" s="54"/>
      <c r="DS643" s="54"/>
      <c r="DT643" s="54"/>
      <c r="DU643" s="54"/>
      <c r="DV643" s="54"/>
      <c r="DW643" s="54"/>
      <c r="DX643" s="54"/>
      <c r="DY643" s="54"/>
      <c r="DZ643" s="54"/>
      <c r="EA643" s="54"/>
      <c r="EB643" s="54"/>
      <c r="EC643" s="54"/>
      <c r="ED643" s="54"/>
      <c r="EE643" s="54"/>
      <c r="EF643" s="54"/>
      <c r="EG643" s="54"/>
      <c r="EH643" s="54"/>
      <c r="EI643" s="54"/>
      <c r="EJ643" s="54"/>
      <c r="EK643" s="54"/>
      <c r="EL643" s="54"/>
      <c r="EM643" s="54"/>
      <c r="EN643" s="54"/>
      <c r="EO643" s="54"/>
      <c r="EP643" s="54"/>
      <c r="EQ643" s="54"/>
      <c r="ER643" s="54"/>
      <c r="ES643" s="54"/>
      <c r="ET643" s="54"/>
      <c r="EU643" s="54"/>
      <c r="EV643" s="54"/>
      <c r="EW643" s="54"/>
      <c r="EX643" s="54"/>
      <c r="EY643" s="54"/>
      <c r="EZ643" s="54"/>
      <c r="FA643" s="54"/>
      <c r="FB643" s="54"/>
      <c r="FC643" s="54"/>
      <c r="FD643" s="54"/>
      <c r="FE643" s="54"/>
      <c r="FF643" s="54"/>
      <c r="FG643" s="54"/>
      <c r="FH643" s="54"/>
      <c r="FI643" s="54"/>
      <c r="FJ643" s="54"/>
      <c r="FK643" s="54"/>
      <c r="FL643" s="54"/>
      <c r="FM643" s="54"/>
      <c r="FN643" s="54"/>
      <c r="FO643" s="54"/>
      <c r="FP643" s="54"/>
      <c r="FQ643" s="54"/>
      <c r="FR643" s="54"/>
      <c r="FS643" s="54"/>
      <c r="FT643" s="54"/>
      <c r="FU643" s="54"/>
      <c r="FV643" s="54"/>
      <c r="FW643" s="54"/>
      <c r="FX643" s="54"/>
      <c r="FY643" s="54"/>
      <c r="FZ643" s="54"/>
      <c r="GA643" s="54"/>
      <c r="GB643" s="54"/>
      <c r="GC643" s="54"/>
      <c r="GD643" s="54"/>
      <c r="GE643" s="54"/>
      <c r="GF643" s="54"/>
      <c r="GG643" s="54"/>
      <c r="GH643" s="54"/>
      <c r="GI643" s="54"/>
      <c r="GJ643" s="54"/>
      <c r="GK643" s="54"/>
      <c r="GL643" s="54"/>
      <c r="GM643" s="54"/>
      <c r="GN643" s="54"/>
      <c r="GO643" s="54"/>
      <c r="GP643" s="54"/>
      <c r="GQ643" s="54"/>
      <c r="GR643" s="54"/>
      <c r="GS643" s="54"/>
      <c r="GT643" s="54"/>
      <c r="GU643" s="54"/>
      <c r="GV643" s="54"/>
      <c r="GW643" s="54"/>
      <c r="GX643" s="54"/>
      <c r="GY643" s="54"/>
      <c r="GZ643" s="54"/>
      <c r="HA643" s="54"/>
      <c r="HB643" s="54"/>
      <c r="HC643" s="54"/>
      <c r="HD643" s="54"/>
      <c r="HE643" s="54"/>
      <c r="HF643" s="54"/>
      <c r="HG643" s="54"/>
      <c r="HH643" s="54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</row>
    <row r="644" spans="1:240" s="49" customFormat="1" ht="15" customHeight="1" x14ac:dyDescent="0.25">
      <c r="A644" s="14">
        <v>643</v>
      </c>
      <c r="B644" s="42" t="s">
        <v>3411</v>
      </c>
      <c r="C644" s="43" t="s">
        <v>9</v>
      </c>
      <c r="D644" s="42" t="s">
        <v>138</v>
      </c>
      <c r="E644" s="70">
        <v>43126</v>
      </c>
      <c r="F644" s="71" t="s">
        <v>3967</v>
      </c>
      <c r="G644" s="71">
        <v>8169000807</v>
      </c>
      <c r="H644" s="71" t="s">
        <v>3798</v>
      </c>
      <c r="I644" s="71" t="s">
        <v>3799</v>
      </c>
      <c r="J644" s="113" t="s">
        <v>121</v>
      </c>
      <c r="K644" s="114">
        <v>100000</v>
      </c>
      <c r="L644" s="113" t="s">
        <v>66</v>
      </c>
      <c r="M644" s="113" t="s">
        <v>67</v>
      </c>
      <c r="N644" s="71" t="s">
        <v>3968</v>
      </c>
      <c r="O644" s="71" t="s">
        <v>3969</v>
      </c>
      <c r="P644" s="71" t="s">
        <v>3970</v>
      </c>
      <c r="Q644" s="119" t="s">
        <v>3803</v>
      </c>
      <c r="R644" s="58" t="s">
        <v>72</v>
      </c>
      <c r="S644" s="66" t="s">
        <v>3732</v>
      </c>
      <c r="T644" s="119" t="s">
        <v>115</v>
      </c>
      <c r="U644" s="43" t="s">
        <v>3593</v>
      </c>
      <c r="V644" s="126" t="s">
        <v>661</v>
      </c>
      <c r="W644" s="66" t="s">
        <v>77</v>
      </c>
      <c r="X644" s="66" t="s">
        <v>1358</v>
      </c>
      <c r="Y644" s="126" t="s">
        <v>4939</v>
      </c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1"/>
      <c r="BL644" s="41"/>
      <c r="BM644" s="41"/>
      <c r="BN644" s="41"/>
      <c r="BO644" s="41"/>
      <c r="BP644" s="41"/>
      <c r="BQ644" s="41"/>
      <c r="BR644" s="41"/>
      <c r="BS644" s="41"/>
      <c r="BT644" s="41"/>
      <c r="BU644" s="41"/>
      <c r="BV644" s="41"/>
      <c r="BW644" s="41"/>
      <c r="BX644" s="41"/>
      <c r="BY644" s="41"/>
      <c r="BZ644" s="41"/>
      <c r="CA644" s="41"/>
      <c r="CB644" s="41"/>
      <c r="CC644" s="41"/>
      <c r="CD644" s="41"/>
      <c r="CE644" s="41"/>
      <c r="CF644" s="41"/>
      <c r="CG644" s="41"/>
      <c r="CH644" s="41"/>
      <c r="CI644" s="41"/>
      <c r="CJ644" s="41"/>
      <c r="CK644" s="41"/>
      <c r="CL644" s="41"/>
      <c r="CM644" s="41"/>
      <c r="CN644" s="41"/>
      <c r="CO644" s="41"/>
      <c r="CP644" s="41"/>
      <c r="CQ644" s="41"/>
      <c r="CR644" s="41"/>
      <c r="CS644" s="41"/>
      <c r="CT644" s="41"/>
      <c r="CU644" s="41"/>
      <c r="CV644" s="41"/>
      <c r="CW644" s="41"/>
      <c r="CX644" s="41"/>
      <c r="CY644" s="41"/>
      <c r="CZ644" s="41"/>
      <c r="DA644" s="41"/>
      <c r="DB644" s="41"/>
      <c r="DC644" s="41"/>
      <c r="DD644" s="41"/>
      <c r="DE644" s="41"/>
      <c r="DF644" s="41"/>
      <c r="DG644" s="41"/>
      <c r="DH644" s="41"/>
      <c r="DI644" s="41"/>
      <c r="DJ644" s="41"/>
      <c r="DK644" s="41"/>
      <c r="DL644" s="41"/>
      <c r="DM644" s="41"/>
      <c r="DN644" s="41"/>
      <c r="DO644" s="41"/>
      <c r="DP644" s="41"/>
      <c r="DQ644" s="41"/>
      <c r="DR644" s="41"/>
      <c r="DS644" s="41"/>
      <c r="DT644" s="41"/>
      <c r="DU644" s="41"/>
      <c r="DV644" s="41"/>
      <c r="DW644" s="41"/>
      <c r="DX644" s="41"/>
      <c r="DY644" s="41"/>
      <c r="DZ644" s="41"/>
      <c r="EA644" s="41"/>
      <c r="EB644" s="41"/>
      <c r="EC644" s="41"/>
      <c r="ED644" s="41"/>
      <c r="EE644" s="41"/>
      <c r="EF644" s="41"/>
      <c r="EG644" s="41"/>
      <c r="EH644" s="41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</row>
    <row r="645" spans="1:240" s="49" customFormat="1" ht="15" customHeight="1" x14ac:dyDescent="0.25">
      <c r="A645" s="14">
        <v>644</v>
      </c>
      <c r="B645" s="42" t="s">
        <v>3411</v>
      </c>
      <c r="C645" s="43" t="s">
        <v>9</v>
      </c>
      <c r="D645" s="42" t="s">
        <v>138</v>
      </c>
      <c r="E645" s="70">
        <v>43113</v>
      </c>
      <c r="F645" s="71" t="s">
        <v>3971</v>
      </c>
      <c r="G645" s="71">
        <v>8169000376</v>
      </c>
      <c r="H645" s="71" t="s">
        <v>140</v>
      </c>
      <c r="I645" s="71" t="s">
        <v>3972</v>
      </c>
      <c r="J645" s="113" t="s">
        <v>121</v>
      </c>
      <c r="K645" s="114">
        <v>50000</v>
      </c>
      <c r="L645" s="113" t="s">
        <v>66</v>
      </c>
      <c r="M645" s="113" t="s">
        <v>67</v>
      </c>
      <c r="N645" s="71" t="s">
        <v>3973</v>
      </c>
      <c r="O645" s="71" t="s">
        <v>3974</v>
      </c>
      <c r="P645" s="71" t="s">
        <v>3975</v>
      </c>
      <c r="Q645" s="119" t="s">
        <v>145</v>
      </c>
      <c r="R645" s="58" t="s">
        <v>72</v>
      </c>
      <c r="S645" s="66" t="s">
        <v>3732</v>
      </c>
      <c r="T645" s="119" t="s">
        <v>115</v>
      </c>
      <c r="U645" s="43" t="s">
        <v>3593</v>
      </c>
      <c r="V645" s="126" t="s">
        <v>661</v>
      </c>
      <c r="W645" s="66" t="s">
        <v>77</v>
      </c>
      <c r="X645" s="66" t="s">
        <v>1358</v>
      </c>
      <c r="Y645" s="126" t="s">
        <v>4939</v>
      </c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</row>
    <row r="646" spans="1:240" s="49" customFormat="1" ht="15" customHeight="1" x14ac:dyDescent="0.25">
      <c r="A646" s="14">
        <v>645</v>
      </c>
      <c r="B646" s="42" t="s">
        <v>3411</v>
      </c>
      <c r="C646" s="43" t="s">
        <v>9</v>
      </c>
      <c r="D646" s="42" t="s">
        <v>138</v>
      </c>
      <c r="E646" s="70">
        <v>43126</v>
      </c>
      <c r="F646" s="71" t="s">
        <v>3976</v>
      </c>
      <c r="G646" s="71">
        <v>8173000320</v>
      </c>
      <c r="H646" s="71" t="s">
        <v>3977</v>
      </c>
      <c r="I646" s="71" t="s">
        <v>3978</v>
      </c>
      <c r="J646" s="113" t="s">
        <v>109</v>
      </c>
      <c r="K646" s="114">
        <v>50000</v>
      </c>
      <c r="L646" s="113" t="s">
        <v>66</v>
      </c>
      <c r="M646" s="113" t="s">
        <v>67</v>
      </c>
      <c r="N646" s="71" t="s">
        <v>3979</v>
      </c>
      <c r="O646" s="71" t="s">
        <v>3980</v>
      </c>
      <c r="P646" s="71" t="s">
        <v>3981</v>
      </c>
      <c r="Q646" s="119" t="s">
        <v>3982</v>
      </c>
      <c r="R646" s="58" t="s">
        <v>72</v>
      </c>
      <c r="S646" s="66" t="s">
        <v>3732</v>
      </c>
      <c r="T646" s="119" t="s">
        <v>115</v>
      </c>
      <c r="U646" s="43" t="s">
        <v>3593</v>
      </c>
      <c r="V646" s="126" t="s">
        <v>661</v>
      </c>
      <c r="W646" s="66" t="s">
        <v>77</v>
      </c>
      <c r="X646" s="66" t="s">
        <v>1358</v>
      </c>
      <c r="Y646" s="126" t="s">
        <v>4939</v>
      </c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  <c r="BO646" s="41"/>
      <c r="BP646" s="41"/>
      <c r="BQ646" s="41"/>
      <c r="BR646" s="41"/>
      <c r="BS646" s="41"/>
      <c r="BT646" s="41"/>
      <c r="BU646" s="41"/>
      <c r="BV646" s="41"/>
      <c r="BW646" s="41"/>
      <c r="BX646" s="41"/>
      <c r="BY646" s="41"/>
      <c r="BZ646" s="41"/>
      <c r="CA646" s="41"/>
      <c r="CB646" s="41"/>
      <c r="CC646" s="41"/>
      <c r="CD646" s="41"/>
      <c r="CE646" s="41"/>
      <c r="CF646" s="41"/>
      <c r="CG646" s="41"/>
      <c r="CH646" s="41"/>
      <c r="CI646" s="41"/>
      <c r="CJ646" s="41"/>
      <c r="CK646" s="41"/>
      <c r="CL646" s="41"/>
      <c r="CM646" s="41"/>
      <c r="CN646" s="41"/>
      <c r="CO646" s="41"/>
      <c r="CP646" s="41"/>
      <c r="CQ646" s="41"/>
      <c r="CR646" s="41"/>
      <c r="CS646" s="41"/>
      <c r="CT646" s="41"/>
      <c r="CU646" s="41"/>
      <c r="CV646" s="41"/>
      <c r="CW646" s="41"/>
      <c r="CX646" s="41"/>
      <c r="CY646" s="41"/>
      <c r="CZ646" s="41"/>
      <c r="DA646" s="41"/>
      <c r="DB646" s="41"/>
      <c r="DC646" s="41"/>
      <c r="DD646" s="41"/>
      <c r="DE646" s="41"/>
      <c r="DF646" s="41"/>
      <c r="DG646" s="41"/>
      <c r="DH646" s="41"/>
      <c r="DI646" s="41"/>
      <c r="DJ646" s="41"/>
      <c r="DK646" s="41"/>
      <c r="DL646" s="41"/>
      <c r="DM646" s="41"/>
      <c r="DN646" s="41"/>
      <c r="DO646" s="41"/>
      <c r="DP646" s="41"/>
      <c r="DQ646" s="41"/>
      <c r="DR646" s="41"/>
      <c r="DS646" s="41"/>
      <c r="DT646" s="41"/>
      <c r="DU646" s="41"/>
      <c r="DV646" s="41"/>
      <c r="DW646" s="41"/>
      <c r="DX646" s="41"/>
      <c r="DY646" s="41"/>
      <c r="DZ646" s="41"/>
      <c r="EA646" s="41"/>
      <c r="EB646" s="41"/>
      <c r="EC646" s="41"/>
      <c r="ED646" s="41"/>
      <c r="EE646" s="41"/>
      <c r="EF646" s="41"/>
      <c r="EG646" s="41"/>
      <c r="EH646" s="41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</row>
    <row r="647" spans="1:240" s="49" customFormat="1" ht="15" customHeight="1" x14ac:dyDescent="0.25">
      <c r="A647" s="14">
        <v>646</v>
      </c>
      <c r="B647" s="42" t="s">
        <v>3411</v>
      </c>
      <c r="C647" s="43" t="s">
        <v>9</v>
      </c>
      <c r="D647" s="42" t="s">
        <v>138</v>
      </c>
      <c r="E647" s="70">
        <v>43105</v>
      </c>
      <c r="F647" s="71" t="s">
        <v>3983</v>
      </c>
      <c r="G647" s="71">
        <v>8179000822</v>
      </c>
      <c r="H647" s="71" t="s">
        <v>3984</v>
      </c>
      <c r="I647" s="71" t="s">
        <v>3985</v>
      </c>
      <c r="J647" s="113" t="s">
        <v>121</v>
      </c>
      <c r="K647" s="114">
        <v>100000</v>
      </c>
      <c r="L647" s="113" t="s">
        <v>66</v>
      </c>
      <c r="M647" s="113" t="s">
        <v>67</v>
      </c>
      <c r="N647" s="71" t="s">
        <v>3986</v>
      </c>
      <c r="O647" s="71" t="s">
        <v>3987</v>
      </c>
      <c r="P647" s="71" t="s">
        <v>3988</v>
      </c>
      <c r="Q647" s="119" t="s">
        <v>3989</v>
      </c>
      <c r="R647" s="58" t="s">
        <v>72</v>
      </c>
      <c r="S647" s="66" t="s">
        <v>3732</v>
      </c>
      <c r="T647" s="119" t="s">
        <v>115</v>
      </c>
      <c r="U647" s="43" t="s">
        <v>3593</v>
      </c>
      <c r="V647" s="126" t="s">
        <v>661</v>
      </c>
      <c r="W647" s="66" t="s">
        <v>77</v>
      </c>
      <c r="X647" s="66" t="s">
        <v>1358</v>
      </c>
      <c r="Y647" s="126" t="s">
        <v>4939</v>
      </c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  <c r="DO647" s="54"/>
      <c r="DP647" s="54"/>
      <c r="DQ647" s="54"/>
      <c r="DR647" s="54"/>
      <c r="DS647" s="54"/>
      <c r="DT647" s="54"/>
      <c r="DU647" s="54"/>
      <c r="DV647" s="54"/>
      <c r="DW647" s="54"/>
      <c r="DX647" s="54"/>
      <c r="DY647" s="54"/>
      <c r="DZ647" s="54"/>
      <c r="EA647" s="54"/>
      <c r="EB647" s="54"/>
      <c r="EC647" s="54"/>
      <c r="ED647" s="54"/>
      <c r="EE647" s="54"/>
      <c r="EF647" s="54"/>
      <c r="EG647" s="54"/>
      <c r="EH647" s="54"/>
      <c r="EI647" s="54"/>
      <c r="EJ647" s="54"/>
      <c r="EK647" s="54"/>
      <c r="EL647" s="54"/>
      <c r="EM647" s="54"/>
      <c r="EN647" s="54"/>
      <c r="EO647" s="54"/>
      <c r="EP647" s="54"/>
      <c r="EQ647" s="54"/>
      <c r="ER647" s="54"/>
      <c r="ES647" s="54"/>
      <c r="ET647" s="54"/>
      <c r="EU647" s="54"/>
      <c r="EV647" s="54"/>
      <c r="EW647" s="54"/>
      <c r="EX647" s="54"/>
      <c r="EY647" s="54"/>
      <c r="EZ647" s="54"/>
      <c r="FA647" s="54"/>
      <c r="FB647" s="54"/>
      <c r="FC647" s="54"/>
      <c r="FD647" s="54"/>
      <c r="FE647" s="54"/>
      <c r="FF647" s="54"/>
      <c r="FG647" s="54"/>
      <c r="FH647" s="54"/>
      <c r="FI647" s="54"/>
      <c r="FJ647" s="54"/>
      <c r="FK647" s="54"/>
      <c r="FL647" s="54"/>
      <c r="FM647" s="54"/>
      <c r="FN647" s="54"/>
      <c r="FO647" s="54"/>
      <c r="FP647" s="54"/>
      <c r="FQ647" s="54"/>
      <c r="FR647" s="54"/>
      <c r="FS647" s="54"/>
      <c r="FT647" s="54"/>
      <c r="FU647" s="54"/>
      <c r="FV647" s="54"/>
      <c r="FW647" s="54"/>
      <c r="FX647" s="54"/>
      <c r="FY647" s="54"/>
      <c r="FZ647" s="54"/>
      <c r="GA647" s="54"/>
      <c r="GB647" s="54"/>
      <c r="GC647" s="54"/>
      <c r="GD647" s="54"/>
      <c r="GE647" s="54"/>
      <c r="GF647" s="54"/>
      <c r="GG647" s="54"/>
      <c r="GH647" s="54"/>
      <c r="GI647" s="54"/>
      <c r="GJ647" s="54"/>
      <c r="GK647" s="54"/>
      <c r="GL647" s="54"/>
      <c r="GM647" s="54"/>
      <c r="GN647" s="54"/>
      <c r="GO647" s="54"/>
      <c r="GP647" s="54"/>
      <c r="GQ647" s="54"/>
      <c r="GR647" s="54"/>
      <c r="GS647" s="54"/>
      <c r="GT647" s="54"/>
      <c r="GU647" s="54"/>
      <c r="GV647" s="54"/>
      <c r="GW647" s="54"/>
      <c r="GX647" s="54"/>
      <c r="GY647" s="54"/>
      <c r="GZ647" s="54"/>
      <c r="HA647" s="54"/>
      <c r="HB647" s="54"/>
      <c r="HC647" s="54"/>
      <c r="HD647" s="54"/>
      <c r="HE647" s="54"/>
      <c r="HF647" s="54"/>
      <c r="HG647" s="54"/>
      <c r="HH647" s="54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</row>
    <row r="648" spans="1:240" s="49" customFormat="1" ht="15" customHeight="1" x14ac:dyDescent="0.25">
      <c r="A648" s="14">
        <v>647</v>
      </c>
      <c r="B648" s="42" t="s">
        <v>3411</v>
      </c>
      <c r="C648" s="43" t="s">
        <v>9</v>
      </c>
      <c r="D648" s="42" t="s">
        <v>138</v>
      </c>
      <c r="E648" s="70">
        <v>43108</v>
      </c>
      <c r="F648" s="71" t="s">
        <v>3990</v>
      </c>
      <c r="G648" s="71">
        <v>8172000257</v>
      </c>
      <c r="H648" s="71" t="s">
        <v>3991</v>
      </c>
      <c r="I648" s="71" t="s">
        <v>3992</v>
      </c>
      <c r="J648" s="113" t="s">
        <v>109</v>
      </c>
      <c r="K648" s="114">
        <v>100000</v>
      </c>
      <c r="L648" s="113" t="s">
        <v>66</v>
      </c>
      <c r="M648" s="113" t="s">
        <v>67</v>
      </c>
      <c r="N648" s="71" t="s">
        <v>3993</v>
      </c>
      <c r="O648" s="71" t="s">
        <v>3994</v>
      </c>
      <c r="P648" s="71" t="s">
        <v>3995</v>
      </c>
      <c r="Q648" s="119" t="s">
        <v>3996</v>
      </c>
      <c r="R648" s="58" t="s">
        <v>72</v>
      </c>
      <c r="S648" s="66" t="s">
        <v>3732</v>
      </c>
      <c r="T648" s="119" t="s">
        <v>115</v>
      </c>
      <c r="U648" s="43" t="s">
        <v>3593</v>
      </c>
      <c r="V648" s="126" t="s">
        <v>661</v>
      </c>
      <c r="W648" s="66" t="s">
        <v>77</v>
      </c>
      <c r="X648" s="66" t="s">
        <v>1358</v>
      </c>
      <c r="Y648" s="126" t="s">
        <v>4939</v>
      </c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</row>
    <row r="649" spans="1:240" s="49" customFormat="1" ht="15" customHeight="1" x14ac:dyDescent="0.25">
      <c r="A649" s="14">
        <v>648</v>
      </c>
      <c r="B649" s="42" t="s">
        <v>3411</v>
      </c>
      <c r="C649" s="43" t="s">
        <v>9</v>
      </c>
      <c r="D649" s="42" t="s">
        <v>138</v>
      </c>
      <c r="E649" s="70">
        <v>43115</v>
      </c>
      <c r="F649" s="71" t="s">
        <v>3997</v>
      </c>
      <c r="G649" s="71">
        <v>8172000225</v>
      </c>
      <c r="H649" s="71" t="s">
        <v>3998</v>
      </c>
      <c r="I649" s="71" t="s">
        <v>3999</v>
      </c>
      <c r="J649" s="113" t="s">
        <v>121</v>
      </c>
      <c r="K649" s="114">
        <v>100000</v>
      </c>
      <c r="L649" s="113" t="s">
        <v>66</v>
      </c>
      <c r="M649" s="113" t="s">
        <v>67</v>
      </c>
      <c r="N649" s="71" t="s">
        <v>4000</v>
      </c>
      <c r="O649" s="71" t="s">
        <v>4001</v>
      </c>
      <c r="P649" s="71" t="s">
        <v>4002</v>
      </c>
      <c r="Q649" s="119" t="s">
        <v>4003</v>
      </c>
      <c r="R649" s="58" t="s">
        <v>72</v>
      </c>
      <c r="S649" s="66" t="s">
        <v>3732</v>
      </c>
      <c r="T649" s="119" t="s">
        <v>115</v>
      </c>
      <c r="U649" s="43" t="s">
        <v>3593</v>
      </c>
      <c r="V649" s="126" t="s">
        <v>661</v>
      </c>
      <c r="W649" s="66" t="s">
        <v>77</v>
      </c>
      <c r="X649" s="66" t="s">
        <v>1358</v>
      </c>
      <c r="Y649" s="126" t="s">
        <v>4939</v>
      </c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  <c r="DO649" s="54"/>
      <c r="DP649" s="54"/>
      <c r="DQ649" s="54"/>
      <c r="DR649" s="54"/>
      <c r="DS649" s="54"/>
      <c r="DT649" s="54"/>
      <c r="DU649" s="54"/>
      <c r="DV649" s="54"/>
      <c r="DW649" s="54"/>
      <c r="DX649" s="54"/>
      <c r="DY649" s="54"/>
      <c r="DZ649" s="54"/>
      <c r="EA649" s="54"/>
      <c r="EB649" s="54"/>
      <c r="EC649" s="54"/>
      <c r="ED649" s="54"/>
      <c r="EE649" s="54"/>
      <c r="EF649" s="54"/>
      <c r="EG649" s="54"/>
      <c r="EH649" s="54"/>
      <c r="EI649" s="54"/>
      <c r="EJ649" s="54"/>
      <c r="EK649" s="54"/>
      <c r="EL649" s="54"/>
      <c r="EM649" s="54"/>
      <c r="EN649" s="54"/>
      <c r="EO649" s="54"/>
      <c r="EP649" s="54"/>
      <c r="EQ649" s="54"/>
      <c r="ER649" s="54"/>
      <c r="ES649" s="54"/>
      <c r="ET649" s="54"/>
      <c r="EU649" s="54"/>
      <c r="EV649" s="54"/>
      <c r="EW649" s="54"/>
      <c r="EX649" s="54"/>
      <c r="EY649" s="54"/>
      <c r="EZ649" s="54"/>
      <c r="FA649" s="54"/>
      <c r="FB649" s="54"/>
      <c r="FC649" s="54"/>
      <c r="FD649" s="54"/>
      <c r="FE649" s="54"/>
      <c r="FF649" s="54"/>
      <c r="FG649" s="54"/>
      <c r="FH649" s="54"/>
      <c r="FI649" s="54"/>
      <c r="FJ649" s="54"/>
      <c r="FK649" s="54"/>
      <c r="FL649" s="54"/>
      <c r="FM649" s="54"/>
      <c r="FN649" s="54"/>
      <c r="FO649" s="54"/>
      <c r="FP649" s="54"/>
      <c r="FQ649" s="54"/>
      <c r="FR649" s="54"/>
      <c r="FS649" s="54"/>
      <c r="FT649" s="54"/>
      <c r="FU649" s="54"/>
      <c r="FV649" s="54"/>
      <c r="FW649" s="54"/>
      <c r="FX649" s="54"/>
      <c r="FY649" s="54"/>
      <c r="FZ649" s="54"/>
      <c r="GA649" s="54"/>
      <c r="GB649" s="54"/>
      <c r="GC649" s="54"/>
      <c r="GD649" s="54"/>
      <c r="GE649" s="54"/>
      <c r="GF649" s="54"/>
      <c r="GG649" s="54"/>
      <c r="GH649" s="54"/>
      <c r="GI649" s="54"/>
      <c r="GJ649" s="54"/>
      <c r="GK649" s="54"/>
      <c r="GL649" s="54"/>
      <c r="GM649" s="54"/>
      <c r="GN649" s="54"/>
      <c r="GO649" s="54"/>
      <c r="GP649" s="54"/>
      <c r="GQ649" s="54"/>
      <c r="GR649" s="54"/>
      <c r="GS649" s="54"/>
      <c r="GT649" s="54"/>
      <c r="GU649" s="54"/>
      <c r="GV649" s="54"/>
      <c r="GW649" s="54"/>
      <c r="GX649" s="54"/>
      <c r="GY649" s="54"/>
      <c r="GZ649" s="54"/>
      <c r="HA649" s="54"/>
      <c r="HB649" s="54"/>
      <c r="HC649" s="54"/>
      <c r="HD649" s="54"/>
      <c r="HE649" s="54"/>
      <c r="HF649" s="54"/>
      <c r="HG649" s="54"/>
      <c r="HH649" s="54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</row>
    <row r="650" spans="1:240" s="49" customFormat="1" ht="15" customHeight="1" x14ac:dyDescent="0.25">
      <c r="A650" s="14">
        <v>649</v>
      </c>
      <c r="B650" s="42" t="s">
        <v>3411</v>
      </c>
      <c r="C650" s="43" t="s">
        <v>9</v>
      </c>
      <c r="D650" s="42" t="s">
        <v>138</v>
      </c>
      <c r="E650" s="70">
        <v>43128</v>
      </c>
      <c r="F650" s="71" t="s">
        <v>4004</v>
      </c>
      <c r="G650" s="71">
        <v>8179001221</v>
      </c>
      <c r="H650" s="71" t="s">
        <v>1039</v>
      </c>
      <c r="I650" s="71" t="s">
        <v>1040</v>
      </c>
      <c r="J650" s="113" t="s">
        <v>121</v>
      </c>
      <c r="K650" s="114">
        <v>50000</v>
      </c>
      <c r="L650" s="113" t="s">
        <v>66</v>
      </c>
      <c r="M650" s="113" t="s">
        <v>67</v>
      </c>
      <c r="N650" s="71" t="s">
        <v>4005</v>
      </c>
      <c r="O650" s="71" t="s">
        <v>4006</v>
      </c>
      <c r="P650" s="71" t="s">
        <v>4007</v>
      </c>
      <c r="Q650" s="119" t="s">
        <v>1044</v>
      </c>
      <c r="R650" s="58" t="s">
        <v>72</v>
      </c>
      <c r="S650" s="66" t="s">
        <v>3732</v>
      </c>
      <c r="T650" s="119" t="s">
        <v>115</v>
      </c>
      <c r="U650" s="43" t="s">
        <v>3593</v>
      </c>
      <c r="V650" s="126" t="s">
        <v>661</v>
      </c>
      <c r="W650" s="66" t="s">
        <v>77</v>
      </c>
      <c r="X650" s="66" t="s">
        <v>1358</v>
      </c>
      <c r="Y650" s="126" t="s">
        <v>4939</v>
      </c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  <c r="BO650" s="41"/>
      <c r="BP650" s="41"/>
      <c r="BQ650" s="41"/>
      <c r="BR650" s="41"/>
      <c r="BS650" s="41"/>
      <c r="BT650" s="41"/>
      <c r="BU650" s="41"/>
      <c r="BV650" s="41"/>
      <c r="BW650" s="41"/>
      <c r="BX650" s="41"/>
      <c r="BY650" s="41"/>
      <c r="BZ650" s="41"/>
      <c r="CA650" s="41"/>
      <c r="CB650" s="41"/>
      <c r="CC650" s="41"/>
      <c r="CD650" s="41"/>
      <c r="CE650" s="41"/>
      <c r="CF650" s="41"/>
      <c r="CG650" s="41"/>
      <c r="CH650" s="41"/>
      <c r="CI650" s="41"/>
      <c r="CJ650" s="41"/>
      <c r="CK650" s="41"/>
      <c r="CL650" s="41"/>
      <c r="CM650" s="41"/>
      <c r="CN650" s="41"/>
      <c r="CO650" s="41"/>
      <c r="CP650" s="41"/>
      <c r="CQ650" s="41"/>
      <c r="CR650" s="41"/>
      <c r="CS650" s="41"/>
      <c r="CT650" s="41"/>
      <c r="CU650" s="41"/>
      <c r="CV650" s="41"/>
      <c r="CW650" s="41"/>
      <c r="CX650" s="41"/>
      <c r="CY650" s="41"/>
      <c r="CZ650" s="41"/>
      <c r="DA650" s="41"/>
      <c r="DB650" s="41"/>
      <c r="DC650" s="41"/>
      <c r="DD650" s="41"/>
      <c r="DE650" s="41"/>
      <c r="DF650" s="41"/>
      <c r="DG650" s="41"/>
      <c r="DH650" s="41"/>
      <c r="DI650" s="41"/>
      <c r="DJ650" s="41"/>
      <c r="DK650" s="41"/>
      <c r="DL650" s="41"/>
      <c r="DM650" s="41"/>
      <c r="DN650" s="41"/>
      <c r="DO650" s="41"/>
      <c r="DP650" s="41"/>
      <c r="DQ650" s="41"/>
      <c r="DR650" s="41"/>
      <c r="DS650" s="41"/>
      <c r="DT650" s="41"/>
      <c r="DU650" s="41"/>
      <c r="DV650" s="41"/>
      <c r="DW650" s="41"/>
      <c r="DX650" s="41"/>
      <c r="DY650" s="41"/>
      <c r="DZ650" s="41"/>
      <c r="EA650" s="41"/>
      <c r="EB650" s="41"/>
      <c r="EC650" s="41"/>
      <c r="ED650" s="41"/>
      <c r="EE650" s="41"/>
      <c r="EF650" s="41"/>
      <c r="EG650" s="41"/>
      <c r="EH650" s="41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</row>
    <row r="651" spans="1:240" s="49" customFormat="1" ht="15" customHeight="1" x14ac:dyDescent="0.25">
      <c r="A651" s="14">
        <v>650</v>
      </c>
      <c r="B651" s="42" t="s">
        <v>3411</v>
      </c>
      <c r="C651" s="43" t="s">
        <v>9</v>
      </c>
      <c r="D651" s="42" t="s">
        <v>138</v>
      </c>
      <c r="E651" s="70">
        <v>43115</v>
      </c>
      <c r="F651" s="71" t="s">
        <v>4008</v>
      </c>
      <c r="G651" s="71">
        <v>8179001320</v>
      </c>
      <c r="H651" s="71" t="s">
        <v>4009</v>
      </c>
      <c r="I651" s="71" t="s">
        <v>4010</v>
      </c>
      <c r="J651" s="113" t="s">
        <v>121</v>
      </c>
      <c r="K651" s="114">
        <v>100000</v>
      </c>
      <c r="L651" s="113" t="s">
        <v>66</v>
      </c>
      <c r="M651" s="113" t="s">
        <v>67</v>
      </c>
      <c r="N651" s="71" t="s">
        <v>4011</v>
      </c>
      <c r="O651" s="71" t="s">
        <v>4012</v>
      </c>
      <c r="P651" s="71" t="s">
        <v>329</v>
      </c>
      <c r="Q651" s="119" t="s">
        <v>4013</v>
      </c>
      <c r="R651" s="58" t="s">
        <v>72</v>
      </c>
      <c r="S651" s="66" t="s">
        <v>3732</v>
      </c>
      <c r="T651" s="119" t="s">
        <v>115</v>
      </c>
      <c r="U651" s="43" t="s">
        <v>3593</v>
      </c>
      <c r="V651" s="126" t="s">
        <v>661</v>
      </c>
      <c r="W651" s="66" t="s">
        <v>77</v>
      </c>
      <c r="X651" s="66" t="s">
        <v>1358</v>
      </c>
      <c r="Y651" s="126" t="s">
        <v>4939</v>
      </c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  <c r="DO651" s="54"/>
      <c r="DP651" s="54"/>
      <c r="DQ651" s="54"/>
      <c r="DR651" s="54"/>
      <c r="DS651" s="54"/>
      <c r="DT651" s="54"/>
      <c r="DU651" s="54"/>
      <c r="DV651" s="54"/>
      <c r="DW651" s="54"/>
      <c r="DX651" s="54"/>
      <c r="DY651" s="54"/>
      <c r="DZ651" s="54"/>
      <c r="EA651" s="54"/>
      <c r="EB651" s="54"/>
      <c r="EC651" s="54"/>
      <c r="ED651" s="54"/>
      <c r="EE651" s="54"/>
      <c r="EF651" s="54"/>
      <c r="EG651" s="54"/>
      <c r="EH651" s="54"/>
      <c r="EI651" s="54"/>
      <c r="EJ651" s="54"/>
      <c r="EK651" s="54"/>
      <c r="EL651" s="54"/>
      <c r="EM651" s="54"/>
      <c r="EN651" s="54"/>
      <c r="EO651" s="54"/>
      <c r="EP651" s="54"/>
      <c r="EQ651" s="54"/>
      <c r="ER651" s="54"/>
      <c r="ES651" s="54"/>
      <c r="ET651" s="54"/>
      <c r="EU651" s="54"/>
      <c r="EV651" s="54"/>
      <c r="EW651" s="54"/>
      <c r="EX651" s="54"/>
      <c r="EY651" s="54"/>
      <c r="EZ651" s="54"/>
      <c r="FA651" s="54"/>
      <c r="FB651" s="54"/>
      <c r="FC651" s="54"/>
      <c r="FD651" s="54"/>
      <c r="FE651" s="54"/>
      <c r="FF651" s="54"/>
      <c r="FG651" s="54"/>
      <c r="FH651" s="54"/>
      <c r="FI651" s="54"/>
      <c r="FJ651" s="54"/>
      <c r="FK651" s="54"/>
      <c r="FL651" s="54"/>
      <c r="FM651" s="54"/>
      <c r="FN651" s="54"/>
      <c r="FO651" s="54"/>
      <c r="FP651" s="54"/>
      <c r="FQ651" s="54"/>
      <c r="FR651" s="54"/>
      <c r="FS651" s="54"/>
      <c r="FT651" s="54"/>
      <c r="FU651" s="54"/>
      <c r="FV651" s="54"/>
      <c r="FW651" s="54"/>
      <c r="FX651" s="54"/>
      <c r="FY651" s="54"/>
      <c r="FZ651" s="54"/>
      <c r="GA651" s="54"/>
      <c r="GB651" s="54"/>
      <c r="GC651" s="54"/>
      <c r="GD651" s="54"/>
      <c r="GE651" s="54"/>
      <c r="GF651" s="54"/>
      <c r="GG651" s="54"/>
      <c r="GH651" s="54"/>
      <c r="GI651" s="54"/>
      <c r="GJ651" s="54"/>
      <c r="GK651" s="54"/>
      <c r="GL651" s="54"/>
      <c r="GM651" s="54"/>
      <c r="GN651" s="54"/>
      <c r="GO651" s="54"/>
      <c r="GP651" s="54"/>
      <c r="GQ651" s="54"/>
      <c r="GR651" s="54"/>
      <c r="GS651" s="54"/>
      <c r="GT651" s="54"/>
      <c r="GU651" s="54"/>
      <c r="GV651" s="54"/>
      <c r="GW651" s="54"/>
      <c r="GX651" s="54"/>
      <c r="GY651" s="54"/>
      <c r="GZ651" s="54"/>
      <c r="HA651" s="54"/>
      <c r="HB651" s="54"/>
      <c r="HC651" s="54"/>
      <c r="HD651" s="54"/>
      <c r="HE651" s="54"/>
      <c r="HF651" s="54"/>
      <c r="HG651" s="54"/>
      <c r="HH651" s="54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</row>
    <row r="652" spans="1:240" s="49" customFormat="1" ht="15" customHeight="1" x14ac:dyDescent="0.25">
      <c r="A652" s="14">
        <v>651</v>
      </c>
      <c r="B652" s="42" t="s">
        <v>3411</v>
      </c>
      <c r="C652" s="43" t="s">
        <v>9</v>
      </c>
      <c r="D652" s="42" t="s">
        <v>138</v>
      </c>
      <c r="E652" s="70">
        <v>43109</v>
      </c>
      <c r="F652" s="71" t="s">
        <v>4014</v>
      </c>
      <c r="G652" s="71">
        <v>8169000530</v>
      </c>
      <c r="H652" s="71" t="s">
        <v>4015</v>
      </c>
      <c r="I652" s="71" t="s">
        <v>4016</v>
      </c>
      <c r="J652" s="113" t="s">
        <v>109</v>
      </c>
      <c r="K652" s="114">
        <v>50000</v>
      </c>
      <c r="L652" s="113" t="s">
        <v>66</v>
      </c>
      <c r="M652" s="113" t="s">
        <v>67</v>
      </c>
      <c r="N652" s="71" t="s">
        <v>4017</v>
      </c>
      <c r="O652" s="71" t="s">
        <v>4018</v>
      </c>
      <c r="P652" s="71" t="s">
        <v>4019</v>
      </c>
      <c r="Q652" s="119" t="s">
        <v>4020</v>
      </c>
      <c r="R652" s="58" t="s">
        <v>72</v>
      </c>
      <c r="S652" s="66" t="s">
        <v>3732</v>
      </c>
      <c r="T652" s="119" t="s">
        <v>115</v>
      </c>
      <c r="U652" s="43" t="s">
        <v>3593</v>
      </c>
      <c r="V652" s="126" t="s">
        <v>661</v>
      </c>
      <c r="W652" s="66" t="s">
        <v>77</v>
      </c>
      <c r="X652" s="66" t="s">
        <v>1358</v>
      </c>
      <c r="Y652" s="126" t="s">
        <v>4939</v>
      </c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</row>
    <row r="653" spans="1:240" s="49" customFormat="1" ht="15" customHeight="1" x14ac:dyDescent="0.25">
      <c r="A653" s="14">
        <v>652</v>
      </c>
      <c r="B653" s="42" t="s">
        <v>3411</v>
      </c>
      <c r="C653" s="43" t="s">
        <v>9</v>
      </c>
      <c r="D653" s="42" t="s">
        <v>138</v>
      </c>
      <c r="E653" s="70">
        <v>43111</v>
      </c>
      <c r="F653" s="71" t="s">
        <v>4021</v>
      </c>
      <c r="G653" s="71">
        <v>8179001320</v>
      </c>
      <c r="H653" s="71" t="s">
        <v>4009</v>
      </c>
      <c r="I653" s="71" t="s">
        <v>4010</v>
      </c>
      <c r="J653" s="113" t="s">
        <v>121</v>
      </c>
      <c r="K653" s="114">
        <v>100000</v>
      </c>
      <c r="L653" s="113" t="s">
        <v>66</v>
      </c>
      <c r="M653" s="113" t="s">
        <v>67</v>
      </c>
      <c r="N653" s="71" t="s">
        <v>4022</v>
      </c>
      <c r="O653" s="71" t="s">
        <v>4023</v>
      </c>
      <c r="P653" s="71" t="s">
        <v>4024</v>
      </c>
      <c r="Q653" s="119" t="s">
        <v>4013</v>
      </c>
      <c r="R653" s="58" t="s">
        <v>72</v>
      </c>
      <c r="S653" s="66" t="s">
        <v>3732</v>
      </c>
      <c r="T653" s="119" t="s">
        <v>115</v>
      </c>
      <c r="U653" s="43" t="s">
        <v>3593</v>
      </c>
      <c r="V653" s="126" t="s">
        <v>661</v>
      </c>
      <c r="W653" s="66" t="s">
        <v>77</v>
      </c>
      <c r="X653" s="66" t="s">
        <v>1358</v>
      </c>
      <c r="Y653" s="126" t="s">
        <v>4939</v>
      </c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  <c r="AY653" s="41"/>
      <c r="AZ653" s="41"/>
      <c r="BA653" s="41"/>
      <c r="BB653" s="41"/>
      <c r="BC653" s="41"/>
      <c r="BD653" s="41"/>
      <c r="BE653" s="41"/>
      <c r="BF653" s="41"/>
      <c r="BG653" s="41"/>
      <c r="BH653" s="41"/>
      <c r="BI653" s="41"/>
      <c r="BJ653" s="41"/>
      <c r="BK653" s="41"/>
      <c r="BL653" s="41"/>
      <c r="BM653" s="41"/>
      <c r="BN653" s="41"/>
      <c r="BO653" s="41"/>
      <c r="BP653" s="41"/>
      <c r="BQ653" s="41"/>
      <c r="BR653" s="41"/>
      <c r="BS653" s="41"/>
      <c r="BT653" s="41"/>
      <c r="BU653" s="41"/>
      <c r="BV653" s="41"/>
      <c r="BW653" s="41"/>
      <c r="BX653" s="41"/>
      <c r="BY653" s="41"/>
      <c r="BZ653" s="41"/>
      <c r="CA653" s="41"/>
      <c r="CB653" s="41"/>
      <c r="CC653" s="41"/>
      <c r="CD653" s="41"/>
      <c r="CE653" s="41"/>
      <c r="CF653" s="41"/>
      <c r="CG653" s="41"/>
      <c r="CH653" s="41"/>
      <c r="CI653" s="41"/>
      <c r="CJ653" s="41"/>
      <c r="CK653" s="41"/>
      <c r="CL653" s="41"/>
      <c r="CM653" s="41"/>
      <c r="CN653" s="41"/>
      <c r="CO653" s="41"/>
      <c r="CP653" s="41"/>
      <c r="CQ653" s="41"/>
      <c r="CR653" s="41"/>
      <c r="CS653" s="41"/>
      <c r="CT653" s="41"/>
      <c r="CU653" s="41"/>
      <c r="CV653" s="41"/>
      <c r="CW653" s="41"/>
      <c r="CX653" s="41"/>
      <c r="CY653" s="41"/>
      <c r="CZ653" s="41"/>
      <c r="DA653" s="41"/>
      <c r="DB653" s="41"/>
      <c r="DC653" s="41"/>
      <c r="DD653" s="41"/>
      <c r="DE653" s="41"/>
      <c r="DF653" s="41"/>
      <c r="DG653" s="41"/>
      <c r="DH653" s="41"/>
      <c r="DI653" s="41"/>
      <c r="DJ653" s="41"/>
      <c r="DK653" s="41"/>
      <c r="DL653" s="41"/>
      <c r="DM653" s="41"/>
      <c r="DN653" s="41"/>
      <c r="DO653" s="41"/>
      <c r="DP653" s="41"/>
      <c r="DQ653" s="41"/>
      <c r="DR653" s="41"/>
      <c r="DS653" s="41"/>
      <c r="DT653" s="41"/>
      <c r="DU653" s="41"/>
      <c r="DV653" s="41"/>
      <c r="DW653" s="41"/>
      <c r="DX653" s="41"/>
      <c r="DY653" s="41"/>
      <c r="DZ653" s="41"/>
      <c r="EA653" s="41"/>
      <c r="EB653" s="41"/>
      <c r="EC653" s="41"/>
      <c r="ED653" s="41"/>
      <c r="EE653" s="41"/>
      <c r="EF653" s="41"/>
      <c r="EG653" s="41"/>
      <c r="EH653" s="41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</row>
    <row r="654" spans="1:240" s="49" customFormat="1" ht="15" customHeight="1" x14ac:dyDescent="0.25">
      <c r="A654" s="14">
        <v>653</v>
      </c>
      <c r="B654" s="42" t="s">
        <v>3411</v>
      </c>
      <c r="C654" s="43" t="s">
        <v>9</v>
      </c>
      <c r="D654" s="42" t="s">
        <v>138</v>
      </c>
      <c r="E654" s="70">
        <v>43105</v>
      </c>
      <c r="F654" s="71" t="s">
        <v>4025</v>
      </c>
      <c r="G654" s="71">
        <v>8172000463</v>
      </c>
      <c r="H654" s="71" t="s">
        <v>964</v>
      </c>
      <c r="I654" s="71" t="s">
        <v>1110</v>
      </c>
      <c r="J654" s="113" t="s">
        <v>121</v>
      </c>
      <c r="K654" s="114">
        <v>200000</v>
      </c>
      <c r="L654" s="113" t="s">
        <v>66</v>
      </c>
      <c r="M654" s="113" t="s">
        <v>67</v>
      </c>
      <c r="N654" s="71" t="s">
        <v>4026</v>
      </c>
      <c r="O654" s="71" t="s">
        <v>4027</v>
      </c>
      <c r="P654" s="71" t="s">
        <v>4028</v>
      </c>
      <c r="Q654" s="119" t="s">
        <v>190</v>
      </c>
      <c r="R654" s="58" t="s">
        <v>72</v>
      </c>
      <c r="S654" s="66" t="s">
        <v>3732</v>
      </c>
      <c r="T654" s="119" t="s">
        <v>115</v>
      </c>
      <c r="U654" s="43" t="s">
        <v>3593</v>
      </c>
      <c r="V654" s="126" t="s">
        <v>661</v>
      </c>
      <c r="W654" s="66" t="s">
        <v>77</v>
      </c>
      <c r="X654" s="66" t="s">
        <v>1358</v>
      </c>
      <c r="Y654" s="126" t="s">
        <v>4939</v>
      </c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</row>
    <row r="655" spans="1:240" s="49" customFormat="1" ht="15" customHeight="1" x14ac:dyDescent="0.25">
      <c r="A655" s="14">
        <v>654</v>
      </c>
      <c r="B655" s="42" t="s">
        <v>3411</v>
      </c>
      <c r="C655" s="43" t="s">
        <v>9</v>
      </c>
      <c r="D655" s="42" t="s">
        <v>138</v>
      </c>
      <c r="E655" s="70">
        <v>43127</v>
      </c>
      <c r="F655" s="71" t="s">
        <v>4029</v>
      </c>
      <c r="G655" s="71">
        <v>8173000148</v>
      </c>
      <c r="H655" s="71" t="s">
        <v>4030</v>
      </c>
      <c r="I655" s="71" t="s">
        <v>4031</v>
      </c>
      <c r="J655" s="113" t="s">
        <v>121</v>
      </c>
      <c r="K655" s="114">
        <v>100000</v>
      </c>
      <c r="L655" s="113" t="s">
        <v>66</v>
      </c>
      <c r="M655" s="113" t="s">
        <v>67</v>
      </c>
      <c r="N655" s="71" t="s">
        <v>4032</v>
      </c>
      <c r="O655" s="71" t="s">
        <v>4033</v>
      </c>
      <c r="P655" s="71" t="s">
        <v>4034</v>
      </c>
      <c r="Q655" s="119" t="s">
        <v>4035</v>
      </c>
      <c r="R655" s="58" t="s">
        <v>72</v>
      </c>
      <c r="S655" s="66" t="s">
        <v>3732</v>
      </c>
      <c r="T655" s="119" t="s">
        <v>115</v>
      </c>
      <c r="U655" s="43" t="s">
        <v>3593</v>
      </c>
      <c r="V655" s="126" t="s">
        <v>661</v>
      </c>
      <c r="W655" s="66" t="s">
        <v>77</v>
      </c>
      <c r="X655" s="66" t="s">
        <v>1358</v>
      </c>
      <c r="Y655" s="126" t="s">
        <v>4939</v>
      </c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/>
      <c r="BT655" s="41"/>
      <c r="BU655" s="41"/>
      <c r="BV655" s="41"/>
      <c r="BW655" s="41"/>
      <c r="BX655" s="41"/>
      <c r="BY655" s="41"/>
      <c r="BZ655" s="41"/>
      <c r="CA655" s="41"/>
      <c r="CB655" s="41"/>
      <c r="CC655" s="41"/>
      <c r="CD655" s="41"/>
      <c r="CE655" s="41"/>
      <c r="CF655" s="41"/>
      <c r="CG655" s="41"/>
      <c r="CH655" s="41"/>
      <c r="CI655" s="41"/>
      <c r="CJ655" s="41"/>
      <c r="CK655" s="41"/>
      <c r="CL655" s="41"/>
      <c r="CM655" s="41"/>
      <c r="CN655" s="41"/>
      <c r="CO655" s="41"/>
      <c r="CP655" s="41"/>
      <c r="CQ655" s="41"/>
      <c r="CR655" s="41"/>
      <c r="CS655" s="41"/>
      <c r="CT655" s="41"/>
      <c r="CU655" s="41"/>
      <c r="CV655" s="41"/>
      <c r="CW655" s="41"/>
      <c r="CX655" s="41"/>
      <c r="CY655" s="41"/>
      <c r="CZ655" s="41"/>
      <c r="DA655" s="41"/>
      <c r="DB655" s="41"/>
      <c r="DC655" s="41"/>
      <c r="DD655" s="41"/>
      <c r="DE655" s="41"/>
      <c r="DF655" s="41"/>
      <c r="DG655" s="41"/>
      <c r="DH655" s="41"/>
      <c r="DI655" s="41"/>
      <c r="DJ655" s="41"/>
      <c r="DK655" s="41"/>
      <c r="DL655" s="41"/>
      <c r="DM655" s="41"/>
      <c r="DN655" s="41"/>
      <c r="DO655" s="41"/>
      <c r="DP655" s="41"/>
      <c r="DQ655" s="41"/>
      <c r="DR655" s="41"/>
      <c r="DS655" s="41"/>
      <c r="DT655" s="41"/>
      <c r="DU655" s="41"/>
      <c r="DV655" s="41"/>
      <c r="DW655" s="41"/>
      <c r="DX655" s="41"/>
      <c r="DY655" s="41"/>
      <c r="DZ655" s="41"/>
      <c r="EA655" s="41"/>
      <c r="EB655" s="41"/>
      <c r="EC655" s="41"/>
      <c r="ED655" s="41"/>
      <c r="EE655" s="41"/>
      <c r="EF655" s="41"/>
      <c r="EG655" s="41"/>
      <c r="EH655" s="41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</row>
    <row r="656" spans="1:240" s="49" customFormat="1" ht="15" customHeight="1" x14ac:dyDescent="0.25">
      <c r="A656" s="14">
        <v>655</v>
      </c>
      <c r="B656" s="42" t="s">
        <v>3411</v>
      </c>
      <c r="C656" s="43" t="s">
        <v>9</v>
      </c>
      <c r="D656" s="42" t="s">
        <v>138</v>
      </c>
      <c r="E656" s="70">
        <v>43107</v>
      </c>
      <c r="F656" s="71" t="s">
        <v>757</v>
      </c>
      <c r="G656" s="71">
        <v>8173000113</v>
      </c>
      <c r="H656" s="71" t="s">
        <v>332</v>
      </c>
      <c r="I656" s="71" t="s">
        <v>333</v>
      </c>
      <c r="J656" s="113" t="s">
        <v>121</v>
      </c>
      <c r="K656" s="114">
        <v>100000</v>
      </c>
      <c r="L656" s="113" t="s">
        <v>66</v>
      </c>
      <c r="M656" s="113" t="s">
        <v>67</v>
      </c>
      <c r="N656" s="71" t="s">
        <v>4036</v>
      </c>
      <c r="O656" s="71" t="s">
        <v>4037</v>
      </c>
      <c r="P656" s="71" t="s">
        <v>4038</v>
      </c>
      <c r="Q656" s="119" t="s">
        <v>337</v>
      </c>
      <c r="R656" s="58" t="s">
        <v>72</v>
      </c>
      <c r="S656" s="66" t="s">
        <v>3732</v>
      </c>
      <c r="T656" s="119" t="s">
        <v>115</v>
      </c>
      <c r="U656" s="43" t="s">
        <v>3593</v>
      </c>
      <c r="V656" s="126" t="s">
        <v>661</v>
      </c>
      <c r="W656" s="66" t="s">
        <v>77</v>
      </c>
      <c r="X656" s="66" t="s">
        <v>1358</v>
      </c>
      <c r="Y656" s="126" t="s">
        <v>4939</v>
      </c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</row>
    <row r="657" spans="1:240" s="49" customFormat="1" ht="15" customHeight="1" x14ac:dyDescent="0.25">
      <c r="A657" s="14">
        <v>656</v>
      </c>
      <c r="B657" s="42" t="s">
        <v>3411</v>
      </c>
      <c r="C657" s="43" t="s">
        <v>9</v>
      </c>
      <c r="D657" s="42" t="s">
        <v>138</v>
      </c>
      <c r="E657" s="70">
        <v>43110</v>
      </c>
      <c r="F657" s="71" t="s">
        <v>4039</v>
      </c>
      <c r="G657" s="71">
        <v>8173000142</v>
      </c>
      <c r="H657" s="71" t="s">
        <v>4040</v>
      </c>
      <c r="I657" s="71" t="s">
        <v>4041</v>
      </c>
      <c r="J657" s="113" t="s">
        <v>121</v>
      </c>
      <c r="K657" s="114">
        <v>50000</v>
      </c>
      <c r="L657" s="113" t="s">
        <v>66</v>
      </c>
      <c r="M657" s="113" t="s">
        <v>67</v>
      </c>
      <c r="N657" s="71" t="s">
        <v>4042</v>
      </c>
      <c r="O657" s="71" t="s">
        <v>4043</v>
      </c>
      <c r="P657" s="71" t="s">
        <v>4044</v>
      </c>
      <c r="Q657" s="119" t="s">
        <v>4045</v>
      </c>
      <c r="R657" s="58" t="s">
        <v>72</v>
      </c>
      <c r="S657" s="66" t="s">
        <v>3732</v>
      </c>
      <c r="T657" s="119" t="s">
        <v>115</v>
      </c>
      <c r="U657" s="43" t="s">
        <v>3593</v>
      </c>
      <c r="V657" s="126" t="s">
        <v>661</v>
      </c>
      <c r="W657" s="66" t="s">
        <v>77</v>
      </c>
      <c r="X657" s="66" t="s">
        <v>1358</v>
      </c>
      <c r="Y657" s="126" t="s">
        <v>4939</v>
      </c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</row>
    <row r="658" spans="1:240" s="49" customFormat="1" ht="15" customHeight="1" x14ac:dyDescent="0.25">
      <c r="A658" s="14">
        <v>657</v>
      </c>
      <c r="B658" s="42" t="s">
        <v>3411</v>
      </c>
      <c r="C658" s="43" t="s">
        <v>9</v>
      </c>
      <c r="D658" s="42" t="s">
        <v>138</v>
      </c>
      <c r="E658" s="70">
        <v>43108</v>
      </c>
      <c r="F658" s="71" t="s">
        <v>4046</v>
      </c>
      <c r="G658" s="71">
        <v>8172000175</v>
      </c>
      <c r="H658" s="71" t="s">
        <v>4047</v>
      </c>
      <c r="I658" s="71" t="s">
        <v>4048</v>
      </c>
      <c r="J658" s="113" t="s">
        <v>121</v>
      </c>
      <c r="K658" s="114">
        <v>50000</v>
      </c>
      <c r="L658" s="113" t="s">
        <v>66</v>
      </c>
      <c r="M658" s="113" t="s">
        <v>67</v>
      </c>
      <c r="N658" s="71" t="s">
        <v>4049</v>
      </c>
      <c r="O658" s="71" t="s">
        <v>4050</v>
      </c>
      <c r="P658" s="71" t="s">
        <v>4051</v>
      </c>
      <c r="Q658" s="119" t="s">
        <v>4052</v>
      </c>
      <c r="R658" s="58" t="s">
        <v>72</v>
      </c>
      <c r="S658" s="66" t="s">
        <v>3732</v>
      </c>
      <c r="T658" s="119" t="s">
        <v>115</v>
      </c>
      <c r="U658" s="43" t="s">
        <v>3593</v>
      </c>
      <c r="V658" s="126" t="s">
        <v>661</v>
      </c>
      <c r="W658" s="66" t="s">
        <v>77</v>
      </c>
      <c r="X658" s="66" t="s">
        <v>1358</v>
      </c>
      <c r="Y658" s="126" t="s">
        <v>4939</v>
      </c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  <c r="BO658" s="41"/>
      <c r="BP658" s="41"/>
      <c r="BQ658" s="41"/>
      <c r="BR658" s="41"/>
      <c r="BS658" s="41"/>
      <c r="BT658" s="41"/>
      <c r="BU658" s="41"/>
      <c r="BV658" s="41"/>
      <c r="BW658" s="41"/>
      <c r="BX658" s="41"/>
      <c r="BY658" s="41"/>
      <c r="BZ658" s="41"/>
      <c r="CA658" s="41"/>
      <c r="CB658" s="41"/>
      <c r="CC658" s="41"/>
      <c r="CD658" s="41"/>
      <c r="CE658" s="41"/>
      <c r="CF658" s="41"/>
      <c r="CG658" s="41"/>
      <c r="CH658" s="41"/>
      <c r="CI658" s="41"/>
      <c r="CJ658" s="41"/>
      <c r="CK658" s="41"/>
      <c r="CL658" s="41"/>
      <c r="CM658" s="41"/>
      <c r="CN658" s="41"/>
      <c r="CO658" s="41"/>
      <c r="CP658" s="41"/>
      <c r="CQ658" s="41"/>
      <c r="CR658" s="41"/>
      <c r="CS658" s="41"/>
      <c r="CT658" s="41"/>
      <c r="CU658" s="41"/>
      <c r="CV658" s="41"/>
      <c r="CW658" s="41"/>
      <c r="CX658" s="41"/>
      <c r="CY658" s="41"/>
      <c r="CZ658" s="41"/>
      <c r="DA658" s="41"/>
      <c r="DB658" s="41"/>
      <c r="DC658" s="41"/>
      <c r="DD658" s="41"/>
      <c r="DE658" s="41"/>
      <c r="DF658" s="41"/>
      <c r="DG658" s="41"/>
      <c r="DH658" s="41"/>
      <c r="DI658" s="41"/>
      <c r="DJ658" s="41"/>
      <c r="DK658" s="41"/>
      <c r="DL658" s="41"/>
      <c r="DM658" s="41"/>
      <c r="DN658" s="41"/>
      <c r="DO658" s="41"/>
      <c r="DP658" s="41"/>
      <c r="DQ658" s="41"/>
      <c r="DR658" s="41"/>
      <c r="DS658" s="41"/>
      <c r="DT658" s="41"/>
      <c r="DU658" s="41"/>
      <c r="DV658" s="41"/>
      <c r="DW658" s="41"/>
      <c r="DX658" s="41"/>
      <c r="DY658" s="41"/>
      <c r="DZ658" s="41"/>
      <c r="EA658" s="41"/>
      <c r="EB658" s="41"/>
      <c r="EC658" s="41"/>
      <c r="ED658" s="41"/>
      <c r="EE658" s="41"/>
      <c r="EF658" s="41"/>
      <c r="EG658" s="41"/>
      <c r="EH658" s="41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</row>
    <row r="659" spans="1:240" s="49" customFormat="1" ht="15" customHeight="1" x14ac:dyDescent="0.25">
      <c r="A659" s="14">
        <v>658</v>
      </c>
      <c r="B659" s="42" t="s">
        <v>3411</v>
      </c>
      <c r="C659" s="43" t="s">
        <v>9</v>
      </c>
      <c r="D659" s="42" t="s">
        <v>138</v>
      </c>
      <c r="E659" s="70">
        <v>43112</v>
      </c>
      <c r="F659" s="71" t="s">
        <v>4053</v>
      </c>
      <c r="G659" s="71">
        <v>8169000542</v>
      </c>
      <c r="H659" s="71" t="s">
        <v>3823</v>
      </c>
      <c r="I659" s="71" t="s">
        <v>3824</v>
      </c>
      <c r="J659" s="113" t="s">
        <v>109</v>
      </c>
      <c r="K659" s="114">
        <v>50000</v>
      </c>
      <c r="L659" s="113" t="s">
        <v>66</v>
      </c>
      <c r="M659" s="113" t="s">
        <v>67</v>
      </c>
      <c r="N659" s="71" t="s">
        <v>4054</v>
      </c>
      <c r="O659" s="71" t="s">
        <v>4055</v>
      </c>
      <c r="P659" s="71" t="s">
        <v>4056</v>
      </c>
      <c r="Q659" s="119" t="s">
        <v>3828</v>
      </c>
      <c r="R659" s="58" t="s">
        <v>72</v>
      </c>
      <c r="S659" s="66" t="s">
        <v>3732</v>
      </c>
      <c r="T659" s="119" t="s">
        <v>115</v>
      </c>
      <c r="U659" s="43" t="s">
        <v>3593</v>
      </c>
      <c r="V659" s="126" t="s">
        <v>661</v>
      </c>
      <c r="W659" s="66" t="s">
        <v>77</v>
      </c>
      <c r="X659" s="66" t="s">
        <v>1358</v>
      </c>
      <c r="Y659" s="126" t="s">
        <v>4939</v>
      </c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</row>
    <row r="660" spans="1:240" s="49" customFormat="1" ht="15" customHeight="1" x14ac:dyDescent="0.25">
      <c r="A660" s="14">
        <v>659</v>
      </c>
      <c r="B660" s="42" t="s">
        <v>3411</v>
      </c>
      <c r="C660" s="43" t="s">
        <v>9</v>
      </c>
      <c r="D660" s="42" t="s">
        <v>138</v>
      </c>
      <c r="E660" s="70">
        <v>43119</v>
      </c>
      <c r="F660" s="71" t="s">
        <v>4057</v>
      </c>
      <c r="G660" s="71">
        <v>8172000256</v>
      </c>
      <c r="H660" s="71" t="s">
        <v>2197</v>
      </c>
      <c r="I660" s="71" t="s">
        <v>4058</v>
      </c>
      <c r="J660" s="113" t="s">
        <v>109</v>
      </c>
      <c r="K660" s="114">
        <v>200000</v>
      </c>
      <c r="L660" s="113" t="s">
        <v>66</v>
      </c>
      <c r="M660" s="113" t="s">
        <v>67</v>
      </c>
      <c r="N660" s="71" t="s">
        <v>4059</v>
      </c>
      <c r="O660" s="71" t="s">
        <v>4060</v>
      </c>
      <c r="P660" s="71" t="s">
        <v>4061</v>
      </c>
      <c r="Q660" s="119" t="s">
        <v>2202</v>
      </c>
      <c r="R660" s="58" t="s">
        <v>72</v>
      </c>
      <c r="S660" s="66" t="s">
        <v>3732</v>
      </c>
      <c r="T660" s="119" t="s">
        <v>115</v>
      </c>
      <c r="U660" s="43" t="s">
        <v>3593</v>
      </c>
      <c r="V660" s="126" t="s">
        <v>661</v>
      </c>
      <c r="W660" s="66" t="s">
        <v>77</v>
      </c>
      <c r="X660" s="66" t="s">
        <v>1358</v>
      </c>
      <c r="Y660" s="126" t="s">
        <v>4939</v>
      </c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/>
      <c r="BT660" s="41"/>
      <c r="BU660" s="41"/>
      <c r="BV660" s="41"/>
      <c r="BW660" s="41"/>
      <c r="BX660" s="41"/>
      <c r="BY660" s="41"/>
      <c r="BZ660" s="41"/>
      <c r="CA660" s="41"/>
      <c r="CB660" s="41"/>
      <c r="CC660" s="41"/>
      <c r="CD660" s="41"/>
      <c r="CE660" s="41"/>
      <c r="CF660" s="41"/>
      <c r="CG660" s="41"/>
      <c r="CH660" s="41"/>
      <c r="CI660" s="41"/>
      <c r="CJ660" s="41"/>
      <c r="CK660" s="41"/>
      <c r="CL660" s="41"/>
      <c r="CM660" s="41"/>
      <c r="CN660" s="41"/>
      <c r="CO660" s="41"/>
      <c r="CP660" s="41"/>
      <c r="CQ660" s="41"/>
      <c r="CR660" s="41"/>
      <c r="CS660" s="41"/>
      <c r="CT660" s="41"/>
      <c r="CU660" s="41"/>
      <c r="CV660" s="41"/>
      <c r="CW660" s="41"/>
      <c r="CX660" s="41"/>
      <c r="CY660" s="41"/>
      <c r="CZ660" s="41"/>
      <c r="DA660" s="41"/>
      <c r="DB660" s="41"/>
      <c r="DC660" s="41"/>
      <c r="DD660" s="41"/>
      <c r="DE660" s="41"/>
      <c r="DF660" s="41"/>
      <c r="DG660" s="41"/>
      <c r="DH660" s="41"/>
      <c r="DI660" s="41"/>
      <c r="DJ660" s="41"/>
      <c r="DK660" s="41"/>
      <c r="DL660" s="41"/>
      <c r="DM660" s="41"/>
      <c r="DN660" s="41"/>
      <c r="DO660" s="41"/>
      <c r="DP660" s="41"/>
      <c r="DQ660" s="41"/>
      <c r="DR660" s="41"/>
      <c r="DS660" s="41"/>
      <c r="DT660" s="41"/>
      <c r="DU660" s="41"/>
      <c r="DV660" s="41"/>
      <c r="DW660" s="41"/>
      <c r="DX660" s="41"/>
      <c r="DY660" s="41"/>
      <c r="DZ660" s="41"/>
      <c r="EA660" s="41"/>
      <c r="EB660" s="41"/>
      <c r="EC660" s="41"/>
      <c r="ED660" s="41"/>
      <c r="EE660" s="41"/>
      <c r="EF660" s="41"/>
      <c r="EG660" s="41"/>
      <c r="EH660" s="41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</row>
    <row r="661" spans="1:240" s="49" customFormat="1" ht="15" customHeight="1" x14ac:dyDescent="0.25">
      <c r="A661" s="14">
        <v>660</v>
      </c>
      <c r="B661" s="42" t="s">
        <v>3411</v>
      </c>
      <c r="C661" s="43" t="s">
        <v>9</v>
      </c>
      <c r="D661" s="42" t="s">
        <v>138</v>
      </c>
      <c r="E661" s="70">
        <v>43113</v>
      </c>
      <c r="F661" s="71" t="s">
        <v>4062</v>
      </c>
      <c r="G661" s="71">
        <v>8173000154</v>
      </c>
      <c r="H661" s="71" t="s">
        <v>1826</v>
      </c>
      <c r="I661" s="71" t="s">
        <v>1827</v>
      </c>
      <c r="J661" s="113" t="s">
        <v>121</v>
      </c>
      <c r="K661" s="114">
        <v>100000</v>
      </c>
      <c r="L661" s="113" t="s">
        <v>66</v>
      </c>
      <c r="M661" s="113" t="s">
        <v>67</v>
      </c>
      <c r="N661" s="71" t="s">
        <v>4063</v>
      </c>
      <c r="O661" s="71" t="s">
        <v>4064</v>
      </c>
      <c r="P661" s="71" t="s">
        <v>4065</v>
      </c>
      <c r="Q661" s="119" t="s">
        <v>1831</v>
      </c>
      <c r="R661" s="58" t="s">
        <v>72</v>
      </c>
      <c r="S661" s="66" t="s">
        <v>3732</v>
      </c>
      <c r="T661" s="119" t="s">
        <v>115</v>
      </c>
      <c r="U661" s="43" t="s">
        <v>3593</v>
      </c>
      <c r="V661" s="126" t="s">
        <v>661</v>
      </c>
      <c r="W661" s="66" t="s">
        <v>77</v>
      </c>
      <c r="X661" s="66" t="s">
        <v>1358</v>
      </c>
      <c r="Y661" s="126" t="s">
        <v>4939</v>
      </c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</row>
    <row r="662" spans="1:240" s="49" customFormat="1" ht="15" customHeight="1" x14ac:dyDescent="0.25">
      <c r="A662" s="14">
        <v>661</v>
      </c>
      <c r="B662" s="42" t="s">
        <v>3411</v>
      </c>
      <c r="C662" s="43" t="s">
        <v>9</v>
      </c>
      <c r="D662" s="42" t="s">
        <v>138</v>
      </c>
      <c r="E662" s="70">
        <v>43090</v>
      </c>
      <c r="F662" s="71" t="s">
        <v>4066</v>
      </c>
      <c r="G662" s="71">
        <v>8172000265</v>
      </c>
      <c r="H662" s="71" t="s">
        <v>2096</v>
      </c>
      <c r="I662" s="71" t="s">
        <v>2097</v>
      </c>
      <c r="J662" s="113" t="s">
        <v>121</v>
      </c>
      <c r="K662" s="114">
        <v>100000</v>
      </c>
      <c r="L662" s="113" t="s">
        <v>66</v>
      </c>
      <c r="M662" s="113" t="s">
        <v>67</v>
      </c>
      <c r="N662" s="71" t="s">
        <v>4067</v>
      </c>
      <c r="O662" s="71" t="s">
        <v>4068</v>
      </c>
      <c r="P662" s="71" t="s">
        <v>4069</v>
      </c>
      <c r="Q662" s="119" t="s">
        <v>2101</v>
      </c>
      <c r="R662" s="58" t="s">
        <v>72</v>
      </c>
      <c r="S662" s="66" t="s">
        <v>3732</v>
      </c>
      <c r="T662" s="119" t="s">
        <v>115</v>
      </c>
      <c r="U662" s="43" t="s">
        <v>3593</v>
      </c>
      <c r="V662" s="43" t="s">
        <v>76</v>
      </c>
      <c r="W662" s="66" t="s">
        <v>77</v>
      </c>
      <c r="X662" s="66" t="s">
        <v>1358</v>
      </c>
      <c r="Y662" s="126" t="s">
        <v>4939</v>
      </c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1"/>
      <c r="BL662" s="41"/>
      <c r="BM662" s="41"/>
      <c r="BN662" s="41"/>
      <c r="BO662" s="41"/>
      <c r="BP662" s="41"/>
      <c r="BQ662" s="41"/>
      <c r="BR662" s="41"/>
      <c r="BS662" s="41"/>
      <c r="BT662" s="41"/>
      <c r="BU662" s="41"/>
      <c r="BV662" s="41"/>
      <c r="BW662" s="41"/>
      <c r="BX662" s="41"/>
      <c r="BY662" s="41"/>
      <c r="BZ662" s="41"/>
      <c r="CA662" s="41"/>
      <c r="CB662" s="41"/>
      <c r="CC662" s="41"/>
      <c r="CD662" s="41"/>
      <c r="CE662" s="41"/>
      <c r="CF662" s="41"/>
      <c r="CG662" s="41"/>
      <c r="CH662" s="41"/>
      <c r="CI662" s="41"/>
      <c r="CJ662" s="41"/>
      <c r="CK662" s="41"/>
      <c r="CL662" s="41"/>
      <c r="CM662" s="41"/>
      <c r="CN662" s="41"/>
      <c r="CO662" s="41"/>
      <c r="CP662" s="41"/>
      <c r="CQ662" s="41"/>
      <c r="CR662" s="41"/>
      <c r="CS662" s="41"/>
      <c r="CT662" s="41"/>
      <c r="CU662" s="41"/>
      <c r="CV662" s="41"/>
      <c r="CW662" s="41"/>
      <c r="CX662" s="41"/>
      <c r="CY662" s="41"/>
      <c r="CZ662" s="41"/>
      <c r="DA662" s="41"/>
      <c r="DB662" s="41"/>
      <c r="DC662" s="41"/>
      <c r="DD662" s="41"/>
      <c r="DE662" s="41"/>
      <c r="DF662" s="41"/>
      <c r="DG662" s="41"/>
      <c r="DH662" s="41"/>
      <c r="DI662" s="41"/>
      <c r="DJ662" s="41"/>
      <c r="DK662" s="41"/>
      <c r="DL662" s="41"/>
      <c r="DM662" s="41"/>
      <c r="DN662" s="41"/>
      <c r="DO662" s="41"/>
      <c r="DP662" s="41"/>
      <c r="DQ662" s="41"/>
      <c r="DR662" s="41"/>
      <c r="DS662" s="41"/>
      <c r="DT662" s="41"/>
      <c r="DU662" s="41"/>
      <c r="DV662" s="41"/>
      <c r="DW662" s="41"/>
      <c r="DX662" s="41"/>
      <c r="DY662" s="41"/>
      <c r="DZ662" s="41"/>
      <c r="EA662" s="41"/>
      <c r="EB662" s="41"/>
      <c r="EC662" s="41"/>
      <c r="ED662" s="41"/>
      <c r="EE662" s="41"/>
      <c r="EF662" s="41"/>
      <c r="EG662" s="41"/>
      <c r="EH662" s="41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</row>
    <row r="663" spans="1:240" s="49" customFormat="1" ht="15" customHeight="1" x14ac:dyDescent="0.25">
      <c r="A663" s="14">
        <v>662</v>
      </c>
      <c r="B663" s="42" t="s">
        <v>3411</v>
      </c>
      <c r="C663" s="43" t="s">
        <v>9</v>
      </c>
      <c r="D663" s="42" t="s">
        <v>61</v>
      </c>
      <c r="E663" s="93">
        <v>43111</v>
      </c>
      <c r="F663" s="66" t="s">
        <v>4070</v>
      </c>
      <c r="G663" s="133">
        <v>8250000827</v>
      </c>
      <c r="H663" s="66" t="s">
        <v>4071</v>
      </c>
      <c r="I663" s="66" t="s">
        <v>4072</v>
      </c>
      <c r="J663" s="119" t="s">
        <v>2318</v>
      </c>
      <c r="K663" s="134">
        <v>100000</v>
      </c>
      <c r="L663" s="119" t="s">
        <v>66</v>
      </c>
      <c r="M663" s="119" t="s">
        <v>67</v>
      </c>
      <c r="N663" s="66" t="s">
        <v>4073</v>
      </c>
      <c r="O663" s="66" t="s">
        <v>4074</v>
      </c>
      <c r="P663" s="66" t="s">
        <v>4075</v>
      </c>
      <c r="Q663" s="119" t="s">
        <v>4076</v>
      </c>
      <c r="R663" s="58" t="s">
        <v>72</v>
      </c>
      <c r="S663" s="66" t="s">
        <v>4077</v>
      </c>
      <c r="T663" s="119" t="s">
        <v>586</v>
      </c>
      <c r="U663" s="66" t="s">
        <v>75</v>
      </c>
      <c r="V663" s="66" t="s">
        <v>76</v>
      </c>
      <c r="W663" s="115" t="s">
        <v>77</v>
      </c>
      <c r="X663" s="66" t="s">
        <v>1358</v>
      </c>
      <c r="Y663" s="48" t="s">
        <v>4938</v>
      </c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41"/>
      <c r="BM663" s="41"/>
      <c r="BN663" s="41"/>
      <c r="BO663" s="41"/>
      <c r="BP663" s="41"/>
      <c r="BQ663" s="41"/>
      <c r="BR663" s="41"/>
      <c r="BS663" s="41"/>
      <c r="BT663" s="41"/>
      <c r="BU663" s="41"/>
      <c r="BV663" s="41"/>
      <c r="BW663" s="41"/>
      <c r="BX663" s="41"/>
      <c r="BY663" s="41"/>
      <c r="BZ663" s="41"/>
      <c r="CA663" s="41"/>
      <c r="CB663" s="41"/>
      <c r="CC663" s="41"/>
      <c r="CD663" s="41"/>
      <c r="CE663" s="41"/>
      <c r="CF663" s="41"/>
      <c r="CG663" s="41"/>
      <c r="CH663" s="41"/>
      <c r="CI663" s="41"/>
      <c r="CJ663" s="41"/>
      <c r="CK663" s="41"/>
      <c r="CL663" s="41"/>
      <c r="CM663" s="41"/>
      <c r="CN663" s="41"/>
      <c r="CO663" s="41"/>
      <c r="CP663" s="41"/>
      <c r="CQ663" s="41"/>
      <c r="CR663" s="41"/>
      <c r="CS663" s="41"/>
      <c r="CT663" s="41"/>
      <c r="CU663" s="41"/>
      <c r="CV663" s="41"/>
      <c r="CW663" s="41"/>
      <c r="CX663" s="41"/>
      <c r="CY663" s="41"/>
      <c r="CZ663" s="41"/>
      <c r="DA663" s="41"/>
      <c r="DB663" s="41"/>
      <c r="DC663" s="41"/>
      <c r="DD663" s="41"/>
      <c r="DE663" s="41"/>
      <c r="DF663" s="41"/>
      <c r="DG663" s="41"/>
      <c r="DH663" s="41"/>
      <c r="DI663" s="41"/>
      <c r="DJ663" s="41"/>
      <c r="DK663" s="41"/>
      <c r="DL663" s="41"/>
      <c r="DM663" s="41"/>
      <c r="DN663" s="41"/>
      <c r="DO663" s="41"/>
      <c r="DP663" s="41"/>
      <c r="DQ663" s="41"/>
      <c r="DR663" s="41"/>
      <c r="DS663" s="41"/>
      <c r="DT663" s="41"/>
      <c r="DU663" s="41"/>
      <c r="DV663" s="41"/>
      <c r="DW663" s="41"/>
      <c r="DX663" s="41"/>
      <c r="DY663" s="41"/>
      <c r="DZ663" s="41"/>
      <c r="EA663" s="41"/>
      <c r="EB663" s="41"/>
      <c r="EC663" s="41"/>
      <c r="ED663" s="41"/>
      <c r="EE663" s="41"/>
      <c r="EF663" s="41"/>
      <c r="EG663" s="41"/>
      <c r="EH663" s="41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</row>
    <row r="664" spans="1:240" s="49" customFormat="1" ht="15" customHeight="1" x14ac:dyDescent="0.25">
      <c r="A664" s="14">
        <v>663</v>
      </c>
      <c r="B664" s="42" t="s">
        <v>3411</v>
      </c>
      <c r="C664" s="43" t="s">
        <v>9</v>
      </c>
      <c r="D664" s="42" t="s">
        <v>61</v>
      </c>
      <c r="E664" s="93">
        <v>43085</v>
      </c>
      <c r="F664" s="66" t="s">
        <v>4078</v>
      </c>
      <c r="G664" s="133">
        <v>8261000032</v>
      </c>
      <c r="H664" s="66" t="s">
        <v>4079</v>
      </c>
      <c r="I664" s="66" t="s">
        <v>4080</v>
      </c>
      <c r="J664" s="119" t="s">
        <v>2318</v>
      </c>
      <c r="K664" s="134">
        <v>200000</v>
      </c>
      <c r="L664" s="119" t="s">
        <v>66</v>
      </c>
      <c r="M664" s="119" t="s">
        <v>67</v>
      </c>
      <c r="N664" s="66" t="s">
        <v>4081</v>
      </c>
      <c r="O664" s="66" t="s">
        <v>4082</v>
      </c>
      <c r="P664" s="66" t="s">
        <v>4083</v>
      </c>
      <c r="Q664" s="119" t="s">
        <v>4084</v>
      </c>
      <c r="R664" s="58" t="s">
        <v>72</v>
      </c>
      <c r="S664" s="66" t="s">
        <v>4077</v>
      </c>
      <c r="T664" s="119" t="s">
        <v>586</v>
      </c>
      <c r="U664" s="66" t="s">
        <v>75</v>
      </c>
      <c r="V664" s="66" t="s">
        <v>76</v>
      </c>
      <c r="W664" s="115" t="s">
        <v>77</v>
      </c>
      <c r="X664" s="66" t="s">
        <v>1358</v>
      </c>
      <c r="Y664" s="48" t="s">
        <v>4938</v>
      </c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  <c r="BO664" s="41"/>
      <c r="BP664" s="41"/>
      <c r="BQ664" s="41"/>
      <c r="BR664" s="41"/>
      <c r="BS664" s="41"/>
      <c r="BT664" s="41"/>
      <c r="BU664" s="41"/>
      <c r="BV664" s="41"/>
      <c r="BW664" s="41"/>
      <c r="BX664" s="41"/>
      <c r="BY664" s="41"/>
      <c r="BZ664" s="41"/>
      <c r="CA664" s="41"/>
      <c r="CB664" s="41"/>
      <c r="CC664" s="41"/>
      <c r="CD664" s="41"/>
      <c r="CE664" s="41"/>
      <c r="CF664" s="41"/>
      <c r="CG664" s="41"/>
      <c r="CH664" s="41"/>
      <c r="CI664" s="41"/>
      <c r="CJ664" s="41"/>
      <c r="CK664" s="41"/>
      <c r="CL664" s="41"/>
      <c r="CM664" s="41"/>
      <c r="CN664" s="41"/>
      <c r="CO664" s="41"/>
      <c r="CP664" s="41"/>
      <c r="CQ664" s="41"/>
      <c r="CR664" s="41"/>
      <c r="CS664" s="41"/>
      <c r="CT664" s="41"/>
      <c r="CU664" s="41"/>
      <c r="CV664" s="41"/>
      <c r="CW664" s="41"/>
      <c r="CX664" s="41"/>
      <c r="CY664" s="41"/>
      <c r="CZ664" s="41"/>
      <c r="DA664" s="41"/>
      <c r="DB664" s="41"/>
      <c r="DC664" s="41"/>
      <c r="DD664" s="41"/>
      <c r="DE664" s="41"/>
      <c r="DF664" s="41"/>
      <c r="DG664" s="41"/>
      <c r="DH664" s="41"/>
      <c r="DI664" s="41"/>
      <c r="DJ664" s="41"/>
      <c r="DK664" s="41"/>
      <c r="DL664" s="41"/>
      <c r="DM664" s="41"/>
      <c r="DN664" s="41"/>
      <c r="DO664" s="41"/>
      <c r="DP664" s="41"/>
      <c r="DQ664" s="41"/>
      <c r="DR664" s="41"/>
      <c r="DS664" s="41"/>
      <c r="DT664" s="41"/>
      <c r="DU664" s="41"/>
      <c r="DV664" s="41"/>
      <c r="DW664" s="41"/>
      <c r="DX664" s="41"/>
      <c r="DY664" s="41"/>
      <c r="DZ664" s="41"/>
      <c r="EA664" s="41"/>
      <c r="EB664" s="41"/>
      <c r="EC664" s="41"/>
      <c r="ED664" s="41"/>
      <c r="EE664" s="41"/>
      <c r="EF664" s="41"/>
      <c r="EG664" s="41"/>
      <c r="EH664" s="41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</row>
    <row r="665" spans="1:240" s="49" customFormat="1" ht="15" customHeight="1" x14ac:dyDescent="0.25">
      <c r="A665" s="14">
        <v>664</v>
      </c>
      <c r="B665" s="42" t="s">
        <v>3411</v>
      </c>
      <c r="C665" s="43" t="s">
        <v>9</v>
      </c>
      <c r="D665" s="42" t="s">
        <v>61</v>
      </c>
      <c r="E665" s="93">
        <v>43091</v>
      </c>
      <c r="F665" s="66" t="s">
        <v>4085</v>
      </c>
      <c r="G665" s="133">
        <v>8250000619</v>
      </c>
      <c r="H665" s="66" t="s">
        <v>4086</v>
      </c>
      <c r="I665" s="66" t="s">
        <v>4087</v>
      </c>
      <c r="J665" s="119" t="s">
        <v>2332</v>
      </c>
      <c r="K665" s="134">
        <v>100000</v>
      </c>
      <c r="L665" s="119" t="s">
        <v>66</v>
      </c>
      <c r="M665" s="119" t="s">
        <v>67</v>
      </c>
      <c r="N665" s="66" t="s">
        <v>4088</v>
      </c>
      <c r="O665" s="66" t="s">
        <v>4089</v>
      </c>
      <c r="P665" s="66" t="s">
        <v>4090</v>
      </c>
      <c r="Q665" s="119" t="s">
        <v>4091</v>
      </c>
      <c r="R665" s="58" t="s">
        <v>72</v>
      </c>
      <c r="S665" s="66" t="s">
        <v>4077</v>
      </c>
      <c r="T665" s="119" t="s">
        <v>586</v>
      </c>
      <c r="U665" s="66" t="s">
        <v>75</v>
      </c>
      <c r="V665" s="66" t="s">
        <v>76</v>
      </c>
      <c r="W665" s="115" t="s">
        <v>77</v>
      </c>
      <c r="X665" s="66" t="s">
        <v>1358</v>
      </c>
      <c r="Y665" s="48" t="s">
        <v>4938</v>
      </c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  <c r="BO665" s="41"/>
      <c r="BP665" s="41"/>
      <c r="BQ665" s="41"/>
      <c r="BR665" s="41"/>
      <c r="BS665" s="41"/>
      <c r="BT665" s="41"/>
      <c r="BU665" s="41"/>
      <c r="BV665" s="41"/>
      <c r="BW665" s="41"/>
      <c r="BX665" s="41"/>
      <c r="BY665" s="41"/>
      <c r="BZ665" s="41"/>
      <c r="CA665" s="41"/>
      <c r="CB665" s="41"/>
      <c r="CC665" s="41"/>
      <c r="CD665" s="41"/>
      <c r="CE665" s="41"/>
      <c r="CF665" s="41"/>
      <c r="CG665" s="41"/>
      <c r="CH665" s="41"/>
      <c r="CI665" s="41"/>
      <c r="CJ665" s="41"/>
      <c r="CK665" s="41"/>
      <c r="CL665" s="41"/>
      <c r="CM665" s="41"/>
      <c r="CN665" s="41"/>
      <c r="CO665" s="41"/>
      <c r="CP665" s="41"/>
      <c r="CQ665" s="41"/>
      <c r="CR665" s="41"/>
      <c r="CS665" s="41"/>
      <c r="CT665" s="41"/>
      <c r="CU665" s="41"/>
      <c r="CV665" s="41"/>
      <c r="CW665" s="41"/>
      <c r="CX665" s="41"/>
      <c r="CY665" s="41"/>
      <c r="CZ665" s="41"/>
      <c r="DA665" s="41"/>
      <c r="DB665" s="41"/>
      <c r="DC665" s="41"/>
      <c r="DD665" s="41"/>
      <c r="DE665" s="41"/>
      <c r="DF665" s="41"/>
      <c r="DG665" s="41"/>
      <c r="DH665" s="41"/>
      <c r="DI665" s="41"/>
      <c r="DJ665" s="41"/>
      <c r="DK665" s="41"/>
      <c r="DL665" s="41"/>
      <c r="DM665" s="41"/>
      <c r="DN665" s="41"/>
      <c r="DO665" s="41"/>
      <c r="DP665" s="41"/>
      <c r="DQ665" s="41"/>
      <c r="DR665" s="41"/>
      <c r="DS665" s="41"/>
      <c r="DT665" s="41"/>
      <c r="DU665" s="41"/>
      <c r="DV665" s="41"/>
      <c r="DW665" s="41"/>
      <c r="DX665" s="41"/>
      <c r="DY665" s="41"/>
      <c r="DZ665" s="41"/>
      <c r="EA665" s="41"/>
      <c r="EB665" s="41"/>
      <c r="EC665" s="41"/>
      <c r="ED665" s="41"/>
      <c r="EE665" s="41"/>
      <c r="EF665" s="41"/>
      <c r="EG665" s="41"/>
      <c r="EH665" s="41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</row>
    <row r="666" spans="1:240" s="49" customFormat="1" ht="15" customHeight="1" x14ac:dyDescent="0.25">
      <c r="A666" s="14">
        <v>665</v>
      </c>
      <c r="B666" s="42" t="s">
        <v>3411</v>
      </c>
      <c r="C666" s="43" t="s">
        <v>9</v>
      </c>
      <c r="D666" s="42" t="s">
        <v>61</v>
      </c>
      <c r="E666" s="93">
        <v>43096</v>
      </c>
      <c r="F666" s="66" t="s">
        <v>4092</v>
      </c>
      <c r="G666" s="133">
        <v>8246000083</v>
      </c>
      <c r="H666" s="66" t="s">
        <v>4093</v>
      </c>
      <c r="I666" s="66" t="s">
        <v>4094</v>
      </c>
      <c r="J666" s="119" t="s">
        <v>2332</v>
      </c>
      <c r="K666" s="134">
        <v>50000</v>
      </c>
      <c r="L666" s="119" t="s">
        <v>66</v>
      </c>
      <c r="M666" s="119" t="s">
        <v>67</v>
      </c>
      <c r="N666" s="66" t="s">
        <v>4095</v>
      </c>
      <c r="O666" s="66" t="s">
        <v>4096</v>
      </c>
      <c r="P666" s="66" t="s">
        <v>4097</v>
      </c>
      <c r="Q666" s="135" t="s">
        <v>4098</v>
      </c>
      <c r="R666" s="58" t="s">
        <v>72</v>
      </c>
      <c r="S666" s="66" t="s">
        <v>4077</v>
      </c>
      <c r="T666" s="119" t="s">
        <v>586</v>
      </c>
      <c r="U666" s="69" t="s">
        <v>90</v>
      </c>
      <c r="V666" s="66" t="s">
        <v>76</v>
      </c>
      <c r="W666" s="115" t="s">
        <v>77</v>
      </c>
      <c r="X666" s="66" t="s">
        <v>1358</v>
      </c>
      <c r="Y666" s="48" t="s">
        <v>4938</v>
      </c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  <c r="BO666" s="41"/>
      <c r="BP666" s="41"/>
      <c r="BQ666" s="41"/>
      <c r="BR666" s="41"/>
      <c r="BS666" s="41"/>
      <c r="BT666" s="41"/>
      <c r="BU666" s="41"/>
      <c r="BV666" s="41"/>
      <c r="BW666" s="41"/>
      <c r="BX666" s="41"/>
      <c r="BY666" s="41"/>
      <c r="BZ666" s="41"/>
      <c r="CA666" s="41"/>
      <c r="CB666" s="41"/>
      <c r="CC666" s="41"/>
      <c r="CD666" s="41"/>
      <c r="CE666" s="41"/>
      <c r="CF666" s="41"/>
      <c r="CG666" s="41"/>
      <c r="CH666" s="41"/>
      <c r="CI666" s="41"/>
      <c r="CJ666" s="41"/>
      <c r="CK666" s="41"/>
      <c r="CL666" s="41"/>
      <c r="CM666" s="41"/>
      <c r="CN666" s="41"/>
      <c r="CO666" s="41"/>
      <c r="CP666" s="41"/>
      <c r="CQ666" s="41"/>
      <c r="CR666" s="41"/>
      <c r="CS666" s="41"/>
      <c r="CT666" s="41"/>
      <c r="CU666" s="41"/>
      <c r="CV666" s="41"/>
      <c r="CW666" s="41"/>
      <c r="CX666" s="41"/>
      <c r="CY666" s="41"/>
      <c r="CZ666" s="41"/>
      <c r="DA666" s="41"/>
      <c r="DB666" s="41"/>
      <c r="DC666" s="41"/>
      <c r="DD666" s="41"/>
      <c r="DE666" s="41"/>
      <c r="DF666" s="41"/>
      <c r="DG666" s="41"/>
      <c r="DH666" s="41"/>
      <c r="DI666" s="41"/>
      <c r="DJ666" s="41"/>
      <c r="DK666" s="41"/>
      <c r="DL666" s="41"/>
      <c r="DM666" s="41"/>
      <c r="DN666" s="41"/>
      <c r="DO666" s="41"/>
      <c r="DP666" s="41"/>
      <c r="DQ666" s="41"/>
      <c r="DR666" s="41"/>
      <c r="DS666" s="41"/>
      <c r="DT666" s="41"/>
      <c r="DU666" s="41"/>
      <c r="DV666" s="41"/>
      <c r="DW666" s="41"/>
      <c r="DX666" s="41"/>
      <c r="DY666" s="41"/>
      <c r="DZ666" s="41"/>
      <c r="EA666" s="41"/>
      <c r="EB666" s="41"/>
      <c r="EC666" s="41"/>
      <c r="ED666" s="41"/>
      <c r="EE666" s="41"/>
      <c r="EF666" s="41"/>
      <c r="EG666" s="41"/>
      <c r="EH666" s="41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</row>
    <row r="667" spans="1:240" s="49" customFormat="1" ht="15" customHeight="1" x14ac:dyDescent="0.25">
      <c r="A667" s="14">
        <v>666</v>
      </c>
      <c r="B667" s="42" t="s">
        <v>3411</v>
      </c>
      <c r="C667" s="43" t="s">
        <v>9</v>
      </c>
      <c r="D667" s="42" t="s">
        <v>61</v>
      </c>
      <c r="E667" s="93">
        <v>43049</v>
      </c>
      <c r="F667" s="66" t="s">
        <v>4099</v>
      </c>
      <c r="G667" s="133">
        <v>8246000136</v>
      </c>
      <c r="H667" s="66" t="s">
        <v>4100</v>
      </c>
      <c r="I667" s="66" t="s">
        <v>4101</v>
      </c>
      <c r="J667" s="119" t="s">
        <v>2318</v>
      </c>
      <c r="K667" s="134">
        <v>50000</v>
      </c>
      <c r="L667" s="119" t="s">
        <v>66</v>
      </c>
      <c r="M667" s="119" t="s">
        <v>67</v>
      </c>
      <c r="N667" s="66" t="s">
        <v>4102</v>
      </c>
      <c r="O667" s="66" t="s">
        <v>4103</v>
      </c>
      <c r="P667" s="66" t="s">
        <v>4104</v>
      </c>
      <c r="Q667" s="135" t="s">
        <v>4105</v>
      </c>
      <c r="R667" s="58" t="s">
        <v>72</v>
      </c>
      <c r="S667" s="66" t="s">
        <v>4077</v>
      </c>
      <c r="T667" s="119" t="s">
        <v>586</v>
      </c>
      <c r="U667" s="66" t="s">
        <v>75</v>
      </c>
      <c r="V667" s="66" t="s">
        <v>76</v>
      </c>
      <c r="W667" s="115" t="s">
        <v>77</v>
      </c>
      <c r="X667" s="66" t="s">
        <v>1358</v>
      </c>
      <c r="Y667" s="48" t="s">
        <v>4938</v>
      </c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  <c r="BO667" s="41"/>
      <c r="BP667" s="41"/>
      <c r="BQ667" s="41"/>
      <c r="BR667" s="41"/>
      <c r="BS667" s="41"/>
      <c r="BT667" s="41"/>
      <c r="BU667" s="41"/>
      <c r="BV667" s="41"/>
      <c r="BW667" s="41"/>
      <c r="BX667" s="41"/>
      <c r="BY667" s="41"/>
      <c r="BZ667" s="41"/>
      <c r="CA667" s="41"/>
      <c r="CB667" s="41"/>
      <c r="CC667" s="41"/>
      <c r="CD667" s="41"/>
      <c r="CE667" s="41"/>
      <c r="CF667" s="41"/>
      <c r="CG667" s="41"/>
      <c r="CH667" s="41"/>
      <c r="CI667" s="41"/>
      <c r="CJ667" s="41"/>
      <c r="CK667" s="41"/>
      <c r="CL667" s="41"/>
      <c r="CM667" s="41"/>
      <c r="CN667" s="41"/>
      <c r="CO667" s="41"/>
      <c r="CP667" s="41"/>
      <c r="CQ667" s="41"/>
      <c r="CR667" s="41"/>
      <c r="CS667" s="41"/>
      <c r="CT667" s="41"/>
      <c r="CU667" s="41"/>
      <c r="CV667" s="41"/>
      <c r="CW667" s="41"/>
      <c r="CX667" s="41"/>
      <c r="CY667" s="41"/>
      <c r="CZ667" s="41"/>
      <c r="DA667" s="41"/>
      <c r="DB667" s="41"/>
      <c r="DC667" s="41"/>
      <c r="DD667" s="41"/>
      <c r="DE667" s="41"/>
      <c r="DF667" s="41"/>
      <c r="DG667" s="41"/>
      <c r="DH667" s="41"/>
      <c r="DI667" s="41"/>
      <c r="DJ667" s="41"/>
      <c r="DK667" s="41"/>
      <c r="DL667" s="41"/>
      <c r="DM667" s="41"/>
      <c r="DN667" s="41"/>
      <c r="DO667" s="41"/>
      <c r="DP667" s="41"/>
      <c r="DQ667" s="41"/>
      <c r="DR667" s="41"/>
      <c r="DS667" s="41"/>
      <c r="DT667" s="41"/>
      <c r="DU667" s="41"/>
      <c r="DV667" s="41"/>
      <c r="DW667" s="41"/>
      <c r="DX667" s="41"/>
      <c r="DY667" s="41"/>
      <c r="DZ667" s="41"/>
      <c r="EA667" s="41"/>
      <c r="EB667" s="41"/>
      <c r="EC667" s="41"/>
      <c r="ED667" s="41"/>
      <c r="EE667" s="41"/>
      <c r="EF667" s="41"/>
      <c r="EG667" s="41"/>
      <c r="EH667" s="41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</row>
    <row r="668" spans="1:240" s="49" customFormat="1" ht="15" customHeight="1" x14ac:dyDescent="0.25">
      <c r="A668" s="14">
        <v>667</v>
      </c>
      <c r="B668" s="42" t="s">
        <v>3411</v>
      </c>
      <c r="C668" s="43" t="s">
        <v>9</v>
      </c>
      <c r="D668" s="42" t="s">
        <v>61</v>
      </c>
      <c r="E668" s="93">
        <v>43082</v>
      </c>
      <c r="F668" s="66" t="s">
        <v>4106</v>
      </c>
      <c r="G668" s="133">
        <v>8250000659</v>
      </c>
      <c r="H668" s="66" t="s">
        <v>4107</v>
      </c>
      <c r="I668" s="66" t="s">
        <v>4108</v>
      </c>
      <c r="J668" s="119" t="s">
        <v>2318</v>
      </c>
      <c r="K668" s="134">
        <v>50000</v>
      </c>
      <c r="L668" s="119" t="s">
        <v>66</v>
      </c>
      <c r="M668" s="119" t="s">
        <v>67</v>
      </c>
      <c r="N668" s="66" t="s">
        <v>4109</v>
      </c>
      <c r="O668" s="66" t="s">
        <v>4110</v>
      </c>
      <c r="P668" s="66" t="s">
        <v>4111</v>
      </c>
      <c r="Q668" s="135" t="s">
        <v>4112</v>
      </c>
      <c r="R668" s="58" t="s">
        <v>72</v>
      </c>
      <c r="S668" s="66" t="s">
        <v>4077</v>
      </c>
      <c r="T668" s="119" t="s">
        <v>586</v>
      </c>
      <c r="U668" s="69" t="s">
        <v>90</v>
      </c>
      <c r="V668" s="66" t="s">
        <v>76</v>
      </c>
      <c r="W668" s="115" t="s">
        <v>77</v>
      </c>
      <c r="X668" s="66" t="s">
        <v>1358</v>
      </c>
      <c r="Y668" s="48" t="s">
        <v>4938</v>
      </c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  <c r="BO668" s="41"/>
      <c r="BP668" s="41"/>
      <c r="BQ668" s="41"/>
      <c r="BR668" s="41"/>
      <c r="BS668" s="41"/>
      <c r="BT668" s="41"/>
      <c r="BU668" s="41"/>
      <c r="BV668" s="41"/>
      <c r="BW668" s="41"/>
      <c r="BX668" s="41"/>
      <c r="BY668" s="41"/>
      <c r="BZ668" s="41"/>
      <c r="CA668" s="41"/>
      <c r="CB668" s="41"/>
      <c r="CC668" s="41"/>
      <c r="CD668" s="41"/>
      <c r="CE668" s="41"/>
      <c r="CF668" s="41"/>
      <c r="CG668" s="41"/>
      <c r="CH668" s="41"/>
      <c r="CI668" s="41"/>
      <c r="CJ668" s="41"/>
      <c r="CK668" s="41"/>
      <c r="CL668" s="41"/>
      <c r="CM668" s="41"/>
      <c r="CN668" s="41"/>
      <c r="CO668" s="41"/>
      <c r="CP668" s="41"/>
      <c r="CQ668" s="41"/>
      <c r="CR668" s="41"/>
      <c r="CS668" s="41"/>
      <c r="CT668" s="41"/>
      <c r="CU668" s="41"/>
      <c r="CV668" s="41"/>
      <c r="CW668" s="41"/>
      <c r="CX668" s="41"/>
      <c r="CY668" s="41"/>
      <c r="CZ668" s="41"/>
      <c r="DA668" s="41"/>
      <c r="DB668" s="41"/>
      <c r="DC668" s="41"/>
      <c r="DD668" s="41"/>
      <c r="DE668" s="41"/>
      <c r="DF668" s="41"/>
      <c r="DG668" s="41"/>
      <c r="DH668" s="41"/>
      <c r="DI668" s="41"/>
      <c r="DJ668" s="41"/>
      <c r="DK668" s="41"/>
      <c r="DL668" s="41"/>
      <c r="DM668" s="41"/>
      <c r="DN668" s="41"/>
      <c r="DO668" s="41"/>
      <c r="DP668" s="41"/>
      <c r="DQ668" s="41"/>
      <c r="DR668" s="41"/>
      <c r="DS668" s="41"/>
      <c r="DT668" s="41"/>
      <c r="DU668" s="41"/>
      <c r="DV668" s="41"/>
      <c r="DW668" s="41"/>
      <c r="DX668" s="41"/>
      <c r="DY668" s="41"/>
      <c r="DZ668" s="41"/>
      <c r="EA668" s="41"/>
      <c r="EB668" s="41"/>
      <c r="EC668" s="41"/>
      <c r="ED668" s="41"/>
      <c r="EE668" s="41"/>
      <c r="EF668" s="41"/>
      <c r="EG668" s="41"/>
      <c r="EH668" s="41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</row>
    <row r="669" spans="1:240" s="49" customFormat="1" ht="15" customHeight="1" x14ac:dyDescent="0.25">
      <c r="A669" s="14">
        <v>668</v>
      </c>
      <c r="B669" s="42" t="s">
        <v>3411</v>
      </c>
      <c r="C669" s="43" t="s">
        <v>9</v>
      </c>
      <c r="D669" s="42" t="s">
        <v>61</v>
      </c>
      <c r="E669" s="93">
        <v>43092</v>
      </c>
      <c r="F669" s="66" t="s">
        <v>4113</v>
      </c>
      <c r="G669" s="133">
        <v>8250000731</v>
      </c>
      <c r="H669" s="66" t="s">
        <v>4114</v>
      </c>
      <c r="I669" s="66" t="s">
        <v>4115</v>
      </c>
      <c r="J669" s="119" t="s">
        <v>2318</v>
      </c>
      <c r="K669" s="134">
        <v>50000</v>
      </c>
      <c r="L669" s="119" t="s">
        <v>66</v>
      </c>
      <c r="M669" s="119" t="s">
        <v>67</v>
      </c>
      <c r="N669" s="66" t="s">
        <v>4116</v>
      </c>
      <c r="O669" s="66" t="s">
        <v>4117</v>
      </c>
      <c r="P669" s="66" t="s">
        <v>4118</v>
      </c>
      <c r="Q669" s="135" t="s">
        <v>4119</v>
      </c>
      <c r="R669" s="58" t="s">
        <v>72</v>
      </c>
      <c r="S669" s="66" t="s">
        <v>4077</v>
      </c>
      <c r="T669" s="119" t="s">
        <v>586</v>
      </c>
      <c r="U669" s="69" t="s">
        <v>90</v>
      </c>
      <c r="V669" s="66" t="s">
        <v>76</v>
      </c>
      <c r="W669" s="115" t="s">
        <v>77</v>
      </c>
      <c r="X669" s="66" t="s">
        <v>1358</v>
      </c>
      <c r="Y669" s="48" t="s">
        <v>4938</v>
      </c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  <c r="BO669" s="41"/>
      <c r="BP669" s="41"/>
      <c r="BQ669" s="41"/>
      <c r="BR669" s="41"/>
      <c r="BS669" s="41"/>
      <c r="BT669" s="41"/>
      <c r="BU669" s="41"/>
      <c r="BV669" s="41"/>
      <c r="BW669" s="41"/>
      <c r="BX669" s="41"/>
      <c r="BY669" s="41"/>
      <c r="BZ669" s="41"/>
      <c r="CA669" s="41"/>
      <c r="CB669" s="41"/>
      <c r="CC669" s="41"/>
      <c r="CD669" s="41"/>
      <c r="CE669" s="41"/>
      <c r="CF669" s="41"/>
      <c r="CG669" s="41"/>
      <c r="CH669" s="41"/>
      <c r="CI669" s="41"/>
      <c r="CJ669" s="41"/>
      <c r="CK669" s="41"/>
      <c r="CL669" s="41"/>
      <c r="CM669" s="41"/>
      <c r="CN669" s="41"/>
      <c r="CO669" s="41"/>
      <c r="CP669" s="41"/>
      <c r="CQ669" s="41"/>
      <c r="CR669" s="41"/>
      <c r="CS669" s="41"/>
      <c r="CT669" s="41"/>
      <c r="CU669" s="41"/>
      <c r="CV669" s="41"/>
      <c r="CW669" s="41"/>
      <c r="CX669" s="41"/>
      <c r="CY669" s="41"/>
      <c r="CZ669" s="41"/>
      <c r="DA669" s="41"/>
      <c r="DB669" s="41"/>
      <c r="DC669" s="41"/>
      <c r="DD669" s="41"/>
      <c r="DE669" s="41"/>
      <c r="DF669" s="41"/>
      <c r="DG669" s="41"/>
      <c r="DH669" s="41"/>
      <c r="DI669" s="41"/>
      <c r="DJ669" s="41"/>
      <c r="DK669" s="41"/>
      <c r="DL669" s="41"/>
      <c r="DM669" s="41"/>
      <c r="DN669" s="41"/>
      <c r="DO669" s="41"/>
      <c r="DP669" s="41"/>
      <c r="DQ669" s="41"/>
      <c r="DR669" s="41"/>
      <c r="DS669" s="41"/>
      <c r="DT669" s="41"/>
      <c r="DU669" s="41"/>
      <c r="DV669" s="41"/>
      <c r="DW669" s="41"/>
      <c r="DX669" s="41"/>
      <c r="DY669" s="41"/>
      <c r="DZ669" s="41"/>
      <c r="EA669" s="41"/>
      <c r="EB669" s="41"/>
      <c r="EC669" s="41"/>
      <c r="ED669" s="41"/>
      <c r="EE669" s="41"/>
      <c r="EF669" s="41"/>
      <c r="EG669" s="41"/>
      <c r="EH669" s="41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</row>
    <row r="670" spans="1:240" s="49" customFormat="1" ht="15" customHeight="1" x14ac:dyDescent="0.25">
      <c r="A670" s="14">
        <v>669</v>
      </c>
      <c r="B670" s="42" t="s">
        <v>3411</v>
      </c>
      <c r="C670" s="43" t="s">
        <v>9</v>
      </c>
      <c r="D670" s="42" t="s">
        <v>61</v>
      </c>
      <c r="E670" s="93">
        <v>43065</v>
      </c>
      <c r="F670" s="66" t="s">
        <v>4120</v>
      </c>
      <c r="G670" s="133">
        <v>8246000115</v>
      </c>
      <c r="H670" s="66" t="s">
        <v>4121</v>
      </c>
      <c r="I670" s="66" t="s">
        <v>4122</v>
      </c>
      <c r="J670" s="119" t="s">
        <v>2318</v>
      </c>
      <c r="K670" s="134">
        <v>50000</v>
      </c>
      <c r="L670" s="119" t="s">
        <v>66</v>
      </c>
      <c r="M670" s="119" t="s">
        <v>67</v>
      </c>
      <c r="N670" s="66" t="s">
        <v>4123</v>
      </c>
      <c r="O670" s="66" t="s">
        <v>4124</v>
      </c>
      <c r="P670" s="66" t="s">
        <v>4125</v>
      </c>
      <c r="Q670" s="135" t="s">
        <v>4126</v>
      </c>
      <c r="R670" s="58" t="s">
        <v>72</v>
      </c>
      <c r="S670" s="66" t="s">
        <v>4077</v>
      </c>
      <c r="T670" s="119" t="s">
        <v>586</v>
      </c>
      <c r="U670" s="66" t="s">
        <v>75</v>
      </c>
      <c r="V670" s="66" t="s">
        <v>76</v>
      </c>
      <c r="W670" s="115" t="s">
        <v>77</v>
      </c>
      <c r="X670" s="66" t="s">
        <v>1358</v>
      </c>
      <c r="Y670" s="48" t="s">
        <v>4938</v>
      </c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1"/>
      <c r="BK670" s="41"/>
      <c r="BL670" s="41"/>
      <c r="BM670" s="41"/>
      <c r="BN670" s="41"/>
      <c r="BO670" s="41"/>
      <c r="BP670" s="41"/>
      <c r="BQ670" s="41"/>
      <c r="BR670" s="41"/>
      <c r="BS670" s="41"/>
      <c r="BT670" s="41"/>
      <c r="BU670" s="41"/>
      <c r="BV670" s="41"/>
      <c r="BW670" s="41"/>
      <c r="BX670" s="41"/>
      <c r="BY670" s="41"/>
      <c r="BZ670" s="41"/>
      <c r="CA670" s="41"/>
      <c r="CB670" s="41"/>
      <c r="CC670" s="41"/>
      <c r="CD670" s="41"/>
      <c r="CE670" s="41"/>
      <c r="CF670" s="41"/>
      <c r="CG670" s="41"/>
      <c r="CH670" s="41"/>
      <c r="CI670" s="41"/>
      <c r="CJ670" s="41"/>
      <c r="CK670" s="41"/>
      <c r="CL670" s="41"/>
      <c r="CM670" s="41"/>
      <c r="CN670" s="41"/>
      <c r="CO670" s="41"/>
      <c r="CP670" s="41"/>
      <c r="CQ670" s="41"/>
      <c r="CR670" s="41"/>
      <c r="CS670" s="41"/>
      <c r="CT670" s="41"/>
      <c r="CU670" s="41"/>
      <c r="CV670" s="41"/>
      <c r="CW670" s="41"/>
      <c r="CX670" s="41"/>
      <c r="CY670" s="41"/>
      <c r="CZ670" s="41"/>
      <c r="DA670" s="41"/>
      <c r="DB670" s="41"/>
      <c r="DC670" s="41"/>
      <c r="DD670" s="41"/>
      <c r="DE670" s="41"/>
      <c r="DF670" s="41"/>
      <c r="DG670" s="41"/>
      <c r="DH670" s="41"/>
      <c r="DI670" s="41"/>
      <c r="DJ670" s="41"/>
      <c r="DK670" s="41"/>
      <c r="DL670" s="41"/>
      <c r="DM670" s="41"/>
      <c r="DN670" s="41"/>
      <c r="DO670" s="41"/>
      <c r="DP670" s="41"/>
      <c r="DQ670" s="41"/>
      <c r="DR670" s="41"/>
      <c r="DS670" s="41"/>
      <c r="DT670" s="41"/>
      <c r="DU670" s="41"/>
      <c r="DV670" s="41"/>
      <c r="DW670" s="41"/>
      <c r="DX670" s="41"/>
      <c r="DY670" s="41"/>
      <c r="DZ670" s="41"/>
      <c r="EA670" s="41"/>
      <c r="EB670" s="41"/>
      <c r="EC670" s="41"/>
      <c r="ED670" s="41"/>
      <c r="EE670" s="41"/>
      <c r="EF670" s="41"/>
      <c r="EG670" s="41"/>
      <c r="EH670" s="41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</row>
    <row r="671" spans="1:240" s="49" customFormat="1" ht="15" customHeight="1" x14ac:dyDescent="0.25">
      <c r="A671" s="14">
        <v>670</v>
      </c>
      <c r="B671" s="42" t="s">
        <v>3411</v>
      </c>
      <c r="C671" s="43" t="s">
        <v>9</v>
      </c>
      <c r="D671" s="42" t="s">
        <v>61</v>
      </c>
      <c r="E671" s="93">
        <v>43079</v>
      </c>
      <c r="F671" s="66" t="s">
        <v>4127</v>
      </c>
      <c r="G671" s="133">
        <v>8250000654</v>
      </c>
      <c r="H671" s="66" t="s">
        <v>4128</v>
      </c>
      <c r="I671" s="66" t="s">
        <v>4129</v>
      </c>
      <c r="J671" s="119" t="s">
        <v>2318</v>
      </c>
      <c r="K671" s="134">
        <v>100000</v>
      </c>
      <c r="L671" s="119" t="s">
        <v>66</v>
      </c>
      <c r="M671" s="119" t="s">
        <v>67</v>
      </c>
      <c r="N671" s="66" t="s">
        <v>4130</v>
      </c>
      <c r="O671" s="66" t="s">
        <v>4131</v>
      </c>
      <c r="P671" s="66" t="s">
        <v>4132</v>
      </c>
      <c r="Q671" s="119" t="s">
        <v>4133</v>
      </c>
      <c r="R671" s="58" t="s">
        <v>72</v>
      </c>
      <c r="S671" s="66" t="s">
        <v>4077</v>
      </c>
      <c r="T671" s="119" t="s">
        <v>586</v>
      </c>
      <c r="U671" s="69" t="s">
        <v>90</v>
      </c>
      <c r="V671" s="66" t="s">
        <v>76</v>
      </c>
      <c r="W671" s="115" t="s">
        <v>77</v>
      </c>
      <c r="X671" s="66" t="s">
        <v>1358</v>
      </c>
      <c r="Y671" s="48" t="s">
        <v>4938</v>
      </c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1"/>
      <c r="BK671" s="41"/>
      <c r="BL671" s="41"/>
      <c r="BM671" s="41"/>
      <c r="BN671" s="41"/>
      <c r="BO671" s="41"/>
      <c r="BP671" s="41"/>
      <c r="BQ671" s="41"/>
      <c r="BR671" s="41"/>
      <c r="BS671" s="41"/>
      <c r="BT671" s="41"/>
      <c r="BU671" s="41"/>
      <c r="BV671" s="41"/>
      <c r="BW671" s="41"/>
      <c r="BX671" s="41"/>
      <c r="BY671" s="41"/>
      <c r="BZ671" s="41"/>
      <c r="CA671" s="41"/>
      <c r="CB671" s="41"/>
      <c r="CC671" s="41"/>
      <c r="CD671" s="41"/>
      <c r="CE671" s="41"/>
      <c r="CF671" s="41"/>
      <c r="CG671" s="41"/>
      <c r="CH671" s="41"/>
      <c r="CI671" s="41"/>
      <c r="CJ671" s="41"/>
      <c r="CK671" s="41"/>
      <c r="CL671" s="41"/>
      <c r="CM671" s="41"/>
      <c r="CN671" s="41"/>
      <c r="CO671" s="41"/>
      <c r="CP671" s="41"/>
      <c r="CQ671" s="41"/>
      <c r="CR671" s="41"/>
      <c r="CS671" s="41"/>
      <c r="CT671" s="41"/>
      <c r="CU671" s="41"/>
      <c r="CV671" s="41"/>
      <c r="CW671" s="41"/>
      <c r="CX671" s="41"/>
      <c r="CY671" s="41"/>
      <c r="CZ671" s="41"/>
      <c r="DA671" s="41"/>
      <c r="DB671" s="41"/>
      <c r="DC671" s="41"/>
      <c r="DD671" s="41"/>
      <c r="DE671" s="41"/>
      <c r="DF671" s="41"/>
      <c r="DG671" s="41"/>
      <c r="DH671" s="41"/>
      <c r="DI671" s="41"/>
      <c r="DJ671" s="41"/>
      <c r="DK671" s="41"/>
      <c r="DL671" s="41"/>
      <c r="DM671" s="41"/>
      <c r="DN671" s="41"/>
      <c r="DO671" s="41"/>
      <c r="DP671" s="41"/>
      <c r="DQ671" s="41"/>
      <c r="DR671" s="41"/>
      <c r="DS671" s="41"/>
      <c r="DT671" s="41"/>
      <c r="DU671" s="41"/>
      <c r="DV671" s="41"/>
      <c r="DW671" s="41"/>
      <c r="DX671" s="41"/>
      <c r="DY671" s="41"/>
      <c r="DZ671" s="41"/>
      <c r="EA671" s="41"/>
      <c r="EB671" s="41"/>
      <c r="EC671" s="41"/>
      <c r="ED671" s="41"/>
      <c r="EE671" s="41"/>
      <c r="EF671" s="41"/>
      <c r="EG671" s="41"/>
      <c r="EH671" s="41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</row>
    <row r="672" spans="1:240" s="49" customFormat="1" ht="15" customHeight="1" x14ac:dyDescent="0.25">
      <c r="A672" s="14">
        <v>671</v>
      </c>
      <c r="B672" s="42" t="s">
        <v>3411</v>
      </c>
      <c r="C672" s="43" t="s">
        <v>9</v>
      </c>
      <c r="D672" s="42" t="s">
        <v>61</v>
      </c>
      <c r="E672" s="93">
        <v>43103</v>
      </c>
      <c r="F672" s="66" t="s">
        <v>4134</v>
      </c>
      <c r="G672" s="133">
        <v>8250000671</v>
      </c>
      <c r="H672" s="66" t="s">
        <v>4135</v>
      </c>
      <c r="I672" s="66" t="s">
        <v>4136</v>
      </c>
      <c r="J672" s="119" t="s">
        <v>2318</v>
      </c>
      <c r="K672" s="134">
        <v>50000</v>
      </c>
      <c r="L672" s="119" t="s">
        <v>66</v>
      </c>
      <c r="M672" s="119" t="s">
        <v>67</v>
      </c>
      <c r="N672" s="66" t="s">
        <v>4137</v>
      </c>
      <c r="O672" s="66" t="s">
        <v>4138</v>
      </c>
      <c r="P672" s="66" t="s">
        <v>4139</v>
      </c>
      <c r="Q672" s="119" t="s">
        <v>4140</v>
      </c>
      <c r="R672" s="58" t="s">
        <v>72</v>
      </c>
      <c r="S672" s="66" t="s">
        <v>4077</v>
      </c>
      <c r="T672" s="119" t="s">
        <v>586</v>
      </c>
      <c r="U672" s="69" t="s">
        <v>90</v>
      </c>
      <c r="V672" s="66" t="s">
        <v>76</v>
      </c>
      <c r="W672" s="115" t="s">
        <v>77</v>
      </c>
      <c r="X672" s="66" t="s">
        <v>1358</v>
      </c>
      <c r="Y672" s="48" t="s">
        <v>4938</v>
      </c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1"/>
      <c r="BK672" s="41"/>
      <c r="BL672" s="41"/>
      <c r="BM672" s="41"/>
      <c r="BN672" s="41"/>
      <c r="BO672" s="41"/>
      <c r="BP672" s="41"/>
      <c r="BQ672" s="41"/>
      <c r="BR672" s="41"/>
      <c r="BS672" s="41"/>
      <c r="BT672" s="41"/>
      <c r="BU672" s="41"/>
      <c r="BV672" s="41"/>
      <c r="BW672" s="41"/>
      <c r="BX672" s="41"/>
      <c r="BY672" s="41"/>
      <c r="BZ672" s="41"/>
      <c r="CA672" s="41"/>
      <c r="CB672" s="41"/>
      <c r="CC672" s="41"/>
      <c r="CD672" s="41"/>
      <c r="CE672" s="41"/>
      <c r="CF672" s="41"/>
      <c r="CG672" s="41"/>
      <c r="CH672" s="41"/>
      <c r="CI672" s="41"/>
      <c r="CJ672" s="41"/>
      <c r="CK672" s="41"/>
      <c r="CL672" s="41"/>
      <c r="CM672" s="41"/>
      <c r="CN672" s="41"/>
      <c r="CO672" s="41"/>
      <c r="CP672" s="41"/>
      <c r="CQ672" s="41"/>
      <c r="CR672" s="41"/>
      <c r="CS672" s="41"/>
      <c r="CT672" s="41"/>
      <c r="CU672" s="41"/>
      <c r="CV672" s="41"/>
      <c r="CW672" s="41"/>
      <c r="CX672" s="41"/>
      <c r="CY672" s="41"/>
      <c r="CZ672" s="41"/>
      <c r="DA672" s="41"/>
      <c r="DB672" s="41"/>
      <c r="DC672" s="41"/>
      <c r="DD672" s="41"/>
      <c r="DE672" s="41"/>
      <c r="DF672" s="41"/>
      <c r="DG672" s="41"/>
      <c r="DH672" s="41"/>
      <c r="DI672" s="41"/>
      <c r="DJ672" s="41"/>
      <c r="DK672" s="41"/>
      <c r="DL672" s="41"/>
      <c r="DM672" s="41"/>
      <c r="DN672" s="41"/>
      <c r="DO672" s="41"/>
      <c r="DP672" s="41"/>
      <c r="DQ672" s="41"/>
      <c r="DR672" s="41"/>
      <c r="DS672" s="41"/>
      <c r="DT672" s="41"/>
      <c r="DU672" s="41"/>
      <c r="DV672" s="41"/>
      <c r="DW672" s="41"/>
      <c r="DX672" s="41"/>
      <c r="DY672" s="41"/>
      <c r="DZ672" s="41"/>
      <c r="EA672" s="41"/>
      <c r="EB672" s="41"/>
      <c r="EC672" s="41"/>
      <c r="ED672" s="41"/>
      <c r="EE672" s="41"/>
      <c r="EF672" s="41"/>
      <c r="EG672" s="41"/>
      <c r="EH672" s="41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</row>
    <row r="673" spans="1:220" s="41" customFormat="1" ht="15" customHeight="1" x14ac:dyDescent="0.25">
      <c r="A673" s="14">
        <v>672</v>
      </c>
      <c r="B673" s="42" t="s">
        <v>3411</v>
      </c>
      <c r="C673" s="43" t="s">
        <v>9</v>
      </c>
      <c r="D673" s="42" t="s">
        <v>61</v>
      </c>
      <c r="E673" s="78">
        <v>43127</v>
      </c>
      <c r="F673" s="79" t="s">
        <v>4141</v>
      </c>
      <c r="G673" s="136">
        <v>8224000660</v>
      </c>
      <c r="H673" s="79" t="s">
        <v>4142</v>
      </c>
      <c r="I673" s="79" t="s">
        <v>4143</v>
      </c>
      <c r="J673" s="137" t="s">
        <v>1301</v>
      </c>
      <c r="K673" s="114">
        <v>50000</v>
      </c>
      <c r="L673" s="137" t="s">
        <v>66</v>
      </c>
      <c r="M673" s="137" t="s">
        <v>67</v>
      </c>
      <c r="N673" s="79" t="s">
        <v>4144</v>
      </c>
      <c r="O673" s="79" t="s">
        <v>4145</v>
      </c>
      <c r="P673" s="79" t="s">
        <v>4146</v>
      </c>
      <c r="Q673" s="119" t="s">
        <v>4147</v>
      </c>
      <c r="R673" s="58" t="s">
        <v>72</v>
      </c>
      <c r="S673" s="115" t="s">
        <v>4148</v>
      </c>
      <c r="T673" s="119" t="s">
        <v>375</v>
      </c>
      <c r="U673" s="66" t="s">
        <v>75</v>
      </c>
      <c r="V673" s="66" t="s">
        <v>661</v>
      </c>
      <c r="W673" s="115" t="s">
        <v>77</v>
      </c>
      <c r="X673" s="66" t="s">
        <v>1358</v>
      </c>
      <c r="Y673" s="48" t="s">
        <v>4938</v>
      </c>
    </row>
    <row r="674" spans="1:220" s="41" customFormat="1" ht="15" customHeight="1" x14ac:dyDescent="0.25">
      <c r="A674" s="14">
        <v>673</v>
      </c>
      <c r="B674" s="42" t="s">
        <v>3411</v>
      </c>
      <c r="C674" s="43" t="s">
        <v>9</v>
      </c>
      <c r="D674" s="42" t="s">
        <v>61</v>
      </c>
      <c r="E674" s="78">
        <v>43130</v>
      </c>
      <c r="F674" s="79" t="s">
        <v>4149</v>
      </c>
      <c r="G674" s="136">
        <v>8224000789</v>
      </c>
      <c r="H674" s="79" t="s">
        <v>4150</v>
      </c>
      <c r="I674" s="79" t="s">
        <v>4151</v>
      </c>
      <c r="J674" s="137" t="s">
        <v>369</v>
      </c>
      <c r="K674" s="114">
        <v>50000</v>
      </c>
      <c r="L674" s="137" t="s">
        <v>66</v>
      </c>
      <c r="M674" s="137" t="s">
        <v>67</v>
      </c>
      <c r="N674" s="79" t="s">
        <v>4152</v>
      </c>
      <c r="O674" s="79" t="s">
        <v>4153</v>
      </c>
      <c r="P674" s="79" t="s">
        <v>4154</v>
      </c>
      <c r="Q674" s="119" t="s">
        <v>4155</v>
      </c>
      <c r="R674" s="58" t="s">
        <v>72</v>
      </c>
      <c r="S674" s="115" t="s">
        <v>4148</v>
      </c>
      <c r="T674" s="119" t="s">
        <v>375</v>
      </c>
      <c r="U674" s="66" t="s">
        <v>75</v>
      </c>
      <c r="V674" s="66" t="s">
        <v>661</v>
      </c>
      <c r="W674" s="115" t="s">
        <v>77</v>
      </c>
      <c r="X674" s="66" t="s">
        <v>1358</v>
      </c>
      <c r="Y674" s="48" t="s">
        <v>4938</v>
      </c>
    </row>
    <row r="675" spans="1:220" s="41" customFormat="1" ht="15" customHeight="1" x14ac:dyDescent="0.25">
      <c r="A675" s="14">
        <v>674</v>
      </c>
      <c r="B675" s="42" t="s">
        <v>3411</v>
      </c>
      <c r="C675" s="43" t="s">
        <v>9</v>
      </c>
      <c r="D675" s="42" t="s">
        <v>61</v>
      </c>
      <c r="E675" s="78">
        <v>43131</v>
      </c>
      <c r="F675" s="79" t="s">
        <v>4156</v>
      </c>
      <c r="G675" s="136">
        <v>8200000058</v>
      </c>
      <c r="H675" s="79" t="s">
        <v>4157</v>
      </c>
      <c r="I675" s="79" t="s">
        <v>4158</v>
      </c>
      <c r="J675" s="137" t="s">
        <v>369</v>
      </c>
      <c r="K675" s="114">
        <v>300000</v>
      </c>
      <c r="L675" s="137" t="s">
        <v>66</v>
      </c>
      <c r="M675" s="137" t="s">
        <v>67</v>
      </c>
      <c r="N675" s="79" t="s">
        <v>4159</v>
      </c>
      <c r="O675" s="79" t="s">
        <v>4160</v>
      </c>
      <c r="P675" s="79" t="s">
        <v>4161</v>
      </c>
      <c r="Q675" s="119" t="s">
        <v>4162</v>
      </c>
      <c r="R675" s="58" t="s">
        <v>72</v>
      </c>
      <c r="S675" s="115" t="s">
        <v>4148</v>
      </c>
      <c r="T675" s="119" t="s">
        <v>375</v>
      </c>
      <c r="U675" s="66" t="s">
        <v>75</v>
      </c>
      <c r="V675" s="66" t="s">
        <v>661</v>
      </c>
      <c r="W675" s="115" t="s">
        <v>77</v>
      </c>
      <c r="X675" s="66" t="s">
        <v>1358</v>
      </c>
      <c r="Y675" s="48" t="s">
        <v>4938</v>
      </c>
    </row>
    <row r="676" spans="1:220" s="41" customFormat="1" ht="15" customHeight="1" x14ac:dyDescent="0.25">
      <c r="A676" s="14">
        <v>675</v>
      </c>
      <c r="B676" s="42" t="s">
        <v>3411</v>
      </c>
      <c r="C676" s="43" t="s">
        <v>9</v>
      </c>
      <c r="D676" s="42" t="s">
        <v>61</v>
      </c>
      <c r="E676" s="78">
        <v>43130</v>
      </c>
      <c r="F676" s="79" t="s">
        <v>4163</v>
      </c>
      <c r="G676" s="136">
        <v>8214000167</v>
      </c>
      <c r="H676" s="79" t="s">
        <v>4164</v>
      </c>
      <c r="I676" s="79" t="s">
        <v>4165</v>
      </c>
      <c r="J676" s="137" t="s">
        <v>369</v>
      </c>
      <c r="K676" s="114">
        <v>50000</v>
      </c>
      <c r="L676" s="137" t="s">
        <v>66</v>
      </c>
      <c r="M676" s="137" t="s">
        <v>67</v>
      </c>
      <c r="N676" s="79" t="s">
        <v>4166</v>
      </c>
      <c r="O676" s="79" t="s">
        <v>4167</v>
      </c>
      <c r="P676" s="79" t="s">
        <v>4168</v>
      </c>
      <c r="Q676" s="119" t="s">
        <v>4169</v>
      </c>
      <c r="R676" s="58" t="s">
        <v>72</v>
      </c>
      <c r="S676" s="115" t="s">
        <v>4148</v>
      </c>
      <c r="T676" s="119" t="s">
        <v>375</v>
      </c>
      <c r="U676" s="66" t="s">
        <v>75</v>
      </c>
      <c r="V676" s="66" t="s">
        <v>661</v>
      </c>
      <c r="W676" s="115" t="s">
        <v>77</v>
      </c>
      <c r="X676" s="66" t="s">
        <v>1358</v>
      </c>
      <c r="Y676" s="48" t="s">
        <v>4938</v>
      </c>
    </row>
    <row r="677" spans="1:220" s="41" customFormat="1" ht="15" customHeight="1" x14ac:dyDescent="0.25">
      <c r="A677" s="14">
        <v>676</v>
      </c>
      <c r="B677" s="42" t="s">
        <v>3411</v>
      </c>
      <c r="C677" s="43" t="s">
        <v>9</v>
      </c>
      <c r="D677" s="42" t="s">
        <v>61</v>
      </c>
      <c r="E677" s="78">
        <v>43131</v>
      </c>
      <c r="F677" s="79" t="s">
        <v>4170</v>
      </c>
      <c r="G677" s="136">
        <v>8224000563</v>
      </c>
      <c r="H677" s="79" t="s">
        <v>4171</v>
      </c>
      <c r="I677" s="79" t="s">
        <v>4172</v>
      </c>
      <c r="J677" s="137" t="s">
        <v>369</v>
      </c>
      <c r="K677" s="114">
        <v>50000</v>
      </c>
      <c r="L677" s="137" t="s">
        <v>66</v>
      </c>
      <c r="M677" s="137" t="s">
        <v>67</v>
      </c>
      <c r="N677" s="79" t="s">
        <v>4173</v>
      </c>
      <c r="O677" s="79" t="s">
        <v>4174</v>
      </c>
      <c r="P677" s="79" t="s">
        <v>4175</v>
      </c>
      <c r="Q677" s="119" t="s">
        <v>4176</v>
      </c>
      <c r="R677" s="58" t="s">
        <v>72</v>
      </c>
      <c r="S677" s="115" t="s">
        <v>4148</v>
      </c>
      <c r="T677" s="119" t="s">
        <v>375</v>
      </c>
      <c r="U677" s="66" t="s">
        <v>75</v>
      </c>
      <c r="V677" s="66" t="s">
        <v>661</v>
      </c>
      <c r="W677" s="115" t="s">
        <v>77</v>
      </c>
      <c r="X677" s="66" t="s">
        <v>1358</v>
      </c>
      <c r="Y677" s="48" t="s">
        <v>4938</v>
      </c>
    </row>
    <row r="678" spans="1:220" s="41" customFormat="1" ht="15" customHeight="1" x14ac:dyDescent="0.25">
      <c r="A678" s="14">
        <v>677</v>
      </c>
      <c r="B678" s="42" t="s">
        <v>3411</v>
      </c>
      <c r="C678" s="43" t="s">
        <v>9</v>
      </c>
      <c r="D678" s="42" t="s">
        <v>61</v>
      </c>
      <c r="E678" s="78">
        <v>43121</v>
      </c>
      <c r="F678" s="79" t="s">
        <v>4177</v>
      </c>
      <c r="G678" s="136">
        <v>8224000442</v>
      </c>
      <c r="H678" s="79" t="s">
        <v>4178</v>
      </c>
      <c r="I678" s="79" t="s">
        <v>4179</v>
      </c>
      <c r="J678" s="137" t="s">
        <v>369</v>
      </c>
      <c r="K678" s="114">
        <v>50000</v>
      </c>
      <c r="L678" s="137" t="s">
        <v>66</v>
      </c>
      <c r="M678" s="137" t="s">
        <v>67</v>
      </c>
      <c r="N678" s="79" t="s">
        <v>4180</v>
      </c>
      <c r="O678" s="79" t="s">
        <v>4181</v>
      </c>
      <c r="P678" s="79" t="s">
        <v>4182</v>
      </c>
      <c r="Q678" s="119" t="s">
        <v>4183</v>
      </c>
      <c r="R678" s="58" t="s">
        <v>72</v>
      </c>
      <c r="S678" s="115" t="s">
        <v>4148</v>
      </c>
      <c r="T678" s="119" t="s">
        <v>375</v>
      </c>
      <c r="U678" s="66" t="s">
        <v>75</v>
      </c>
      <c r="V678" s="66" t="s">
        <v>661</v>
      </c>
      <c r="W678" s="115" t="s">
        <v>77</v>
      </c>
      <c r="X678" s="66" t="s">
        <v>1358</v>
      </c>
      <c r="Y678" s="48" t="s">
        <v>4938</v>
      </c>
      <c r="HI678" s="49"/>
      <c r="HJ678" s="49"/>
      <c r="HK678" s="49"/>
      <c r="HL678" s="49"/>
    </row>
    <row r="679" spans="1:220" s="41" customFormat="1" ht="15" customHeight="1" x14ac:dyDescent="0.25">
      <c r="A679" s="14">
        <v>678</v>
      </c>
      <c r="B679" s="42" t="s">
        <v>3411</v>
      </c>
      <c r="C679" s="43" t="s">
        <v>9</v>
      </c>
      <c r="D679" s="42" t="s">
        <v>61</v>
      </c>
      <c r="E679" s="78">
        <v>43121</v>
      </c>
      <c r="F679" s="79" t="s">
        <v>4184</v>
      </c>
      <c r="G679" s="136">
        <v>8224000747</v>
      </c>
      <c r="H679" s="79" t="s">
        <v>4185</v>
      </c>
      <c r="I679" s="79" t="s">
        <v>4186</v>
      </c>
      <c r="J679" s="137" t="s">
        <v>369</v>
      </c>
      <c r="K679" s="114">
        <v>100000</v>
      </c>
      <c r="L679" s="137" t="s">
        <v>66</v>
      </c>
      <c r="M679" s="137" t="s">
        <v>67</v>
      </c>
      <c r="N679" s="79" t="s">
        <v>4187</v>
      </c>
      <c r="O679" s="79" t="s">
        <v>4188</v>
      </c>
      <c r="P679" s="79" t="s">
        <v>4189</v>
      </c>
      <c r="Q679" s="119" t="s">
        <v>4190</v>
      </c>
      <c r="R679" s="58" t="s">
        <v>72</v>
      </c>
      <c r="S679" s="115" t="s">
        <v>4148</v>
      </c>
      <c r="T679" s="119" t="s">
        <v>375</v>
      </c>
      <c r="U679" s="66" t="s">
        <v>75</v>
      </c>
      <c r="V679" s="66" t="s">
        <v>661</v>
      </c>
      <c r="W679" s="115" t="s">
        <v>77</v>
      </c>
      <c r="X679" s="66" t="s">
        <v>1358</v>
      </c>
      <c r="Y679" s="48" t="s">
        <v>4938</v>
      </c>
    </row>
    <row r="680" spans="1:220" s="41" customFormat="1" ht="15" customHeight="1" x14ac:dyDescent="0.25">
      <c r="A680" s="14">
        <v>679</v>
      </c>
      <c r="B680" s="42" t="s">
        <v>3411</v>
      </c>
      <c r="C680" s="43" t="s">
        <v>9</v>
      </c>
      <c r="D680" s="42" t="s">
        <v>61</v>
      </c>
      <c r="E680" s="78">
        <v>43131</v>
      </c>
      <c r="F680" s="79" t="s">
        <v>4191</v>
      </c>
      <c r="G680" s="136">
        <v>8224000600</v>
      </c>
      <c r="H680" s="79" t="s">
        <v>4192</v>
      </c>
      <c r="I680" s="79" t="s">
        <v>4193</v>
      </c>
      <c r="J680" s="137" t="s">
        <v>369</v>
      </c>
      <c r="K680" s="114">
        <v>50000</v>
      </c>
      <c r="L680" s="137" t="s">
        <v>66</v>
      </c>
      <c r="M680" s="137" t="s">
        <v>67</v>
      </c>
      <c r="N680" s="79" t="s">
        <v>4194</v>
      </c>
      <c r="O680" s="79" t="s">
        <v>4195</v>
      </c>
      <c r="P680" s="79" t="s">
        <v>4196</v>
      </c>
      <c r="Q680" s="119" t="s">
        <v>4197</v>
      </c>
      <c r="R680" s="58" t="s">
        <v>72</v>
      </c>
      <c r="S680" s="115" t="s">
        <v>4148</v>
      </c>
      <c r="T680" s="119" t="s">
        <v>375</v>
      </c>
      <c r="U680" s="66" t="s">
        <v>75</v>
      </c>
      <c r="V680" s="66" t="s">
        <v>661</v>
      </c>
      <c r="W680" s="115" t="s">
        <v>77</v>
      </c>
      <c r="X680" s="66" t="s">
        <v>1358</v>
      </c>
      <c r="Y680" s="48" t="s">
        <v>4938</v>
      </c>
    </row>
    <row r="681" spans="1:220" s="41" customFormat="1" ht="15" customHeight="1" x14ac:dyDescent="0.25">
      <c r="A681" s="14">
        <v>680</v>
      </c>
      <c r="B681" s="42" t="s">
        <v>3411</v>
      </c>
      <c r="C681" s="43" t="s">
        <v>9</v>
      </c>
      <c r="D681" s="42" t="s">
        <v>61</v>
      </c>
      <c r="E681" s="78">
        <v>43131</v>
      </c>
      <c r="F681" s="79" t="s">
        <v>4198</v>
      </c>
      <c r="G681" s="136">
        <v>8224001050</v>
      </c>
      <c r="H681" s="79" t="s">
        <v>4199</v>
      </c>
      <c r="I681" s="79" t="s">
        <v>4200</v>
      </c>
      <c r="J681" s="137" t="s">
        <v>369</v>
      </c>
      <c r="K681" s="114">
        <v>50000</v>
      </c>
      <c r="L681" s="137" t="s">
        <v>66</v>
      </c>
      <c r="M681" s="137" t="s">
        <v>67</v>
      </c>
      <c r="N681" s="79" t="s">
        <v>4201</v>
      </c>
      <c r="O681" s="79" t="s">
        <v>4202</v>
      </c>
      <c r="P681" s="79" t="s">
        <v>4203</v>
      </c>
      <c r="Q681" s="119" t="s">
        <v>4204</v>
      </c>
      <c r="R681" s="58" t="s">
        <v>72</v>
      </c>
      <c r="S681" s="115" t="s">
        <v>4148</v>
      </c>
      <c r="T681" s="119" t="s">
        <v>375</v>
      </c>
      <c r="U681" s="66" t="s">
        <v>75</v>
      </c>
      <c r="V681" s="66" t="s">
        <v>661</v>
      </c>
      <c r="W681" s="115" t="s">
        <v>77</v>
      </c>
      <c r="X681" s="66" t="s">
        <v>1358</v>
      </c>
      <c r="Y681" s="48" t="s">
        <v>4938</v>
      </c>
    </row>
    <row r="682" spans="1:220" s="41" customFormat="1" ht="15" customHeight="1" x14ac:dyDescent="0.25">
      <c r="A682" s="14">
        <v>681</v>
      </c>
      <c r="B682" s="42" t="s">
        <v>3411</v>
      </c>
      <c r="C682" s="43" t="s">
        <v>9</v>
      </c>
      <c r="D682" s="42" t="s">
        <v>138</v>
      </c>
      <c r="E682" s="78">
        <v>43113</v>
      </c>
      <c r="F682" s="79" t="s">
        <v>4205</v>
      </c>
      <c r="G682" s="136">
        <v>8224000448</v>
      </c>
      <c r="H682" s="79" t="s">
        <v>4206</v>
      </c>
      <c r="I682" s="79" t="s">
        <v>4207</v>
      </c>
      <c r="J682" s="137" t="s">
        <v>369</v>
      </c>
      <c r="K682" s="114">
        <v>50000</v>
      </c>
      <c r="L682" s="137" t="s">
        <v>66</v>
      </c>
      <c r="M682" s="137" t="s">
        <v>67</v>
      </c>
      <c r="N682" s="79" t="s">
        <v>4208</v>
      </c>
      <c r="O682" s="79" t="s">
        <v>4209</v>
      </c>
      <c r="P682" s="79" t="s">
        <v>4210</v>
      </c>
      <c r="Q682" s="119" t="s">
        <v>4211</v>
      </c>
      <c r="R682" s="58" t="s">
        <v>72</v>
      </c>
      <c r="S682" s="115" t="s">
        <v>4212</v>
      </c>
      <c r="T682" s="119" t="s">
        <v>375</v>
      </c>
      <c r="U682" s="43" t="s">
        <v>3593</v>
      </c>
      <c r="V682" s="43" t="s">
        <v>661</v>
      </c>
      <c r="W682" s="66" t="s">
        <v>77</v>
      </c>
      <c r="X682" s="66" t="s">
        <v>1358</v>
      </c>
      <c r="Y682" s="126" t="s">
        <v>4939</v>
      </c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  <c r="DO682" s="54"/>
      <c r="DP682" s="54"/>
      <c r="DQ682" s="54"/>
      <c r="DR682" s="54"/>
      <c r="DS682" s="54"/>
      <c r="DT682" s="54"/>
      <c r="DU682" s="54"/>
      <c r="DV682" s="54"/>
      <c r="DW682" s="54"/>
      <c r="DX682" s="54"/>
      <c r="DY682" s="54"/>
      <c r="DZ682" s="54"/>
      <c r="EA682" s="54"/>
      <c r="EB682" s="54"/>
      <c r="EC682" s="54"/>
      <c r="ED682" s="54"/>
      <c r="EE682" s="54"/>
      <c r="EF682" s="54"/>
      <c r="EG682" s="54"/>
      <c r="EH682" s="54"/>
      <c r="EI682" s="54"/>
      <c r="EJ682" s="54"/>
      <c r="EK682" s="54"/>
      <c r="EL682" s="54"/>
      <c r="EM682" s="54"/>
      <c r="EN682" s="54"/>
      <c r="EO682" s="54"/>
      <c r="EP682" s="54"/>
      <c r="EQ682" s="54"/>
      <c r="ER682" s="54"/>
      <c r="ES682" s="54"/>
      <c r="ET682" s="54"/>
      <c r="EU682" s="54"/>
      <c r="EV682" s="54"/>
      <c r="EW682" s="54"/>
      <c r="EX682" s="54"/>
      <c r="EY682" s="54"/>
      <c r="EZ682" s="54"/>
      <c r="FA682" s="54"/>
      <c r="FB682" s="54"/>
      <c r="FC682" s="54"/>
      <c r="FD682" s="54"/>
      <c r="FE682" s="54"/>
      <c r="FF682" s="54"/>
      <c r="FG682" s="54"/>
      <c r="FH682" s="54"/>
      <c r="FI682" s="54"/>
      <c r="FJ682" s="54"/>
      <c r="FK682" s="54"/>
      <c r="FL682" s="54"/>
      <c r="FM682" s="54"/>
      <c r="FN682" s="54"/>
      <c r="FO682" s="54"/>
      <c r="FP682" s="54"/>
      <c r="FQ682" s="54"/>
      <c r="FR682" s="54"/>
      <c r="FS682" s="54"/>
      <c r="FT682" s="54"/>
      <c r="FU682" s="54"/>
      <c r="FV682" s="54"/>
      <c r="FW682" s="54"/>
      <c r="FX682" s="54"/>
      <c r="FY682" s="54"/>
      <c r="FZ682" s="54"/>
      <c r="GA682" s="54"/>
      <c r="GB682" s="54"/>
      <c r="GC682" s="54"/>
      <c r="GD682" s="54"/>
      <c r="GE682" s="54"/>
      <c r="GF682" s="54"/>
      <c r="GG682" s="54"/>
      <c r="GH682" s="54"/>
      <c r="GI682" s="54"/>
      <c r="GJ682" s="54"/>
      <c r="GK682" s="54"/>
      <c r="GL682" s="54"/>
      <c r="GM682" s="54"/>
      <c r="GN682" s="54"/>
      <c r="GO682" s="54"/>
      <c r="GP682" s="54"/>
      <c r="GQ682" s="54"/>
      <c r="GR682" s="54"/>
      <c r="GS682" s="54"/>
      <c r="GT682" s="54"/>
      <c r="GU682" s="54"/>
      <c r="GV682" s="54"/>
      <c r="GW682" s="54"/>
      <c r="GX682" s="54"/>
      <c r="GY682" s="54"/>
      <c r="GZ682" s="54"/>
      <c r="HA682" s="54"/>
      <c r="HB682" s="54"/>
      <c r="HC682" s="54"/>
      <c r="HD682" s="54"/>
      <c r="HE682" s="54"/>
      <c r="HF682" s="54"/>
      <c r="HG682" s="54"/>
      <c r="HH682" s="54"/>
    </row>
    <row r="683" spans="1:220" s="41" customFormat="1" ht="15" customHeight="1" x14ac:dyDescent="0.25">
      <c r="A683" s="14">
        <v>682</v>
      </c>
      <c r="B683" s="42" t="s">
        <v>3411</v>
      </c>
      <c r="C683" s="43" t="s">
        <v>9</v>
      </c>
      <c r="D683" s="42" t="s">
        <v>138</v>
      </c>
      <c r="E683" s="78">
        <v>43123</v>
      </c>
      <c r="F683" s="79" t="s">
        <v>4213</v>
      </c>
      <c r="G683" s="136">
        <v>8224000768</v>
      </c>
      <c r="H683" s="79" t="s">
        <v>4214</v>
      </c>
      <c r="I683" s="79" t="s">
        <v>4215</v>
      </c>
      <c r="J683" s="137" t="s">
        <v>369</v>
      </c>
      <c r="K683" s="114">
        <v>50000</v>
      </c>
      <c r="L683" s="137" t="s">
        <v>66</v>
      </c>
      <c r="M683" s="137" t="s">
        <v>67</v>
      </c>
      <c r="N683" s="79" t="s">
        <v>4216</v>
      </c>
      <c r="O683" s="79" t="s">
        <v>4217</v>
      </c>
      <c r="P683" s="79" t="s">
        <v>4218</v>
      </c>
      <c r="Q683" s="119" t="s">
        <v>4219</v>
      </c>
      <c r="R683" s="58" t="s">
        <v>72</v>
      </c>
      <c r="S683" s="115" t="s">
        <v>4212</v>
      </c>
      <c r="T683" s="119" t="s">
        <v>375</v>
      </c>
      <c r="U683" s="43" t="s">
        <v>3593</v>
      </c>
      <c r="V683" s="43" t="s">
        <v>661</v>
      </c>
      <c r="W683" s="66" t="s">
        <v>77</v>
      </c>
      <c r="X683" s="66" t="s">
        <v>1358</v>
      </c>
      <c r="Y683" s="126" t="s">
        <v>4939</v>
      </c>
    </row>
    <row r="684" spans="1:220" s="41" customFormat="1" ht="15" customHeight="1" x14ac:dyDescent="0.25">
      <c r="A684" s="14">
        <v>683</v>
      </c>
      <c r="B684" s="42" t="s">
        <v>3411</v>
      </c>
      <c r="C684" s="43" t="s">
        <v>9</v>
      </c>
      <c r="D684" s="42" t="s">
        <v>138</v>
      </c>
      <c r="E684" s="78">
        <v>43131</v>
      </c>
      <c r="F684" s="79" t="s">
        <v>4220</v>
      </c>
      <c r="G684" s="136">
        <v>8224001085</v>
      </c>
      <c r="H684" s="79" t="s">
        <v>4221</v>
      </c>
      <c r="I684" s="79" t="s">
        <v>4222</v>
      </c>
      <c r="J684" s="137" t="s">
        <v>369</v>
      </c>
      <c r="K684" s="114">
        <v>50000</v>
      </c>
      <c r="L684" s="137" t="s">
        <v>66</v>
      </c>
      <c r="M684" s="137" t="s">
        <v>67</v>
      </c>
      <c r="N684" s="79" t="s">
        <v>4223</v>
      </c>
      <c r="O684" s="79" t="s">
        <v>4224</v>
      </c>
      <c r="P684" s="79" t="s">
        <v>4225</v>
      </c>
      <c r="Q684" s="119" t="s">
        <v>4226</v>
      </c>
      <c r="R684" s="58" t="s">
        <v>72</v>
      </c>
      <c r="S684" s="115" t="s">
        <v>4212</v>
      </c>
      <c r="T684" s="119" t="s">
        <v>375</v>
      </c>
      <c r="U684" s="43" t="s">
        <v>3593</v>
      </c>
      <c r="V684" s="43" t="s">
        <v>661</v>
      </c>
      <c r="W684" s="66" t="s">
        <v>77</v>
      </c>
      <c r="X684" s="66" t="s">
        <v>1358</v>
      </c>
      <c r="Y684" s="126" t="s">
        <v>4939</v>
      </c>
    </row>
    <row r="685" spans="1:220" s="41" customFormat="1" ht="15" customHeight="1" x14ac:dyDescent="0.25">
      <c r="A685" s="14">
        <v>684</v>
      </c>
      <c r="B685" s="42" t="s">
        <v>3411</v>
      </c>
      <c r="C685" s="43" t="s">
        <v>10</v>
      </c>
      <c r="D685" s="42" t="s">
        <v>61</v>
      </c>
      <c r="E685" s="86">
        <v>43117</v>
      </c>
      <c r="F685" s="111">
        <v>0.61061342592592593</v>
      </c>
      <c r="G685" s="14" t="s">
        <v>31</v>
      </c>
      <c r="H685" s="14" t="s">
        <v>31</v>
      </c>
      <c r="I685" s="14" t="s">
        <v>31</v>
      </c>
      <c r="J685" s="14" t="s">
        <v>31</v>
      </c>
      <c r="K685" s="46">
        <v>100000</v>
      </c>
      <c r="L685" s="14" t="s">
        <v>31</v>
      </c>
      <c r="M685" s="14" t="s">
        <v>31</v>
      </c>
      <c r="N685" s="14" t="s">
        <v>31</v>
      </c>
      <c r="O685" s="14" t="s">
        <v>31</v>
      </c>
      <c r="P685" s="42" t="s">
        <v>4227</v>
      </c>
      <c r="Q685" s="14" t="s">
        <v>100</v>
      </c>
      <c r="R685" s="42" t="s">
        <v>72</v>
      </c>
      <c r="S685" s="42" t="s">
        <v>4228</v>
      </c>
      <c r="T685" s="14" t="s">
        <v>375</v>
      </c>
      <c r="U685" s="42" t="s">
        <v>3414</v>
      </c>
      <c r="V685" s="14" t="s">
        <v>31</v>
      </c>
      <c r="W685" s="14" t="s">
        <v>31</v>
      </c>
      <c r="X685" s="66" t="s">
        <v>1358</v>
      </c>
      <c r="Y685" s="48" t="s">
        <v>4938</v>
      </c>
    </row>
    <row r="686" spans="1:220" x14ac:dyDescent="0.25">
      <c r="A686" s="14">
        <v>685</v>
      </c>
      <c r="B686" s="138" t="s">
        <v>4229</v>
      </c>
      <c r="C686" s="138" t="s">
        <v>9</v>
      </c>
      <c r="D686" s="138" t="s">
        <v>61</v>
      </c>
      <c r="E686" s="63">
        <v>43097</v>
      </c>
      <c r="F686" s="45" t="s">
        <v>4230</v>
      </c>
      <c r="G686" s="138">
        <v>8163001244</v>
      </c>
      <c r="H686" s="138" t="s">
        <v>4231</v>
      </c>
      <c r="I686" s="138" t="s">
        <v>4232</v>
      </c>
      <c r="J686" s="138" t="s">
        <v>1285</v>
      </c>
      <c r="K686" s="139">
        <v>100000</v>
      </c>
      <c r="L686" s="138" t="s">
        <v>66</v>
      </c>
      <c r="M686" s="138" t="s">
        <v>67</v>
      </c>
      <c r="N686" s="138" t="s">
        <v>4233</v>
      </c>
      <c r="O686" s="138" t="s">
        <v>4234</v>
      </c>
      <c r="P686" s="117" t="s">
        <v>4235</v>
      </c>
      <c r="Q686" s="140" t="s">
        <v>4236</v>
      </c>
      <c r="R686" s="141" t="s">
        <v>72</v>
      </c>
      <c r="S686" s="138" t="s">
        <v>4237</v>
      </c>
      <c r="T686" s="140" t="s">
        <v>617</v>
      </c>
      <c r="U686" s="117" t="s">
        <v>75</v>
      </c>
      <c r="V686" s="117" t="s">
        <v>4238</v>
      </c>
      <c r="W686" s="117" t="s">
        <v>77</v>
      </c>
      <c r="X686" s="142" t="s">
        <v>1358</v>
      </c>
      <c r="Y686" s="48" t="s">
        <v>4938</v>
      </c>
    </row>
    <row r="687" spans="1:220" x14ac:dyDescent="0.25">
      <c r="A687" s="14">
        <v>686</v>
      </c>
      <c r="B687" s="138" t="s">
        <v>4229</v>
      </c>
      <c r="C687" s="138" t="s">
        <v>9</v>
      </c>
      <c r="D687" s="138" t="s">
        <v>61</v>
      </c>
      <c r="E687" s="63">
        <v>43097</v>
      </c>
      <c r="F687" s="45" t="s">
        <v>4239</v>
      </c>
      <c r="G687" s="138">
        <v>8163001244</v>
      </c>
      <c r="H687" s="138" t="s">
        <v>4231</v>
      </c>
      <c r="I687" s="138" t="s">
        <v>4232</v>
      </c>
      <c r="J687" s="138" t="s">
        <v>1285</v>
      </c>
      <c r="K687" s="139">
        <v>100000</v>
      </c>
      <c r="L687" s="138" t="s">
        <v>66</v>
      </c>
      <c r="M687" s="138" t="s">
        <v>67</v>
      </c>
      <c r="N687" s="138" t="s">
        <v>4240</v>
      </c>
      <c r="O687" s="138" t="s">
        <v>4241</v>
      </c>
      <c r="P687" s="117" t="s">
        <v>4235</v>
      </c>
      <c r="Q687" s="140" t="s">
        <v>4236</v>
      </c>
      <c r="R687" s="141" t="s">
        <v>72</v>
      </c>
      <c r="S687" s="138" t="s">
        <v>4237</v>
      </c>
      <c r="T687" s="140" t="s">
        <v>617</v>
      </c>
      <c r="U687" s="117" t="s">
        <v>75</v>
      </c>
      <c r="V687" s="117" t="s">
        <v>4238</v>
      </c>
      <c r="W687" s="117" t="s">
        <v>77</v>
      </c>
      <c r="X687" s="142" t="s">
        <v>1358</v>
      </c>
      <c r="Y687" s="48" t="s">
        <v>4938</v>
      </c>
    </row>
    <row r="688" spans="1:220" x14ac:dyDescent="0.25">
      <c r="A688" s="14">
        <v>687</v>
      </c>
      <c r="B688" s="138" t="s">
        <v>4229</v>
      </c>
      <c r="C688" s="138" t="s">
        <v>9</v>
      </c>
      <c r="D688" s="138" t="s">
        <v>61</v>
      </c>
      <c r="E688" s="63">
        <v>43097</v>
      </c>
      <c r="F688" s="45" t="s">
        <v>4242</v>
      </c>
      <c r="G688" s="138">
        <v>8163001244</v>
      </c>
      <c r="H688" s="138" t="s">
        <v>4231</v>
      </c>
      <c r="I688" s="138" t="s">
        <v>4232</v>
      </c>
      <c r="J688" s="138" t="s">
        <v>1285</v>
      </c>
      <c r="K688" s="139">
        <v>100000</v>
      </c>
      <c r="L688" s="138" t="s">
        <v>66</v>
      </c>
      <c r="M688" s="138" t="s">
        <v>67</v>
      </c>
      <c r="N688" s="138" t="s">
        <v>4243</v>
      </c>
      <c r="O688" s="138" t="s">
        <v>4244</v>
      </c>
      <c r="P688" s="117" t="s">
        <v>4235</v>
      </c>
      <c r="Q688" s="140" t="s">
        <v>4236</v>
      </c>
      <c r="R688" s="141" t="s">
        <v>72</v>
      </c>
      <c r="S688" s="138" t="s">
        <v>4237</v>
      </c>
      <c r="T688" s="140" t="s">
        <v>617</v>
      </c>
      <c r="U688" s="117" t="s">
        <v>75</v>
      </c>
      <c r="V688" s="117" t="s">
        <v>4238</v>
      </c>
      <c r="W688" s="117" t="s">
        <v>77</v>
      </c>
      <c r="X688" s="142" t="s">
        <v>1358</v>
      </c>
      <c r="Y688" s="48" t="s">
        <v>4938</v>
      </c>
    </row>
    <row r="689" spans="1:25" x14ac:dyDescent="0.25">
      <c r="A689" s="14">
        <v>688</v>
      </c>
      <c r="B689" s="138" t="s">
        <v>4229</v>
      </c>
      <c r="C689" s="138" t="s">
        <v>9</v>
      </c>
      <c r="D689" s="138" t="s">
        <v>61</v>
      </c>
      <c r="E689" s="63">
        <v>43113</v>
      </c>
      <c r="F689" s="45" t="s">
        <v>4245</v>
      </c>
      <c r="G689" s="138">
        <v>8163000517</v>
      </c>
      <c r="H689" s="138" t="s">
        <v>4246</v>
      </c>
      <c r="I689" s="138" t="s">
        <v>4247</v>
      </c>
      <c r="J689" s="138" t="s">
        <v>611</v>
      </c>
      <c r="K689" s="139">
        <v>50000</v>
      </c>
      <c r="L689" s="138" t="s">
        <v>66</v>
      </c>
      <c r="M689" s="138" t="s">
        <v>67</v>
      </c>
      <c r="N689" s="138" t="s">
        <v>4248</v>
      </c>
      <c r="O689" s="138" t="s">
        <v>4249</v>
      </c>
      <c r="P689" s="117" t="s">
        <v>4250</v>
      </c>
      <c r="Q689" s="140" t="s">
        <v>4251</v>
      </c>
      <c r="R689" s="141" t="s">
        <v>72</v>
      </c>
      <c r="S689" s="138" t="s">
        <v>4237</v>
      </c>
      <c r="T689" s="140" t="s">
        <v>617</v>
      </c>
      <c r="U689" s="117" t="s">
        <v>75</v>
      </c>
      <c r="V689" s="117" t="s">
        <v>4238</v>
      </c>
      <c r="W689" s="117" t="s">
        <v>77</v>
      </c>
      <c r="X689" s="142" t="s">
        <v>1358</v>
      </c>
      <c r="Y689" s="48" t="s">
        <v>4938</v>
      </c>
    </row>
    <row r="690" spans="1:25" x14ac:dyDescent="0.25">
      <c r="A690" s="14">
        <v>689</v>
      </c>
      <c r="B690" s="138" t="s">
        <v>4229</v>
      </c>
      <c r="C690" s="138" t="s">
        <v>9</v>
      </c>
      <c r="D690" s="138" t="s">
        <v>61</v>
      </c>
      <c r="E690" s="63">
        <v>43102</v>
      </c>
      <c r="F690" s="45" t="s">
        <v>4252</v>
      </c>
      <c r="G690" s="138">
        <v>8174000150</v>
      </c>
      <c r="H690" s="138" t="s">
        <v>4253</v>
      </c>
      <c r="I690" s="138" t="s">
        <v>4254</v>
      </c>
      <c r="J690" s="138" t="s">
        <v>611</v>
      </c>
      <c r="K690" s="139">
        <v>50000</v>
      </c>
      <c r="L690" s="138" t="s">
        <v>66</v>
      </c>
      <c r="M690" s="138" t="s">
        <v>67</v>
      </c>
      <c r="N690" s="138" t="s">
        <v>4255</v>
      </c>
      <c r="O690" s="138" t="s">
        <v>4256</v>
      </c>
      <c r="P690" s="117" t="s">
        <v>4257</v>
      </c>
      <c r="Q690" s="140" t="s">
        <v>4258</v>
      </c>
      <c r="R690" s="141" t="s">
        <v>72</v>
      </c>
      <c r="S690" s="138" t="s">
        <v>4237</v>
      </c>
      <c r="T690" s="140" t="s">
        <v>617</v>
      </c>
      <c r="U690" s="117" t="s">
        <v>75</v>
      </c>
      <c r="V690" s="117" t="s">
        <v>4238</v>
      </c>
      <c r="W690" s="117" t="s">
        <v>77</v>
      </c>
      <c r="X690" s="142" t="s">
        <v>1358</v>
      </c>
      <c r="Y690" s="48" t="s">
        <v>4938</v>
      </c>
    </row>
    <row r="691" spans="1:25" x14ac:dyDescent="0.25">
      <c r="A691" s="14">
        <v>690</v>
      </c>
      <c r="B691" s="138" t="s">
        <v>4229</v>
      </c>
      <c r="C691" s="138" t="s">
        <v>10</v>
      </c>
      <c r="D691" s="138" t="s">
        <v>61</v>
      </c>
      <c r="E691" s="86">
        <v>43129</v>
      </c>
      <c r="F691" s="94">
        <v>0.9220949074074074</v>
      </c>
      <c r="G691" s="138" t="s">
        <v>31</v>
      </c>
      <c r="H691" s="138" t="s">
        <v>31</v>
      </c>
      <c r="I691" s="138" t="s">
        <v>31</v>
      </c>
      <c r="J691" s="138" t="s">
        <v>31</v>
      </c>
      <c r="K691" s="139">
        <v>50000</v>
      </c>
      <c r="L691" s="138" t="s">
        <v>31</v>
      </c>
      <c r="M691" s="138" t="s">
        <v>31</v>
      </c>
      <c r="N691" s="138" t="s">
        <v>31</v>
      </c>
      <c r="O691" s="138" t="s">
        <v>31</v>
      </c>
      <c r="P691" s="117" t="s">
        <v>4259</v>
      </c>
      <c r="Q691" s="140" t="s">
        <v>100</v>
      </c>
      <c r="R691" s="141" t="s">
        <v>72</v>
      </c>
      <c r="S691" s="138" t="s">
        <v>4260</v>
      </c>
      <c r="T691" s="140" t="s">
        <v>617</v>
      </c>
      <c r="U691" s="117" t="s">
        <v>2314</v>
      </c>
      <c r="V691" s="117" t="s">
        <v>31</v>
      </c>
      <c r="W691" s="117" t="s">
        <v>31</v>
      </c>
      <c r="X691" s="142" t="s">
        <v>1358</v>
      </c>
      <c r="Y691" s="48" t="s">
        <v>4938</v>
      </c>
    </row>
    <row r="692" spans="1:25" x14ac:dyDescent="0.25">
      <c r="A692" s="14">
        <v>691</v>
      </c>
      <c r="B692" s="138" t="s">
        <v>4229</v>
      </c>
      <c r="C692" s="138" t="s">
        <v>10</v>
      </c>
      <c r="D692" s="138" t="s">
        <v>61</v>
      </c>
      <c r="E692" s="86">
        <v>43101</v>
      </c>
      <c r="F692" s="94">
        <v>0.13930555555555554</v>
      </c>
      <c r="G692" s="138" t="s">
        <v>31</v>
      </c>
      <c r="H692" s="138" t="s">
        <v>31</v>
      </c>
      <c r="I692" s="138" t="s">
        <v>31</v>
      </c>
      <c r="J692" s="138" t="s">
        <v>31</v>
      </c>
      <c r="K692" s="139">
        <v>50000</v>
      </c>
      <c r="L692" s="138" t="s">
        <v>31</v>
      </c>
      <c r="M692" s="138" t="s">
        <v>31</v>
      </c>
      <c r="N692" s="138" t="s">
        <v>31</v>
      </c>
      <c r="O692" s="138" t="s">
        <v>31</v>
      </c>
      <c r="P692" s="117" t="s">
        <v>4261</v>
      </c>
      <c r="Q692" s="140" t="s">
        <v>100</v>
      </c>
      <c r="R692" s="141" t="s">
        <v>72</v>
      </c>
      <c r="S692" s="138" t="s">
        <v>4260</v>
      </c>
      <c r="T692" s="140" t="s">
        <v>617</v>
      </c>
      <c r="U692" s="117" t="s">
        <v>2314</v>
      </c>
      <c r="V692" s="117" t="s">
        <v>31</v>
      </c>
      <c r="W692" s="117" t="s">
        <v>31</v>
      </c>
      <c r="X692" s="142" t="s">
        <v>1358</v>
      </c>
      <c r="Y692" s="48" t="s">
        <v>4938</v>
      </c>
    </row>
    <row r="693" spans="1:25" x14ac:dyDescent="0.25">
      <c r="A693" s="14">
        <v>692</v>
      </c>
      <c r="B693" s="138" t="s">
        <v>4229</v>
      </c>
      <c r="C693" s="138" t="s">
        <v>9</v>
      </c>
      <c r="D693" s="138" t="s">
        <v>61</v>
      </c>
      <c r="E693" s="65">
        <v>43123</v>
      </c>
      <c r="F693" s="66" t="s">
        <v>4262</v>
      </c>
      <c r="G693" s="138">
        <v>8183000599</v>
      </c>
      <c r="H693" s="138" t="s">
        <v>4263</v>
      </c>
      <c r="I693" s="138" t="s">
        <v>4264</v>
      </c>
      <c r="J693" s="138" t="s">
        <v>700</v>
      </c>
      <c r="K693" s="139">
        <v>200000</v>
      </c>
      <c r="L693" s="138" t="s">
        <v>66</v>
      </c>
      <c r="M693" s="138" t="s">
        <v>67</v>
      </c>
      <c r="N693" s="138" t="s">
        <v>4265</v>
      </c>
      <c r="O693" s="138" t="s">
        <v>4266</v>
      </c>
      <c r="P693" s="117" t="s">
        <v>4267</v>
      </c>
      <c r="Q693" s="140" t="s">
        <v>4268</v>
      </c>
      <c r="R693" s="141" t="s">
        <v>72</v>
      </c>
      <c r="S693" s="138" t="s">
        <v>4269</v>
      </c>
      <c r="T693" s="140" t="s">
        <v>706</v>
      </c>
      <c r="U693" s="117" t="s">
        <v>433</v>
      </c>
      <c r="V693" s="117" t="s">
        <v>661</v>
      </c>
      <c r="W693" s="117" t="s">
        <v>77</v>
      </c>
      <c r="X693" s="142" t="s">
        <v>1358</v>
      </c>
      <c r="Y693" s="48" t="s">
        <v>4938</v>
      </c>
    </row>
    <row r="694" spans="1:25" x14ac:dyDescent="0.25">
      <c r="A694" s="14">
        <v>693</v>
      </c>
      <c r="B694" s="138" t="s">
        <v>4229</v>
      </c>
      <c r="C694" s="138" t="s">
        <v>9</v>
      </c>
      <c r="D694" s="138" t="s">
        <v>61</v>
      </c>
      <c r="E694" s="65">
        <v>43127</v>
      </c>
      <c r="F694" s="66" t="s">
        <v>4270</v>
      </c>
      <c r="G694" s="138">
        <v>8183000630</v>
      </c>
      <c r="H694" s="138" t="s">
        <v>2496</v>
      </c>
      <c r="I694" s="138" t="s">
        <v>2497</v>
      </c>
      <c r="J694" s="138" t="s">
        <v>710</v>
      </c>
      <c r="K694" s="139">
        <v>50000</v>
      </c>
      <c r="L694" s="138" t="s">
        <v>66</v>
      </c>
      <c r="M694" s="138" t="s">
        <v>67</v>
      </c>
      <c r="N694" s="138" t="s">
        <v>4271</v>
      </c>
      <c r="O694" s="138" t="s">
        <v>4272</v>
      </c>
      <c r="P694" s="117" t="s">
        <v>4273</v>
      </c>
      <c r="Q694" s="140" t="s">
        <v>2501</v>
      </c>
      <c r="R694" s="141" t="s">
        <v>72</v>
      </c>
      <c r="S694" s="138" t="s">
        <v>4269</v>
      </c>
      <c r="T694" s="140" t="s">
        <v>706</v>
      </c>
      <c r="U694" s="117" t="s">
        <v>90</v>
      </c>
      <c r="V694" s="117" t="s">
        <v>661</v>
      </c>
      <c r="W694" s="117" t="s">
        <v>77</v>
      </c>
      <c r="X694" s="142" t="s">
        <v>1358</v>
      </c>
      <c r="Y694" s="48" t="s">
        <v>4938</v>
      </c>
    </row>
    <row r="695" spans="1:25" x14ac:dyDescent="0.25">
      <c r="A695" s="14">
        <v>694</v>
      </c>
      <c r="B695" s="138" t="s">
        <v>4229</v>
      </c>
      <c r="C695" s="138" t="s">
        <v>9</v>
      </c>
      <c r="D695" s="138" t="s">
        <v>61</v>
      </c>
      <c r="E695" s="107">
        <v>43109</v>
      </c>
      <c r="F695" s="143" t="s">
        <v>4274</v>
      </c>
      <c r="G695" s="138" t="s">
        <v>4275</v>
      </c>
      <c r="H695" s="138" t="s">
        <v>4276</v>
      </c>
      <c r="I695" s="138" t="s">
        <v>4277</v>
      </c>
      <c r="J695" s="138" t="s">
        <v>2656</v>
      </c>
      <c r="K695" s="139">
        <v>150000</v>
      </c>
      <c r="L695" s="138" t="s">
        <v>66</v>
      </c>
      <c r="M695" s="138" t="s">
        <v>67</v>
      </c>
      <c r="N695" s="138" t="s">
        <v>4278</v>
      </c>
      <c r="O695" s="138" t="s">
        <v>4279</v>
      </c>
      <c r="P695" s="117" t="s">
        <v>4280</v>
      </c>
      <c r="Q695" s="140" t="s">
        <v>4281</v>
      </c>
      <c r="R695" s="141" t="s">
        <v>72</v>
      </c>
      <c r="S695" s="138" t="s">
        <v>4282</v>
      </c>
      <c r="T695" s="140" t="s">
        <v>2642</v>
      </c>
      <c r="U695" s="117" t="s">
        <v>450</v>
      </c>
      <c r="V695" s="117" t="s">
        <v>661</v>
      </c>
      <c r="W695" s="117" t="s">
        <v>77</v>
      </c>
      <c r="X695" s="142" t="s">
        <v>1358</v>
      </c>
      <c r="Y695" s="48" t="s">
        <v>4938</v>
      </c>
    </row>
    <row r="696" spans="1:25" x14ac:dyDescent="0.25">
      <c r="A696" s="14">
        <v>695</v>
      </c>
      <c r="B696" s="138" t="s">
        <v>4229</v>
      </c>
      <c r="C696" s="138" t="s">
        <v>9</v>
      </c>
      <c r="D696" s="138" t="s">
        <v>61</v>
      </c>
      <c r="E696" s="65">
        <v>43073</v>
      </c>
      <c r="F696" s="66" t="s">
        <v>4283</v>
      </c>
      <c r="G696" s="138">
        <v>8156001382</v>
      </c>
      <c r="H696" s="138" t="s">
        <v>4284</v>
      </c>
      <c r="I696" s="138" t="s">
        <v>4285</v>
      </c>
      <c r="J696" s="138" t="s">
        <v>665</v>
      </c>
      <c r="K696" s="139">
        <v>100000</v>
      </c>
      <c r="L696" s="138" t="s">
        <v>66</v>
      </c>
      <c r="M696" s="138" t="s">
        <v>67</v>
      </c>
      <c r="N696" s="138" t="s">
        <v>4286</v>
      </c>
      <c r="O696" s="138" t="s">
        <v>4287</v>
      </c>
      <c r="P696" s="117" t="s">
        <v>4288</v>
      </c>
      <c r="Q696" s="140" t="s">
        <v>4289</v>
      </c>
      <c r="R696" s="141" t="s">
        <v>72</v>
      </c>
      <c r="S696" s="138" t="s">
        <v>4290</v>
      </c>
      <c r="T696" s="140" t="s">
        <v>380</v>
      </c>
      <c r="U696" s="117" t="s">
        <v>90</v>
      </c>
      <c r="V696" s="117" t="s">
        <v>661</v>
      </c>
      <c r="W696" s="117" t="s">
        <v>77</v>
      </c>
      <c r="X696" s="142" t="s">
        <v>1358</v>
      </c>
      <c r="Y696" s="48" t="s">
        <v>4938</v>
      </c>
    </row>
    <row r="697" spans="1:25" x14ac:dyDescent="0.25">
      <c r="A697" s="14">
        <v>696</v>
      </c>
      <c r="B697" s="138" t="s">
        <v>4229</v>
      </c>
      <c r="C697" s="138" t="s">
        <v>9</v>
      </c>
      <c r="D697" s="138" t="s">
        <v>61</v>
      </c>
      <c r="E697" s="65">
        <v>43105</v>
      </c>
      <c r="F697" s="66" t="s">
        <v>4291</v>
      </c>
      <c r="G697" s="138">
        <v>8187000785</v>
      </c>
      <c r="H697" s="138" t="s">
        <v>4292</v>
      </c>
      <c r="I697" s="138" t="s">
        <v>4293</v>
      </c>
      <c r="J697" s="138" t="s">
        <v>665</v>
      </c>
      <c r="K697" s="139">
        <v>100000</v>
      </c>
      <c r="L697" s="138" t="s">
        <v>66</v>
      </c>
      <c r="M697" s="138" t="s">
        <v>67</v>
      </c>
      <c r="N697" s="138" t="s">
        <v>4294</v>
      </c>
      <c r="O697" s="138" t="s">
        <v>4295</v>
      </c>
      <c r="P697" s="117" t="s">
        <v>4296</v>
      </c>
      <c r="Q697" s="140" t="s">
        <v>4297</v>
      </c>
      <c r="R697" s="141" t="s">
        <v>72</v>
      </c>
      <c r="S697" s="138" t="s">
        <v>4290</v>
      </c>
      <c r="T697" s="140" t="s">
        <v>380</v>
      </c>
      <c r="U697" s="117" t="s">
        <v>90</v>
      </c>
      <c r="V697" s="117" t="s">
        <v>661</v>
      </c>
      <c r="W697" s="117" t="s">
        <v>77</v>
      </c>
      <c r="X697" s="142" t="s">
        <v>1358</v>
      </c>
      <c r="Y697" s="48" t="s">
        <v>4938</v>
      </c>
    </row>
    <row r="698" spans="1:25" x14ac:dyDescent="0.25">
      <c r="A698" s="14">
        <v>697</v>
      </c>
      <c r="B698" s="138" t="s">
        <v>4229</v>
      </c>
      <c r="C698" s="138" t="s">
        <v>9</v>
      </c>
      <c r="D698" s="138" t="s">
        <v>61</v>
      </c>
      <c r="E698" s="65">
        <v>43083</v>
      </c>
      <c r="F698" s="66" t="s">
        <v>4298</v>
      </c>
      <c r="G698" s="138">
        <v>8156002049</v>
      </c>
      <c r="H698" s="138" t="s">
        <v>4299</v>
      </c>
      <c r="I698" s="138" t="s">
        <v>4300</v>
      </c>
      <c r="J698" s="138" t="s">
        <v>665</v>
      </c>
      <c r="K698" s="139">
        <v>100000</v>
      </c>
      <c r="L698" s="138" t="s">
        <v>66</v>
      </c>
      <c r="M698" s="138" t="s">
        <v>67</v>
      </c>
      <c r="N698" s="138" t="s">
        <v>4301</v>
      </c>
      <c r="O698" s="138" t="s">
        <v>4302</v>
      </c>
      <c r="P698" s="117" t="s">
        <v>4303</v>
      </c>
      <c r="Q698" s="140" t="s">
        <v>4304</v>
      </c>
      <c r="R698" s="141" t="s">
        <v>72</v>
      </c>
      <c r="S698" s="138" t="s">
        <v>4290</v>
      </c>
      <c r="T698" s="140" t="s">
        <v>380</v>
      </c>
      <c r="U698" s="117" t="s">
        <v>75</v>
      </c>
      <c r="V698" s="117" t="s">
        <v>661</v>
      </c>
      <c r="W698" s="117" t="s">
        <v>77</v>
      </c>
      <c r="X698" s="142" t="s">
        <v>1358</v>
      </c>
      <c r="Y698" s="48" t="s">
        <v>4938</v>
      </c>
    </row>
    <row r="699" spans="1:25" x14ac:dyDescent="0.25">
      <c r="A699" s="14">
        <v>698</v>
      </c>
      <c r="B699" s="138" t="s">
        <v>4229</v>
      </c>
      <c r="C699" s="138" t="s">
        <v>9</v>
      </c>
      <c r="D699" s="138" t="s">
        <v>61</v>
      </c>
      <c r="E699" s="52">
        <v>43106</v>
      </c>
      <c r="F699" s="58" t="s">
        <v>4305</v>
      </c>
      <c r="G699" s="138">
        <v>8156002045</v>
      </c>
      <c r="H699" s="138" t="s">
        <v>3257</v>
      </c>
      <c r="I699" s="138" t="s">
        <v>4306</v>
      </c>
      <c r="J699" s="138" t="s">
        <v>665</v>
      </c>
      <c r="K699" s="139">
        <v>200000</v>
      </c>
      <c r="L699" s="138" t="s">
        <v>66</v>
      </c>
      <c r="M699" s="138" t="s">
        <v>67</v>
      </c>
      <c r="N699" s="138" t="s">
        <v>4307</v>
      </c>
      <c r="O699" s="138" t="s">
        <v>4308</v>
      </c>
      <c r="P699" s="117" t="s">
        <v>4309</v>
      </c>
      <c r="Q699" s="140" t="s">
        <v>3262</v>
      </c>
      <c r="R699" s="141" t="s">
        <v>72</v>
      </c>
      <c r="S699" s="138" t="s">
        <v>4290</v>
      </c>
      <c r="T699" s="140" t="s">
        <v>380</v>
      </c>
      <c r="U699" s="117" t="s">
        <v>75</v>
      </c>
      <c r="V699" s="117" t="s">
        <v>661</v>
      </c>
      <c r="W699" s="117" t="s">
        <v>77</v>
      </c>
      <c r="X699" s="142" t="s">
        <v>1358</v>
      </c>
      <c r="Y699" s="48" t="s">
        <v>4938</v>
      </c>
    </row>
    <row r="700" spans="1:25" x14ac:dyDescent="0.25">
      <c r="A700" s="14">
        <v>699</v>
      </c>
      <c r="B700" s="138" t="s">
        <v>4310</v>
      </c>
      <c r="C700" s="138" t="s">
        <v>9</v>
      </c>
      <c r="D700" s="138" t="s">
        <v>61</v>
      </c>
      <c r="E700" s="70">
        <v>43134</v>
      </c>
      <c r="F700" s="71" t="s">
        <v>4311</v>
      </c>
      <c r="G700" s="138">
        <v>8168000126</v>
      </c>
      <c r="H700" s="138" t="s">
        <v>4312</v>
      </c>
      <c r="I700" s="138" t="s">
        <v>4313</v>
      </c>
      <c r="J700" s="138" t="s">
        <v>623</v>
      </c>
      <c r="K700" s="139">
        <v>100000</v>
      </c>
      <c r="L700" s="138" t="s">
        <v>66</v>
      </c>
      <c r="M700" s="138" t="s">
        <v>67</v>
      </c>
      <c r="N700" s="138" t="s">
        <v>4314</v>
      </c>
      <c r="O700" s="138" t="s">
        <v>4315</v>
      </c>
      <c r="P700" s="117" t="s">
        <v>4316</v>
      </c>
      <c r="Q700" s="140" t="s">
        <v>4317</v>
      </c>
      <c r="R700" s="141" t="s">
        <v>72</v>
      </c>
      <c r="S700" s="138" t="s">
        <v>4318</v>
      </c>
      <c r="T700" s="140" t="s">
        <v>629</v>
      </c>
      <c r="U700" s="117" t="s">
        <v>75</v>
      </c>
      <c r="V700" s="117" t="s">
        <v>661</v>
      </c>
      <c r="W700" s="117" t="s">
        <v>77</v>
      </c>
      <c r="X700" s="142" t="s">
        <v>1358</v>
      </c>
      <c r="Y700" s="48" t="s">
        <v>4938</v>
      </c>
    </row>
    <row r="701" spans="1:25" x14ac:dyDescent="0.25">
      <c r="A701" s="14">
        <v>700</v>
      </c>
      <c r="B701" s="138" t="s">
        <v>4310</v>
      </c>
      <c r="C701" s="138" t="s">
        <v>9</v>
      </c>
      <c r="D701" s="138" t="s">
        <v>61</v>
      </c>
      <c r="E701" s="70">
        <v>43136</v>
      </c>
      <c r="F701" s="71" t="s">
        <v>4319</v>
      </c>
      <c r="G701" s="138">
        <v>8182000252</v>
      </c>
      <c r="H701" s="138" t="s">
        <v>4320</v>
      </c>
      <c r="I701" s="138" t="s">
        <v>4321</v>
      </c>
      <c r="J701" s="138" t="s">
        <v>640</v>
      </c>
      <c r="K701" s="139">
        <v>300000</v>
      </c>
      <c r="L701" s="138" t="s">
        <v>66</v>
      </c>
      <c r="M701" s="138" t="s">
        <v>67</v>
      </c>
      <c r="N701" s="138" t="s">
        <v>4322</v>
      </c>
      <c r="O701" s="138" t="s">
        <v>4323</v>
      </c>
      <c r="P701" s="117" t="s">
        <v>4324</v>
      </c>
      <c r="Q701" s="140" t="s">
        <v>4325</v>
      </c>
      <c r="R701" s="141" t="s">
        <v>72</v>
      </c>
      <c r="S701" s="138" t="s">
        <v>4318</v>
      </c>
      <c r="T701" s="140" t="s">
        <v>629</v>
      </c>
      <c r="U701" s="117" t="s">
        <v>75</v>
      </c>
      <c r="V701" s="117" t="s">
        <v>661</v>
      </c>
      <c r="W701" s="117" t="s">
        <v>77</v>
      </c>
      <c r="X701" s="142" t="s">
        <v>1358</v>
      </c>
      <c r="Y701" s="48" t="s">
        <v>4938</v>
      </c>
    </row>
    <row r="702" spans="1:25" x14ac:dyDescent="0.25">
      <c r="A702" s="14">
        <v>701</v>
      </c>
      <c r="B702" s="138" t="s">
        <v>4310</v>
      </c>
      <c r="C702" s="138" t="s">
        <v>9</v>
      </c>
      <c r="D702" s="138" t="s">
        <v>61</v>
      </c>
      <c r="E702" s="70">
        <v>43139</v>
      </c>
      <c r="F702" s="71" t="s">
        <v>4326</v>
      </c>
      <c r="G702" s="138">
        <v>8182000248</v>
      </c>
      <c r="H702" s="138" t="s">
        <v>4327</v>
      </c>
      <c r="I702" s="138" t="s">
        <v>2619</v>
      </c>
      <c r="J702" s="138" t="s">
        <v>640</v>
      </c>
      <c r="K702" s="139">
        <v>100000</v>
      </c>
      <c r="L702" s="138" t="s">
        <v>66</v>
      </c>
      <c r="M702" s="138" t="s">
        <v>67</v>
      </c>
      <c r="N702" s="138" t="s">
        <v>4328</v>
      </c>
      <c r="O702" s="138" t="s">
        <v>4329</v>
      </c>
      <c r="P702" s="117" t="s">
        <v>4330</v>
      </c>
      <c r="Q702" s="140" t="s">
        <v>4331</v>
      </c>
      <c r="R702" s="141" t="s">
        <v>72</v>
      </c>
      <c r="S702" s="138" t="s">
        <v>4318</v>
      </c>
      <c r="T702" s="140" t="s">
        <v>629</v>
      </c>
      <c r="U702" s="117" t="s">
        <v>75</v>
      </c>
      <c r="V702" s="117" t="s">
        <v>661</v>
      </c>
      <c r="W702" s="117" t="s">
        <v>77</v>
      </c>
      <c r="X702" s="142" t="s">
        <v>1358</v>
      </c>
      <c r="Y702" s="48" t="s">
        <v>4938</v>
      </c>
    </row>
    <row r="703" spans="1:25" x14ac:dyDescent="0.25">
      <c r="A703" s="14">
        <v>702</v>
      </c>
      <c r="B703" s="138" t="s">
        <v>4310</v>
      </c>
      <c r="C703" s="138" t="s">
        <v>9</v>
      </c>
      <c r="D703" s="138" t="s">
        <v>61</v>
      </c>
      <c r="E703" s="70">
        <v>43142</v>
      </c>
      <c r="F703" s="71" t="s">
        <v>4332</v>
      </c>
      <c r="G703" s="138">
        <v>8182000266</v>
      </c>
      <c r="H703" s="138" t="s">
        <v>4333</v>
      </c>
      <c r="I703" s="138" t="s">
        <v>4334</v>
      </c>
      <c r="J703" s="138" t="s">
        <v>640</v>
      </c>
      <c r="K703" s="139">
        <v>100000</v>
      </c>
      <c r="L703" s="138" t="s">
        <v>66</v>
      </c>
      <c r="M703" s="138" t="s">
        <v>67</v>
      </c>
      <c r="N703" s="138" t="s">
        <v>4335</v>
      </c>
      <c r="O703" s="138" t="s">
        <v>4336</v>
      </c>
      <c r="P703" s="117" t="s">
        <v>4337</v>
      </c>
      <c r="Q703" s="140" t="s">
        <v>4338</v>
      </c>
      <c r="R703" s="141" t="s">
        <v>72</v>
      </c>
      <c r="S703" s="138" t="s">
        <v>4318</v>
      </c>
      <c r="T703" s="140" t="s">
        <v>629</v>
      </c>
      <c r="U703" s="117" t="s">
        <v>75</v>
      </c>
      <c r="V703" s="117" t="s">
        <v>661</v>
      </c>
      <c r="W703" s="117" t="s">
        <v>77</v>
      </c>
      <c r="X703" s="142" t="s">
        <v>1358</v>
      </c>
      <c r="Y703" s="48" t="s">
        <v>4938</v>
      </c>
    </row>
    <row r="704" spans="1:25" x14ac:dyDescent="0.25">
      <c r="A704" s="14">
        <v>703</v>
      </c>
      <c r="B704" s="138" t="s">
        <v>4310</v>
      </c>
      <c r="C704" s="138" t="s">
        <v>9</v>
      </c>
      <c r="D704" s="138" t="s">
        <v>61</v>
      </c>
      <c r="E704" s="70">
        <v>43120</v>
      </c>
      <c r="F704" s="71" t="s">
        <v>4339</v>
      </c>
      <c r="G704" s="138">
        <v>8191000726</v>
      </c>
      <c r="H704" s="138" t="s">
        <v>4340</v>
      </c>
      <c r="I704" s="138" t="s">
        <v>4341</v>
      </c>
      <c r="J704" s="138" t="s">
        <v>65</v>
      </c>
      <c r="K704" s="139">
        <v>300000</v>
      </c>
      <c r="L704" s="138" t="s">
        <v>66</v>
      </c>
      <c r="M704" s="138" t="s">
        <v>67</v>
      </c>
      <c r="N704" s="138" t="s">
        <v>4342</v>
      </c>
      <c r="O704" s="138" t="s">
        <v>4343</v>
      </c>
      <c r="P704" s="117" t="s">
        <v>4344</v>
      </c>
      <c r="Q704" s="140" t="s">
        <v>4345</v>
      </c>
      <c r="R704" s="141" t="s">
        <v>72</v>
      </c>
      <c r="S704" s="138" t="s">
        <v>4346</v>
      </c>
      <c r="T704" s="140" t="s">
        <v>74</v>
      </c>
      <c r="U704" s="117" t="s">
        <v>75</v>
      </c>
      <c r="V704" s="117" t="s">
        <v>661</v>
      </c>
      <c r="W704" s="117" t="s">
        <v>77</v>
      </c>
      <c r="X704" s="142" t="s">
        <v>1358</v>
      </c>
      <c r="Y704" s="48" t="s">
        <v>4938</v>
      </c>
    </row>
    <row r="705" spans="1:25" x14ac:dyDescent="0.25">
      <c r="A705" s="14">
        <v>704</v>
      </c>
      <c r="B705" s="138" t="s">
        <v>4310</v>
      </c>
      <c r="C705" s="138" t="s">
        <v>9</v>
      </c>
      <c r="D705" s="138" t="s">
        <v>61</v>
      </c>
      <c r="E705" s="70">
        <v>43140</v>
      </c>
      <c r="F705" s="71" t="s">
        <v>4347</v>
      </c>
      <c r="G705" s="138">
        <v>8190000868</v>
      </c>
      <c r="H705" s="138" t="s">
        <v>4348</v>
      </c>
      <c r="I705" s="138" t="s">
        <v>4349</v>
      </c>
      <c r="J705" s="138" t="s">
        <v>65</v>
      </c>
      <c r="K705" s="139">
        <v>100000</v>
      </c>
      <c r="L705" s="138" t="s">
        <v>66</v>
      </c>
      <c r="M705" s="138" t="s">
        <v>67</v>
      </c>
      <c r="N705" s="138" t="s">
        <v>4350</v>
      </c>
      <c r="O705" s="138" t="s">
        <v>4351</v>
      </c>
      <c r="P705" s="117" t="s">
        <v>4352</v>
      </c>
      <c r="Q705" s="140" t="s">
        <v>4353</v>
      </c>
      <c r="R705" s="141" t="s">
        <v>72</v>
      </c>
      <c r="S705" s="138" t="s">
        <v>4346</v>
      </c>
      <c r="T705" s="140" t="s">
        <v>74</v>
      </c>
      <c r="U705" s="117" t="s">
        <v>75</v>
      </c>
      <c r="V705" s="117" t="s">
        <v>661</v>
      </c>
      <c r="W705" s="117" t="s">
        <v>77</v>
      </c>
      <c r="X705" s="142" t="s">
        <v>1358</v>
      </c>
      <c r="Y705" s="48" t="s">
        <v>4938</v>
      </c>
    </row>
    <row r="706" spans="1:25" x14ac:dyDescent="0.25">
      <c r="A706" s="14">
        <v>705</v>
      </c>
      <c r="B706" s="138" t="s">
        <v>4310</v>
      </c>
      <c r="C706" s="138" t="s">
        <v>10</v>
      </c>
      <c r="D706" s="138" t="s">
        <v>61</v>
      </c>
      <c r="E706" s="70">
        <v>43057</v>
      </c>
      <c r="F706" s="144" t="s">
        <v>4354</v>
      </c>
      <c r="G706" s="138" t="s">
        <v>31</v>
      </c>
      <c r="H706" s="138" t="s">
        <v>31</v>
      </c>
      <c r="I706" s="138" t="s">
        <v>31</v>
      </c>
      <c r="J706" s="138" t="s">
        <v>31</v>
      </c>
      <c r="K706" s="139">
        <v>450000</v>
      </c>
      <c r="L706" s="138" t="s">
        <v>31</v>
      </c>
      <c r="M706" s="138" t="s">
        <v>31</v>
      </c>
      <c r="N706" s="138" t="s">
        <v>31</v>
      </c>
      <c r="O706" s="138" t="s">
        <v>31</v>
      </c>
      <c r="P706" s="117" t="s">
        <v>4355</v>
      </c>
      <c r="Q706" s="140" t="s">
        <v>100</v>
      </c>
      <c r="R706" s="141" t="s">
        <v>72</v>
      </c>
      <c r="S706" s="138" t="s">
        <v>4356</v>
      </c>
      <c r="T706" s="140" t="s">
        <v>1649</v>
      </c>
      <c r="U706" s="117" t="s">
        <v>102</v>
      </c>
      <c r="V706" s="117" t="s">
        <v>31</v>
      </c>
      <c r="W706" s="117" t="s">
        <v>31</v>
      </c>
      <c r="X706" s="142" t="s">
        <v>1358</v>
      </c>
      <c r="Y706" s="48" t="s">
        <v>4938</v>
      </c>
    </row>
    <row r="707" spans="1:25" x14ac:dyDescent="0.25">
      <c r="A707" s="14">
        <v>706</v>
      </c>
      <c r="B707" s="138" t="s">
        <v>4310</v>
      </c>
      <c r="C707" s="138" t="s">
        <v>10</v>
      </c>
      <c r="D707" s="138" t="s">
        <v>61</v>
      </c>
      <c r="E707" s="70">
        <v>43130</v>
      </c>
      <c r="F707" s="111" t="s">
        <v>4357</v>
      </c>
      <c r="G707" s="138" t="s">
        <v>31</v>
      </c>
      <c r="H707" s="138" t="s">
        <v>31</v>
      </c>
      <c r="I707" s="138" t="s">
        <v>31</v>
      </c>
      <c r="J707" s="138" t="s">
        <v>31</v>
      </c>
      <c r="K707" s="139">
        <v>50000</v>
      </c>
      <c r="L707" s="138" t="s">
        <v>31</v>
      </c>
      <c r="M707" s="138" t="s">
        <v>31</v>
      </c>
      <c r="N707" s="138" t="s">
        <v>31</v>
      </c>
      <c r="O707" s="138" t="s">
        <v>31</v>
      </c>
      <c r="P707" s="117" t="s">
        <v>4358</v>
      </c>
      <c r="Q707" s="140" t="s">
        <v>100</v>
      </c>
      <c r="R707" s="141" t="s">
        <v>72</v>
      </c>
      <c r="S707" s="138" t="s">
        <v>4359</v>
      </c>
      <c r="T707" s="140" t="s">
        <v>1649</v>
      </c>
      <c r="U707" s="117" t="s">
        <v>102</v>
      </c>
      <c r="V707" s="117" t="s">
        <v>31</v>
      </c>
      <c r="W707" s="117" t="s">
        <v>31</v>
      </c>
      <c r="X707" s="142" t="s">
        <v>1358</v>
      </c>
      <c r="Y707" s="48" t="s">
        <v>4938</v>
      </c>
    </row>
    <row r="708" spans="1:25" x14ac:dyDescent="0.25">
      <c r="A708" s="14">
        <v>707</v>
      </c>
      <c r="B708" s="138" t="s">
        <v>4360</v>
      </c>
      <c r="C708" s="138" t="s">
        <v>9</v>
      </c>
      <c r="D708" s="138" t="s">
        <v>61</v>
      </c>
      <c r="E708" s="50">
        <v>43018</v>
      </c>
      <c r="F708" s="145">
        <v>0.43973379629629633</v>
      </c>
      <c r="G708" s="138">
        <v>8177001705</v>
      </c>
      <c r="H708" s="138" t="s">
        <v>4361</v>
      </c>
      <c r="I708" s="138" t="s">
        <v>4362</v>
      </c>
      <c r="J708" s="138" t="s">
        <v>4363</v>
      </c>
      <c r="K708" s="146">
        <v>250000</v>
      </c>
      <c r="L708" s="138" t="s">
        <v>66</v>
      </c>
      <c r="M708" s="138" t="s">
        <v>67</v>
      </c>
      <c r="N708" s="139" t="s">
        <v>4364</v>
      </c>
      <c r="O708" s="138" t="s">
        <v>4365</v>
      </c>
      <c r="P708" s="138" t="s">
        <v>4366</v>
      </c>
      <c r="Q708" s="140" t="s">
        <v>4367</v>
      </c>
      <c r="R708" s="138" t="s">
        <v>72</v>
      </c>
      <c r="S708" s="117" t="s">
        <v>4368</v>
      </c>
      <c r="T708" s="140" t="s">
        <v>4369</v>
      </c>
      <c r="U708" s="141" t="s">
        <v>75</v>
      </c>
      <c r="V708" s="138" t="s">
        <v>4238</v>
      </c>
      <c r="W708" s="138" t="s">
        <v>77</v>
      </c>
      <c r="X708" s="117" t="s">
        <v>1358</v>
      </c>
      <c r="Y708" s="48" t="s">
        <v>4938</v>
      </c>
    </row>
    <row r="709" spans="1:25" x14ac:dyDescent="0.25">
      <c r="A709" s="14">
        <v>708</v>
      </c>
      <c r="B709" s="138" t="s">
        <v>4360</v>
      </c>
      <c r="C709" s="138" t="s">
        <v>9</v>
      </c>
      <c r="D709" s="138" t="s">
        <v>138</v>
      </c>
      <c r="E709" s="50">
        <v>43084</v>
      </c>
      <c r="F709" s="51" t="s">
        <v>4370</v>
      </c>
      <c r="G709" s="138">
        <v>8177001219</v>
      </c>
      <c r="H709" s="138" t="s">
        <v>4371</v>
      </c>
      <c r="I709" s="138" t="s">
        <v>4372</v>
      </c>
      <c r="J709" s="138" t="s">
        <v>4373</v>
      </c>
      <c r="K709" s="146">
        <v>50000</v>
      </c>
      <c r="L709" s="138" t="s">
        <v>66</v>
      </c>
      <c r="M709" s="138" t="s">
        <v>67</v>
      </c>
      <c r="N709" s="139" t="s">
        <v>4374</v>
      </c>
      <c r="O709" s="138" t="s">
        <v>4375</v>
      </c>
      <c r="P709" s="138" t="s">
        <v>4376</v>
      </c>
      <c r="Q709" s="140" t="s">
        <v>4377</v>
      </c>
      <c r="R709" s="138" t="s">
        <v>72</v>
      </c>
      <c r="S709" s="117" t="s">
        <v>4368</v>
      </c>
      <c r="T709" s="140" t="s">
        <v>4369</v>
      </c>
      <c r="U709" s="141" t="s">
        <v>4378</v>
      </c>
      <c r="V709" s="138" t="s">
        <v>76</v>
      </c>
      <c r="W709" s="140" t="s">
        <v>77</v>
      </c>
      <c r="X709" s="117" t="s">
        <v>1358</v>
      </c>
      <c r="Y709" s="126" t="s">
        <v>4939</v>
      </c>
    </row>
    <row r="710" spans="1:25" x14ac:dyDescent="0.25">
      <c r="A710" s="14">
        <v>709</v>
      </c>
      <c r="B710" s="138" t="s">
        <v>4360</v>
      </c>
      <c r="C710" s="138" t="s">
        <v>9</v>
      </c>
      <c r="D710" s="138" t="s">
        <v>138</v>
      </c>
      <c r="E710" s="50">
        <v>43078</v>
      </c>
      <c r="F710" s="147" t="s">
        <v>4379</v>
      </c>
      <c r="G710" s="138">
        <v>8160000422</v>
      </c>
      <c r="H710" s="138" t="s">
        <v>4380</v>
      </c>
      <c r="I710" s="138" t="s">
        <v>4381</v>
      </c>
      <c r="J710" s="138" t="s">
        <v>4373</v>
      </c>
      <c r="K710" s="146">
        <v>100000</v>
      </c>
      <c r="L710" s="138" t="s">
        <v>66</v>
      </c>
      <c r="M710" s="138" t="s">
        <v>67</v>
      </c>
      <c r="N710" s="139" t="s">
        <v>4382</v>
      </c>
      <c r="O710" s="138" t="s">
        <v>4383</v>
      </c>
      <c r="P710" s="138" t="s">
        <v>4384</v>
      </c>
      <c r="Q710" s="140" t="s">
        <v>4385</v>
      </c>
      <c r="R710" s="138" t="s">
        <v>72</v>
      </c>
      <c r="S710" s="117" t="s">
        <v>4368</v>
      </c>
      <c r="T710" s="140" t="s">
        <v>4369</v>
      </c>
      <c r="U710" s="141" t="s">
        <v>4378</v>
      </c>
      <c r="V710" s="138" t="s">
        <v>76</v>
      </c>
      <c r="W710" s="140" t="s">
        <v>77</v>
      </c>
      <c r="X710" s="117" t="s">
        <v>1358</v>
      </c>
      <c r="Y710" s="126" t="s">
        <v>4939</v>
      </c>
    </row>
    <row r="711" spans="1:25" x14ac:dyDescent="0.25">
      <c r="A711" s="14">
        <v>710</v>
      </c>
      <c r="B711" s="138" t="s">
        <v>4360</v>
      </c>
      <c r="C711" s="138" t="s">
        <v>9</v>
      </c>
      <c r="D711" s="138" t="s">
        <v>138</v>
      </c>
      <c r="E711" s="50">
        <v>43070</v>
      </c>
      <c r="F711" s="147" t="s">
        <v>4386</v>
      </c>
      <c r="G711" s="138">
        <v>8177001272</v>
      </c>
      <c r="H711" s="138" t="s">
        <v>4387</v>
      </c>
      <c r="I711" s="138" t="s">
        <v>4388</v>
      </c>
      <c r="J711" s="138" t="s">
        <v>4373</v>
      </c>
      <c r="K711" s="146">
        <v>100000</v>
      </c>
      <c r="L711" s="138" t="s">
        <v>66</v>
      </c>
      <c r="M711" s="138" t="s">
        <v>67</v>
      </c>
      <c r="N711" s="139" t="s">
        <v>4389</v>
      </c>
      <c r="O711" s="138" t="s">
        <v>4390</v>
      </c>
      <c r="P711" s="138" t="s">
        <v>4391</v>
      </c>
      <c r="Q711" s="140" t="s">
        <v>4392</v>
      </c>
      <c r="R711" s="138" t="s">
        <v>72</v>
      </c>
      <c r="S711" s="117" t="s">
        <v>4368</v>
      </c>
      <c r="T711" s="140" t="s">
        <v>4369</v>
      </c>
      <c r="U711" s="141" t="s">
        <v>4378</v>
      </c>
      <c r="V711" s="138" t="s">
        <v>76</v>
      </c>
      <c r="W711" s="140" t="s">
        <v>77</v>
      </c>
      <c r="X711" s="117" t="s">
        <v>1358</v>
      </c>
      <c r="Y711" s="126" t="s">
        <v>4939</v>
      </c>
    </row>
    <row r="712" spans="1:25" x14ac:dyDescent="0.25">
      <c r="A712" s="14">
        <v>711</v>
      </c>
      <c r="B712" s="138" t="s">
        <v>4360</v>
      </c>
      <c r="C712" s="138" t="s">
        <v>9</v>
      </c>
      <c r="D712" s="138" t="s">
        <v>138</v>
      </c>
      <c r="E712" s="50">
        <v>43096</v>
      </c>
      <c r="F712" s="51" t="s">
        <v>4393</v>
      </c>
      <c r="G712" s="138">
        <v>8177001283</v>
      </c>
      <c r="H712" s="138" t="s">
        <v>4394</v>
      </c>
      <c r="I712" s="138" t="s">
        <v>4395</v>
      </c>
      <c r="J712" s="138" t="s">
        <v>4373</v>
      </c>
      <c r="K712" s="146">
        <v>200000</v>
      </c>
      <c r="L712" s="138" t="s">
        <v>66</v>
      </c>
      <c r="M712" s="138" t="s">
        <v>67</v>
      </c>
      <c r="N712" s="139" t="s">
        <v>4396</v>
      </c>
      <c r="O712" s="138" t="s">
        <v>4397</v>
      </c>
      <c r="P712" s="138" t="s">
        <v>4398</v>
      </c>
      <c r="Q712" s="140" t="s">
        <v>4399</v>
      </c>
      <c r="R712" s="138" t="s">
        <v>72</v>
      </c>
      <c r="S712" s="117" t="s">
        <v>4368</v>
      </c>
      <c r="T712" s="140" t="s">
        <v>4369</v>
      </c>
      <c r="U712" s="141" t="s">
        <v>4378</v>
      </c>
      <c r="V712" s="138" t="s">
        <v>76</v>
      </c>
      <c r="W712" s="140" t="s">
        <v>77</v>
      </c>
      <c r="X712" s="117" t="s">
        <v>1358</v>
      </c>
      <c r="Y712" s="126" t="s">
        <v>4939</v>
      </c>
    </row>
    <row r="713" spans="1:25" x14ac:dyDescent="0.25">
      <c r="A713" s="14">
        <v>712</v>
      </c>
      <c r="B713" s="138" t="s">
        <v>4360</v>
      </c>
      <c r="C713" s="138" t="s">
        <v>9</v>
      </c>
      <c r="D713" s="138" t="s">
        <v>138</v>
      </c>
      <c r="E713" s="50">
        <v>43092</v>
      </c>
      <c r="F713" s="145">
        <v>0.67896990740740737</v>
      </c>
      <c r="G713" s="138">
        <v>8177001297</v>
      </c>
      <c r="H713" s="138" t="s">
        <v>4400</v>
      </c>
      <c r="I713" s="138" t="s">
        <v>4401</v>
      </c>
      <c r="J713" s="138" t="s">
        <v>4373</v>
      </c>
      <c r="K713" s="146">
        <v>100000</v>
      </c>
      <c r="L713" s="138" t="s">
        <v>66</v>
      </c>
      <c r="M713" s="138" t="s">
        <v>67</v>
      </c>
      <c r="N713" s="139" t="s">
        <v>4402</v>
      </c>
      <c r="O713" s="138" t="s">
        <v>4403</v>
      </c>
      <c r="P713" s="138" t="s">
        <v>4404</v>
      </c>
      <c r="Q713" s="140" t="s">
        <v>4405</v>
      </c>
      <c r="R713" s="138" t="s">
        <v>72</v>
      </c>
      <c r="S713" s="117" t="s">
        <v>4368</v>
      </c>
      <c r="T713" s="140" t="s">
        <v>4369</v>
      </c>
      <c r="U713" s="141" t="s">
        <v>4378</v>
      </c>
      <c r="V713" s="138" t="s">
        <v>76</v>
      </c>
      <c r="W713" s="140" t="s">
        <v>77</v>
      </c>
      <c r="X713" s="117" t="s">
        <v>1358</v>
      </c>
      <c r="Y713" s="126" t="s">
        <v>4939</v>
      </c>
    </row>
    <row r="714" spans="1:25" x14ac:dyDescent="0.25">
      <c r="A714" s="14">
        <v>713</v>
      </c>
      <c r="B714" s="138" t="s">
        <v>4360</v>
      </c>
      <c r="C714" s="138" t="s">
        <v>9</v>
      </c>
      <c r="D714" s="138" t="s">
        <v>138</v>
      </c>
      <c r="E714" s="50">
        <v>43081</v>
      </c>
      <c r="F714" s="51" t="s">
        <v>4406</v>
      </c>
      <c r="G714" s="138">
        <v>8177001303</v>
      </c>
      <c r="H714" s="138" t="s">
        <v>4407</v>
      </c>
      <c r="I714" s="138" t="s">
        <v>4408</v>
      </c>
      <c r="J714" s="138" t="s">
        <v>4373</v>
      </c>
      <c r="K714" s="146">
        <v>50000</v>
      </c>
      <c r="L714" s="138" t="s">
        <v>66</v>
      </c>
      <c r="M714" s="138" t="s">
        <v>67</v>
      </c>
      <c r="N714" s="139" t="s">
        <v>4409</v>
      </c>
      <c r="O714" s="138" t="s">
        <v>4410</v>
      </c>
      <c r="P714" s="138" t="s">
        <v>4411</v>
      </c>
      <c r="Q714" s="140" t="s">
        <v>4412</v>
      </c>
      <c r="R714" s="138" t="s">
        <v>72</v>
      </c>
      <c r="S714" s="117" t="s">
        <v>4368</v>
      </c>
      <c r="T714" s="140" t="s">
        <v>4369</v>
      </c>
      <c r="U714" s="141" t="s">
        <v>4378</v>
      </c>
      <c r="V714" s="138" t="s">
        <v>76</v>
      </c>
      <c r="W714" s="140" t="s">
        <v>77</v>
      </c>
      <c r="X714" s="117" t="s">
        <v>1358</v>
      </c>
      <c r="Y714" s="126" t="s">
        <v>4939</v>
      </c>
    </row>
    <row r="715" spans="1:25" x14ac:dyDescent="0.25">
      <c r="A715" s="14">
        <v>714</v>
      </c>
      <c r="B715" s="138" t="s">
        <v>4360</v>
      </c>
      <c r="C715" s="138" t="s">
        <v>9</v>
      </c>
      <c r="D715" s="138" t="s">
        <v>138</v>
      </c>
      <c r="E715" s="50">
        <v>43075</v>
      </c>
      <c r="F715" s="147" t="s">
        <v>4413</v>
      </c>
      <c r="G715" s="138">
        <v>8167000218</v>
      </c>
      <c r="H715" s="138" t="s">
        <v>4414</v>
      </c>
      <c r="I715" s="138" t="s">
        <v>4415</v>
      </c>
      <c r="J715" s="138" t="s">
        <v>4363</v>
      </c>
      <c r="K715" s="146">
        <v>50000</v>
      </c>
      <c r="L715" s="138" t="s">
        <v>66</v>
      </c>
      <c r="M715" s="138" t="s">
        <v>67</v>
      </c>
      <c r="N715" s="139" t="s">
        <v>4416</v>
      </c>
      <c r="O715" s="138" t="s">
        <v>4417</v>
      </c>
      <c r="P715" s="138" t="s">
        <v>4418</v>
      </c>
      <c r="Q715" s="140" t="s">
        <v>4419</v>
      </c>
      <c r="R715" s="138" t="s">
        <v>72</v>
      </c>
      <c r="S715" s="117" t="s">
        <v>4368</v>
      </c>
      <c r="T715" s="140" t="s">
        <v>4369</v>
      </c>
      <c r="U715" s="141" t="s">
        <v>4378</v>
      </c>
      <c r="V715" s="138" t="s">
        <v>76</v>
      </c>
      <c r="W715" s="140" t="s">
        <v>77</v>
      </c>
      <c r="X715" s="117" t="s">
        <v>1358</v>
      </c>
      <c r="Y715" s="126" t="s">
        <v>4939</v>
      </c>
    </row>
    <row r="716" spans="1:25" x14ac:dyDescent="0.25">
      <c r="A716" s="14">
        <v>715</v>
      </c>
      <c r="B716" s="138" t="s">
        <v>4360</v>
      </c>
      <c r="C716" s="138" t="s">
        <v>9</v>
      </c>
      <c r="D716" s="138" t="s">
        <v>138</v>
      </c>
      <c r="E716" s="50">
        <v>43075</v>
      </c>
      <c r="F716" s="147" t="s">
        <v>4420</v>
      </c>
      <c r="G716" s="138">
        <v>8167000218</v>
      </c>
      <c r="H716" s="138" t="s">
        <v>4414</v>
      </c>
      <c r="I716" s="138" t="s">
        <v>4415</v>
      </c>
      <c r="J716" s="138" t="s">
        <v>4363</v>
      </c>
      <c r="K716" s="146">
        <v>50000</v>
      </c>
      <c r="L716" s="138" t="s">
        <v>66</v>
      </c>
      <c r="M716" s="138" t="s">
        <v>67</v>
      </c>
      <c r="N716" s="139" t="s">
        <v>4421</v>
      </c>
      <c r="O716" s="138" t="s">
        <v>4422</v>
      </c>
      <c r="P716" s="138" t="s">
        <v>4418</v>
      </c>
      <c r="Q716" s="140" t="s">
        <v>4419</v>
      </c>
      <c r="R716" s="138" t="s">
        <v>72</v>
      </c>
      <c r="S716" s="117" t="s">
        <v>4368</v>
      </c>
      <c r="T716" s="140" t="s">
        <v>4369</v>
      </c>
      <c r="U716" s="141" t="s">
        <v>4378</v>
      </c>
      <c r="V716" s="138" t="s">
        <v>76</v>
      </c>
      <c r="W716" s="140" t="s">
        <v>77</v>
      </c>
      <c r="X716" s="117" t="s">
        <v>1358</v>
      </c>
      <c r="Y716" s="126" t="s">
        <v>4939</v>
      </c>
    </row>
    <row r="717" spans="1:25" x14ac:dyDescent="0.25">
      <c r="A717" s="14">
        <v>716</v>
      </c>
      <c r="B717" s="138" t="s">
        <v>4360</v>
      </c>
      <c r="C717" s="138" t="s">
        <v>9</v>
      </c>
      <c r="D717" s="138" t="s">
        <v>138</v>
      </c>
      <c r="E717" s="50">
        <v>43099</v>
      </c>
      <c r="F717" s="145">
        <v>0.49993055555555554</v>
      </c>
      <c r="G717" s="138">
        <v>8167000204</v>
      </c>
      <c r="H717" s="138" t="s">
        <v>4423</v>
      </c>
      <c r="I717" s="138" t="s">
        <v>4424</v>
      </c>
      <c r="J717" s="138" t="s">
        <v>4373</v>
      </c>
      <c r="K717" s="146">
        <v>150000</v>
      </c>
      <c r="L717" s="138" t="s">
        <v>66</v>
      </c>
      <c r="M717" s="138" t="s">
        <v>67</v>
      </c>
      <c r="N717" s="139" t="s">
        <v>4425</v>
      </c>
      <c r="O717" s="138" t="s">
        <v>4426</v>
      </c>
      <c r="P717" s="138" t="s">
        <v>4427</v>
      </c>
      <c r="Q717" s="140" t="s">
        <v>4428</v>
      </c>
      <c r="R717" s="138" t="s">
        <v>72</v>
      </c>
      <c r="S717" s="117" t="s">
        <v>4368</v>
      </c>
      <c r="T717" s="140" t="s">
        <v>4369</v>
      </c>
      <c r="U717" s="141" t="s">
        <v>4378</v>
      </c>
      <c r="V717" s="138" t="s">
        <v>76</v>
      </c>
      <c r="W717" s="140" t="s">
        <v>77</v>
      </c>
      <c r="X717" s="117" t="s">
        <v>1358</v>
      </c>
      <c r="Y717" s="126" t="s">
        <v>4939</v>
      </c>
    </row>
    <row r="718" spans="1:25" x14ac:dyDescent="0.25">
      <c r="A718" s="14">
        <v>717</v>
      </c>
      <c r="B718" s="138" t="s">
        <v>4360</v>
      </c>
      <c r="C718" s="138" t="s">
        <v>9</v>
      </c>
      <c r="D718" s="138" t="s">
        <v>138</v>
      </c>
      <c r="E718" s="50">
        <v>43081</v>
      </c>
      <c r="F718" s="147" t="s">
        <v>4429</v>
      </c>
      <c r="G718" s="138">
        <v>8177001277</v>
      </c>
      <c r="H718" s="138" t="s">
        <v>4430</v>
      </c>
      <c r="I718" s="138" t="s">
        <v>4431</v>
      </c>
      <c r="J718" s="138" t="s">
        <v>4373</v>
      </c>
      <c r="K718" s="146">
        <v>50000</v>
      </c>
      <c r="L718" s="138" t="s">
        <v>66</v>
      </c>
      <c r="M718" s="138" t="s">
        <v>67</v>
      </c>
      <c r="N718" s="139" t="s">
        <v>4432</v>
      </c>
      <c r="O718" s="138" t="s">
        <v>4433</v>
      </c>
      <c r="P718" s="138" t="s">
        <v>4434</v>
      </c>
      <c r="Q718" s="140" t="s">
        <v>4435</v>
      </c>
      <c r="R718" s="138" t="s">
        <v>72</v>
      </c>
      <c r="S718" s="117" t="s">
        <v>4368</v>
      </c>
      <c r="T718" s="140" t="s">
        <v>4369</v>
      </c>
      <c r="U718" s="141" t="s">
        <v>4378</v>
      </c>
      <c r="V718" s="138" t="s">
        <v>76</v>
      </c>
      <c r="W718" s="140" t="s">
        <v>77</v>
      </c>
      <c r="X718" s="117" t="s">
        <v>1358</v>
      </c>
      <c r="Y718" s="126" t="s">
        <v>4939</v>
      </c>
    </row>
    <row r="719" spans="1:25" x14ac:dyDescent="0.25">
      <c r="A719" s="14">
        <v>718</v>
      </c>
      <c r="B719" s="138" t="s">
        <v>4360</v>
      </c>
      <c r="C719" s="138" t="s">
        <v>9</v>
      </c>
      <c r="D719" s="138" t="s">
        <v>138</v>
      </c>
      <c r="E719" s="50">
        <v>43090</v>
      </c>
      <c r="F719" s="147" t="s">
        <v>4436</v>
      </c>
      <c r="G719" s="138">
        <v>8177001309</v>
      </c>
      <c r="H719" s="138" t="s">
        <v>4437</v>
      </c>
      <c r="I719" s="138" t="s">
        <v>4438</v>
      </c>
      <c r="J719" s="138" t="s">
        <v>4373</v>
      </c>
      <c r="K719" s="146">
        <v>100000</v>
      </c>
      <c r="L719" s="138" t="s">
        <v>66</v>
      </c>
      <c r="M719" s="138" t="s">
        <v>67</v>
      </c>
      <c r="N719" s="139" t="s">
        <v>4439</v>
      </c>
      <c r="O719" s="138" t="s">
        <v>4440</v>
      </c>
      <c r="P719" s="138" t="s">
        <v>4441</v>
      </c>
      <c r="Q719" s="140" t="s">
        <v>4442</v>
      </c>
      <c r="R719" s="138" t="s">
        <v>72</v>
      </c>
      <c r="S719" s="117" t="s">
        <v>4368</v>
      </c>
      <c r="T719" s="140" t="s">
        <v>4369</v>
      </c>
      <c r="U719" s="141" t="s">
        <v>4378</v>
      </c>
      <c r="V719" s="138" t="s">
        <v>76</v>
      </c>
      <c r="W719" s="140" t="s">
        <v>77</v>
      </c>
      <c r="X719" s="117" t="s">
        <v>1358</v>
      </c>
      <c r="Y719" s="126" t="s">
        <v>4939</v>
      </c>
    </row>
    <row r="720" spans="1:25" x14ac:dyDescent="0.25">
      <c r="A720" s="14">
        <v>719</v>
      </c>
      <c r="B720" s="138" t="s">
        <v>4360</v>
      </c>
      <c r="C720" s="138" t="s">
        <v>9</v>
      </c>
      <c r="D720" s="138" t="s">
        <v>138</v>
      </c>
      <c r="E720" s="50">
        <v>43109</v>
      </c>
      <c r="F720" s="51" t="s">
        <v>4443</v>
      </c>
      <c r="G720" s="138">
        <v>8177001219</v>
      </c>
      <c r="H720" s="138" t="s">
        <v>4371</v>
      </c>
      <c r="I720" s="138" t="s">
        <v>4372</v>
      </c>
      <c r="J720" s="138" t="s">
        <v>4373</v>
      </c>
      <c r="K720" s="146">
        <v>500000</v>
      </c>
      <c r="L720" s="138" t="s">
        <v>66</v>
      </c>
      <c r="M720" s="138" t="s">
        <v>67</v>
      </c>
      <c r="N720" s="139" t="s">
        <v>4444</v>
      </c>
      <c r="O720" s="138" t="s">
        <v>4445</v>
      </c>
      <c r="P720" s="138" t="s">
        <v>4446</v>
      </c>
      <c r="Q720" s="140" t="s">
        <v>4377</v>
      </c>
      <c r="R720" s="138" t="s">
        <v>72</v>
      </c>
      <c r="S720" s="117" t="s">
        <v>4368</v>
      </c>
      <c r="T720" s="140" t="s">
        <v>4369</v>
      </c>
      <c r="U720" s="141" t="s">
        <v>4378</v>
      </c>
      <c r="V720" s="138" t="s">
        <v>76</v>
      </c>
      <c r="W720" s="140" t="s">
        <v>77</v>
      </c>
      <c r="X720" s="117" t="s">
        <v>1358</v>
      </c>
      <c r="Y720" s="126" t="s">
        <v>4939</v>
      </c>
    </row>
    <row r="721" spans="1:16382" x14ac:dyDescent="0.25">
      <c r="A721" s="14">
        <v>720</v>
      </c>
      <c r="B721" s="138" t="s">
        <v>4360</v>
      </c>
      <c r="C721" s="138" t="s">
        <v>9</v>
      </c>
      <c r="D721" s="138" t="s">
        <v>138</v>
      </c>
      <c r="E721" s="50">
        <v>43103</v>
      </c>
      <c r="F721" s="51" t="s">
        <v>4447</v>
      </c>
      <c r="G721" s="138">
        <v>8160000485</v>
      </c>
      <c r="H721" s="138" t="s">
        <v>4448</v>
      </c>
      <c r="I721" s="138" t="s">
        <v>4449</v>
      </c>
      <c r="J721" s="138" t="s">
        <v>4373</v>
      </c>
      <c r="K721" s="146">
        <v>50000</v>
      </c>
      <c r="L721" s="138" t="s">
        <v>66</v>
      </c>
      <c r="M721" s="138" t="s">
        <v>67</v>
      </c>
      <c r="N721" s="139" t="s">
        <v>4450</v>
      </c>
      <c r="O721" s="138" t="s">
        <v>4451</v>
      </c>
      <c r="P721" s="138" t="s">
        <v>4452</v>
      </c>
      <c r="Q721" s="140" t="s">
        <v>4453</v>
      </c>
      <c r="R721" s="138" t="s">
        <v>72</v>
      </c>
      <c r="S721" s="117" t="s">
        <v>4368</v>
      </c>
      <c r="T721" s="140" t="s">
        <v>4369</v>
      </c>
      <c r="U721" s="141" t="s">
        <v>4378</v>
      </c>
      <c r="V721" s="138" t="s">
        <v>76</v>
      </c>
      <c r="W721" s="140" t="s">
        <v>77</v>
      </c>
      <c r="X721" s="117" t="s">
        <v>1358</v>
      </c>
      <c r="Y721" s="126" t="s">
        <v>4939</v>
      </c>
    </row>
    <row r="722" spans="1:16382" x14ac:dyDescent="0.25">
      <c r="A722" s="14">
        <v>721</v>
      </c>
      <c r="B722" s="138" t="s">
        <v>4360</v>
      </c>
      <c r="C722" s="138" t="s">
        <v>9</v>
      </c>
      <c r="D722" s="138" t="s">
        <v>138</v>
      </c>
      <c r="E722" s="50">
        <v>43103</v>
      </c>
      <c r="F722" s="51" t="s">
        <v>4454</v>
      </c>
      <c r="G722" s="138">
        <v>8160000485</v>
      </c>
      <c r="H722" s="138" t="s">
        <v>4448</v>
      </c>
      <c r="I722" s="138" t="s">
        <v>4449</v>
      </c>
      <c r="J722" s="138" t="s">
        <v>4373</v>
      </c>
      <c r="K722" s="146">
        <v>50000</v>
      </c>
      <c r="L722" s="138" t="s">
        <v>66</v>
      </c>
      <c r="M722" s="138" t="s">
        <v>67</v>
      </c>
      <c r="N722" s="139" t="s">
        <v>4455</v>
      </c>
      <c r="O722" s="138" t="s">
        <v>4456</v>
      </c>
      <c r="P722" s="138" t="s">
        <v>4452</v>
      </c>
      <c r="Q722" s="140" t="s">
        <v>4453</v>
      </c>
      <c r="R722" s="138" t="s">
        <v>72</v>
      </c>
      <c r="S722" s="117" t="s">
        <v>4368</v>
      </c>
      <c r="T722" s="140" t="s">
        <v>4369</v>
      </c>
      <c r="U722" s="141" t="s">
        <v>4378</v>
      </c>
      <c r="V722" s="138" t="s">
        <v>76</v>
      </c>
      <c r="W722" s="140" t="s">
        <v>77</v>
      </c>
      <c r="X722" s="117" t="s">
        <v>1358</v>
      </c>
      <c r="Y722" s="126" t="s">
        <v>4939</v>
      </c>
    </row>
    <row r="723" spans="1:16382" x14ac:dyDescent="0.25">
      <c r="A723" s="14">
        <v>722</v>
      </c>
      <c r="B723" s="43" t="s">
        <v>4360</v>
      </c>
      <c r="C723" s="43" t="s">
        <v>10</v>
      </c>
      <c r="D723" s="43" t="s">
        <v>61</v>
      </c>
      <c r="E723" s="148">
        <v>43021</v>
      </c>
      <c r="F723" s="44" t="s">
        <v>4457</v>
      </c>
      <c r="G723" s="43" t="s">
        <v>31</v>
      </c>
      <c r="H723" s="43" t="s">
        <v>31</v>
      </c>
      <c r="I723" s="43" t="s">
        <v>31</v>
      </c>
      <c r="J723" s="43" t="s">
        <v>31</v>
      </c>
      <c r="K723" s="149">
        <v>100000</v>
      </c>
      <c r="L723" s="43"/>
      <c r="M723" s="43" t="s">
        <v>31</v>
      </c>
      <c r="N723" s="43" t="s">
        <v>31</v>
      </c>
      <c r="O723" s="43" t="s">
        <v>31</v>
      </c>
      <c r="P723" s="43" t="s">
        <v>4458</v>
      </c>
      <c r="Q723" s="14" t="s">
        <v>100</v>
      </c>
      <c r="R723" s="43" t="s">
        <v>72</v>
      </c>
      <c r="S723" s="43" t="s">
        <v>4459</v>
      </c>
      <c r="T723" s="14" t="s">
        <v>4369</v>
      </c>
      <c r="U723" s="43" t="s">
        <v>2314</v>
      </c>
      <c r="V723" s="12" t="s">
        <v>31</v>
      </c>
      <c r="W723" s="12" t="s">
        <v>31</v>
      </c>
      <c r="X723" s="3" t="s">
        <v>1358</v>
      </c>
      <c r="Y723" s="48" t="s">
        <v>4938</v>
      </c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  <c r="FC723" s="13"/>
      <c r="FD723" s="13"/>
      <c r="FE723" s="13"/>
      <c r="FF723" s="13"/>
      <c r="FG723" s="13"/>
      <c r="FH723" s="13"/>
      <c r="FI723" s="13"/>
      <c r="FJ723" s="13"/>
      <c r="FK723" s="13"/>
      <c r="FL723" s="13"/>
      <c r="FM723" s="13"/>
      <c r="FN723" s="13"/>
      <c r="FO723" s="13"/>
      <c r="FP723" s="13"/>
      <c r="FQ723" s="13"/>
      <c r="FR723" s="13"/>
      <c r="FS723" s="13"/>
      <c r="FT723" s="13"/>
      <c r="FU723" s="13"/>
      <c r="FV723" s="13"/>
      <c r="FW723" s="13"/>
      <c r="FX723" s="13"/>
      <c r="FY723" s="13"/>
      <c r="FZ723" s="13"/>
      <c r="GA723" s="13"/>
      <c r="GB723" s="13"/>
      <c r="GC723" s="13"/>
      <c r="GD723" s="13"/>
      <c r="GE723" s="13"/>
      <c r="GF723" s="13"/>
      <c r="GG723" s="13"/>
      <c r="GH723" s="13"/>
      <c r="GI723" s="13"/>
      <c r="GJ723" s="13"/>
      <c r="GK723" s="13"/>
      <c r="GL723" s="13"/>
      <c r="GM723" s="13"/>
      <c r="GN723" s="13"/>
      <c r="GO723" s="13"/>
      <c r="GP723" s="13"/>
      <c r="GQ723" s="13"/>
      <c r="GR723" s="13"/>
      <c r="GS723" s="13"/>
      <c r="GT723" s="13"/>
      <c r="GU723" s="13"/>
      <c r="GV723" s="13"/>
      <c r="GW723" s="13"/>
      <c r="GX723" s="13"/>
      <c r="GY723" s="13"/>
      <c r="GZ723" s="13"/>
      <c r="HA723" s="13"/>
      <c r="HB723" s="13"/>
      <c r="HC723" s="13"/>
      <c r="HD723" s="13"/>
      <c r="HE723" s="13"/>
      <c r="HF723" s="13"/>
      <c r="HG723" s="13"/>
      <c r="HH723" s="13"/>
      <c r="HI723" s="13"/>
      <c r="HJ723" s="13"/>
      <c r="HK723" s="13"/>
      <c r="HL723" s="13"/>
      <c r="HM723" s="13"/>
      <c r="HN723" s="13"/>
      <c r="HO723" s="13"/>
      <c r="HP723" s="13"/>
      <c r="HQ723" s="13"/>
      <c r="HR723" s="13"/>
      <c r="HS723" s="13"/>
      <c r="HT723" s="13"/>
      <c r="HU723" s="13"/>
      <c r="HV723" s="13"/>
      <c r="HW723" s="13"/>
      <c r="HX723" s="13"/>
      <c r="HY723" s="13"/>
      <c r="HZ723" s="13"/>
      <c r="IA723" s="13"/>
      <c r="IB723" s="13"/>
      <c r="IC723" s="13"/>
      <c r="ID723" s="13"/>
      <c r="IE723" s="13"/>
      <c r="IF723" s="13"/>
      <c r="IG723" s="13"/>
      <c r="IH723" s="13"/>
      <c r="II723" s="13"/>
      <c r="IJ723" s="13"/>
      <c r="IK723" s="13"/>
      <c r="IL723" s="13"/>
      <c r="IM723" s="13"/>
      <c r="IN723" s="13"/>
      <c r="IO723" s="13"/>
      <c r="IP723" s="13"/>
      <c r="IQ723" s="13"/>
      <c r="IR723" s="13"/>
      <c r="IS723" s="13"/>
      <c r="IT723" s="13"/>
      <c r="IU723" s="13"/>
      <c r="IV723" s="13"/>
      <c r="IW723" s="13"/>
      <c r="IX723" s="13"/>
      <c r="IY723" s="13"/>
      <c r="IZ723" s="13"/>
      <c r="JA723" s="13"/>
      <c r="JB723" s="13"/>
      <c r="JC723" s="13"/>
      <c r="JD723" s="13"/>
      <c r="JE723" s="13"/>
      <c r="JF723" s="13"/>
      <c r="JG723" s="13"/>
      <c r="JH723" s="13"/>
      <c r="JI723" s="13"/>
      <c r="JJ723" s="13"/>
      <c r="JK723" s="13"/>
      <c r="JL723" s="13"/>
      <c r="JM723" s="13"/>
      <c r="JN723" s="13"/>
      <c r="JO723" s="13"/>
      <c r="JP723" s="13"/>
      <c r="JQ723" s="13"/>
      <c r="JR723" s="13"/>
      <c r="JS723" s="13"/>
      <c r="JT723" s="13"/>
      <c r="JU723" s="13"/>
      <c r="JV723" s="13"/>
      <c r="JW723" s="13"/>
      <c r="JX723" s="13"/>
      <c r="JY723" s="13"/>
      <c r="JZ723" s="13"/>
      <c r="KA723" s="13"/>
      <c r="KB723" s="13"/>
      <c r="KC723" s="13"/>
      <c r="KD723" s="13"/>
      <c r="KE723" s="13"/>
      <c r="KF723" s="13"/>
      <c r="KG723" s="13"/>
      <c r="KH723" s="13"/>
      <c r="KI723" s="13"/>
      <c r="KJ723" s="13"/>
      <c r="KK723" s="13"/>
      <c r="KL723" s="13"/>
      <c r="KM723" s="13"/>
      <c r="KN723" s="13"/>
      <c r="KO723" s="13"/>
      <c r="KP723" s="13"/>
      <c r="KQ723" s="13"/>
      <c r="KR723" s="13"/>
      <c r="KS723" s="13"/>
      <c r="KT723" s="13"/>
      <c r="KU723" s="13"/>
      <c r="KV723" s="13"/>
      <c r="KW723" s="13"/>
      <c r="KX723" s="13"/>
      <c r="KY723" s="13"/>
      <c r="KZ723" s="13"/>
      <c r="LA723" s="13"/>
      <c r="LB723" s="13"/>
      <c r="LC723" s="13"/>
      <c r="LD723" s="13"/>
      <c r="LE723" s="13"/>
      <c r="LF723" s="13"/>
      <c r="LG723" s="13"/>
      <c r="LH723" s="13"/>
      <c r="LI723" s="13"/>
      <c r="LJ723" s="13"/>
      <c r="LK723" s="13"/>
      <c r="LL723" s="13"/>
      <c r="LM723" s="13"/>
      <c r="LN723" s="13"/>
      <c r="LO723" s="13"/>
      <c r="LP723" s="13"/>
      <c r="LQ723" s="13"/>
      <c r="LR723" s="13"/>
      <c r="LS723" s="13"/>
      <c r="LT723" s="13"/>
      <c r="LU723" s="13"/>
      <c r="LV723" s="13"/>
      <c r="LW723" s="13"/>
      <c r="LX723" s="13"/>
      <c r="LY723" s="13"/>
      <c r="LZ723" s="13"/>
      <c r="MA723" s="13"/>
      <c r="MB723" s="13"/>
      <c r="MC723" s="13"/>
      <c r="MD723" s="13"/>
      <c r="ME723" s="13"/>
      <c r="MF723" s="13"/>
      <c r="MG723" s="13"/>
      <c r="MH723" s="13"/>
      <c r="MI723" s="13"/>
      <c r="MJ723" s="13"/>
      <c r="MK723" s="13"/>
      <c r="ML723" s="13"/>
      <c r="MM723" s="13"/>
      <c r="MN723" s="13"/>
      <c r="MO723" s="13"/>
      <c r="MP723" s="13"/>
      <c r="MQ723" s="13"/>
      <c r="MR723" s="13"/>
      <c r="MS723" s="13"/>
      <c r="MT723" s="13"/>
      <c r="MU723" s="13"/>
      <c r="MV723" s="13"/>
      <c r="MW723" s="13"/>
      <c r="MX723" s="13"/>
      <c r="MY723" s="13"/>
      <c r="MZ723" s="13"/>
      <c r="NA723" s="13"/>
      <c r="NB723" s="13"/>
      <c r="NC723" s="13"/>
      <c r="ND723" s="13"/>
      <c r="NE723" s="13"/>
      <c r="NF723" s="13"/>
      <c r="NG723" s="13"/>
      <c r="NH723" s="13"/>
      <c r="NI723" s="13"/>
      <c r="NJ723" s="13"/>
      <c r="NK723" s="13"/>
      <c r="NL723" s="13"/>
      <c r="NM723" s="13"/>
      <c r="NN723" s="13"/>
      <c r="NO723" s="13"/>
      <c r="NP723" s="13"/>
      <c r="NQ723" s="13"/>
      <c r="NR723" s="13"/>
      <c r="NS723" s="13"/>
      <c r="NT723" s="13"/>
      <c r="NU723" s="13"/>
      <c r="NV723" s="13"/>
      <c r="NW723" s="13"/>
      <c r="NX723" s="13"/>
      <c r="NY723" s="13"/>
      <c r="NZ723" s="13"/>
      <c r="OA723" s="13"/>
      <c r="OB723" s="13"/>
      <c r="OC723" s="13"/>
      <c r="OD723" s="13"/>
      <c r="OE723" s="13"/>
      <c r="OF723" s="13"/>
      <c r="OG723" s="13"/>
      <c r="OH723" s="13"/>
      <c r="OI723" s="13"/>
      <c r="OJ723" s="13"/>
      <c r="OK723" s="13"/>
      <c r="OL723" s="13"/>
      <c r="OM723" s="13"/>
      <c r="ON723" s="13"/>
      <c r="OO723" s="13"/>
      <c r="OP723" s="13"/>
      <c r="OQ723" s="13"/>
      <c r="OR723" s="13"/>
      <c r="OS723" s="13"/>
      <c r="OT723" s="13"/>
      <c r="OU723" s="13"/>
      <c r="OV723" s="13"/>
      <c r="OW723" s="13"/>
      <c r="OX723" s="13"/>
      <c r="OY723" s="13"/>
      <c r="OZ723" s="13"/>
      <c r="PA723" s="13"/>
      <c r="PB723" s="13"/>
      <c r="PC723" s="13"/>
      <c r="PD723" s="13"/>
      <c r="PE723" s="13"/>
      <c r="PF723" s="13"/>
      <c r="PG723" s="13"/>
      <c r="PH723" s="13"/>
      <c r="PI723" s="13"/>
      <c r="PJ723" s="13"/>
      <c r="PK723" s="13"/>
      <c r="PL723" s="13"/>
      <c r="PM723" s="13"/>
      <c r="PN723" s="13"/>
      <c r="PO723" s="13"/>
      <c r="PP723" s="13"/>
      <c r="PQ723" s="13"/>
      <c r="PR723" s="13"/>
      <c r="PS723" s="13"/>
      <c r="PT723" s="13"/>
      <c r="PU723" s="13"/>
      <c r="PV723" s="13"/>
      <c r="PW723" s="13"/>
      <c r="PX723" s="13"/>
      <c r="PY723" s="13"/>
      <c r="PZ723" s="13"/>
      <c r="QA723" s="13"/>
      <c r="QB723" s="13"/>
      <c r="QC723" s="13"/>
      <c r="QD723" s="13"/>
      <c r="QE723" s="13"/>
      <c r="QF723" s="13"/>
      <c r="QG723" s="13"/>
      <c r="QH723" s="13"/>
      <c r="QI723" s="13"/>
      <c r="QJ723" s="13"/>
      <c r="QK723" s="13"/>
      <c r="QL723" s="13"/>
      <c r="QM723" s="13"/>
      <c r="QN723" s="13"/>
      <c r="QO723" s="13"/>
      <c r="QP723" s="13"/>
      <c r="QQ723" s="13"/>
      <c r="QR723" s="13"/>
      <c r="QS723" s="13"/>
      <c r="QT723" s="13"/>
      <c r="QU723" s="13"/>
      <c r="QV723" s="13"/>
      <c r="QW723" s="13"/>
      <c r="QX723" s="13"/>
      <c r="QY723" s="13"/>
      <c r="QZ723" s="13"/>
      <c r="RA723" s="13"/>
      <c r="RB723" s="13"/>
      <c r="RC723" s="13"/>
      <c r="RD723" s="13"/>
      <c r="RE723" s="13"/>
      <c r="RF723" s="13"/>
      <c r="RG723" s="13"/>
      <c r="RH723" s="13"/>
      <c r="RI723" s="13"/>
      <c r="RJ723" s="13"/>
      <c r="RK723" s="13"/>
      <c r="RL723" s="13"/>
      <c r="RM723" s="13"/>
      <c r="RN723" s="13"/>
      <c r="RO723" s="13"/>
      <c r="RP723" s="13"/>
      <c r="RQ723" s="13"/>
      <c r="RR723" s="13"/>
      <c r="RS723" s="13"/>
      <c r="RT723" s="13"/>
      <c r="RU723" s="13"/>
      <c r="RV723" s="13"/>
      <c r="RW723" s="13"/>
      <c r="RX723" s="13"/>
      <c r="RY723" s="13"/>
      <c r="RZ723" s="13"/>
      <c r="SA723" s="13"/>
      <c r="SB723" s="13"/>
      <c r="SC723" s="13"/>
      <c r="SD723" s="13"/>
      <c r="SE723" s="13"/>
      <c r="SF723" s="13"/>
      <c r="SG723" s="13"/>
      <c r="SH723" s="13"/>
      <c r="SI723" s="13"/>
      <c r="SJ723" s="13"/>
      <c r="SK723" s="13"/>
      <c r="SL723" s="13"/>
      <c r="SM723" s="13"/>
      <c r="SN723" s="13"/>
      <c r="SO723" s="13"/>
      <c r="SP723" s="13"/>
      <c r="SQ723" s="13"/>
      <c r="SR723" s="13"/>
      <c r="SS723" s="13"/>
      <c r="ST723" s="13"/>
      <c r="SU723" s="13"/>
      <c r="SV723" s="13"/>
      <c r="SW723" s="13"/>
      <c r="SX723" s="13"/>
      <c r="SY723" s="13"/>
      <c r="SZ723" s="13"/>
      <c r="TA723" s="13"/>
      <c r="TB723" s="13"/>
      <c r="TC723" s="13"/>
      <c r="TD723" s="13"/>
      <c r="TE723" s="13"/>
      <c r="TF723" s="13"/>
      <c r="TG723" s="13"/>
      <c r="TH723" s="13"/>
      <c r="TI723" s="13"/>
      <c r="TJ723" s="13"/>
      <c r="TK723" s="13"/>
      <c r="TL723" s="13"/>
      <c r="TM723" s="13"/>
      <c r="TN723" s="13"/>
      <c r="TO723" s="13"/>
      <c r="TP723" s="13"/>
      <c r="TQ723" s="13"/>
      <c r="TR723" s="13"/>
      <c r="TS723" s="13"/>
      <c r="TT723" s="13"/>
      <c r="TU723" s="13"/>
      <c r="TV723" s="13"/>
      <c r="TW723" s="13"/>
      <c r="TX723" s="13"/>
      <c r="TY723" s="13"/>
      <c r="TZ723" s="13"/>
      <c r="UA723" s="13"/>
      <c r="UB723" s="13"/>
      <c r="UC723" s="13"/>
      <c r="UD723" s="13"/>
      <c r="UE723" s="13"/>
      <c r="UF723" s="13"/>
      <c r="UG723" s="13"/>
      <c r="UH723" s="13"/>
      <c r="UI723" s="13"/>
      <c r="UJ723" s="13"/>
      <c r="UK723" s="13"/>
      <c r="UL723" s="13"/>
      <c r="UM723" s="13"/>
      <c r="UN723" s="13"/>
      <c r="UO723" s="13"/>
      <c r="UP723" s="13"/>
      <c r="UQ723" s="13"/>
      <c r="UR723" s="13"/>
      <c r="US723" s="13"/>
      <c r="UT723" s="13"/>
      <c r="UU723" s="13"/>
      <c r="UV723" s="13"/>
      <c r="UW723" s="13"/>
      <c r="UX723" s="13"/>
      <c r="UY723" s="13"/>
      <c r="UZ723" s="13"/>
      <c r="VA723" s="13"/>
      <c r="VB723" s="13"/>
      <c r="VC723" s="13"/>
      <c r="VD723" s="13"/>
      <c r="VE723" s="13"/>
      <c r="VF723" s="13"/>
      <c r="VG723" s="13"/>
      <c r="VH723" s="13"/>
      <c r="VI723" s="13"/>
      <c r="VJ723" s="13"/>
      <c r="VK723" s="13"/>
      <c r="VL723" s="13"/>
      <c r="VM723" s="13"/>
      <c r="VN723" s="13"/>
      <c r="VO723" s="13"/>
      <c r="VP723" s="13"/>
      <c r="VQ723" s="13"/>
      <c r="VR723" s="13"/>
      <c r="VS723" s="13"/>
      <c r="VT723" s="13"/>
      <c r="VU723" s="13"/>
      <c r="VV723" s="13"/>
      <c r="VW723" s="13"/>
      <c r="VX723" s="13"/>
      <c r="VY723" s="13"/>
      <c r="VZ723" s="13"/>
      <c r="WA723" s="13"/>
      <c r="WB723" s="13"/>
      <c r="WC723" s="13"/>
      <c r="WD723" s="13"/>
      <c r="WE723" s="13"/>
      <c r="WF723" s="13"/>
      <c r="WG723" s="13"/>
      <c r="WH723" s="13"/>
      <c r="WI723" s="13"/>
      <c r="WJ723" s="13"/>
      <c r="WK723" s="13"/>
      <c r="WL723" s="13"/>
      <c r="WM723" s="13"/>
      <c r="WN723" s="13"/>
      <c r="WO723" s="13"/>
      <c r="WP723" s="13"/>
      <c r="WQ723" s="13"/>
      <c r="WR723" s="13"/>
      <c r="WS723" s="13"/>
      <c r="WT723" s="13"/>
      <c r="WU723" s="13"/>
      <c r="WV723" s="13"/>
      <c r="WW723" s="13"/>
      <c r="WX723" s="13"/>
      <c r="WY723" s="13"/>
      <c r="WZ723" s="13"/>
      <c r="XA723" s="13"/>
      <c r="XB723" s="13"/>
      <c r="XC723" s="13"/>
      <c r="XD723" s="13"/>
      <c r="XE723" s="13"/>
      <c r="XF723" s="13"/>
      <c r="XG723" s="13"/>
      <c r="XH723" s="13"/>
      <c r="XI723" s="13"/>
      <c r="XJ723" s="13"/>
      <c r="XK723" s="13"/>
      <c r="XL723" s="13"/>
      <c r="XM723" s="13"/>
      <c r="XN723" s="13"/>
      <c r="XO723" s="13"/>
      <c r="XP723" s="13"/>
      <c r="XQ723" s="13"/>
      <c r="XR723" s="13"/>
      <c r="XS723" s="13"/>
      <c r="XT723" s="13"/>
      <c r="XU723" s="13"/>
      <c r="XV723" s="13"/>
      <c r="XW723" s="13"/>
      <c r="XX723" s="13"/>
      <c r="XY723" s="13"/>
      <c r="XZ723" s="13"/>
      <c r="YA723" s="13"/>
      <c r="YB723" s="13"/>
      <c r="YC723" s="13"/>
      <c r="YD723" s="13"/>
      <c r="YE723" s="13"/>
      <c r="YF723" s="13"/>
      <c r="YG723" s="13"/>
      <c r="YH723" s="13"/>
      <c r="YI723" s="13"/>
      <c r="YJ723" s="13"/>
      <c r="YK723" s="13"/>
      <c r="YL723" s="13"/>
      <c r="YM723" s="13"/>
      <c r="YN723" s="13"/>
      <c r="YO723" s="13"/>
      <c r="YP723" s="13"/>
      <c r="YQ723" s="13"/>
      <c r="YR723" s="13"/>
      <c r="YS723" s="13"/>
      <c r="YT723" s="13"/>
      <c r="YU723" s="13"/>
      <c r="YV723" s="13"/>
      <c r="YW723" s="13"/>
      <c r="YX723" s="13"/>
      <c r="YY723" s="13"/>
      <c r="YZ723" s="13"/>
      <c r="ZA723" s="13"/>
      <c r="ZB723" s="13"/>
      <c r="ZC723" s="13"/>
      <c r="ZD723" s="13"/>
      <c r="ZE723" s="13"/>
      <c r="ZF723" s="13"/>
      <c r="ZG723" s="13"/>
      <c r="ZH723" s="13"/>
      <c r="ZI723" s="13"/>
      <c r="ZJ723" s="13"/>
      <c r="ZK723" s="13"/>
      <c r="ZL723" s="13"/>
      <c r="ZM723" s="13"/>
      <c r="ZN723" s="13"/>
      <c r="ZO723" s="13"/>
      <c r="ZP723" s="13"/>
      <c r="ZQ723" s="13"/>
      <c r="ZR723" s="13"/>
      <c r="ZS723" s="13"/>
      <c r="ZT723" s="13"/>
      <c r="ZU723" s="13"/>
      <c r="ZV723" s="13"/>
      <c r="ZW723" s="13"/>
      <c r="ZX723" s="13"/>
      <c r="ZY723" s="13"/>
      <c r="ZZ723" s="13"/>
      <c r="AAA723" s="13"/>
      <c r="AAB723" s="13"/>
      <c r="AAC723" s="13"/>
      <c r="AAD723" s="13"/>
      <c r="AAE723" s="13"/>
      <c r="AAF723" s="13"/>
      <c r="AAG723" s="13"/>
      <c r="AAH723" s="13"/>
      <c r="AAI723" s="13"/>
      <c r="AAJ723" s="13"/>
      <c r="AAK723" s="13"/>
      <c r="AAL723" s="13"/>
      <c r="AAM723" s="13"/>
      <c r="AAN723" s="13"/>
      <c r="AAO723" s="13"/>
      <c r="AAP723" s="13"/>
      <c r="AAQ723" s="13"/>
      <c r="AAR723" s="13"/>
      <c r="AAS723" s="13"/>
      <c r="AAT723" s="13"/>
      <c r="AAU723" s="13"/>
      <c r="AAV723" s="13"/>
      <c r="AAW723" s="13"/>
      <c r="AAX723" s="13"/>
      <c r="AAY723" s="13"/>
      <c r="AAZ723" s="13"/>
      <c r="ABA723" s="13"/>
      <c r="ABB723" s="13"/>
      <c r="ABC723" s="13"/>
      <c r="ABD723" s="13"/>
      <c r="ABE723" s="13"/>
      <c r="ABF723" s="13"/>
      <c r="ABG723" s="13"/>
      <c r="ABH723" s="13"/>
      <c r="ABI723" s="13"/>
      <c r="ABJ723" s="13"/>
      <c r="ABK723" s="13"/>
      <c r="ABL723" s="13"/>
      <c r="ABM723" s="13"/>
      <c r="ABN723" s="13"/>
      <c r="ABO723" s="13"/>
      <c r="ABP723" s="13"/>
      <c r="ABQ723" s="13"/>
      <c r="ABR723" s="13"/>
      <c r="ABS723" s="13"/>
      <c r="ABT723" s="13"/>
      <c r="ABU723" s="13"/>
      <c r="ABV723" s="13"/>
      <c r="ABW723" s="13"/>
      <c r="ABX723" s="13"/>
      <c r="ABY723" s="13"/>
      <c r="ABZ723" s="13"/>
      <c r="ACA723" s="13"/>
      <c r="ACB723" s="13"/>
      <c r="ACC723" s="13"/>
      <c r="ACD723" s="13"/>
      <c r="ACE723" s="13"/>
      <c r="ACF723" s="13"/>
      <c r="ACG723" s="13"/>
      <c r="ACH723" s="13"/>
      <c r="ACI723" s="13"/>
      <c r="ACJ723" s="13"/>
      <c r="ACK723" s="13"/>
      <c r="ACL723" s="13"/>
      <c r="ACM723" s="13"/>
      <c r="ACN723" s="13"/>
      <c r="ACO723" s="13"/>
      <c r="ACP723" s="13"/>
      <c r="ACQ723" s="13"/>
      <c r="ACR723" s="13"/>
      <c r="ACS723" s="13"/>
      <c r="ACT723" s="13"/>
      <c r="ACU723" s="13"/>
      <c r="ACV723" s="13"/>
      <c r="ACW723" s="13"/>
      <c r="ACX723" s="13"/>
      <c r="ACY723" s="13"/>
      <c r="ACZ723" s="13"/>
      <c r="ADA723" s="13"/>
      <c r="ADB723" s="13"/>
      <c r="ADC723" s="13"/>
      <c r="ADD723" s="13"/>
      <c r="ADE723" s="13"/>
      <c r="ADF723" s="13"/>
      <c r="ADG723" s="13"/>
      <c r="ADH723" s="13"/>
      <c r="ADI723" s="13"/>
      <c r="ADJ723" s="13"/>
      <c r="ADK723" s="13"/>
      <c r="ADL723" s="13"/>
      <c r="ADM723" s="13"/>
      <c r="ADN723" s="13"/>
      <c r="ADO723" s="13"/>
      <c r="ADP723" s="13"/>
      <c r="ADQ723" s="13"/>
      <c r="ADR723" s="13"/>
      <c r="ADS723" s="13"/>
      <c r="ADT723" s="13"/>
      <c r="ADU723" s="13"/>
      <c r="ADV723" s="13"/>
      <c r="ADW723" s="13"/>
      <c r="ADX723" s="13"/>
      <c r="ADY723" s="13"/>
      <c r="ADZ723" s="13"/>
      <c r="AEA723" s="13"/>
      <c r="AEB723" s="13"/>
      <c r="AEC723" s="13"/>
      <c r="AED723" s="13"/>
      <c r="AEE723" s="13"/>
      <c r="AEF723" s="13"/>
      <c r="AEG723" s="13"/>
      <c r="AEH723" s="13"/>
      <c r="AEI723" s="13"/>
      <c r="AEJ723" s="13"/>
      <c r="AEK723" s="13"/>
      <c r="AEL723" s="13"/>
      <c r="AEM723" s="13"/>
      <c r="AEN723" s="13"/>
      <c r="AEO723" s="13"/>
      <c r="AEP723" s="13"/>
      <c r="AEQ723" s="13"/>
      <c r="AER723" s="13"/>
      <c r="AES723" s="13"/>
      <c r="AET723" s="13"/>
      <c r="AEU723" s="13"/>
      <c r="AEV723" s="13"/>
      <c r="AEW723" s="13"/>
      <c r="AEX723" s="13"/>
      <c r="AEY723" s="13"/>
      <c r="AEZ723" s="13"/>
      <c r="AFA723" s="13"/>
      <c r="AFB723" s="13"/>
      <c r="AFC723" s="13"/>
      <c r="AFD723" s="13"/>
      <c r="AFE723" s="13"/>
      <c r="AFF723" s="13"/>
      <c r="AFG723" s="13"/>
      <c r="AFH723" s="13"/>
      <c r="AFI723" s="13"/>
      <c r="AFJ723" s="13"/>
      <c r="AFK723" s="13"/>
      <c r="AFL723" s="13"/>
      <c r="AFM723" s="13"/>
      <c r="AFN723" s="13"/>
      <c r="AFO723" s="13"/>
      <c r="AFP723" s="13"/>
      <c r="AFQ723" s="13"/>
      <c r="AFR723" s="13"/>
      <c r="AFS723" s="13"/>
      <c r="AFT723" s="13"/>
      <c r="AFU723" s="13"/>
      <c r="AFV723" s="13"/>
      <c r="AFW723" s="13"/>
      <c r="AFX723" s="13"/>
      <c r="AFY723" s="13"/>
      <c r="AFZ723" s="13"/>
      <c r="AGA723" s="13"/>
      <c r="AGB723" s="13"/>
      <c r="AGC723" s="13"/>
      <c r="AGD723" s="13"/>
      <c r="AGE723" s="13"/>
      <c r="AGF723" s="13"/>
      <c r="AGG723" s="13"/>
      <c r="AGH723" s="13"/>
      <c r="AGI723" s="13"/>
      <c r="AGJ723" s="13"/>
      <c r="AGK723" s="13"/>
      <c r="AGL723" s="13"/>
      <c r="AGM723" s="13"/>
      <c r="AGN723" s="13"/>
      <c r="AGO723" s="13"/>
      <c r="AGP723" s="13"/>
      <c r="AGQ723" s="13"/>
      <c r="AGR723" s="13"/>
      <c r="AGS723" s="13"/>
      <c r="AGT723" s="13"/>
      <c r="AGU723" s="13"/>
      <c r="AGV723" s="13"/>
      <c r="AGW723" s="13"/>
      <c r="AGX723" s="13"/>
      <c r="AGY723" s="13"/>
      <c r="AGZ723" s="13"/>
      <c r="AHA723" s="13"/>
      <c r="AHB723" s="13"/>
      <c r="AHC723" s="13"/>
      <c r="AHD723" s="13"/>
      <c r="AHE723" s="13"/>
      <c r="AHF723" s="13"/>
      <c r="AHG723" s="13"/>
      <c r="AHH723" s="13"/>
      <c r="AHI723" s="13"/>
      <c r="AHJ723" s="13"/>
      <c r="AHK723" s="13"/>
      <c r="AHL723" s="13"/>
      <c r="AHM723" s="13"/>
      <c r="AHN723" s="13"/>
      <c r="AHO723" s="13"/>
      <c r="AHP723" s="13"/>
      <c r="AHQ723" s="13"/>
      <c r="AHR723" s="13"/>
      <c r="AHS723" s="13"/>
      <c r="AHT723" s="13"/>
      <c r="AHU723" s="13"/>
      <c r="AHV723" s="13"/>
      <c r="AHW723" s="13"/>
      <c r="AHX723" s="13"/>
      <c r="AHY723" s="13"/>
      <c r="AHZ723" s="13"/>
      <c r="AIA723" s="13"/>
      <c r="AIB723" s="13"/>
      <c r="AIC723" s="13"/>
      <c r="AID723" s="13"/>
      <c r="AIE723" s="13"/>
      <c r="AIF723" s="13"/>
      <c r="AIG723" s="13"/>
      <c r="AIH723" s="13"/>
      <c r="AII723" s="13"/>
      <c r="AIJ723" s="13"/>
      <c r="AIK723" s="13"/>
      <c r="AIL723" s="13"/>
      <c r="AIM723" s="13"/>
      <c r="AIN723" s="13"/>
      <c r="AIO723" s="13"/>
      <c r="AIP723" s="13"/>
      <c r="AIQ723" s="13"/>
      <c r="AIR723" s="13"/>
      <c r="AIS723" s="13"/>
      <c r="AIT723" s="13"/>
      <c r="AIU723" s="13"/>
      <c r="AIV723" s="13"/>
      <c r="AIW723" s="13"/>
      <c r="AIX723" s="13"/>
      <c r="AIY723" s="13"/>
      <c r="AIZ723" s="13"/>
      <c r="AJA723" s="13"/>
      <c r="AJB723" s="13"/>
      <c r="AJC723" s="13"/>
      <c r="AJD723" s="13"/>
      <c r="AJE723" s="13"/>
      <c r="AJF723" s="13"/>
      <c r="AJG723" s="13"/>
      <c r="AJH723" s="13"/>
      <c r="AJI723" s="13"/>
      <c r="AJJ723" s="13"/>
      <c r="AJK723" s="13"/>
      <c r="AJL723" s="13"/>
      <c r="AJM723" s="13"/>
      <c r="AJN723" s="13"/>
      <c r="AJO723" s="13"/>
      <c r="AJP723" s="13"/>
      <c r="AJQ723" s="13"/>
      <c r="AJR723" s="13"/>
      <c r="AJS723" s="13"/>
      <c r="AJT723" s="13"/>
      <c r="AJU723" s="13"/>
      <c r="AJV723" s="13"/>
      <c r="AJW723" s="13"/>
      <c r="AJX723" s="13"/>
      <c r="AJY723" s="13"/>
      <c r="AJZ723" s="13"/>
      <c r="AKA723" s="13"/>
      <c r="AKB723" s="13"/>
      <c r="AKC723" s="13"/>
      <c r="AKD723" s="13"/>
      <c r="AKE723" s="13"/>
      <c r="AKF723" s="13"/>
      <c r="AKG723" s="13"/>
      <c r="AKH723" s="13"/>
      <c r="AKI723" s="13"/>
      <c r="AKJ723" s="13"/>
      <c r="AKK723" s="13"/>
      <c r="AKL723" s="13"/>
      <c r="AKM723" s="13"/>
      <c r="AKN723" s="13"/>
      <c r="AKO723" s="13"/>
      <c r="AKP723" s="13"/>
      <c r="AKQ723" s="13"/>
      <c r="AKR723" s="13"/>
      <c r="AKS723" s="13"/>
      <c r="AKT723" s="13"/>
      <c r="AKU723" s="13"/>
      <c r="AKV723" s="13"/>
      <c r="AKW723" s="13"/>
      <c r="AKX723" s="13"/>
      <c r="AKY723" s="13"/>
      <c r="AKZ723" s="13"/>
      <c r="ALA723" s="13"/>
      <c r="ALB723" s="13"/>
      <c r="ALC723" s="13"/>
      <c r="ALD723" s="13"/>
      <c r="ALE723" s="13"/>
      <c r="ALF723" s="13"/>
      <c r="ALG723" s="13"/>
      <c r="ALH723" s="13"/>
      <c r="ALI723" s="13"/>
      <c r="ALJ723" s="13"/>
      <c r="ALK723" s="13"/>
      <c r="ALL723" s="13"/>
      <c r="ALM723" s="13"/>
      <c r="ALN723" s="13"/>
      <c r="ALO723" s="13"/>
      <c r="ALP723" s="13"/>
      <c r="ALQ723" s="13"/>
      <c r="ALR723" s="13"/>
      <c r="ALS723" s="13"/>
      <c r="ALT723" s="13"/>
      <c r="ALU723" s="13"/>
      <c r="ALV723" s="13"/>
      <c r="ALW723" s="13"/>
      <c r="ALX723" s="13"/>
      <c r="ALY723" s="13"/>
      <c r="ALZ723" s="13"/>
      <c r="AMA723" s="13"/>
      <c r="AMB723" s="13"/>
      <c r="AMC723" s="13"/>
      <c r="AMD723" s="13"/>
      <c r="AME723" s="13"/>
      <c r="AMF723" s="13"/>
      <c r="AMG723" s="13"/>
      <c r="AMH723" s="13"/>
      <c r="AMI723" s="13"/>
      <c r="AMJ723" s="13"/>
      <c r="AMK723" s="13"/>
      <c r="AML723" s="13"/>
      <c r="AMM723" s="13"/>
      <c r="AMN723" s="13"/>
      <c r="AMO723" s="13"/>
      <c r="AMP723" s="13"/>
      <c r="AMQ723" s="13"/>
      <c r="AMR723" s="13"/>
      <c r="AMS723" s="13"/>
      <c r="AMT723" s="13"/>
      <c r="AMU723" s="13"/>
      <c r="AMV723" s="13"/>
      <c r="AMW723" s="13"/>
      <c r="AMX723" s="13"/>
      <c r="AMY723" s="13"/>
      <c r="AMZ723" s="13"/>
      <c r="ANA723" s="13"/>
      <c r="ANB723" s="13"/>
      <c r="ANC723" s="13"/>
      <c r="AND723" s="13"/>
      <c r="ANE723" s="13"/>
      <c r="ANF723" s="13"/>
      <c r="ANG723" s="13"/>
      <c r="ANH723" s="13"/>
      <c r="ANI723" s="13"/>
      <c r="ANJ723" s="13"/>
      <c r="ANK723" s="13"/>
      <c r="ANL723" s="13"/>
      <c r="ANM723" s="13"/>
      <c r="ANN723" s="13"/>
      <c r="ANO723" s="13"/>
      <c r="ANP723" s="13"/>
      <c r="ANQ723" s="13"/>
      <c r="ANR723" s="13"/>
      <c r="ANS723" s="13"/>
      <c r="ANT723" s="13"/>
      <c r="ANU723" s="13"/>
      <c r="ANV723" s="13"/>
      <c r="ANW723" s="13"/>
      <c r="ANX723" s="13"/>
      <c r="ANY723" s="13"/>
      <c r="ANZ723" s="13"/>
      <c r="AOA723" s="13"/>
      <c r="AOB723" s="13"/>
      <c r="AOC723" s="13"/>
      <c r="AOD723" s="13"/>
      <c r="AOE723" s="13"/>
      <c r="AOF723" s="13"/>
      <c r="AOG723" s="13"/>
      <c r="AOH723" s="13"/>
      <c r="AOI723" s="13"/>
      <c r="AOJ723" s="13"/>
      <c r="AOK723" s="13"/>
      <c r="AOL723" s="13"/>
      <c r="AOM723" s="13"/>
      <c r="AON723" s="13"/>
      <c r="AOO723" s="13"/>
      <c r="AOP723" s="13"/>
      <c r="AOQ723" s="13"/>
      <c r="AOR723" s="13"/>
      <c r="AOS723" s="13"/>
      <c r="AOT723" s="13"/>
      <c r="AOU723" s="13"/>
      <c r="AOV723" s="13"/>
      <c r="AOW723" s="13"/>
      <c r="AOX723" s="13"/>
      <c r="AOY723" s="13"/>
      <c r="AOZ723" s="13"/>
      <c r="APA723" s="13"/>
      <c r="APB723" s="13"/>
      <c r="APC723" s="13"/>
      <c r="APD723" s="13"/>
      <c r="APE723" s="13"/>
      <c r="APF723" s="13"/>
      <c r="APG723" s="13"/>
      <c r="APH723" s="13"/>
      <c r="API723" s="13"/>
      <c r="APJ723" s="13"/>
      <c r="APK723" s="13"/>
      <c r="APL723" s="13"/>
      <c r="APM723" s="13"/>
      <c r="APN723" s="13"/>
      <c r="APO723" s="13"/>
      <c r="APP723" s="13"/>
      <c r="APQ723" s="13"/>
      <c r="APR723" s="13"/>
      <c r="APS723" s="13"/>
      <c r="APT723" s="13"/>
      <c r="APU723" s="13"/>
      <c r="APV723" s="13"/>
      <c r="APW723" s="13"/>
      <c r="APX723" s="13"/>
      <c r="APY723" s="13"/>
      <c r="APZ723" s="13"/>
      <c r="AQA723" s="13"/>
      <c r="AQB723" s="13"/>
      <c r="AQC723" s="13"/>
      <c r="AQD723" s="13"/>
      <c r="AQE723" s="13"/>
      <c r="AQF723" s="13"/>
      <c r="AQG723" s="13"/>
      <c r="AQH723" s="13"/>
      <c r="AQI723" s="13"/>
      <c r="AQJ723" s="13"/>
      <c r="AQK723" s="13"/>
      <c r="AQL723" s="13"/>
      <c r="AQM723" s="13"/>
      <c r="AQN723" s="13"/>
      <c r="AQO723" s="13"/>
      <c r="AQP723" s="13"/>
      <c r="AQQ723" s="13"/>
      <c r="AQR723" s="13"/>
      <c r="AQS723" s="13"/>
      <c r="AQT723" s="13"/>
      <c r="AQU723" s="13"/>
      <c r="AQV723" s="13"/>
      <c r="AQW723" s="13"/>
      <c r="AQX723" s="13"/>
      <c r="AQY723" s="13"/>
      <c r="AQZ723" s="13"/>
      <c r="ARA723" s="13"/>
      <c r="ARB723" s="13"/>
      <c r="ARC723" s="13"/>
      <c r="ARD723" s="13"/>
      <c r="ARE723" s="13"/>
      <c r="ARF723" s="13"/>
      <c r="ARG723" s="13"/>
      <c r="ARH723" s="13"/>
      <c r="ARI723" s="13"/>
      <c r="ARJ723" s="13"/>
      <c r="ARK723" s="13"/>
      <c r="ARL723" s="13"/>
      <c r="ARM723" s="13"/>
      <c r="ARN723" s="13"/>
      <c r="ARO723" s="13"/>
      <c r="ARP723" s="13"/>
      <c r="ARQ723" s="13"/>
      <c r="ARR723" s="13"/>
      <c r="ARS723" s="13"/>
      <c r="ART723" s="13"/>
      <c r="ARU723" s="13"/>
      <c r="ARV723" s="13"/>
      <c r="ARW723" s="13"/>
      <c r="ARX723" s="13"/>
      <c r="ARY723" s="13"/>
      <c r="ARZ723" s="13"/>
      <c r="ASA723" s="13"/>
      <c r="ASB723" s="13"/>
      <c r="ASC723" s="13"/>
      <c r="ASD723" s="13"/>
      <c r="ASE723" s="13"/>
      <c r="ASF723" s="13"/>
      <c r="ASG723" s="13"/>
      <c r="ASH723" s="13"/>
      <c r="ASI723" s="13"/>
      <c r="ASJ723" s="13"/>
      <c r="ASK723" s="13"/>
      <c r="ASL723" s="13"/>
      <c r="ASM723" s="13"/>
      <c r="ASN723" s="13"/>
      <c r="ASO723" s="13"/>
      <c r="ASP723" s="13"/>
      <c r="ASQ723" s="13"/>
      <c r="ASR723" s="13"/>
      <c r="ASS723" s="13"/>
      <c r="AST723" s="13"/>
      <c r="ASU723" s="13"/>
      <c r="ASV723" s="13"/>
      <c r="ASW723" s="13"/>
      <c r="ASX723" s="13"/>
      <c r="ASY723" s="13"/>
      <c r="ASZ723" s="13"/>
      <c r="ATA723" s="13"/>
      <c r="ATB723" s="13"/>
      <c r="ATC723" s="13"/>
      <c r="ATD723" s="13"/>
      <c r="ATE723" s="13"/>
      <c r="ATF723" s="13"/>
      <c r="ATG723" s="13"/>
      <c r="ATH723" s="13"/>
      <c r="ATI723" s="13"/>
      <c r="ATJ723" s="13"/>
      <c r="ATK723" s="13"/>
      <c r="ATL723" s="13"/>
      <c r="ATM723" s="13"/>
      <c r="ATN723" s="13"/>
      <c r="ATO723" s="13"/>
      <c r="ATP723" s="13"/>
      <c r="ATQ723" s="13"/>
      <c r="ATR723" s="13"/>
      <c r="ATS723" s="13"/>
      <c r="ATT723" s="13"/>
      <c r="ATU723" s="13"/>
      <c r="ATV723" s="13"/>
      <c r="ATW723" s="13"/>
      <c r="ATX723" s="13"/>
      <c r="ATY723" s="13"/>
      <c r="ATZ723" s="13"/>
      <c r="AUA723" s="13"/>
      <c r="AUB723" s="13"/>
      <c r="AUC723" s="13"/>
      <c r="AUD723" s="13"/>
      <c r="AUE723" s="13"/>
      <c r="AUF723" s="13"/>
      <c r="AUG723" s="13"/>
      <c r="AUH723" s="13"/>
      <c r="AUI723" s="13"/>
      <c r="AUJ723" s="13"/>
      <c r="AUK723" s="13"/>
      <c r="AUL723" s="13"/>
      <c r="AUM723" s="13"/>
      <c r="AUN723" s="13"/>
      <c r="AUO723" s="13"/>
      <c r="AUP723" s="13"/>
      <c r="AUQ723" s="13"/>
      <c r="AUR723" s="13"/>
      <c r="AUS723" s="13"/>
      <c r="AUT723" s="13"/>
      <c r="AUU723" s="13"/>
      <c r="AUV723" s="13"/>
      <c r="AUW723" s="13"/>
      <c r="AUX723" s="13"/>
      <c r="AUY723" s="13"/>
      <c r="AUZ723" s="13"/>
      <c r="AVA723" s="13"/>
      <c r="AVB723" s="13"/>
      <c r="AVC723" s="13"/>
      <c r="AVD723" s="13"/>
      <c r="AVE723" s="13"/>
      <c r="AVF723" s="13"/>
      <c r="AVG723" s="13"/>
      <c r="AVH723" s="13"/>
      <c r="AVI723" s="13"/>
      <c r="AVJ723" s="13"/>
      <c r="AVK723" s="13"/>
      <c r="AVL723" s="13"/>
      <c r="AVM723" s="13"/>
      <c r="AVN723" s="13"/>
      <c r="AVO723" s="13"/>
      <c r="AVP723" s="13"/>
      <c r="AVQ723" s="13"/>
      <c r="AVR723" s="13"/>
      <c r="AVS723" s="13"/>
      <c r="AVT723" s="13"/>
      <c r="AVU723" s="13"/>
      <c r="AVV723" s="13"/>
      <c r="AVW723" s="13"/>
      <c r="AVX723" s="13"/>
      <c r="AVY723" s="13"/>
      <c r="AVZ723" s="13"/>
      <c r="AWA723" s="13"/>
      <c r="AWB723" s="13"/>
      <c r="AWC723" s="13"/>
      <c r="AWD723" s="13"/>
      <c r="AWE723" s="13"/>
      <c r="AWF723" s="13"/>
      <c r="AWG723" s="13"/>
      <c r="AWH723" s="13"/>
      <c r="AWI723" s="13"/>
      <c r="AWJ723" s="13"/>
      <c r="AWK723" s="13"/>
      <c r="AWL723" s="13"/>
      <c r="AWM723" s="13"/>
      <c r="AWN723" s="13"/>
      <c r="AWO723" s="13"/>
      <c r="AWP723" s="13"/>
      <c r="AWQ723" s="13"/>
      <c r="AWR723" s="13"/>
      <c r="AWS723" s="13"/>
      <c r="AWT723" s="13"/>
      <c r="AWU723" s="13"/>
      <c r="AWV723" s="13"/>
      <c r="AWW723" s="13"/>
      <c r="AWX723" s="13"/>
      <c r="AWY723" s="13"/>
      <c r="AWZ723" s="13"/>
      <c r="AXA723" s="13"/>
      <c r="AXB723" s="13"/>
      <c r="AXC723" s="13"/>
      <c r="AXD723" s="13"/>
      <c r="AXE723" s="13"/>
      <c r="AXF723" s="13"/>
      <c r="AXG723" s="13"/>
      <c r="AXH723" s="13"/>
      <c r="AXI723" s="13"/>
      <c r="AXJ723" s="13"/>
      <c r="AXK723" s="13"/>
      <c r="AXL723" s="13"/>
      <c r="AXM723" s="13"/>
      <c r="AXN723" s="13"/>
      <c r="AXO723" s="13"/>
      <c r="AXP723" s="13"/>
      <c r="AXQ723" s="13"/>
      <c r="AXR723" s="13"/>
      <c r="AXS723" s="13"/>
      <c r="AXT723" s="13"/>
      <c r="AXU723" s="13"/>
      <c r="AXV723" s="13"/>
      <c r="AXW723" s="13"/>
      <c r="AXX723" s="13"/>
      <c r="AXY723" s="13"/>
      <c r="AXZ723" s="13"/>
      <c r="AYA723" s="13"/>
      <c r="AYB723" s="13"/>
      <c r="AYC723" s="13"/>
      <c r="AYD723" s="13"/>
      <c r="AYE723" s="13"/>
      <c r="AYF723" s="13"/>
      <c r="AYG723" s="13"/>
      <c r="AYH723" s="13"/>
      <c r="AYI723" s="13"/>
      <c r="AYJ723" s="13"/>
      <c r="AYK723" s="13"/>
      <c r="AYL723" s="13"/>
      <c r="AYM723" s="13"/>
      <c r="AYN723" s="13"/>
      <c r="AYO723" s="13"/>
      <c r="AYP723" s="13"/>
      <c r="AYQ723" s="13"/>
      <c r="AYR723" s="13"/>
      <c r="AYS723" s="13"/>
      <c r="AYT723" s="13"/>
      <c r="AYU723" s="13"/>
      <c r="AYV723" s="13"/>
      <c r="AYW723" s="13"/>
      <c r="AYX723" s="13"/>
      <c r="AYY723" s="13"/>
      <c r="AYZ723" s="13"/>
      <c r="AZA723" s="13"/>
      <c r="AZB723" s="13"/>
      <c r="AZC723" s="13"/>
      <c r="AZD723" s="13"/>
      <c r="AZE723" s="13"/>
      <c r="AZF723" s="13"/>
      <c r="AZG723" s="13"/>
      <c r="AZH723" s="13"/>
      <c r="AZI723" s="13"/>
      <c r="AZJ723" s="13"/>
      <c r="AZK723" s="13"/>
      <c r="AZL723" s="13"/>
      <c r="AZM723" s="13"/>
      <c r="AZN723" s="13"/>
      <c r="AZO723" s="13"/>
      <c r="AZP723" s="13"/>
      <c r="AZQ723" s="13"/>
      <c r="AZR723" s="13"/>
      <c r="AZS723" s="13"/>
      <c r="AZT723" s="13"/>
      <c r="AZU723" s="13"/>
      <c r="AZV723" s="13"/>
      <c r="AZW723" s="13"/>
      <c r="AZX723" s="13"/>
      <c r="AZY723" s="13"/>
      <c r="AZZ723" s="13"/>
      <c r="BAA723" s="13"/>
      <c r="BAB723" s="13"/>
      <c r="BAC723" s="13"/>
      <c r="BAD723" s="13"/>
      <c r="BAE723" s="13"/>
      <c r="BAF723" s="13"/>
      <c r="BAG723" s="13"/>
      <c r="BAH723" s="13"/>
      <c r="BAI723" s="13"/>
      <c r="BAJ723" s="13"/>
      <c r="BAK723" s="13"/>
      <c r="BAL723" s="13"/>
      <c r="BAM723" s="13"/>
      <c r="BAN723" s="13"/>
      <c r="BAO723" s="13"/>
      <c r="BAP723" s="13"/>
      <c r="BAQ723" s="13"/>
      <c r="BAR723" s="13"/>
      <c r="BAS723" s="13"/>
      <c r="BAT723" s="13"/>
      <c r="BAU723" s="13"/>
      <c r="BAV723" s="13"/>
      <c r="BAW723" s="13"/>
      <c r="BAX723" s="13"/>
      <c r="BAY723" s="13"/>
      <c r="BAZ723" s="13"/>
      <c r="BBA723" s="13"/>
      <c r="BBB723" s="13"/>
      <c r="BBC723" s="13"/>
      <c r="BBD723" s="13"/>
      <c r="BBE723" s="13"/>
      <c r="BBF723" s="13"/>
      <c r="BBG723" s="13"/>
      <c r="BBH723" s="13"/>
      <c r="BBI723" s="13"/>
      <c r="BBJ723" s="13"/>
      <c r="BBK723" s="13"/>
      <c r="BBL723" s="13"/>
      <c r="BBM723" s="13"/>
      <c r="BBN723" s="13"/>
      <c r="BBO723" s="13"/>
      <c r="BBP723" s="13"/>
      <c r="BBQ723" s="13"/>
      <c r="BBR723" s="13"/>
      <c r="BBS723" s="13"/>
      <c r="BBT723" s="13"/>
      <c r="BBU723" s="13"/>
      <c r="BBV723" s="13"/>
      <c r="BBW723" s="13"/>
      <c r="BBX723" s="13"/>
      <c r="BBY723" s="13"/>
      <c r="BBZ723" s="13"/>
      <c r="BCA723" s="13"/>
      <c r="BCB723" s="13"/>
      <c r="BCC723" s="13"/>
      <c r="BCD723" s="13"/>
      <c r="BCE723" s="13"/>
      <c r="BCF723" s="13"/>
      <c r="BCG723" s="13"/>
      <c r="BCH723" s="13"/>
      <c r="BCI723" s="13"/>
      <c r="BCJ723" s="13"/>
      <c r="BCK723" s="13"/>
      <c r="BCL723" s="13"/>
      <c r="BCM723" s="13"/>
      <c r="BCN723" s="13"/>
      <c r="BCO723" s="13"/>
      <c r="BCP723" s="13"/>
      <c r="BCQ723" s="13"/>
      <c r="BCR723" s="13"/>
      <c r="BCS723" s="13"/>
      <c r="BCT723" s="13"/>
      <c r="BCU723" s="13"/>
      <c r="BCV723" s="13"/>
      <c r="BCW723" s="13"/>
      <c r="BCX723" s="13"/>
      <c r="BCY723" s="13"/>
      <c r="BCZ723" s="13"/>
      <c r="BDA723" s="13"/>
      <c r="BDB723" s="13"/>
      <c r="BDC723" s="13"/>
      <c r="BDD723" s="13"/>
      <c r="BDE723" s="13"/>
      <c r="BDF723" s="13"/>
      <c r="BDG723" s="13"/>
      <c r="BDH723" s="13"/>
      <c r="BDI723" s="13"/>
      <c r="BDJ723" s="13"/>
      <c r="BDK723" s="13"/>
      <c r="BDL723" s="13"/>
      <c r="BDM723" s="13"/>
      <c r="BDN723" s="13"/>
      <c r="BDO723" s="13"/>
      <c r="BDP723" s="13"/>
      <c r="BDQ723" s="13"/>
      <c r="BDR723" s="13"/>
      <c r="BDS723" s="13"/>
      <c r="BDT723" s="13"/>
      <c r="BDU723" s="13"/>
      <c r="BDV723" s="13"/>
      <c r="BDW723" s="13"/>
      <c r="BDX723" s="13"/>
      <c r="BDY723" s="13"/>
      <c r="BDZ723" s="13"/>
      <c r="BEA723" s="13"/>
      <c r="BEB723" s="13"/>
      <c r="BEC723" s="13"/>
      <c r="BED723" s="13"/>
      <c r="BEE723" s="13"/>
      <c r="BEF723" s="13"/>
      <c r="BEG723" s="13"/>
      <c r="BEH723" s="13"/>
      <c r="BEI723" s="13"/>
      <c r="BEJ723" s="13"/>
      <c r="BEK723" s="13"/>
      <c r="BEL723" s="13"/>
      <c r="BEM723" s="13"/>
      <c r="BEN723" s="13"/>
      <c r="BEO723" s="13"/>
      <c r="BEP723" s="13"/>
      <c r="BEQ723" s="13"/>
      <c r="BER723" s="13"/>
      <c r="BES723" s="13"/>
      <c r="BET723" s="13"/>
      <c r="BEU723" s="13"/>
      <c r="BEV723" s="13"/>
      <c r="BEW723" s="13"/>
      <c r="BEX723" s="13"/>
      <c r="BEY723" s="13"/>
      <c r="BEZ723" s="13"/>
      <c r="BFA723" s="13"/>
      <c r="BFB723" s="13"/>
      <c r="BFC723" s="13"/>
      <c r="BFD723" s="13"/>
      <c r="BFE723" s="13"/>
      <c r="BFF723" s="13"/>
      <c r="BFG723" s="13"/>
      <c r="BFH723" s="13"/>
      <c r="BFI723" s="13"/>
      <c r="BFJ723" s="13"/>
      <c r="BFK723" s="13"/>
      <c r="BFL723" s="13"/>
      <c r="BFM723" s="13"/>
      <c r="BFN723" s="13"/>
      <c r="BFO723" s="13"/>
      <c r="BFP723" s="13"/>
      <c r="BFQ723" s="13"/>
      <c r="BFR723" s="13"/>
      <c r="BFS723" s="13"/>
      <c r="BFT723" s="13"/>
      <c r="BFU723" s="13"/>
      <c r="BFV723" s="13"/>
      <c r="BFW723" s="13"/>
      <c r="BFX723" s="13"/>
      <c r="BFY723" s="13"/>
      <c r="BFZ723" s="13"/>
      <c r="BGA723" s="13"/>
      <c r="BGB723" s="13"/>
      <c r="BGC723" s="13"/>
      <c r="BGD723" s="13"/>
      <c r="BGE723" s="13"/>
      <c r="BGF723" s="13"/>
      <c r="BGG723" s="13"/>
      <c r="BGH723" s="13"/>
      <c r="BGI723" s="13"/>
      <c r="BGJ723" s="13"/>
      <c r="BGK723" s="13"/>
      <c r="BGL723" s="13"/>
      <c r="BGM723" s="13"/>
      <c r="BGN723" s="13"/>
      <c r="BGO723" s="13"/>
      <c r="BGP723" s="13"/>
      <c r="BGQ723" s="13"/>
      <c r="BGR723" s="13"/>
      <c r="BGS723" s="13"/>
      <c r="BGT723" s="13"/>
      <c r="BGU723" s="13"/>
      <c r="BGV723" s="13"/>
      <c r="BGW723" s="13"/>
      <c r="BGX723" s="13"/>
      <c r="BGY723" s="13"/>
      <c r="BGZ723" s="13"/>
      <c r="BHA723" s="13"/>
      <c r="BHB723" s="13"/>
      <c r="BHC723" s="13"/>
      <c r="BHD723" s="13"/>
      <c r="BHE723" s="13"/>
      <c r="BHF723" s="13"/>
      <c r="BHG723" s="13"/>
      <c r="BHH723" s="13"/>
      <c r="BHI723" s="13"/>
      <c r="BHJ723" s="13"/>
      <c r="BHK723" s="13"/>
      <c r="BHL723" s="13"/>
      <c r="BHM723" s="13"/>
      <c r="BHN723" s="13"/>
      <c r="BHO723" s="13"/>
      <c r="BHP723" s="13"/>
      <c r="BHQ723" s="13"/>
      <c r="BHR723" s="13"/>
      <c r="BHS723" s="13"/>
      <c r="BHT723" s="13"/>
      <c r="BHU723" s="13"/>
      <c r="BHV723" s="13"/>
      <c r="BHW723" s="13"/>
      <c r="BHX723" s="13"/>
      <c r="BHY723" s="13"/>
      <c r="BHZ723" s="13"/>
      <c r="BIA723" s="13"/>
      <c r="BIB723" s="13"/>
      <c r="BIC723" s="13"/>
      <c r="BID723" s="13"/>
      <c r="BIE723" s="13"/>
      <c r="BIF723" s="13"/>
      <c r="BIG723" s="13"/>
      <c r="BIH723" s="13"/>
      <c r="BII723" s="13"/>
      <c r="BIJ723" s="13"/>
      <c r="BIK723" s="13"/>
      <c r="BIL723" s="13"/>
      <c r="BIM723" s="13"/>
      <c r="BIN723" s="13"/>
      <c r="BIO723" s="13"/>
      <c r="BIP723" s="13"/>
      <c r="BIQ723" s="13"/>
      <c r="BIR723" s="13"/>
      <c r="BIS723" s="13"/>
      <c r="BIT723" s="13"/>
      <c r="BIU723" s="13"/>
      <c r="BIV723" s="13"/>
      <c r="BIW723" s="13"/>
      <c r="BIX723" s="13"/>
      <c r="BIY723" s="13"/>
      <c r="BIZ723" s="13"/>
      <c r="BJA723" s="13"/>
      <c r="BJB723" s="13"/>
      <c r="BJC723" s="13"/>
      <c r="BJD723" s="13"/>
      <c r="BJE723" s="13"/>
      <c r="BJF723" s="13"/>
      <c r="BJG723" s="13"/>
      <c r="BJH723" s="13"/>
      <c r="BJI723" s="13"/>
      <c r="BJJ723" s="13"/>
      <c r="BJK723" s="13"/>
      <c r="BJL723" s="13"/>
      <c r="BJM723" s="13"/>
      <c r="BJN723" s="13"/>
      <c r="BJO723" s="13"/>
      <c r="BJP723" s="13"/>
      <c r="BJQ723" s="13"/>
      <c r="BJR723" s="13"/>
      <c r="BJS723" s="13"/>
      <c r="BJT723" s="13"/>
      <c r="BJU723" s="13"/>
      <c r="BJV723" s="13"/>
      <c r="BJW723" s="13"/>
      <c r="BJX723" s="13"/>
      <c r="BJY723" s="13"/>
      <c r="BJZ723" s="13"/>
      <c r="BKA723" s="13"/>
      <c r="BKB723" s="13"/>
      <c r="BKC723" s="13"/>
      <c r="BKD723" s="13"/>
      <c r="BKE723" s="13"/>
      <c r="BKF723" s="13"/>
      <c r="BKG723" s="13"/>
      <c r="BKH723" s="13"/>
      <c r="BKI723" s="13"/>
      <c r="BKJ723" s="13"/>
      <c r="BKK723" s="13"/>
      <c r="BKL723" s="13"/>
      <c r="BKM723" s="13"/>
      <c r="BKN723" s="13"/>
      <c r="BKO723" s="13"/>
      <c r="BKP723" s="13"/>
      <c r="BKQ723" s="13"/>
      <c r="BKR723" s="13"/>
      <c r="BKS723" s="13"/>
      <c r="BKT723" s="13"/>
      <c r="BKU723" s="13"/>
      <c r="BKV723" s="13"/>
      <c r="BKW723" s="13"/>
      <c r="BKX723" s="13"/>
      <c r="BKY723" s="13"/>
      <c r="BKZ723" s="13"/>
      <c r="BLA723" s="13"/>
      <c r="BLB723" s="13"/>
      <c r="BLC723" s="13"/>
      <c r="BLD723" s="13"/>
      <c r="BLE723" s="13"/>
      <c r="BLF723" s="13"/>
      <c r="BLG723" s="13"/>
      <c r="BLH723" s="13"/>
      <c r="BLI723" s="13"/>
      <c r="BLJ723" s="13"/>
      <c r="BLK723" s="13"/>
      <c r="BLL723" s="13"/>
      <c r="BLM723" s="13"/>
      <c r="BLN723" s="13"/>
      <c r="BLO723" s="13"/>
      <c r="BLP723" s="13"/>
      <c r="BLQ723" s="13"/>
      <c r="BLR723" s="13"/>
      <c r="BLS723" s="13"/>
      <c r="BLT723" s="13"/>
      <c r="BLU723" s="13"/>
      <c r="BLV723" s="13"/>
      <c r="BLW723" s="13"/>
      <c r="BLX723" s="13"/>
      <c r="BLY723" s="13"/>
      <c r="BLZ723" s="13"/>
      <c r="BMA723" s="13"/>
      <c r="BMB723" s="13"/>
      <c r="BMC723" s="13"/>
      <c r="BMD723" s="13"/>
      <c r="BME723" s="13"/>
      <c r="BMF723" s="13"/>
      <c r="BMG723" s="13"/>
      <c r="BMH723" s="13"/>
      <c r="BMI723" s="13"/>
      <c r="BMJ723" s="13"/>
      <c r="BMK723" s="13"/>
      <c r="BML723" s="13"/>
      <c r="BMM723" s="13"/>
      <c r="BMN723" s="13"/>
      <c r="BMO723" s="13"/>
      <c r="BMP723" s="13"/>
      <c r="BMQ723" s="13"/>
      <c r="BMR723" s="13"/>
      <c r="BMS723" s="13"/>
      <c r="BMT723" s="13"/>
      <c r="BMU723" s="13"/>
      <c r="BMV723" s="13"/>
      <c r="BMW723" s="13"/>
      <c r="BMX723" s="13"/>
      <c r="BMY723" s="13"/>
      <c r="BMZ723" s="13"/>
      <c r="BNA723" s="13"/>
      <c r="BNB723" s="13"/>
      <c r="BNC723" s="13"/>
      <c r="BND723" s="13"/>
      <c r="BNE723" s="13"/>
      <c r="BNF723" s="13"/>
      <c r="BNG723" s="13"/>
      <c r="BNH723" s="13"/>
      <c r="BNI723" s="13"/>
      <c r="BNJ723" s="13"/>
      <c r="BNK723" s="13"/>
      <c r="BNL723" s="13"/>
      <c r="BNM723" s="13"/>
      <c r="BNN723" s="13"/>
      <c r="BNO723" s="13"/>
      <c r="BNP723" s="13"/>
      <c r="BNQ723" s="13"/>
      <c r="BNR723" s="13"/>
      <c r="BNS723" s="13"/>
      <c r="BNT723" s="13"/>
      <c r="BNU723" s="13"/>
      <c r="BNV723" s="13"/>
      <c r="BNW723" s="13"/>
      <c r="BNX723" s="13"/>
      <c r="BNY723" s="13"/>
      <c r="BNZ723" s="13"/>
      <c r="BOA723" s="13"/>
      <c r="BOB723" s="13"/>
      <c r="BOC723" s="13"/>
      <c r="BOD723" s="13"/>
      <c r="BOE723" s="13"/>
      <c r="BOF723" s="13"/>
      <c r="BOG723" s="13"/>
      <c r="BOH723" s="13"/>
      <c r="BOI723" s="13"/>
      <c r="BOJ723" s="13"/>
      <c r="BOK723" s="13"/>
      <c r="BOL723" s="13"/>
      <c r="BOM723" s="13"/>
      <c r="BON723" s="13"/>
      <c r="BOO723" s="13"/>
      <c r="BOP723" s="13"/>
      <c r="BOQ723" s="13"/>
      <c r="BOR723" s="13"/>
      <c r="BOS723" s="13"/>
      <c r="BOT723" s="13"/>
      <c r="BOU723" s="13"/>
      <c r="BOV723" s="13"/>
      <c r="BOW723" s="13"/>
      <c r="BOX723" s="13"/>
      <c r="BOY723" s="13"/>
      <c r="BOZ723" s="13"/>
      <c r="BPA723" s="13"/>
      <c r="BPB723" s="13"/>
      <c r="BPC723" s="13"/>
      <c r="BPD723" s="13"/>
      <c r="BPE723" s="13"/>
      <c r="BPF723" s="13"/>
      <c r="BPG723" s="13"/>
      <c r="BPH723" s="13"/>
      <c r="BPI723" s="13"/>
      <c r="BPJ723" s="13"/>
      <c r="BPK723" s="13"/>
      <c r="BPL723" s="13"/>
      <c r="BPM723" s="13"/>
      <c r="BPN723" s="13"/>
      <c r="BPO723" s="13"/>
      <c r="BPP723" s="13"/>
      <c r="BPQ723" s="13"/>
      <c r="BPR723" s="13"/>
      <c r="BPS723" s="13"/>
      <c r="BPT723" s="13"/>
      <c r="BPU723" s="13"/>
      <c r="BPV723" s="13"/>
      <c r="BPW723" s="13"/>
      <c r="BPX723" s="13"/>
      <c r="BPY723" s="13"/>
      <c r="BPZ723" s="13"/>
      <c r="BQA723" s="13"/>
      <c r="BQB723" s="13"/>
      <c r="BQC723" s="13"/>
      <c r="BQD723" s="13"/>
      <c r="BQE723" s="13"/>
      <c r="BQF723" s="13"/>
      <c r="BQG723" s="13"/>
      <c r="BQH723" s="13"/>
      <c r="BQI723" s="13"/>
      <c r="BQJ723" s="13"/>
      <c r="BQK723" s="13"/>
      <c r="BQL723" s="13"/>
      <c r="BQM723" s="13"/>
      <c r="BQN723" s="13"/>
      <c r="BQO723" s="13"/>
      <c r="BQP723" s="13"/>
      <c r="BQQ723" s="13"/>
      <c r="BQR723" s="13"/>
      <c r="BQS723" s="13"/>
      <c r="BQT723" s="13"/>
      <c r="BQU723" s="13"/>
      <c r="BQV723" s="13"/>
      <c r="BQW723" s="13"/>
      <c r="BQX723" s="13"/>
      <c r="BQY723" s="13"/>
      <c r="BQZ723" s="13"/>
      <c r="BRA723" s="13"/>
      <c r="BRB723" s="13"/>
      <c r="BRC723" s="13"/>
      <c r="BRD723" s="13"/>
      <c r="BRE723" s="13"/>
      <c r="BRF723" s="13"/>
      <c r="BRG723" s="13"/>
      <c r="BRH723" s="13"/>
      <c r="BRI723" s="13"/>
      <c r="BRJ723" s="13"/>
      <c r="BRK723" s="13"/>
      <c r="BRL723" s="13"/>
      <c r="BRM723" s="13"/>
      <c r="BRN723" s="13"/>
      <c r="BRO723" s="13"/>
      <c r="BRP723" s="13"/>
      <c r="BRQ723" s="13"/>
      <c r="BRR723" s="13"/>
      <c r="BRS723" s="13"/>
      <c r="BRT723" s="13"/>
      <c r="BRU723" s="13"/>
      <c r="BRV723" s="13"/>
      <c r="BRW723" s="13"/>
      <c r="BRX723" s="13"/>
      <c r="BRY723" s="13"/>
      <c r="BRZ723" s="13"/>
      <c r="BSA723" s="13"/>
      <c r="BSB723" s="13"/>
      <c r="BSC723" s="13"/>
      <c r="BSD723" s="13"/>
      <c r="BSE723" s="13"/>
      <c r="BSF723" s="13"/>
      <c r="BSG723" s="13"/>
      <c r="BSH723" s="13"/>
      <c r="BSI723" s="13"/>
      <c r="BSJ723" s="13"/>
      <c r="BSK723" s="13"/>
      <c r="BSL723" s="13"/>
      <c r="BSM723" s="13"/>
      <c r="BSN723" s="13"/>
      <c r="BSO723" s="13"/>
      <c r="BSP723" s="13"/>
      <c r="BSQ723" s="13"/>
      <c r="BSR723" s="13"/>
      <c r="BSS723" s="13"/>
      <c r="BST723" s="13"/>
      <c r="BSU723" s="13"/>
      <c r="BSV723" s="13"/>
      <c r="BSW723" s="13"/>
      <c r="BSX723" s="13"/>
      <c r="BSY723" s="13"/>
      <c r="BSZ723" s="13"/>
      <c r="BTA723" s="13"/>
      <c r="BTB723" s="13"/>
      <c r="BTC723" s="13"/>
      <c r="BTD723" s="13"/>
      <c r="BTE723" s="13"/>
      <c r="BTF723" s="13"/>
      <c r="BTG723" s="13"/>
      <c r="BTH723" s="13"/>
      <c r="BTI723" s="13"/>
      <c r="BTJ723" s="13"/>
      <c r="BTK723" s="13"/>
      <c r="BTL723" s="13"/>
      <c r="BTM723" s="13"/>
      <c r="BTN723" s="13"/>
      <c r="BTO723" s="13"/>
      <c r="BTP723" s="13"/>
      <c r="BTQ723" s="13"/>
      <c r="BTR723" s="13"/>
      <c r="BTS723" s="13"/>
      <c r="BTT723" s="13"/>
      <c r="BTU723" s="13"/>
      <c r="BTV723" s="13"/>
      <c r="BTW723" s="13"/>
      <c r="BTX723" s="13"/>
      <c r="BTY723" s="13"/>
      <c r="BTZ723" s="13"/>
      <c r="BUA723" s="13"/>
      <c r="BUB723" s="13"/>
      <c r="BUC723" s="13"/>
      <c r="BUD723" s="13"/>
      <c r="BUE723" s="13"/>
      <c r="BUF723" s="13"/>
      <c r="BUG723" s="13"/>
      <c r="BUH723" s="13"/>
      <c r="BUI723" s="13"/>
      <c r="BUJ723" s="13"/>
      <c r="BUK723" s="13"/>
      <c r="BUL723" s="13"/>
      <c r="BUM723" s="13"/>
      <c r="BUN723" s="13"/>
      <c r="BUO723" s="13"/>
      <c r="BUP723" s="13"/>
      <c r="BUQ723" s="13"/>
      <c r="BUR723" s="13"/>
      <c r="BUS723" s="13"/>
      <c r="BUT723" s="13"/>
      <c r="BUU723" s="13"/>
      <c r="BUV723" s="13"/>
      <c r="BUW723" s="13"/>
      <c r="BUX723" s="13"/>
      <c r="BUY723" s="13"/>
      <c r="BUZ723" s="13"/>
      <c r="BVA723" s="13"/>
      <c r="BVB723" s="13"/>
      <c r="BVC723" s="13"/>
      <c r="BVD723" s="13"/>
      <c r="BVE723" s="13"/>
      <c r="BVF723" s="13"/>
      <c r="BVG723" s="13"/>
      <c r="BVH723" s="13"/>
      <c r="BVI723" s="13"/>
      <c r="BVJ723" s="13"/>
      <c r="BVK723" s="13"/>
      <c r="BVL723" s="13"/>
      <c r="BVM723" s="13"/>
      <c r="BVN723" s="13"/>
      <c r="BVO723" s="13"/>
      <c r="BVP723" s="13"/>
      <c r="BVQ723" s="13"/>
      <c r="BVR723" s="13"/>
      <c r="BVS723" s="13"/>
      <c r="BVT723" s="13"/>
      <c r="BVU723" s="13"/>
      <c r="BVV723" s="13"/>
      <c r="BVW723" s="13"/>
      <c r="BVX723" s="13"/>
      <c r="BVY723" s="13"/>
      <c r="BVZ723" s="13"/>
      <c r="BWA723" s="13"/>
      <c r="BWB723" s="13"/>
      <c r="BWC723" s="13"/>
      <c r="BWD723" s="13"/>
      <c r="BWE723" s="13"/>
      <c r="BWF723" s="13"/>
      <c r="BWG723" s="13"/>
      <c r="BWH723" s="13"/>
      <c r="BWI723" s="13"/>
      <c r="BWJ723" s="13"/>
      <c r="BWK723" s="13"/>
      <c r="BWL723" s="13"/>
      <c r="BWM723" s="13"/>
      <c r="BWN723" s="13"/>
      <c r="BWO723" s="13"/>
      <c r="BWP723" s="13"/>
      <c r="BWQ723" s="13"/>
      <c r="BWR723" s="13"/>
      <c r="BWS723" s="13"/>
      <c r="BWT723" s="13"/>
      <c r="BWU723" s="13"/>
      <c r="BWV723" s="13"/>
      <c r="BWW723" s="13"/>
      <c r="BWX723" s="13"/>
      <c r="BWY723" s="13"/>
      <c r="BWZ723" s="13"/>
      <c r="BXA723" s="13"/>
      <c r="BXB723" s="13"/>
      <c r="BXC723" s="13"/>
      <c r="BXD723" s="13"/>
      <c r="BXE723" s="13"/>
      <c r="BXF723" s="13"/>
      <c r="BXG723" s="13"/>
      <c r="BXH723" s="13"/>
      <c r="BXI723" s="13"/>
      <c r="BXJ723" s="13"/>
      <c r="BXK723" s="13"/>
      <c r="BXL723" s="13"/>
      <c r="BXM723" s="13"/>
      <c r="BXN723" s="13"/>
      <c r="BXO723" s="13"/>
      <c r="BXP723" s="13"/>
      <c r="BXQ723" s="13"/>
      <c r="BXR723" s="13"/>
      <c r="BXS723" s="13"/>
      <c r="BXT723" s="13"/>
      <c r="BXU723" s="13"/>
      <c r="BXV723" s="13"/>
      <c r="BXW723" s="13"/>
      <c r="BXX723" s="13"/>
      <c r="BXY723" s="13"/>
      <c r="BXZ723" s="13"/>
      <c r="BYA723" s="13"/>
      <c r="BYB723" s="13"/>
      <c r="BYC723" s="13"/>
      <c r="BYD723" s="13"/>
      <c r="BYE723" s="13"/>
      <c r="BYF723" s="13"/>
      <c r="BYG723" s="13"/>
      <c r="BYH723" s="13"/>
      <c r="BYI723" s="13"/>
      <c r="BYJ723" s="13"/>
      <c r="BYK723" s="13"/>
      <c r="BYL723" s="13"/>
      <c r="BYM723" s="13"/>
      <c r="BYN723" s="13"/>
      <c r="BYO723" s="13"/>
      <c r="BYP723" s="13"/>
      <c r="BYQ723" s="13"/>
      <c r="BYR723" s="13"/>
      <c r="BYS723" s="13"/>
      <c r="BYT723" s="13"/>
      <c r="BYU723" s="13"/>
      <c r="BYV723" s="13"/>
      <c r="BYW723" s="13"/>
      <c r="BYX723" s="13"/>
      <c r="BYY723" s="13"/>
      <c r="BYZ723" s="13"/>
      <c r="BZA723" s="13"/>
      <c r="BZB723" s="13"/>
      <c r="BZC723" s="13"/>
      <c r="BZD723" s="13"/>
      <c r="BZE723" s="13"/>
      <c r="BZF723" s="13"/>
      <c r="BZG723" s="13"/>
      <c r="BZH723" s="13"/>
      <c r="BZI723" s="13"/>
      <c r="BZJ723" s="13"/>
      <c r="BZK723" s="13"/>
      <c r="BZL723" s="13"/>
      <c r="BZM723" s="13"/>
      <c r="BZN723" s="13"/>
      <c r="BZO723" s="13"/>
      <c r="BZP723" s="13"/>
      <c r="BZQ723" s="13"/>
      <c r="BZR723" s="13"/>
      <c r="BZS723" s="13"/>
      <c r="BZT723" s="13"/>
      <c r="BZU723" s="13"/>
      <c r="BZV723" s="13"/>
      <c r="BZW723" s="13"/>
      <c r="BZX723" s="13"/>
      <c r="BZY723" s="13"/>
      <c r="BZZ723" s="13"/>
      <c r="CAA723" s="13"/>
      <c r="CAB723" s="13"/>
      <c r="CAC723" s="13"/>
      <c r="CAD723" s="13"/>
      <c r="CAE723" s="13"/>
      <c r="CAF723" s="13"/>
      <c r="CAG723" s="13"/>
      <c r="CAH723" s="13"/>
      <c r="CAI723" s="13"/>
      <c r="CAJ723" s="13"/>
      <c r="CAK723" s="13"/>
      <c r="CAL723" s="13"/>
      <c r="CAM723" s="13"/>
      <c r="CAN723" s="13"/>
      <c r="CAO723" s="13"/>
      <c r="CAP723" s="13"/>
      <c r="CAQ723" s="13"/>
      <c r="CAR723" s="13"/>
      <c r="CAS723" s="13"/>
      <c r="CAT723" s="13"/>
      <c r="CAU723" s="13"/>
      <c r="CAV723" s="13"/>
      <c r="CAW723" s="13"/>
      <c r="CAX723" s="13"/>
      <c r="CAY723" s="13"/>
      <c r="CAZ723" s="13"/>
      <c r="CBA723" s="13"/>
      <c r="CBB723" s="13"/>
      <c r="CBC723" s="13"/>
      <c r="CBD723" s="13"/>
      <c r="CBE723" s="13"/>
      <c r="CBF723" s="13"/>
      <c r="CBG723" s="13"/>
      <c r="CBH723" s="13"/>
      <c r="CBI723" s="13"/>
      <c r="CBJ723" s="13"/>
      <c r="CBK723" s="13"/>
      <c r="CBL723" s="13"/>
      <c r="CBM723" s="13"/>
      <c r="CBN723" s="13"/>
      <c r="CBO723" s="13"/>
      <c r="CBP723" s="13"/>
      <c r="CBQ723" s="13"/>
      <c r="CBR723" s="13"/>
      <c r="CBS723" s="13"/>
      <c r="CBT723" s="13"/>
      <c r="CBU723" s="13"/>
      <c r="CBV723" s="13"/>
      <c r="CBW723" s="13"/>
      <c r="CBX723" s="13"/>
      <c r="CBY723" s="13"/>
      <c r="CBZ723" s="13"/>
      <c r="CCA723" s="13"/>
      <c r="CCB723" s="13"/>
      <c r="CCC723" s="13"/>
      <c r="CCD723" s="13"/>
      <c r="CCE723" s="13"/>
      <c r="CCF723" s="13"/>
      <c r="CCG723" s="13"/>
      <c r="CCH723" s="13"/>
      <c r="CCI723" s="13"/>
      <c r="CCJ723" s="13"/>
      <c r="CCK723" s="13"/>
      <c r="CCL723" s="13"/>
      <c r="CCM723" s="13"/>
      <c r="CCN723" s="13"/>
      <c r="CCO723" s="13"/>
      <c r="CCP723" s="13"/>
      <c r="CCQ723" s="13"/>
      <c r="CCR723" s="13"/>
      <c r="CCS723" s="13"/>
      <c r="CCT723" s="13"/>
      <c r="CCU723" s="13"/>
      <c r="CCV723" s="13"/>
      <c r="CCW723" s="13"/>
      <c r="CCX723" s="13"/>
      <c r="CCY723" s="13"/>
      <c r="CCZ723" s="13"/>
      <c r="CDA723" s="13"/>
      <c r="CDB723" s="13"/>
      <c r="CDC723" s="13"/>
      <c r="CDD723" s="13"/>
      <c r="CDE723" s="13"/>
      <c r="CDF723" s="13"/>
      <c r="CDG723" s="13"/>
      <c r="CDH723" s="13"/>
      <c r="CDI723" s="13"/>
      <c r="CDJ723" s="13"/>
      <c r="CDK723" s="13"/>
      <c r="CDL723" s="13"/>
      <c r="CDM723" s="13"/>
      <c r="CDN723" s="13"/>
      <c r="CDO723" s="13"/>
      <c r="CDP723" s="13"/>
      <c r="CDQ723" s="13"/>
      <c r="CDR723" s="13"/>
      <c r="CDS723" s="13"/>
      <c r="CDT723" s="13"/>
      <c r="CDU723" s="13"/>
      <c r="CDV723" s="13"/>
      <c r="CDW723" s="13"/>
      <c r="CDX723" s="13"/>
      <c r="CDY723" s="13"/>
      <c r="CDZ723" s="13"/>
      <c r="CEA723" s="13"/>
      <c r="CEB723" s="13"/>
      <c r="CEC723" s="13"/>
      <c r="CED723" s="13"/>
      <c r="CEE723" s="13"/>
      <c r="CEF723" s="13"/>
      <c r="CEG723" s="13"/>
      <c r="CEH723" s="13"/>
      <c r="CEI723" s="13"/>
      <c r="CEJ723" s="13"/>
      <c r="CEK723" s="13"/>
      <c r="CEL723" s="13"/>
      <c r="CEM723" s="13"/>
      <c r="CEN723" s="13"/>
      <c r="CEO723" s="13"/>
      <c r="CEP723" s="13"/>
      <c r="CEQ723" s="13"/>
      <c r="CER723" s="13"/>
      <c r="CES723" s="13"/>
      <c r="CET723" s="13"/>
      <c r="CEU723" s="13"/>
      <c r="CEV723" s="13"/>
      <c r="CEW723" s="13"/>
      <c r="CEX723" s="13"/>
      <c r="CEY723" s="13"/>
      <c r="CEZ723" s="13"/>
      <c r="CFA723" s="13"/>
      <c r="CFB723" s="13"/>
      <c r="CFC723" s="13"/>
      <c r="CFD723" s="13"/>
      <c r="CFE723" s="13"/>
      <c r="CFF723" s="13"/>
      <c r="CFG723" s="13"/>
      <c r="CFH723" s="13"/>
      <c r="CFI723" s="13"/>
      <c r="CFJ723" s="13"/>
      <c r="CFK723" s="13"/>
      <c r="CFL723" s="13"/>
      <c r="CFM723" s="13"/>
      <c r="CFN723" s="13"/>
      <c r="CFO723" s="13"/>
      <c r="CFP723" s="13"/>
      <c r="CFQ723" s="13"/>
      <c r="CFR723" s="13"/>
      <c r="CFS723" s="13"/>
      <c r="CFT723" s="13"/>
      <c r="CFU723" s="13"/>
      <c r="CFV723" s="13"/>
      <c r="CFW723" s="13"/>
      <c r="CFX723" s="13"/>
      <c r="CFY723" s="13"/>
      <c r="CFZ723" s="13"/>
      <c r="CGA723" s="13"/>
      <c r="CGB723" s="13"/>
      <c r="CGC723" s="13"/>
      <c r="CGD723" s="13"/>
      <c r="CGE723" s="13"/>
      <c r="CGF723" s="13"/>
      <c r="CGG723" s="13"/>
      <c r="CGH723" s="13"/>
      <c r="CGI723" s="13"/>
      <c r="CGJ723" s="13"/>
      <c r="CGK723" s="13"/>
      <c r="CGL723" s="13"/>
      <c r="CGM723" s="13"/>
      <c r="CGN723" s="13"/>
      <c r="CGO723" s="13"/>
      <c r="CGP723" s="13"/>
      <c r="CGQ723" s="13"/>
      <c r="CGR723" s="13"/>
      <c r="CGS723" s="13"/>
      <c r="CGT723" s="13"/>
      <c r="CGU723" s="13"/>
      <c r="CGV723" s="13"/>
      <c r="CGW723" s="13"/>
      <c r="CGX723" s="13"/>
      <c r="CGY723" s="13"/>
      <c r="CGZ723" s="13"/>
      <c r="CHA723" s="13"/>
      <c r="CHB723" s="13"/>
      <c r="CHC723" s="13"/>
      <c r="CHD723" s="13"/>
      <c r="CHE723" s="13"/>
      <c r="CHF723" s="13"/>
      <c r="CHG723" s="13"/>
      <c r="CHH723" s="13"/>
      <c r="CHI723" s="13"/>
      <c r="CHJ723" s="13"/>
      <c r="CHK723" s="13"/>
      <c r="CHL723" s="13"/>
      <c r="CHM723" s="13"/>
      <c r="CHN723" s="13"/>
      <c r="CHO723" s="13"/>
      <c r="CHP723" s="13"/>
      <c r="CHQ723" s="13"/>
      <c r="CHR723" s="13"/>
      <c r="CHS723" s="13"/>
      <c r="CHT723" s="13"/>
      <c r="CHU723" s="13"/>
      <c r="CHV723" s="13"/>
      <c r="CHW723" s="13"/>
      <c r="CHX723" s="13"/>
      <c r="CHY723" s="13"/>
      <c r="CHZ723" s="13"/>
      <c r="CIA723" s="13"/>
      <c r="CIB723" s="13"/>
      <c r="CIC723" s="13"/>
      <c r="CID723" s="13"/>
      <c r="CIE723" s="13"/>
      <c r="CIF723" s="13"/>
      <c r="CIG723" s="13"/>
      <c r="CIH723" s="13"/>
      <c r="CII723" s="13"/>
      <c r="CIJ723" s="13"/>
      <c r="CIK723" s="13"/>
      <c r="CIL723" s="13"/>
      <c r="CIM723" s="13"/>
      <c r="CIN723" s="13"/>
      <c r="CIO723" s="13"/>
      <c r="CIP723" s="13"/>
      <c r="CIQ723" s="13"/>
      <c r="CIR723" s="13"/>
      <c r="CIS723" s="13"/>
      <c r="CIT723" s="13"/>
      <c r="CIU723" s="13"/>
      <c r="CIV723" s="13"/>
      <c r="CIW723" s="13"/>
      <c r="CIX723" s="13"/>
      <c r="CIY723" s="13"/>
      <c r="CIZ723" s="13"/>
      <c r="CJA723" s="13"/>
      <c r="CJB723" s="13"/>
      <c r="CJC723" s="13"/>
      <c r="CJD723" s="13"/>
      <c r="CJE723" s="13"/>
      <c r="CJF723" s="13"/>
      <c r="CJG723" s="13"/>
      <c r="CJH723" s="13"/>
      <c r="CJI723" s="13"/>
      <c r="CJJ723" s="13"/>
      <c r="CJK723" s="13"/>
      <c r="CJL723" s="13"/>
      <c r="CJM723" s="13"/>
      <c r="CJN723" s="13"/>
      <c r="CJO723" s="13"/>
      <c r="CJP723" s="13"/>
      <c r="CJQ723" s="13"/>
      <c r="CJR723" s="13"/>
      <c r="CJS723" s="13"/>
      <c r="CJT723" s="13"/>
      <c r="CJU723" s="13"/>
      <c r="CJV723" s="13"/>
      <c r="CJW723" s="13"/>
      <c r="CJX723" s="13"/>
      <c r="CJY723" s="13"/>
      <c r="CJZ723" s="13"/>
      <c r="CKA723" s="13"/>
      <c r="CKB723" s="13"/>
      <c r="CKC723" s="13"/>
      <c r="CKD723" s="13"/>
      <c r="CKE723" s="13"/>
      <c r="CKF723" s="13"/>
      <c r="CKG723" s="13"/>
      <c r="CKH723" s="13"/>
      <c r="CKI723" s="13"/>
      <c r="CKJ723" s="13"/>
      <c r="CKK723" s="13"/>
      <c r="CKL723" s="13"/>
      <c r="CKM723" s="13"/>
      <c r="CKN723" s="13"/>
      <c r="CKO723" s="13"/>
      <c r="CKP723" s="13"/>
      <c r="CKQ723" s="13"/>
      <c r="CKR723" s="13"/>
      <c r="CKS723" s="13"/>
      <c r="CKT723" s="13"/>
      <c r="CKU723" s="13"/>
      <c r="CKV723" s="13"/>
      <c r="CKW723" s="13"/>
      <c r="CKX723" s="13"/>
      <c r="CKY723" s="13"/>
      <c r="CKZ723" s="13"/>
      <c r="CLA723" s="13"/>
      <c r="CLB723" s="13"/>
      <c r="CLC723" s="13"/>
      <c r="CLD723" s="13"/>
      <c r="CLE723" s="13"/>
      <c r="CLF723" s="13"/>
      <c r="CLG723" s="13"/>
      <c r="CLH723" s="13"/>
      <c r="CLI723" s="13"/>
      <c r="CLJ723" s="13"/>
      <c r="CLK723" s="13"/>
      <c r="CLL723" s="13"/>
      <c r="CLM723" s="13"/>
      <c r="CLN723" s="13"/>
      <c r="CLO723" s="13"/>
      <c r="CLP723" s="13"/>
      <c r="CLQ723" s="13"/>
      <c r="CLR723" s="13"/>
      <c r="CLS723" s="13"/>
      <c r="CLT723" s="13"/>
      <c r="CLU723" s="13"/>
      <c r="CLV723" s="13"/>
      <c r="CLW723" s="13"/>
      <c r="CLX723" s="13"/>
      <c r="CLY723" s="13"/>
      <c r="CLZ723" s="13"/>
      <c r="CMA723" s="13"/>
      <c r="CMB723" s="13"/>
      <c r="CMC723" s="13"/>
      <c r="CMD723" s="13"/>
      <c r="CME723" s="13"/>
      <c r="CMF723" s="13"/>
      <c r="CMG723" s="13"/>
      <c r="CMH723" s="13"/>
      <c r="CMI723" s="13"/>
      <c r="CMJ723" s="13"/>
      <c r="CMK723" s="13"/>
      <c r="CML723" s="13"/>
      <c r="CMM723" s="13"/>
      <c r="CMN723" s="13"/>
      <c r="CMO723" s="13"/>
      <c r="CMP723" s="13"/>
      <c r="CMQ723" s="13"/>
      <c r="CMR723" s="13"/>
      <c r="CMS723" s="13"/>
      <c r="CMT723" s="13"/>
      <c r="CMU723" s="13"/>
      <c r="CMV723" s="13"/>
      <c r="CMW723" s="13"/>
      <c r="CMX723" s="13"/>
      <c r="CMY723" s="13"/>
      <c r="CMZ723" s="13"/>
      <c r="CNA723" s="13"/>
      <c r="CNB723" s="13"/>
      <c r="CNC723" s="13"/>
      <c r="CND723" s="13"/>
      <c r="CNE723" s="13"/>
      <c r="CNF723" s="13"/>
      <c r="CNG723" s="13"/>
      <c r="CNH723" s="13"/>
      <c r="CNI723" s="13"/>
      <c r="CNJ723" s="13"/>
      <c r="CNK723" s="13"/>
      <c r="CNL723" s="13"/>
      <c r="CNM723" s="13"/>
      <c r="CNN723" s="13"/>
      <c r="CNO723" s="13"/>
      <c r="CNP723" s="13"/>
      <c r="CNQ723" s="13"/>
      <c r="CNR723" s="13"/>
      <c r="CNS723" s="13"/>
      <c r="CNT723" s="13"/>
      <c r="CNU723" s="13"/>
      <c r="CNV723" s="13"/>
      <c r="CNW723" s="13"/>
      <c r="CNX723" s="13"/>
      <c r="CNY723" s="13"/>
      <c r="CNZ723" s="13"/>
      <c r="COA723" s="13"/>
      <c r="COB723" s="13"/>
      <c r="COC723" s="13"/>
      <c r="COD723" s="13"/>
      <c r="COE723" s="13"/>
      <c r="COF723" s="13"/>
      <c r="COG723" s="13"/>
      <c r="COH723" s="13"/>
      <c r="COI723" s="13"/>
      <c r="COJ723" s="13"/>
      <c r="COK723" s="13"/>
      <c r="COL723" s="13"/>
      <c r="COM723" s="13"/>
      <c r="CON723" s="13"/>
      <c r="COO723" s="13"/>
      <c r="COP723" s="13"/>
      <c r="COQ723" s="13"/>
      <c r="COR723" s="13"/>
      <c r="COS723" s="13"/>
      <c r="COT723" s="13"/>
      <c r="COU723" s="13"/>
      <c r="COV723" s="13"/>
      <c r="COW723" s="13"/>
      <c r="COX723" s="13"/>
      <c r="COY723" s="13"/>
      <c r="COZ723" s="13"/>
      <c r="CPA723" s="13"/>
      <c r="CPB723" s="13"/>
      <c r="CPC723" s="13"/>
      <c r="CPD723" s="13"/>
      <c r="CPE723" s="13"/>
      <c r="CPF723" s="13"/>
      <c r="CPG723" s="13"/>
      <c r="CPH723" s="13"/>
      <c r="CPI723" s="13"/>
      <c r="CPJ723" s="13"/>
      <c r="CPK723" s="13"/>
      <c r="CPL723" s="13"/>
      <c r="CPM723" s="13"/>
      <c r="CPN723" s="13"/>
      <c r="CPO723" s="13"/>
      <c r="CPP723" s="13"/>
      <c r="CPQ723" s="13"/>
      <c r="CPR723" s="13"/>
      <c r="CPS723" s="13"/>
      <c r="CPT723" s="13"/>
      <c r="CPU723" s="13"/>
      <c r="CPV723" s="13"/>
      <c r="CPW723" s="13"/>
      <c r="CPX723" s="13"/>
      <c r="CPY723" s="13"/>
      <c r="CPZ723" s="13"/>
      <c r="CQA723" s="13"/>
      <c r="CQB723" s="13"/>
      <c r="CQC723" s="13"/>
      <c r="CQD723" s="13"/>
      <c r="CQE723" s="13"/>
      <c r="CQF723" s="13"/>
      <c r="CQG723" s="13"/>
      <c r="CQH723" s="13"/>
      <c r="CQI723" s="13"/>
      <c r="CQJ723" s="13"/>
      <c r="CQK723" s="13"/>
      <c r="CQL723" s="13"/>
      <c r="CQM723" s="13"/>
      <c r="CQN723" s="13"/>
      <c r="CQO723" s="13"/>
      <c r="CQP723" s="13"/>
      <c r="CQQ723" s="13"/>
      <c r="CQR723" s="13"/>
      <c r="CQS723" s="13"/>
      <c r="CQT723" s="13"/>
      <c r="CQU723" s="13"/>
      <c r="CQV723" s="13"/>
      <c r="CQW723" s="13"/>
      <c r="CQX723" s="13"/>
      <c r="CQY723" s="13"/>
      <c r="CQZ723" s="13"/>
      <c r="CRA723" s="13"/>
      <c r="CRB723" s="13"/>
      <c r="CRC723" s="13"/>
      <c r="CRD723" s="13"/>
      <c r="CRE723" s="13"/>
      <c r="CRF723" s="13"/>
      <c r="CRG723" s="13"/>
      <c r="CRH723" s="13"/>
      <c r="CRI723" s="13"/>
      <c r="CRJ723" s="13"/>
      <c r="CRK723" s="13"/>
      <c r="CRL723" s="13"/>
      <c r="CRM723" s="13"/>
      <c r="CRN723" s="13"/>
      <c r="CRO723" s="13"/>
      <c r="CRP723" s="13"/>
      <c r="CRQ723" s="13"/>
      <c r="CRR723" s="13"/>
      <c r="CRS723" s="13"/>
      <c r="CRT723" s="13"/>
      <c r="CRU723" s="13"/>
      <c r="CRV723" s="13"/>
      <c r="CRW723" s="13"/>
      <c r="CRX723" s="13"/>
      <c r="CRY723" s="13"/>
      <c r="CRZ723" s="13"/>
      <c r="CSA723" s="13"/>
      <c r="CSB723" s="13"/>
      <c r="CSC723" s="13"/>
      <c r="CSD723" s="13"/>
      <c r="CSE723" s="13"/>
      <c r="CSF723" s="13"/>
      <c r="CSG723" s="13"/>
      <c r="CSH723" s="13"/>
      <c r="CSI723" s="13"/>
      <c r="CSJ723" s="13"/>
      <c r="CSK723" s="13"/>
      <c r="CSL723" s="13"/>
      <c r="CSM723" s="13"/>
      <c r="CSN723" s="13"/>
      <c r="CSO723" s="13"/>
      <c r="CSP723" s="13"/>
      <c r="CSQ723" s="13"/>
      <c r="CSR723" s="13"/>
      <c r="CSS723" s="13"/>
      <c r="CST723" s="13"/>
      <c r="CSU723" s="13"/>
      <c r="CSV723" s="13"/>
      <c r="CSW723" s="13"/>
      <c r="CSX723" s="13"/>
      <c r="CSY723" s="13"/>
      <c r="CSZ723" s="13"/>
      <c r="CTA723" s="13"/>
      <c r="CTB723" s="13"/>
      <c r="CTC723" s="13"/>
      <c r="CTD723" s="13"/>
      <c r="CTE723" s="13"/>
      <c r="CTF723" s="13"/>
      <c r="CTG723" s="13"/>
      <c r="CTH723" s="13"/>
      <c r="CTI723" s="13"/>
      <c r="CTJ723" s="13"/>
      <c r="CTK723" s="13"/>
      <c r="CTL723" s="13"/>
      <c r="CTM723" s="13"/>
      <c r="CTN723" s="13"/>
      <c r="CTO723" s="13"/>
      <c r="CTP723" s="13"/>
      <c r="CTQ723" s="13"/>
      <c r="CTR723" s="13"/>
      <c r="CTS723" s="13"/>
      <c r="CTT723" s="13"/>
      <c r="CTU723" s="13"/>
      <c r="CTV723" s="13"/>
      <c r="CTW723" s="13"/>
      <c r="CTX723" s="13"/>
      <c r="CTY723" s="13"/>
      <c r="CTZ723" s="13"/>
      <c r="CUA723" s="13"/>
      <c r="CUB723" s="13"/>
      <c r="CUC723" s="13"/>
      <c r="CUD723" s="13"/>
      <c r="CUE723" s="13"/>
      <c r="CUF723" s="13"/>
      <c r="CUG723" s="13"/>
      <c r="CUH723" s="13"/>
      <c r="CUI723" s="13"/>
      <c r="CUJ723" s="13"/>
      <c r="CUK723" s="13"/>
      <c r="CUL723" s="13"/>
      <c r="CUM723" s="13"/>
      <c r="CUN723" s="13"/>
      <c r="CUO723" s="13"/>
      <c r="CUP723" s="13"/>
      <c r="CUQ723" s="13"/>
      <c r="CUR723" s="13"/>
      <c r="CUS723" s="13"/>
      <c r="CUT723" s="13"/>
      <c r="CUU723" s="13"/>
      <c r="CUV723" s="13"/>
      <c r="CUW723" s="13"/>
      <c r="CUX723" s="13"/>
      <c r="CUY723" s="13"/>
      <c r="CUZ723" s="13"/>
      <c r="CVA723" s="13"/>
      <c r="CVB723" s="13"/>
      <c r="CVC723" s="13"/>
      <c r="CVD723" s="13"/>
      <c r="CVE723" s="13"/>
      <c r="CVF723" s="13"/>
      <c r="CVG723" s="13"/>
      <c r="CVH723" s="13"/>
      <c r="CVI723" s="13"/>
      <c r="CVJ723" s="13"/>
      <c r="CVK723" s="13"/>
      <c r="CVL723" s="13"/>
      <c r="CVM723" s="13"/>
      <c r="CVN723" s="13"/>
      <c r="CVO723" s="13"/>
      <c r="CVP723" s="13"/>
      <c r="CVQ723" s="13"/>
      <c r="CVR723" s="13"/>
      <c r="CVS723" s="13"/>
      <c r="CVT723" s="13"/>
      <c r="CVU723" s="13"/>
      <c r="CVV723" s="13"/>
      <c r="CVW723" s="13"/>
      <c r="CVX723" s="13"/>
      <c r="CVY723" s="13"/>
      <c r="CVZ723" s="13"/>
      <c r="CWA723" s="13"/>
      <c r="CWB723" s="13"/>
      <c r="CWC723" s="13"/>
      <c r="CWD723" s="13"/>
      <c r="CWE723" s="13"/>
      <c r="CWF723" s="13"/>
      <c r="CWG723" s="13"/>
      <c r="CWH723" s="13"/>
      <c r="CWI723" s="13"/>
      <c r="CWJ723" s="13"/>
      <c r="CWK723" s="13"/>
      <c r="CWL723" s="13"/>
      <c r="CWM723" s="13"/>
      <c r="CWN723" s="13"/>
      <c r="CWO723" s="13"/>
      <c r="CWP723" s="13"/>
      <c r="CWQ723" s="13"/>
      <c r="CWR723" s="13"/>
      <c r="CWS723" s="13"/>
      <c r="CWT723" s="13"/>
      <c r="CWU723" s="13"/>
      <c r="CWV723" s="13"/>
      <c r="CWW723" s="13"/>
      <c r="CWX723" s="13"/>
      <c r="CWY723" s="13"/>
      <c r="CWZ723" s="13"/>
      <c r="CXA723" s="13"/>
      <c r="CXB723" s="13"/>
      <c r="CXC723" s="13"/>
      <c r="CXD723" s="13"/>
      <c r="CXE723" s="13"/>
      <c r="CXF723" s="13"/>
      <c r="CXG723" s="13"/>
      <c r="CXH723" s="13"/>
      <c r="CXI723" s="13"/>
      <c r="CXJ723" s="13"/>
      <c r="CXK723" s="13"/>
      <c r="CXL723" s="13"/>
      <c r="CXM723" s="13"/>
      <c r="CXN723" s="13"/>
      <c r="CXO723" s="13"/>
      <c r="CXP723" s="13"/>
      <c r="CXQ723" s="13"/>
      <c r="CXR723" s="13"/>
      <c r="CXS723" s="13"/>
      <c r="CXT723" s="13"/>
      <c r="CXU723" s="13"/>
      <c r="CXV723" s="13"/>
      <c r="CXW723" s="13"/>
      <c r="CXX723" s="13"/>
      <c r="CXY723" s="13"/>
      <c r="CXZ723" s="13"/>
      <c r="CYA723" s="13"/>
      <c r="CYB723" s="13"/>
      <c r="CYC723" s="13"/>
      <c r="CYD723" s="13"/>
      <c r="CYE723" s="13"/>
      <c r="CYF723" s="13"/>
      <c r="CYG723" s="13"/>
      <c r="CYH723" s="13"/>
      <c r="CYI723" s="13"/>
      <c r="CYJ723" s="13"/>
      <c r="CYK723" s="13"/>
      <c r="CYL723" s="13"/>
      <c r="CYM723" s="13"/>
      <c r="CYN723" s="13"/>
      <c r="CYO723" s="13"/>
      <c r="CYP723" s="13"/>
      <c r="CYQ723" s="13"/>
      <c r="CYR723" s="13"/>
      <c r="CYS723" s="13"/>
      <c r="CYT723" s="13"/>
      <c r="CYU723" s="13"/>
      <c r="CYV723" s="13"/>
      <c r="CYW723" s="13"/>
      <c r="CYX723" s="13"/>
      <c r="CYY723" s="13"/>
      <c r="CYZ723" s="13"/>
      <c r="CZA723" s="13"/>
      <c r="CZB723" s="13"/>
      <c r="CZC723" s="13"/>
      <c r="CZD723" s="13"/>
      <c r="CZE723" s="13"/>
      <c r="CZF723" s="13"/>
      <c r="CZG723" s="13"/>
      <c r="CZH723" s="13"/>
      <c r="CZI723" s="13"/>
      <c r="CZJ723" s="13"/>
      <c r="CZK723" s="13"/>
      <c r="CZL723" s="13"/>
      <c r="CZM723" s="13"/>
      <c r="CZN723" s="13"/>
      <c r="CZO723" s="13"/>
      <c r="CZP723" s="13"/>
      <c r="CZQ723" s="13"/>
      <c r="CZR723" s="13"/>
      <c r="CZS723" s="13"/>
      <c r="CZT723" s="13"/>
      <c r="CZU723" s="13"/>
      <c r="CZV723" s="13"/>
      <c r="CZW723" s="13"/>
      <c r="CZX723" s="13"/>
      <c r="CZY723" s="13"/>
      <c r="CZZ723" s="13"/>
      <c r="DAA723" s="13"/>
      <c r="DAB723" s="13"/>
      <c r="DAC723" s="13"/>
      <c r="DAD723" s="13"/>
      <c r="DAE723" s="13"/>
      <c r="DAF723" s="13"/>
      <c r="DAG723" s="13"/>
      <c r="DAH723" s="13"/>
      <c r="DAI723" s="13"/>
      <c r="DAJ723" s="13"/>
      <c r="DAK723" s="13"/>
      <c r="DAL723" s="13"/>
      <c r="DAM723" s="13"/>
      <c r="DAN723" s="13"/>
      <c r="DAO723" s="13"/>
      <c r="DAP723" s="13"/>
      <c r="DAQ723" s="13"/>
      <c r="DAR723" s="13"/>
      <c r="DAS723" s="13"/>
      <c r="DAT723" s="13"/>
      <c r="DAU723" s="13"/>
      <c r="DAV723" s="13"/>
      <c r="DAW723" s="13"/>
      <c r="DAX723" s="13"/>
      <c r="DAY723" s="13"/>
      <c r="DAZ723" s="13"/>
      <c r="DBA723" s="13"/>
      <c r="DBB723" s="13"/>
      <c r="DBC723" s="13"/>
      <c r="DBD723" s="13"/>
      <c r="DBE723" s="13"/>
      <c r="DBF723" s="13"/>
      <c r="DBG723" s="13"/>
      <c r="DBH723" s="13"/>
      <c r="DBI723" s="13"/>
      <c r="DBJ723" s="13"/>
      <c r="DBK723" s="13"/>
      <c r="DBL723" s="13"/>
      <c r="DBM723" s="13"/>
      <c r="DBN723" s="13"/>
      <c r="DBO723" s="13"/>
      <c r="DBP723" s="13"/>
      <c r="DBQ723" s="13"/>
      <c r="DBR723" s="13"/>
      <c r="DBS723" s="13"/>
      <c r="DBT723" s="13"/>
      <c r="DBU723" s="13"/>
      <c r="DBV723" s="13"/>
      <c r="DBW723" s="13"/>
      <c r="DBX723" s="13"/>
      <c r="DBY723" s="13"/>
      <c r="DBZ723" s="13"/>
      <c r="DCA723" s="13"/>
      <c r="DCB723" s="13"/>
      <c r="DCC723" s="13"/>
      <c r="DCD723" s="13"/>
      <c r="DCE723" s="13"/>
      <c r="DCF723" s="13"/>
      <c r="DCG723" s="13"/>
      <c r="DCH723" s="13"/>
      <c r="DCI723" s="13"/>
      <c r="DCJ723" s="13"/>
      <c r="DCK723" s="13"/>
      <c r="DCL723" s="13"/>
      <c r="DCM723" s="13"/>
      <c r="DCN723" s="13"/>
      <c r="DCO723" s="13"/>
      <c r="DCP723" s="13"/>
      <c r="DCQ723" s="13"/>
      <c r="DCR723" s="13"/>
      <c r="DCS723" s="13"/>
      <c r="DCT723" s="13"/>
      <c r="DCU723" s="13"/>
      <c r="DCV723" s="13"/>
      <c r="DCW723" s="13"/>
      <c r="DCX723" s="13"/>
      <c r="DCY723" s="13"/>
      <c r="DCZ723" s="13"/>
      <c r="DDA723" s="13"/>
      <c r="DDB723" s="13"/>
      <c r="DDC723" s="13"/>
      <c r="DDD723" s="13"/>
      <c r="DDE723" s="13"/>
      <c r="DDF723" s="13"/>
      <c r="DDG723" s="13"/>
      <c r="DDH723" s="13"/>
      <c r="DDI723" s="13"/>
      <c r="DDJ723" s="13"/>
      <c r="DDK723" s="13"/>
      <c r="DDL723" s="13"/>
      <c r="DDM723" s="13"/>
      <c r="DDN723" s="13"/>
      <c r="DDO723" s="13"/>
      <c r="DDP723" s="13"/>
      <c r="DDQ723" s="13"/>
      <c r="DDR723" s="13"/>
      <c r="DDS723" s="13"/>
      <c r="DDT723" s="13"/>
      <c r="DDU723" s="13"/>
      <c r="DDV723" s="13"/>
      <c r="DDW723" s="13"/>
      <c r="DDX723" s="13"/>
      <c r="DDY723" s="13"/>
      <c r="DDZ723" s="13"/>
      <c r="DEA723" s="13"/>
      <c r="DEB723" s="13"/>
      <c r="DEC723" s="13"/>
      <c r="DED723" s="13"/>
      <c r="DEE723" s="13"/>
      <c r="DEF723" s="13"/>
      <c r="DEG723" s="13"/>
      <c r="DEH723" s="13"/>
      <c r="DEI723" s="13"/>
      <c r="DEJ723" s="13"/>
      <c r="DEK723" s="13"/>
      <c r="DEL723" s="13"/>
      <c r="DEM723" s="13"/>
      <c r="DEN723" s="13"/>
      <c r="DEO723" s="13"/>
      <c r="DEP723" s="13"/>
      <c r="DEQ723" s="13"/>
      <c r="DER723" s="13"/>
      <c r="DES723" s="13"/>
      <c r="DET723" s="13"/>
      <c r="DEU723" s="13"/>
      <c r="DEV723" s="13"/>
      <c r="DEW723" s="13"/>
      <c r="DEX723" s="13"/>
      <c r="DEY723" s="13"/>
      <c r="DEZ723" s="13"/>
      <c r="DFA723" s="13"/>
      <c r="DFB723" s="13"/>
      <c r="DFC723" s="13"/>
      <c r="DFD723" s="13"/>
      <c r="DFE723" s="13"/>
      <c r="DFF723" s="13"/>
      <c r="DFG723" s="13"/>
      <c r="DFH723" s="13"/>
      <c r="DFI723" s="13"/>
      <c r="DFJ723" s="13"/>
      <c r="DFK723" s="13"/>
      <c r="DFL723" s="13"/>
      <c r="DFM723" s="13"/>
      <c r="DFN723" s="13"/>
      <c r="DFO723" s="13"/>
      <c r="DFP723" s="13"/>
      <c r="DFQ723" s="13"/>
      <c r="DFR723" s="13"/>
      <c r="DFS723" s="13"/>
      <c r="DFT723" s="13"/>
      <c r="DFU723" s="13"/>
      <c r="DFV723" s="13"/>
      <c r="DFW723" s="13"/>
      <c r="DFX723" s="13"/>
      <c r="DFY723" s="13"/>
      <c r="DFZ723" s="13"/>
      <c r="DGA723" s="13"/>
      <c r="DGB723" s="13"/>
      <c r="DGC723" s="13"/>
      <c r="DGD723" s="13"/>
      <c r="DGE723" s="13"/>
      <c r="DGF723" s="13"/>
      <c r="DGG723" s="13"/>
      <c r="DGH723" s="13"/>
      <c r="DGI723" s="13"/>
      <c r="DGJ723" s="13"/>
      <c r="DGK723" s="13"/>
      <c r="DGL723" s="13"/>
      <c r="DGM723" s="13"/>
      <c r="DGN723" s="13"/>
      <c r="DGO723" s="13"/>
      <c r="DGP723" s="13"/>
      <c r="DGQ723" s="13"/>
      <c r="DGR723" s="13"/>
      <c r="DGS723" s="13"/>
      <c r="DGT723" s="13"/>
      <c r="DGU723" s="13"/>
      <c r="DGV723" s="13"/>
      <c r="DGW723" s="13"/>
      <c r="DGX723" s="13"/>
      <c r="DGY723" s="13"/>
      <c r="DGZ723" s="13"/>
      <c r="DHA723" s="13"/>
      <c r="DHB723" s="13"/>
      <c r="DHC723" s="13"/>
      <c r="DHD723" s="13"/>
      <c r="DHE723" s="13"/>
      <c r="DHF723" s="13"/>
      <c r="DHG723" s="13"/>
      <c r="DHH723" s="13"/>
      <c r="DHI723" s="13"/>
      <c r="DHJ723" s="13"/>
      <c r="DHK723" s="13"/>
      <c r="DHL723" s="13"/>
      <c r="DHM723" s="13"/>
      <c r="DHN723" s="13"/>
      <c r="DHO723" s="13"/>
      <c r="DHP723" s="13"/>
      <c r="DHQ723" s="13"/>
      <c r="DHR723" s="13"/>
      <c r="DHS723" s="13"/>
      <c r="DHT723" s="13"/>
      <c r="DHU723" s="13"/>
      <c r="DHV723" s="13"/>
      <c r="DHW723" s="13"/>
      <c r="DHX723" s="13"/>
      <c r="DHY723" s="13"/>
      <c r="DHZ723" s="13"/>
      <c r="DIA723" s="13"/>
      <c r="DIB723" s="13"/>
      <c r="DIC723" s="13"/>
      <c r="DID723" s="13"/>
      <c r="DIE723" s="13"/>
      <c r="DIF723" s="13"/>
      <c r="DIG723" s="13"/>
      <c r="DIH723" s="13"/>
      <c r="DII723" s="13"/>
      <c r="DIJ723" s="13"/>
      <c r="DIK723" s="13"/>
      <c r="DIL723" s="13"/>
      <c r="DIM723" s="13"/>
      <c r="DIN723" s="13"/>
      <c r="DIO723" s="13"/>
      <c r="DIP723" s="13"/>
      <c r="DIQ723" s="13"/>
      <c r="DIR723" s="13"/>
      <c r="DIS723" s="13"/>
      <c r="DIT723" s="13"/>
      <c r="DIU723" s="13"/>
      <c r="DIV723" s="13"/>
      <c r="DIW723" s="13"/>
      <c r="DIX723" s="13"/>
      <c r="DIY723" s="13"/>
      <c r="DIZ723" s="13"/>
      <c r="DJA723" s="13"/>
      <c r="DJB723" s="13"/>
      <c r="DJC723" s="13"/>
      <c r="DJD723" s="13"/>
      <c r="DJE723" s="13"/>
      <c r="DJF723" s="13"/>
      <c r="DJG723" s="13"/>
      <c r="DJH723" s="13"/>
      <c r="DJI723" s="13"/>
      <c r="DJJ723" s="13"/>
      <c r="DJK723" s="13"/>
      <c r="DJL723" s="13"/>
      <c r="DJM723" s="13"/>
      <c r="DJN723" s="13"/>
      <c r="DJO723" s="13"/>
      <c r="DJP723" s="13"/>
      <c r="DJQ723" s="13"/>
      <c r="DJR723" s="13"/>
      <c r="DJS723" s="13"/>
      <c r="DJT723" s="13"/>
      <c r="DJU723" s="13"/>
      <c r="DJV723" s="13"/>
      <c r="DJW723" s="13"/>
      <c r="DJX723" s="13"/>
      <c r="DJY723" s="13"/>
      <c r="DJZ723" s="13"/>
      <c r="DKA723" s="13"/>
      <c r="DKB723" s="13"/>
      <c r="DKC723" s="13"/>
      <c r="DKD723" s="13"/>
      <c r="DKE723" s="13"/>
      <c r="DKF723" s="13"/>
      <c r="DKG723" s="13"/>
      <c r="DKH723" s="13"/>
      <c r="DKI723" s="13"/>
      <c r="DKJ723" s="13"/>
      <c r="DKK723" s="13"/>
      <c r="DKL723" s="13"/>
      <c r="DKM723" s="13"/>
      <c r="DKN723" s="13"/>
      <c r="DKO723" s="13"/>
      <c r="DKP723" s="13"/>
      <c r="DKQ723" s="13"/>
      <c r="DKR723" s="13"/>
      <c r="DKS723" s="13"/>
      <c r="DKT723" s="13"/>
      <c r="DKU723" s="13"/>
      <c r="DKV723" s="13"/>
      <c r="DKW723" s="13"/>
      <c r="DKX723" s="13"/>
      <c r="DKY723" s="13"/>
      <c r="DKZ723" s="13"/>
      <c r="DLA723" s="13"/>
      <c r="DLB723" s="13"/>
      <c r="DLC723" s="13"/>
      <c r="DLD723" s="13"/>
      <c r="DLE723" s="13"/>
      <c r="DLF723" s="13"/>
      <c r="DLG723" s="13"/>
      <c r="DLH723" s="13"/>
      <c r="DLI723" s="13"/>
      <c r="DLJ723" s="13"/>
      <c r="DLK723" s="13"/>
      <c r="DLL723" s="13"/>
      <c r="DLM723" s="13"/>
      <c r="DLN723" s="13"/>
      <c r="DLO723" s="13"/>
      <c r="DLP723" s="13"/>
      <c r="DLQ723" s="13"/>
      <c r="DLR723" s="13"/>
      <c r="DLS723" s="13"/>
      <c r="DLT723" s="13"/>
      <c r="DLU723" s="13"/>
      <c r="DLV723" s="13"/>
      <c r="DLW723" s="13"/>
      <c r="DLX723" s="13"/>
      <c r="DLY723" s="13"/>
      <c r="DLZ723" s="13"/>
      <c r="DMA723" s="13"/>
      <c r="DMB723" s="13"/>
      <c r="DMC723" s="13"/>
      <c r="DMD723" s="13"/>
      <c r="DME723" s="13"/>
      <c r="DMF723" s="13"/>
      <c r="DMG723" s="13"/>
      <c r="DMH723" s="13"/>
      <c r="DMI723" s="13"/>
      <c r="DMJ723" s="13"/>
      <c r="DMK723" s="13"/>
      <c r="DML723" s="13"/>
      <c r="DMM723" s="13"/>
      <c r="DMN723" s="13"/>
      <c r="DMO723" s="13"/>
      <c r="DMP723" s="13"/>
      <c r="DMQ723" s="13"/>
      <c r="DMR723" s="13"/>
      <c r="DMS723" s="13"/>
      <c r="DMT723" s="13"/>
      <c r="DMU723" s="13"/>
      <c r="DMV723" s="13"/>
      <c r="DMW723" s="13"/>
      <c r="DMX723" s="13"/>
      <c r="DMY723" s="13"/>
      <c r="DMZ723" s="13"/>
      <c r="DNA723" s="13"/>
      <c r="DNB723" s="13"/>
      <c r="DNC723" s="13"/>
      <c r="DND723" s="13"/>
      <c r="DNE723" s="13"/>
      <c r="DNF723" s="13"/>
      <c r="DNG723" s="13"/>
      <c r="DNH723" s="13"/>
      <c r="DNI723" s="13"/>
      <c r="DNJ723" s="13"/>
      <c r="DNK723" s="13"/>
      <c r="DNL723" s="13"/>
      <c r="DNM723" s="13"/>
      <c r="DNN723" s="13"/>
      <c r="DNO723" s="13"/>
      <c r="DNP723" s="13"/>
      <c r="DNQ723" s="13"/>
      <c r="DNR723" s="13"/>
      <c r="DNS723" s="13"/>
      <c r="DNT723" s="13"/>
      <c r="DNU723" s="13"/>
      <c r="DNV723" s="13"/>
      <c r="DNW723" s="13"/>
      <c r="DNX723" s="13"/>
      <c r="DNY723" s="13"/>
      <c r="DNZ723" s="13"/>
      <c r="DOA723" s="13"/>
      <c r="DOB723" s="13"/>
      <c r="DOC723" s="13"/>
      <c r="DOD723" s="13"/>
      <c r="DOE723" s="13"/>
      <c r="DOF723" s="13"/>
      <c r="DOG723" s="13"/>
      <c r="DOH723" s="13"/>
      <c r="DOI723" s="13"/>
      <c r="DOJ723" s="13"/>
      <c r="DOK723" s="13"/>
      <c r="DOL723" s="13"/>
      <c r="DOM723" s="13"/>
      <c r="DON723" s="13"/>
      <c r="DOO723" s="13"/>
      <c r="DOP723" s="13"/>
      <c r="DOQ723" s="13"/>
      <c r="DOR723" s="13"/>
      <c r="DOS723" s="13"/>
      <c r="DOT723" s="13"/>
      <c r="DOU723" s="13"/>
      <c r="DOV723" s="13"/>
      <c r="DOW723" s="13"/>
      <c r="DOX723" s="13"/>
      <c r="DOY723" s="13"/>
      <c r="DOZ723" s="13"/>
      <c r="DPA723" s="13"/>
      <c r="DPB723" s="13"/>
      <c r="DPC723" s="13"/>
      <c r="DPD723" s="13"/>
      <c r="DPE723" s="13"/>
      <c r="DPF723" s="13"/>
      <c r="DPG723" s="13"/>
      <c r="DPH723" s="13"/>
      <c r="DPI723" s="13"/>
      <c r="DPJ723" s="13"/>
      <c r="DPK723" s="13"/>
      <c r="DPL723" s="13"/>
      <c r="DPM723" s="13"/>
      <c r="DPN723" s="13"/>
      <c r="DPO723" s="13"/>
      <c r="DPP723" s="13"/>
      <c r="DPQ723" s="13"/>
      <c r="DPR723" s="13"/>
      <c r="DPS723" s="13"/>
      <c r="DPT723" s="13"/>
      <c r="DPU723" s="13"/>
      <c r="DPV723" s="13"/>
      <c r="DPW723" s="13"/>
      <c r="DPX723" s="13"/>
      <c r="DPY723" s="13"/>
      <c r="DPZ723" s="13"/>
      <c r="DQA723" s="13"/>
      <c r="DQB723" s="13"/>
      <c r="DQC723" s="13"/>
      <c r="DQD723" s="13"/>
      <c r="DQE723" s="13"/>
      <c r="DQF723" s="13"/>
      <c r="DQG723" s="13"/>
      <c r="DQH723" s="13"/>
      <c r="DQI723" s="13"/>
      <c r="DQJ723" s="13"/>
      <c r="DQK723" s="13"/>
      <c r="DQL723" s="13"/>
      <c r="DQM723" s="13"/>
      <c r="DQN723" s="13"/>
      <c r="DQO723" s="13"/>
      <c r="DQP723" s="13"/>
      <c r="DQQ723" s="13"/>
      <c r="DQR723" s="13"/>
      <c r="DQS723" s="13"/>
      <c r="DQT723" s="13"/>
      <c r="DQU723" s="13"/>
      <c r="DQV723" s="13"/>
      <c r="DQW723" s="13"/>
      <c r="DQX723" s="13"/>
      <c r="DQY723" s="13"/>
      <c r="DQZ723" s="13"/>
      <c r="DRA723" s="13"/>
      <c r="DRB723" s="13"/>
      <c r="DRC723" s="13"/>
      <c r="DRD723" s="13"/>
      <c r="DRE723" s="13"/>
      <c r="DRF723" s="13"/>
      <c r="DRG723" s="13"/>
      <c r="DRH723" s="13"/>
      <c r="DRI723" s="13"/>
      <c r="DRJ723" s="13"/>
      <c r="DRK723" s="13"/>
      <c r="DRL723" s="13"/>
      <c r="DRM723" s="13"/>
      <c r="DRN723" s="13"/>
      <c r="DRO723" s="13"/>
      <c r="DRP723" s="13"/>
      <c r="DRQ723" s="13"/>
      <c r="DRR723" s="13"/>
      <c r="DRS723" s="13"/>
      <c r="DRT723" s="13"/>
      <c r="DRU723" s="13"/>
      <c r="DRV723" s="13"/>
      <c r="DRW723" s="13"/>
      <c r="DRX723" s="13"/>
      <c r="DRY723" s="13"/>
      <c r="DRZ723" s="13"/>
      <c r="DSA723" s="13"/>
      <c r="DSB723" s="13"/>
      <c r="DSC723" s="13"/>
      <c r="DSD723" s="13"/>
      <c r="DSE723" s="13"/>
      <c r="DSF723" s="13"/>
      <c r="DSG723" s="13"/>
      <c r="DSH723" s="13"/>
      <c r="DSI723" s="13"/>
      <c r="DSJ723" s="13"/>
      <c r="DSK723" s="13"/>
      <c r="DSL723" s="13"/>
      <c r="DSM723" s="13"/>
      <c r="DSN723" s="13"/>
      <c r="DSO723" s="13"/>
      <c r="DSP723" s="13"/>
      <c r="DSQ723" s="13"/>
      <c r="DSR723" s="13"/>
      <c r="DSS723" s="13"/>
      <c r="DST723" s="13"/>
      <c r="DSU723" s="13"/>
      <c r="DSV723" s="13"/>
      <c r="DSW723" s="13"/>
      <c r="DSX723" s="13"/>
      <c r="DSY723" s="13"/>
      <c r="DSZ723" s="13"/>
      <c r="DTA723" s="13"/>
      <c r="DTB723" s="13"/>
      <c r="DTC723" s="13"/>
      <c r="DTD723" s="13"/>
      <c r="DTE723" s="13"/>
      <c r="DTF723" s="13"/>
      <c r="DTG723" s="13"/>
      <c r="DTH723" s="13"/>
      <c r="DTI723" s="13"/>
      <c r="DTJ723" s="13"/>
      <c r="DTK723" s="13"/>
      <c r="DTL723" s="13"/>
      <c r="DTM723" s="13"/>
      <c r="DTN723" s="13"/>
      <c r="DTO723" s="13"/>
      <c r="DTP723" s="13"/>
      <c r="DTQ723" s="13"/>
      <c r="DTR723" s="13"/>
      <c r="DTS723" s="13"/>
      <c r="DTT723" s="13"/>
      <c r="DTU723" s="13"/>
      <c r="DTV723" s="13"/>
      <c r="DTW723" s="13"/>
      <c r="DTX723" s="13"/>
      <c r="DTY723" s="13"/>
      <c r="DTZ723" s="13"/>
      <c r="DUA723" s="13"/>
      <c r="DUB723" s="13"/>
      <c r="DUC723" s="13"/>
      <c r="DUD723" s="13"/>
      <c r="DUE723" s="13"/>
      <c r="DUF723" s="13"/>
      <c r="DUG723" s="13"/>
      <c r="DUH723" s="13"/>
      <c r="DUI723" s="13"/>
      <c r="DUJ723" s="13"/>
      <c r="DUK723" s="13"/>
      <c r="DUL723" s="13"/>
      <c r="DUM723" s="13"/>
      <c r="DUN723" s="13"/>
      <c r="DUO723" s="13"/>
      <c r="DUP723" s="13"/>
      <c r="DUQ723" s="13"/>
      <c r="DUR723" s="13"/>
      <c r="DUS723" s="13"/>
      <c r="DUT723" s="13"/>
      <c r="DUU723" s="13"/>
      <c r="DUV723" s="13"/>
      <c r="DUW723" s="13"/>
      <c r="DUX723" s="13"/>
      <c r="DUY723" s="13"/>
      <c r="DUZ723" s="13"/>
      <c r="DVA723" s="13"/>
      <c r="DVB723" s="13"/>
      <c r="DVC723" s="13"/>
      <c r="DVD723" s="13"/>
      <c r="DVE723" s="13"/>
      <c r="DVF723" s="13"/>
      <c r="DVG723" s="13"/>
      <c r="DVH723" s="13"/>
      <c r="DVI723" s="13"/>
      <c r="DVJ723" s="13"/>
      <c r="DVK723" s="13"/>
      <c r="DVL723" s="13"/>
      <c r="DVM723" s="13"/>
      <c r="DVN723" s="13"/>
      <c r="DVO723" s="13"/>
      <c r="DVP723" s="13"/>
      <c r="DVQ723" s="13"/>
      <c r="DVR723" s="13"/>
      <c r="DVS723" s="13"/>
      <c r="DVT723" s="13"/>
      <c r="DVU723" s="13"/>
      <c r="DVV723" s="13"/>
      <c r="DVW723" s="13"/>
      <c r="DVX723" s="13"/>
      <c r="DVY723" s="13"/>
      <c r="DVZ723" s="13"/>
      <c r="DWA723" s="13"/>
      <c r="DWB723" s="13"/>
      <c r="DWC723" s="13"/>
      <c r="DWD723" s="13"/>
      <c r="DWE723" s="13"/>
      <c r="DWF723" s="13"/>
      <c r="DWG723" s="13"/>
      <c r="DWH723" s="13"/>
      <c r="DWI723" s="13"/>
      <c r="DWJ723" s="13"/>
      <c r="DWK723" s="13"/>
      <c r="DWL723" s="13"/>
      <c r="DWM723" s="13"/>
      <c r="DWN723" s="13"/>
      <c r="DWO723" s="13"/>
      <c r="DWP723" s="13"/>
      <c r="DWQ723" s="13"/>
      <c r="DWR723" s="13"/>
      <c r="DWS723" s="13"/>
      <c r="DWT723" s="13"/>
      <c r="DWU723" s="13"/>
      <c r="DWV723" s="13"/>
      <c r="DWW723" s="13"/>
      <c r="DWX723" s="13"/>
      <c r="DWY723" s="13"/>
      <c r="DWZ723" s="13"/>
      <c r="DXA723" s="13"/>
      <c r="DXB723" s="13"/>
      <c r="DXC723" s="13"/>
      <c r="DXD723" s="13"/>
      <c r="DXE723" s="13"/>
      <c r="DXF723" s="13"/>
      <c r="DXG723" s="13"/>
      <c r="DXH723" s="13"/>
      <c r="DXI723" s="13"/>
      <c r="DXJ723" s="13"/>
      <c r="DXK723" s="13"/>
      <c r="DXL723" s="13"/>
      <c r="DXM723" s="13"/>
      <c r="DXN723" s="13"/>
      <c r="DXO723" s="13"/>
      <c r="DXP723" s="13"/>
      <c r="DXQ723" s="13"/>
      <c r="DXR723" s="13"/>
      <c r="DXS723" s="13"/>
      <c r="DXT723" s="13"/>
      <c r="DXU723" s="13"/>
      <c r="DXV723" s="13"/>
      <c r="DXW723" s="13"/>
      <c r="DXX723" s="13"/>
      <c r="DXY723" s="13"/>
      <c r="DXZ723" s="13"/>
      <c r="DYA723" s="13"/>
      <c r="DYB723" s="13"/>
      <c r="DYC723" s="13"/>
      <c r="DYD723" s="13"/>
      <c r="DYE723" s="13"/>
      <c r="DYF723" s="13"/>
      <c r="DYG723" s="13"/>
      <c r="DYH723" s="13"/>
      <c r="DYI723" s="13"/>
      <c r="DYJ723" s="13"/>
      <c r="DYK723" s="13"/>
      <c r="DYL723" s="13"/>
      <c r="DYM723" s="13"/>
      <c r="DYN723" s="13"/>
      <c r="DYO723" s="13"/>
      <c r="DYP723" s="13"/>
      <c r="DYQ723" s="13"/>
      <c r="DYR723" s="13"/>
      <c r="DYS723" s="13"/>
      <c r="DYT723" s="13"/>
      <c r="DYU723" s="13"/>
      <c r="DYV723" s="13"/>
      <c r="DYW723" s="13"/>
      <c r="DYX723" s="13"/>
      <c r="DYY723" s="13"/>
      <c r="DYZ723" s="13"/>
      <c r="DZA723" s="13"/>
      <c r="DZB723" s="13"/>
      <c r="DZC723" s="13"/>
      <c r="DZD723" s="13"/>
      <c r="DZE723" s="13"/>
      <c r="DZF723" s="13"/>
      <c r="DZG723" s="13"/>
      <c r="DZH723" s="13"/>
      <c r="DZI723" s="13"/>
      <c r="DZJ723" s="13"/>
      <c r="DZK723" s="13"/>
      <c r="DZL723" s="13"/>
      <c r="DZM723" s="13"/>
      <c r="DZN723" s="13"/>
      <c r="DZO723" s="13"/>
      <c r="DZP723" s="13"/>
      <c r="DZQ723" s="13"/>
      <c r="DZR723" s="13"/>
      <c r="DZS723" s="13"/>
      <c r="DZT723" s="13"/>
      <c r="DZU723" s="13"/>
      <c r="DZV723" s="13"/>
      <c r="DZW723" s="13"/>
      <c r="DZX723" s="13"/>
      <c r="DZY723" s="13"/>
      <c r="DZZ723" s="13"/>
      <c r="EAA723" s="13"/>
      <c r="EAB723" s="13"/>
      <c r="EAC723" s="13"/>
      <c r="EAD723" s="13"/>
      <c r="EAE723" s="13"/>
      <c r="EAF723" s="13"/>
      <c r="EAG723" s="13"/>
      <c r="EAH723" s="13"/>
      <c r="EAI723" s="13"/>
      <c r="EAJ723" s="13"/>
      <c r="EAK723" s="13"/>
      <c r="EAL723" s="13"/>
      <c r="EAM723" s="13"/>
      <c r="EAN723" s="13"/>
      <c r="EAO723" s="13"/>
      <c r="EAP723" s="13"/>
      <c r="EAQ723" s="13"/>
      <c r="EAR723" s="13"/>
      <c r="EAS723" s="13"/>
      <c r="EAT723" s="13"/>
      <c r="EAU723" s="13"/>
      <c r="EAV723" s="13"/>
      <c r="EAW723" s="13"/>
      <c r="EAX723" s="13"/>
      <c r="EAY723" s="13"/>
      <c r="EAZ723" s="13"/>
      <c r="EBA723" s="13"/>
      <c r="EBB723" s="13"/>
      <c r="EBC723" s="13"/>
      <c r="EBD723" s="13"/>
      <c r="EBE723" s="13"/>
      <c r="EBF723" s="13"/>
      <c r="EBG723" s="13"/>
      <c r="EBH723" s="13"/>
      <c r="EBI723" s="13"/>
      <c r="EBJ723" s="13"/>
      <c r="EBK723" s="13"/>
      <c r="EBL723" s="13"/>
      <c r="EBM723" s="13"/>
      <c r="EBN723" s="13"/>
      <c r="EBO723" s="13"/>
      <c r="EBP723" s="13"/>
      <c r="EBQ723" s="13"/>
      <c r="EBR723" s="13"/>
      <c r="EBS723" s="13"/>
      <c r="EBT723" s="13"/>
      <c r="EBU723" s="13"/>
      <c r="EBV723" s="13"/>
      <c r="EBW723" s="13"/>
      <c r="EBX723" s="13"/>
      <c r="EBY723" s="13"/>
      <c r="EBZ723" s="13"/>
      <c r="ECA723" s="13"/>
      <c r="ECB723" s="13"/>
      <c r="ECC723" s="13"/>
      <c r="ECD723" s="13"/>
      <c r="ECE723" s="13"/>
      <c r="ECF723" s="13"/>
      <c r="ECG723" s="13"/>
      <c r="ECH723" s="13"/>
      <c r="ECI723" s="13"/>
      <c r="ECJ723" s="13"/>
      <c r="ECK723" s="13"/>
      <c r="ECL723" s="13"/>
      <c r="ECM723" s="13"/>
      <c r="ECN723" s="13"/>
      <c r="ECO723" s="13"/>
      <c r="ECP723" s="13"/>
      <c r="ECQ723" s="13"/>
      <c r="ECR723" s="13"/>
      <c r="ECS723" s="13"/>
      <c r="ECT723" s="13"/>
      <c r="ECU723" s="13"/>
      <c r="ECV723" s="13"/>
      <c r="ECW723" s="13"/>
      <c r="ECX723" s="13"/>
      <c r="ECY723" s="13"/>
      <c r="ECZ723" s="13"/>
      <c r="EDA723" s="13"/>
      <c r="EDB723" s="13"/>
      <c r="EDC723" s="13"/>
      <c r="EDD723" s="13"/>
      <c r="EDE723" s="13"/>
      <c r="EDF723" s="13"/>
      <c r="EDG723" s="13"/>
      <c r="EDH723" s="13"/>
      <c r="EDI723" s="13"/>
      <c r="EDJ723" s="13"/>
      <c r="EDK723" s="13"/>
      <c r="EDL723" s="13"/>
      <c r="EDM723" s="13"/>
      <c r="EDN723" s="13"/>
      <c r="EDO723" s="13"/>
      <c r="EDP723" s="13"/>
      <c r="EDQ723" s="13"/>
      <c r="EDR723" s="13"/>
      <c r="EDS723" s="13"/>
      <c r="EDT723" s="13"/>
      <c r="EDU723" s="13"/>
      <c r="EDV723" s="13"/>
      <c r="EDW723" s="13"/>
      <c r="EDX723" s="13"/>
      <c r="EDY723" s="13"/>
      <c r="EDZ723" s="13"/>
      <c r="EEA723" s="13"/>
      <c r="EEB723" s="13"/>
      <c r="EEC723" s="13"/>
      <c r="EED723" s="13"/>
      <c r="EEE723" s="13"/>
      <c r="EEF723" s="13"/>
      <c r="EEG723" s="13"/>
      <c r="EEH723" s="13"/>
      <c r="EEI723" s="13"/>
      <c r="EEJ723" s="13"/>
      <c r="EEK723" s="13"/>
      <c r="EEL723" s="13"/>
      <c r="EEM723" s="13"/>
      <c r="EEN723" s="13"/>
      <c r="EEO723" s="13"/>
      <c r="EEP723" s="13"/>
      <c r="EEQ723" s="13"/>
      <c r="EER723" s="13"/>
      <c r="EES723" s="13"/>
      <c r="EET723" s="13"/>
      <c r="EEU723" s="13"/>
      <c r="EEV723" s="13"/>
      <c r="EEW723" s="13"/>
      <c r="EEX723" s="13"/>
      <c r="EEY723" s="13"/>
      <c r="EEZ723" s="13"/>
      <c r="EFA723" s="13"/>
      <c r="EFB723" s="13"/>
      <c r="EFC723" s="13"/>
      <c r="EFD723" s="13"/>
      <c r="EFE723" s="13"/>
      <c r="EFF723" s="13"/>
      <c r="EFG723" s="13"/>
      <c r="EFH723" s="13"/>
      <c r="EFI723" s="13"/>
      <c r="EFJ723" s="13"/>
      <c r="EFK723" s="13"/>
      <c r="EFL723" s="13"/>
      <c r="EFM723" s="13"/>
      <c r="EFN723" s="13"/>
      <c r="EFO723" s="13"/>
      <c r="EFP723" s="13"/>
      <c r="EFQ723" s="13"/>
      <c r="EFR723" s="13"/>
      <c r="EFS723" s="13"/>
      <c r="EFT723" s="13"/>
      <c r="EFU723" s="13"/>
      <c r="EFV723" s="13"/>
      <c r="EFW723" s="13"/>
      <c r="EFX723" s="13"/>
      <c r="EFY723" s="13"/>
      <c r="EFZ723" s="13"/>
      <c r="EGA723" s="13"/>
      <c r="EGB723" s="13"/>
      <c r="EGC723" s="13"/>
      <c r="EGD723" s="13"/>
      <c r="EGE723" s="13"/>
      <c r="EGF723" s="13"/>
      <c r="EGG723" s="13"/>
      <c r="EGH723" s="13"/>
      <c r="EGI723" s="13"/>
      <c r="EGJ723" s="13"/>
      <c r="EGK723" s="13"/>
      <c r="EGL723" s="13"/>
      <c r="EGM723" s="13"/>
      <c r="EGN723" s="13"/>
      <c r="EGO723" s="13"/>
      <c r="EGP723" s="13"/>
      <c r="EGQ723" s="13"/>
      <c r="EGR723" s="13"/>
      <c r="EGS723" s="13"/>
      <c r="EGT723" s="13"/>
      <c r="EGU723" s="13"/>
      <c r="EGV723" s="13"/>
      <c r="EGW723" s="13"/>
      <c r="EGX723" s="13"/>
      <c r="EGY723" s="13"/>
      <c r="EGZ723" s="13"/>
      <c r="EHA723" s="13"/>
      <c r="EHB723" s="13"/>
      <c r="EHC723" s="13"/>
      <c r="EHD723" s="13"/>
      <c r="EHE723" s="13"/>
      <c r="EHF723" s="13"/>
      <c r="EHG723" s="13"/>
      <c r="EHH723" s="13"/>
      <c r="EHI723" s="13"/>
      <c r="EHJ723" s="13"/>
      <c r="EHK723" s="13"/>
      <c r="EHL723" s="13"/>
      <c r="EHM723" s="13"/>
      <c r="EHN723" s="13"/>
      <c r="EHO723" s="13"/>
      <c r="EHP723" s="13"/>
      <c r="EHQ723" s="13"/>
      <c r="EHR723" s="13"/>
      <c r="EHS723" s="13"/>
      <c r="EHT723" s="13"/>
      <c r="EHU723" s="13"/>
      <c r="EHV723" s="13"/>
      <c r="EHW723" s="13"/>
      <c r="EHX723" s="13"/>
      <c r="EHY723" s="13"/>
      <c r="EHZ723" s="13"/>
      <c r="EIA723" s="13"/>
      <c r="EIB723" s="13"/>
      <c r="EIC723" s="13"/>
      <c r="EID723" s="13"/>
      <c r="EIE723" s="13"/>
      <c r="EIF723" s="13"/>
      <c r="EIG723" s="13"/>
      <c r="EIH723" s="13"/>
      <c r="EII723" s="13"/>
      <c r="EIJ723" s="13"/>
      <c r="EIK723" s="13"/>
      <c r="EIL723" s="13"/>
      <c r="EIM723" s="13"/>
      <c r="EIN723" s="13"/>
      <c r="EIO723" s="13"/>
      <c r="EIP723" s="13"/>
      <c r="EIQ723" s="13"/>
      <c r="EIR723" s="13"/>
      <c r="EIS723" s="13"/>
      <c r="EIT723" s="13"/>
      <c r="EIU723" s="13"/>
      <c r="EIV723" s="13"/>
      <c r="EIW723" s="13"/>
      <c r="EIX723" s="13"/>
      <c r="EIY723" s="13"/>
      <c r="EIZ723" s="13"/>
      <c r="EJA723" s="13"/>
      <c r="EJB723" s="13"/>
      <c r="EJC723" s="13"/>
      <c r="EJD723" s="13"/>
      <c r="EJE723" s="13"/>
      <c r="EJF723" s="13"/>
      <c r="EJG723" s="13"/>
      <c r="EJH723" s="13"/>
      <c r="EJI723" s="13"/>
      <c r="EJJ723" s="13"/>
      <c r="EJK723" s="13"/>
      <c r="EJL723" s="13"/>
      <c r="EJM723" s="13"/>
      <c r="EJN723" s="13"/>
      <c r="EJO723" s="13"/>
      <c r="EJP723" s="13"/>
      <c r="EJQ723" s="13"/>
      <c r="EJR723" s="13"/>
      <c r="EJS723" s="13"/>
      <c r="EJT723" s="13"/>
      <c r="EJU723" s="13"/>
      <c r="EJV723" s="13"/>
      <c r="EJW723" s="13"/>
      <c r="EJX723" s="13"/>
      <c r="EJY723" s="13"/>
      <c r="EJZ723" s="13"/>
      <c r="EKA723" s="13"/>
      <c r="EKB723" s="13"/>
      <c r="EKC723" s="13"/>
      <c r="EKD723" s="13"/>
      <c r="EKE723" s="13"/>
      <c r="EKF723" s="13"/>
      <c r="EKG723" s="13"/>
      <c r="EKH723" s="13"/>
      <c r="EKI723" s="13"/>
      <c r="EKJ723" s="13"/>
      <c r="EKK723" s="13"/>
      <c r="EKL723" s="13"/>
      <c r="EKM723" s="13"/>
      <c r="EKN723" s="13"/>
      <c r="EKO723" s="13"/>
      <c r="EKP723" s="13"/>
      <c r="EKQ723" s="13"/>
      <c r="EKR723" s="13"/>
      <c r="EKS723" s="13"/>
      <c r="EKT723" s="13"/>
      <c r="EKU723" s="13"/>
      <c r="EKV723" s="13"/>
      <c r="EKW723" s="13"/>
      <c r="EKX723" s="13"/>
      <c r="EKY723" s="13"/>
      <c r="EKZ723" s="13"/>
      <c r="ELA723" s="13"/>
      <c r="ELB723" s="13"/>
      <c r="ELC723" s="13"/>
      <c r="ELD723" s="13"/>
      <c r="ELE723" s="13"/>
      <c r="ELF723" s="13"/>
      <c r="ELG723" s="13"/>
      <c r="ELH723" s="13"/>
      <c r="ELI723" s="13"/>
      <c r="ELJ723" s="13"/>
      <c r="ELK723" s="13"/>
      <c r="ELL723" s="13"/>
      <c r="ELM723" s="13"/>
      <c r="ELN723" s="13"/>
      <c r="ELO723" s="13"/>
      <c r="ELP723" s="13"/>
      <c r="ELQ723" s="13"/>
      <c r="ELR723" s="13"/>
      <c r="ELS723" s="13"/>
      <c r="ELT723" s="13"/>
      <c r="ELU723" s="13"/>
      <c r="ELV723" s="13"/>
      <c r="ELW723" s="13"/>
      <c r="ELX723" s="13"/>
      <c r="ELY723" s="13"/>
      <c r="ELZ723" s="13"/>
      <c r="EMA723" s="13"/>
      <c r="EMB723" s="13"/>
      <c r="EMC723" s="13"/>
      <c r="EMD723" s="13"/>
      <c r="EME723" s="13"/>
      <c r="EMF723" s="13"/>
      <c r="EMG723" s="13"/>
      <c r="EMH723" s="13"/>
      <c r="EMI723" s="13"/>
      <c r="EMJ723" s="13"/>
      <c r="EMK723" s="13"/>
      <c r="EML723" s="13"/>
      <c r="EMM723" s="13"/>
      <c r="EMN723" s="13"/>
      <c r="EMO723" s="13"/>
      <c r="EMP723" s="13"/>
      <c r="EMQ723" s="13"/>
      <c r="EMR723" s="13"/>
      <c r="EMS723" s="13"/>
      <c r="EMT723" s="13"/>
      <c r="EMU723" s="13"/>
      <c r="EMV723" s="13"/>
      <c r="EMW723" s="13"/>
      <c r="EMX723" s="13"/>
      <c r="EMY723" s="13"/>
      <c r="EMZ723" s="13"/>
      <c r="ENA723" s="13"/>
      <c r="ENB723" s="13"/>
      <c r="ENC723" s="13"/>
      <c r="END723" s="13"/>
      <c r="ENE723" s="13"/>
      <c r="ENF723" s="13"/>
      <c r="ENG723" s="13"/>
      <c r="ENH723" s="13"/>
      <c r="ENI723" s="13"/>
      <c r="ENJ723" s="13"/>
      <c r="ENK723" s="13"/>
      <c r="ENL723" s="13"/>
      <c r="ENM723" s="13"/>
      <c r="ENN723" s="13"/>
      <c r="ENO723" s="13"/>
      <c r="ENP723" s="13"/>
      <c r="ENQ723" s="13"/>
      <c r="ENR723" s="13"/>
      <c r="ENS723" s="13"/>
      <c r="ENT723" s="13"/>
      <c r="ENU723" s="13"/>
      <c r="ENV723" s="13"/>
      <c r="ENW723" s="13"/>
      <c r="ENX723" s="13"/>
      <c r="ENY723" s="13"/>
      <c r="ENZ723" s="13"/>
      <c r="EOA723" s="13"/>
      <c r="EOB723" s="13"/>
      <c r="EOC723" s="13"/>
      <c r="EOD723" s="13"/>
      <c r="EOE723" s="13"/>
      <c r="EOF723" s="13"/>
      <c r="EOG723" s="13"/>
      <c r="EOH723" s="13"/>
      <c r="EOI723" s="13"/>
      <c r="EOJ723" s="13"/>
      <c r="EOK723" s="13"/>
      <c r="EOL723" s="13"/>
      <c r="EOM723" s="13"/>
      <c r="EON723" s="13"/>
      <c r="EOO723" s="13"/>
      <c r="EOP723" s="13"/>
      <c r="EOQ723" s="13"/>
      <c r="EOR723" s="13"/>
      <c r="EOS723" s="13"/>
      <c r="EOT723" s="13"/>
      <c r="EOU723" s="13"/>
      <c r="EOV723" s="13"/>
      <c r="EOW723" s="13"/>
      <c r="EOX723" s="13"/>
      <c r="EOY723" s="13"/>
      <c r="EOZ723" s="13"/>
      <c r="EPA723" s="13"/>
      <c r="EPB723" s="13"/>
      <c r="EPC723" s="13"/>
      <c r="EPD723" s="13"/>
      <c r="EPE723" s="13"/>
      <c r="EPF723" s="13"/>
      <c r="EPG723" s="13"/>
      <c r="EPH723" s="13"/>
      <c r="EPI723" s="13"/>
      <c r="EPJ723" s="13"/>
      <c r="EPK723" s="13"/>
      <c r="EPL723" s="13"/>
      <c r="EPM723" s="13"/>
      <c r="EPN723" s="13"/>
      <c r="EPO723" s="13"/>
      <c r="EPP723" s="13"/>
      <c r="EPQ723" s="13"/>
      <c r="EPR723" s="13"/>
      <c r="EPS723" s="13"/>
      <c r="EPT723" s="13"/>
      <c r="EPU723" s="13"/>
      <c r="EPV723" s="13"/>
      <c r="EPW723" s="13"/>
      <c r="EPX723" s="13"/>
      <c r="EPY723" s="13"/>
      <c r="EPZ723" s="13"/>
      <c r="EQA723" s="13"/>
      <c r="EQB723" s="13"/>
      <c r="EQC723" s="13"/>
      <c r="EQD723" s="13"/>
      <c r="EQE723" s="13"/>
      <c r="EQF723" s="13"/>
      <c r="EQG723" s="13"/>
      <c r="EQH723" s="13"/>
      <c r="EQI723" s="13"/>
      <c r="EQJ723" s="13"/>
      <c r="EQK723" s="13"/>
      <c r="EQL723" s="13"/>
      <c r="EQM723" s="13"/>
      <c r="EQN723" s="13"/>
      <c r="EQO723" s="13"/>
      <c r="EQP723" s="13"/>
      <c r="EQQ723" s="13"/>
      <c r="EQR723" s="13"/>
      <c r="EQS723" s="13"/>
      <c r="EQT723" s="13"/>
      <c r="EQU723" s="13"/>
      <c r="EQV723" s="13"/>
      <c r="EQW723" s="13"/>
      <c r="EQX723" s="13"/>
      <c r="EQY723" s="13"/>
      <c r="EQZ723" s="13"/>
      <c r="ERA723" s="13"/>
      <c r="ERB723" s="13"/>
      <c r="ERC723" s="13"/>
      <c r="ERD723" s="13"/>
      <c r="ERE723" s="13"/>
      <c r="ERF723" s="13"/>
      <c r="ERG723" s="13"/>
      <c r="ERH723" s="13"/>
      <c r="ERI723" s="13"/>
      <c r="ERJ723" s="13"/>
      <c r="ERK723" s="13"/>
      <c r="ERL723" s="13"/>
      <c r="ERM723" s="13"/>
      <c r="ERN723" s="13"/>
      <c r="ERO723" s="13"/>
      <c r="ERP723" s="13"/>
      <c r="ERQ723" s="13"/>
      <c r="ERR723" s="13"/>
      <c r="ERS723" s="13"/>
      <c r="ERT723" s="13"/>
      <c r="ERU723" s="13"/>
      <c r="ERV723" s="13"/>
      <c r="ERW723" s="13"/>
      <c r="ERX723" s="13"/>
      <c r="ERY723" s="13"/>
      <c r="ERZ723" s="13"/>
      <c r="ESA723" s="13"/>
      <c r="ESB723" s="13"/>
      <c r="ESC723" s="13"/>
      <c r="ESD723" s="13"/>
      <c r="ESE723" s="13"/>
      <c r="ESF723" s="13"/>
      <c r="ESG723" s="13"/>
      <c r="ESH723" s="13"/>
      <c r="ESI723" s="13"/>
      <c r="ESJ723" s="13"/>
      <c r="ESK723" s="13"/>
      <c r="ESL723" s="13"/>
      <c r="ESM723" s="13"/>
      <c r="ESN723" s="13"/>
      <c r="ESO723" s="13"/>
      <c r="ESP723" s="13"/>
      <c r="ESQ723" s="13"/>
      <c r="ESR723" s="13"/>
      <c r="ESS723" s="13"/>
      <c r="EST723" s="13"/>
      <c r="ESU723" s="13"/>
      <c r="ESV723" s="13"/>
      <c r="ESW723" s="13"/>
      <c r="ESX723" s="13"/>
      <c r="ESY723" s="13"/>
      <c r="ESZ723" s="13"/>
      <c r="ETA723" s="13"/>
      <c r="ETB723" s="13"/>
      <c r="ETC723" s="13"/>
      <c r="ETD723" s="13"/>
      <c r="ETE723" s="13"/>
      <c r="ETF723" s="13"/>
      <c r="ETG723" s="13"/>
      <c r="ETH723" s="13"/>
      <c r="ETI723" s="13"/>
      <c r="ETJ723" s="13"/>
      <c r="ETK723" s="13"/>
      <c r="ETL723" s="13"/>
      <c r="ETM723" s="13"/>
      <c r="ETN723" s="13"/>
      <c r="ETO723" s="13"/>
      <c r="ETP723" s="13"/>
      <c r="ETQ723" s="13"/>
      <c r="ETR723" s="13"/>
      <c r="ETS723" s="13"/>
      <c r="ETT723" s="13"/>
      <c r="ETU723" s="13"/>
      <c r="ETV723" s="13"/>
      <c r="ETW723" s="13"/>
      <c r="ETX723" s="13"/>
      <c r="ETY723" s="13"/>
      <c r="ETZ723" s="13"/>
      <c r="EUA723" s="13"/>
      <c r="EUB723" s="13"/>
      <c r="EUC723" s="13"/>
      <c r="EUD723" s="13"/>
      <c r="EUE723" s="13"/>
      <c r="EUF723" s="13"/>
      <c r="EUG723" s="13"/>
      <c r="EUH723" s="13"/>
      <c r="EUI723" s="13"/>
      <c r="EUJ723" s="13"/>
      <c r="EUK723" s="13"/>
      <c r="EUL723" s="13"/>
      <c r="EUM723" s="13"/>
      <c r="EUN723" s="13"/>
      <c r="EUO723" s="13"/>
      <c r="EUP723" s="13"/>
      <c r="EUQ723" s="13"/>
      <c r="EUR723" s="13"/>
      <c r="EUS723" s="13"/>
      <c r="EUT723" s="13"/>
      <c r="EUU723" s="13"/>
      <c r="EUV723" s="13"/>
      <c r="EUW723" s="13"/>
      <c r="EUX723" s="13"/>
      <c r="EUY723" s="13"/>
      <c r="EUZ723" s="13"/>
      <c r="EVA723" s="13"/>
      <c r="EVB723" s="13"/>
      <c r="EVC723" s="13"/>
      <c r="EVD723" s="13"/>
      <c r="EVE723" s="13"/>
      <c r="EVF723" s="13"/>
      <c r="EVG723" s="13"/>
      <c r="EVH723" s="13"/>
      <c r="EVI723" s="13"/>
      <c r="EVJ723" s="13"/>
      <c r="EVK723" s="13"/>
      <c r="EVL723" s="13"/>
      <c r="EVM723" s="13"/>
      <c r="EVN723" s="13"/>
      <c r="EVO723" s="13"/>
      <c r="EVP723" s="13"/>
      <c r="EVQ723" s="13"/>
      <c r="EVR723" s="13"/>
      <c r="EVS723" s="13"/>
      <c r="EVT723" s="13"/>
      <c r="EVU723" s="13"/>
      <c r="EVV723" s="13"/>
      <c r="EVW723" s="13"/>
      <c r="EVX723" s="13"/>
      <c r="EVY723" s="13"/>
      <c r="EVZ723" s="13"/>
      <c r="EWA723" s="13"/>
      <c r="EWB723" s="13"/>
      <c r="EWC723" s="13"/>
      <c r="EWD723" s="13"/>
      <c r="EWE723" s="13"/>
      <c r="EWF723" s="13"/>
      <c r="EWG723" s="13"/>
      <c r="EWH723" s="13"/>
      <c r="EWI723" s="13"/>
      <c r="EWJ723" s="13"/>
      <c r="EWK723" s="13"/>
      <c r="EWL723" s="13"/>
      <c r="EWM723" s="13"/>
      <c r="EWN723" s="13"/>
      <c r="EWO723" s="13"/>
      <c r="EWP723" s="13"/>
      <c r="EWQ723" s="13"/>
      <c r="EWR723" s="13"/>
      <c r="EWS723" s="13"/>
      <c r="EWT723" s="13"/>
      <c r="EWU723" s="13"/>
      <c r="EWV723" s="13"/>
      <c r="EWW723" s="13"/>
      <c r="EWX723" s="13"/>
      <c r="EWY723" s="13"/>
      <c r="EWZ723" s="13"/>
      <c r="EXA723" s="13"/>
      <c r="EXB723" s="13"/>
      <c r="EXC723" s="13"/>
      <c r="EXD723" s="13"/>
      <c r="EXE723" s="13"/>
      <c r="EXF723" s="13"/>
      <c r="EXG723" s="13"/>
      <c r="EXH723" s="13"/>
      <c r="EXI723" s="13"/>
      <c r="EXJ723" s="13"/>
      <c r="EXK723" s="13"/>
      <c r="EXL723" s="13"/>
      <c r="EXM723" s="13"/>
      <c r="EXN723" s="13"/>
      <c r="EXO723" s="13"/>
      <c r="EXP723" s="13"/>
      <c r="EXQ723" s="13"/>
      <c r="EXR723" s="13"/>
      <c r="EXS723" s="13"/>
      <c r="EXT723" s="13"/>
      <c r="EXU723" s="13"/>
      <c r="EXV723" s="13"/>
      <c r="EXW723" s="13"/>
      <c r="EXX723" s="13"/>
      <c r="EXY723" s="13"/>
      <c r="EXZ723" s="13"/>
      <c r="EYA723" s="13"/>
      <c r="EYB723" s="13"/>
      <c r="EYC723" s="13"/>
      <c r="EYD723" s="13"/>
      <c r="EYE723" s="13"/>
      <c r="EYF723" s="13"/>
      <c r="EYG723" s="13"/>
      <c r="EYH723" s="13"/>
      <c r="EYI723" s="13"/>
      <c r="EYJ723" s="13"/>
      <c r="EYK723" s="13"/>
      <c r="EYL723" s="13"/>
      <c r="EYM723" s="13"/>
      <c r="EYN723" s="13"/>
      <c r="EYO723" s="13"/>
      <c r="EYP723" s="13"/>
      <c r="EYQ723" s="13"/>
      <c r="EYR723" s="13"/>
      <c r="EYS723" s="13"/>
      <c r="EYT723" s="13"/>
      <c r="EYU723" s="13"/>
      <c r="EYV723" s="13"/>
      <c r="EYW723" s="13"/>
      <c r="EYX723" s="13"/>
      <c r="EYY723" s="13"/>
      <c r="EYZ723" s="13"/>
      <c r="EZA723" s="13"/>
      <c r="EZB723" s="13"/>
      <c r="EZC723" s="13"/>
      <c r="EZD723" s="13"/>
      <c r="EZE723" s="13"/>
      <c r="EZF723" s="13"/>
      <c r="EZG723" s="13"/>
      <c r="EZH723" s="13"/>
      <c r="EZI723" s="13"/>
      <c r="EZJ723" s="13"/>
      <c r="EZK723" s="13"/>
      <c r="EZL723" s="13"/>
      <c r="EZM723" s="13"/>
      <c r="EZN723" s="13"/>
      <c r="EZO723" s="13"/>
      <c r="EZP723" s="13"/>
      <c r="EZQ723" s="13"/>
      <c r="EZR723" s="13"/>
      <c r="EZS723" s="13"/>
      <c r="EZT723" s="13"/>
      <c r="EZU723" s="13"/>
      <c r="EZV723" s="13"/>
      <c r="EZW723" s="13"/>
      <c r="EZX723" s="13"/>
      <c r="EZY723" s="13"/>
      <c r="EZZ723" s="13"/>
      <c r="FAA723" s="13"/>
      <c r="FAB723" s="13"/>
      <c r="FAC723" s="13"/>
      <c r="FAD723" s="13"/>
      <c r="FAE723" s="13"/>
      <c r="FAF723" s="13"/>
      <c r="FAG723" s="13"/>
      <c r="FAH723" s="13"/>
      <c r="FAI723" s="13"/>
      <c r="FAJ723" s="13"/>
      <c r="FAK723" s="13"/>
      <c r="FAL723" s="13"/>
      <c r="FAM723" s="13"/>
      <c r="FAN723" s="13"/>
      <c r="FAO723" s="13"/>
      <c r="FAP723" s="13"/>
      <c r="FAQ723" s="13"/>
      <c r="FAR723" s="13"/>
      <c r="FAS723" s="13"/>
      <c r="FAT723" s="13"/>
      <c r="FAU723" s="13"/>
      <c r="FAV723" s="13"/>
      <c r="FAW723" s="13"/>
      <c r="FAX723" s="13"/>
      <c r="FAY723" s="13"/>
      <c r="FAZ723" s="13"/>
      <c r="FBA723" s="13"/>
      <c r="FBB723" s="13"/>
      <c r="FBC723" s="13"/>
      <c r="FBD723" s="13"/>
      <c r="FBE723" s="13"/>
      <c r="FBF723" s="13"/>
      <c r="FBG723" s="13"/>
      <c r="FBH723" s="13"/>
      <c r="FBI723" s="13"/>
      <c r="FBJ723" s="13"/>
      <c r="FBK723" s="13"/>
      <c r="FBL723" s="13"/>
      <c r="FBM723" s="13"/>
      <c r="FBN723" s="13"/>
      <c r="FBO723" s="13"/>
      <c r="FBP723" s="13"/>
      <c r="FBQ723" s="13"/>
      <c r="FBR723" s="13"/>
      <c r="FBS723" s="13"/>
      <c r="FBT723" s="13"/>
      <c r="FBU723" s="13"/>
      <c r="FBV723" s="13"/>
      <c r="FBW723" s="13"/>
      <c r="FBX723" s="13"/>
      <c r="FBY723" s="13"/>
      <c r="FBZ723" s="13"/>
      <c r="FCA723" s="13"/>
      <c r="FCB723" s="13"/>
      <c r="FCC723" s="13"/>
      <c r="FCD723" s="13"/>
      <c r="FCE723" s="13"/>
      <c r="FCF723" s="13"/>
      <c r="FCG723" s="13"/>
      <c r="FCH723" s="13"/>
      <c r="FCI723" s="13"/>
      <c r="FCJ723" s="13"/>
      <c r="FCK723" s="13"/>
      <c r="FCL723" s="13"/>
      <c r="FCM723" s="13"/>
      <c r="FCN723" s="13"/>
      <c r="FCO723" s="13"/>
      <c r="FCP723" s="13"/>
      <c r="FCQ723" s="13"/>
      <c r="FCR723" s="13"/>
      <c r="FCS723" s="13"/>
      <c r="FCT723" s="13"/>
      <c r="FCU723" s="13"/>
      <c r="FCV723" s="13"/>
      <c r="FCW723" s="13"/>
      <c r="FCX723" s="13"/>
      <c r="FCY723" s="13"/>
      <c r="FCZ723" s="13"/>
      <c r="FDA723" s="13"/>
      <c r="FDB723" s="13"/>
      <c r="FDC723" s="13"/>
      <c r="FDD723" s="13"/>
      <c r="FDE723" s="13"/>
      <c r="FDF723" s="13"/>
      <c r="FDG723" s="13"/>
      <c r="FDH723" s="13"/>
      <c r="FDI723" s="13"/>
      <c r="FDJ723" s="13"/>
      <c r="FDK723" s="13"/>
      <c r="FDL723" s="13"/>
      <c r="FDM723" s="13"/>
      <c r="FDN723" s="13"/>
      <c r="FDO723" s="13"/>
      <c r="FDP723" s="13"/>
      <c r="FDQ723" s="13"/>
      <c r="FDR723" s="13"/>
      <c r="FDS723" s="13"/>
      <c r="FDT723" s="13"/>
      <c r="FDU723" s="13"/>
      <c r="FDV723" s="13"/>
      <c r="FDW723" s="13"/>
      <c r="FDX723" s="13"/>
      <c r="FDY723" s="13"/>
      <c r="FDZ723" s="13"/>
      <c r="FEA723" s="13"/>
      <c r="FEB723" s="13"/>
      <c r="FEC723" s="13"/>
      <c r="FED723" s="13"/>
      <c r="FEE723" s="13"/>
      <c r="FEF723" s="13"/>
      <c r="FEG723" s="13"/>
      <c r="FEH723" s="13"/>
      <c r="FEI723" s="13"/>
      <c r="FEJ723" s="13"/>
      <c r="FEK723" s="13"/>
      <c r="FEL723" s="13"/>
      <c r="FEM723" s="13"/>
      <c r="FEN723" s="13"/>
      <c r="FEO723" s="13"/>
      <c r="FEP723" s="13"/>
      <c r="FEQ723" s="13"/>
      <c r="FER723" s="13"/>
      <c r="FES723" s="13"/>
      <c r="FET723" s="13"/>
      <c r="FEU723" s="13"/>
      <c r="FEV723" s="13"/>
      <c r="FEW723" s="13"/>
      <c r="FEX723" s="13"/>
      <c r="FEY723" s="13"/>
      <c r="FEZ723" s="13"/>
      <c r="FFA723" s="13"/>
      <c r="FFB723" s="13"/>
      <c r="FFC723" s="13"/>
      <c r="FFD723" s="13"/>
      <c r="FFE723" s="13"/>
      <c r="FFF723" s="13"/>
      <c r="FFG723" s="13"/>
      <c r="FFH723" s="13"/>
      <c r="FFI723" s="13"/>
      <c r="FFJ723" s="13"/>
      <c r="FFK723" s="13"/>
      <c r="FFL723" s="13"/>
      <c r="FFM723" s="13"/>
      <c r="FFN723" s="13"/>
      <c r="FFO723" s="13"/>
      <c r="FFP723" s="13"/>
      <c r="FFQ723" s="13"/>
      <c r="FFR723" s="13"/>
      <c r="FFS723" s="13"/>
      <c r="FFT723" s="13"/>
      <c r="FFU723" s="13"/>
      <c r="FFV723" s="13"/>
      <c r="FFW723" s="13"/>
      <c r="FFX723" s="13"/>
      <c r="FFY723" s="13"/>
      <c r="FFZ723" s="13"/>
      <c r="FGA723" s="13"/>
      <c r="FGB723" s="13"/>
      <c r="FGC723" s="13"/>
      <c r="FGD723" s="13"/>
      <c r="FGE723" s="13"/>
      <c r="FGF723" s="13"/>
      <c r="FGG723" s="13"/>
      <c r="FGH723" s="13"/>
      <c r="FGI723" s="13"/>
      <c r="FGJ723" s="13"/>
      <c r="FGK723" s="13"/>
      <c r="FGL723" s="13"/>
      <c r="FGM723" s="13"/>
      <c r="FGN723" s="13"/>
      <c r="FGO723" s="13"/>
      <c r="FGP723" s="13"/>
      <c r="FGQ723" s="13"/>
      <c r="FGR723" s="13"/>
      <c r="FGS723" s="13"/>
      <c r="FGT723" s="13"/>
      <c r="FGU723" s="13"/>
      <c r="FGV723" s="13"/>
      <c r="FGW723" s="13"/>
      <c r="FGX723" s="13"/>
      <c r="FGY723" s="13"/>
      <c r="FGZ723" s="13"/>
      <c r="FHA723" s="13"/>
      <c r="FHB723" s="13"/>
      <c r="FHC723" s="13"/>
      <c r="FHD723" s="13"/>
      <c r="FHE723" s="13"/>
      <c r="FHF723" s="13"/>
      <c r="FHG723" s="13"/>
      <c r="FHH723" s="13"/>
      <c r="FHI723" s="13"/>
      <c r="FHJ723" s="13"/>
      <c r="FHK723" s="13"/>
      <c r="FHL723" s="13"/>
      <c r="FHM723" s="13"/>
      <c r="FHN723" s="13"/>
      <c r="FHO723" s="13"/>
      <c r="FHP723" s="13"/>
      <c r="FHQ723" s="13"/>
      <c r="FHR723" s="13"/>
      <c r="FHS723" s="13"/>
      <c r="FHT723" s="13"/>
      <c r="FHU723" s="13"/>
      <c r="FHV723" s="13"/>
      <c r="FHW723" s="13"/>
      <c r="FHX723" s="13"/>
      <c r="FHY723" s="13"/>
      <c r="FHZ723" s="13"/>
      <c r="FIA723" s="13"/>
      <c r="FIB723" s="13"/>
      <c r="FIC723" s="13"/>
      <c r="FID723" s="13"/>
      <c r="FIE723" s="13"/>
      <c r="FIF723" s="13"/>
      <c r="FIG723" s="13"/>
      <c r="FIH723" s="13"/>
      <c r="FII723" s="13"/>
      <c r="FIJ723" s="13"/>
      <c r="FIK723" s="13"/>
      <c r="FIL723" s="13"/>
      <c r="FIM723" s="13"/>
      <c r="FIN723" s="13"/>
      <c r="FIO723" s="13"/>
      <c r="FIP723" s="13"/>
      <c r="FIQ723" s="13"/>
      <c r="FIR723" s="13"/>
      <c r="FIS723" s="13"/>
      <c r="FIT723" s="13"/>
      <c r="FIU723" s="13"/>
      <c r="FIV723" s="13"/>
      <c r="FIW723" s="13"/>
      <c r="FIX723" s="13"/>
      <c r="FIY723" s="13"/>
      <c r="FIZ723" s="13"/>
      <c r="FJA723" s="13"/>
      <c r="FJB723" s="13"/>
      <c r="FJC723" s="13"/>
      <c r="FJD723" s="13"/>
      <c r="FJE723" s="13"/>
      <c r="FJF723" s="13"/>
      <c r="FJG723" s="13"/>
      <c r="FJH723" s="13"/>
      <c r="FJI723" s="13"/>
      <c r="FJJ723" s="13"/>
      <c r="FJK723" s="13"/>
      <c r="FJL723" s="13"/>
      <c r="FJM723" s="13"/>
      <c r="FJN723" s="13"/>
      <c r="FJO723" s="13"/>
      <c r="FJP723" s="13"/>
      <c r="FJQ723" s="13"/>
      <c r="FJR723" s="13"/>
      <c r="FJS723" s="13"/>
      <c r="FJT723" s="13"/>
      <c r="FJU723" s="13"/>
      <c r="FJV723" s="13"/>
      <c r="FJW723" s="13"/>
      <c r="FJX723" s="13"/>
      <c r="FJY723" s="13"/>
      <c r="FJZ723" s="13"/>
      <c r="FKA723" s="13"/>
      <c r="FKB723" s="13"/>
      <c r="FKC723" s="13"/>
      <c r="FKD723" s="13"/>
      <c r="FKE723" s="13"/>
      <c r="FKF723" s="13"/>
      <c r="FKG723" s="13"/>
      <c r="FKH723" s="13"/>
      <c r="FKI723" s="13"/>
      <c r="FKJ723" s="13"/>
      <c r="FKK723" s="13"/>
      <c r="FKL723" s="13"/>
      <c r="FKM723" s="13"/>
      <c r="FKN723" s="13"/>
      <c r="FKO723" s="13"/>
      <c r="FKP723" s="13"/>
      <c r="FKQ723" s="13"/>
      <c r="FKR723" s="13"/>
      <c r="FKS723" s="13"/>
      <c r="FKT723" s="13"/>
      <c r="FKU723" s="13"/>
      <c r="FKV723" s="13"/>
      <c r="FKW723" s="13"/>
      <c r="FKX723" s="13"/>
      <c r="FKY723" s="13"/>
      <c r="FKZ723" s="13"/>
      <c r="FLA723" s="13"/>
      <c r="FLB723" s="13"/>
      <c r="FLC723" s="13"/>
      <c r="FLD723" s="13"/>
      <c r="FLE723" s="13"/>
      <c r="FLF723" s="13"/>
      <c r="FLG723" s="13"/>
      <c r="FLH723" s="13"/>
      <c r="FLI723" s="13"/>
      <c r="FLJ723" s="13"/>
      <c r="FLK723" s="13"/>
      <c r="FLL723" s="13"/>
      <c r="FLM723" s="13"/>
      <c r="FLN723" s="13"/>
      <c r="FLO723" s="13"/>
      <c r="FLP723" s="13"/>
      <c r="FLQ723" s="13"/>
      <c r="FLR723" s="13"/>
      <c r="FLS723" s="13"/>
      <c r="FLT723" s="13"/>
      <c r="FLU723" s="13"/>
      <c r="FLV723" s="13"/>
      <c r="FLW723" s="13"/>
      <c r="FLX723" s="13"/>
      <c r="FLY723" s="13"/>
      <c r="FLZ723" s="13"/>
      <c r="FMA723" s="13"/>
      <c r="FMB723" s="13"/>
      <c r="FMC723" s="13"/>
      <c r="FMD723" s="13"/>
      <c r="FME723" s="13"/>
      <c r="FMF723" s="13"/>
      <c r="FMG723" s="13"/>
      <c r="FMH723" s="13"/>
      <c r="FMI723" s="13"/>
      <c r="FMJ723" s="13"/>
      <c r="FMK723" s="13"/>
      <c r="FML723" s="13"/>
      <c r="FMM723" s="13"/>
      <c r="FMN723" s="13"/>
      <c r="FMO723" s="13"/>
      <c r="FMP723" s="13"/>
      <c r="FMQ723" s="13"/>
      <c r="FMR723" s="13"/>
      <c r="FMS723" s="13"/>
      <c r="FMT723" s="13"/>
      <c r="FMU723" s="13"/>
      <c r="FMV723" s="13"/>
      <c r="FMW723" s="13"/>
      <c r="FMX723" s="13"/>
      <c r="FMY723" s="13"/>
      <c r="FMZ723" s="13"/>
      <c r="FNA723" s="13"/>
      <c r="FNB723" s="13"/>
      <c r="FNC723" s="13"/>
      <c r="FND723" s="13"/>
      <c r="FNE723" s="13"/>
      <c r="FNF723" s="13"/>
      <c r="FNG723" s="13"/>
      <c r="FNH723" s="13"/>
      <c r="FNI723" s="13"/>
      <c r="FNJ723" s="13"/>
      <c r="FNK723" s="13"/>
      <c r="FNL723" s="13"/>
      <c r="FNM723" s="13"/>
      <c r="FNN723" s="13"/>
      <c r="FNO723" s="13"/>
      <c r="FNP723" s="13"/>
      <c r="FNQ723" s="13"/>
      <c r="FNR723" s="13"/>
      <c r="FNS723" s="13"/>
      <c r="FNT723" s="13"/>
      <c r="FNU723" s="13"/>
      <c r="FNV723" s="13"/>
      <c r="FNW723" s="13"/>
      <c r="FNX723" s="13"/>
      <c r="FNY723" s="13"/>
      <c r="FNZ723" s="13"/>
      <c r="FOA723" s="13"/>
      <c r="FOB723" s="13"/>
      <c r="FOC723" s="13"/>
      <c r="FOD723" s="13"/>
      <c r="FOE723" s="13"/>
      <c r="FOF723" s="13"/>
      <c r="FOG723" s="13"/>
      <c r="FOH723" s="13"/>
      <c r="FOI723" s="13"/>
      <c r="FOJ723" s="13"/>
      <c r="FOK723" s="13"/>
      <c r="FOL723" s="13"/>
      <c r="FOM723" s="13"/>
      <c r="FON723" s="13"/>
      <c r="FOO723" s="13"/>
      <c r="FOP723" s="13"/>
      <c r="FOQ723" s="13"/>
      <c r="FOR723" s="13"/>
      <c r="FOS723" s="13"/>
      <c r="FOT723" s="13"/>
      <c r="FOU723" s="13"/>
      <c r="FOV723" s="13"/>
      <c r="FOW723" s="13"/>
      <c r="FOX723" s="13"/>
      <c r="FOY723" s="13"/>
      <c r="FOZ723" s="13"/>
      <c r="FPA723" s="13"/>
      <c r="FPB723" s="13"/>
      <c r="FPC723" s="13"/>
      <c r="FPD723" s="13"/>
      <c r="FPE723" s="13"/>
      <c r="FPF723" s="13"/>
      <c r="FPG723" s="13"/>
      <c r="FPH723" s="13"/>
      <c r="FPI723" s="13"/>
      <c r="FPJ723" s="13"/>
      <c r="FPK723" s="13"/>
      <c r="FPL723" s="13"/>
      <c r="FPM723" s="13"/>
      <c r="FPN723" s="13"/>
      <c r="FPO723" s="13"/>
      <c r="FPP723" s="13"/>
      <c r="FPQ723" s="13"/>
      <c r="FPR723" s="13"/>
      <c r="FPS723" s="13"/>
      <c r="FPT723" s="13"/>
      <c r="FPU723" s="13"/>
      <c r="FPV723" s="13"/>
      <c r="FPW723" s="13"/>
      <c r="FPX723" s="13"/>
      <c r="FPY723" s="13"/>
      <c r="FPZ723" s="13"/>
      <c r="FQA723" s="13"/>
      <c r="FQB723" s="13"/>
      <c r="FQC723" s="13"/>
      <c r="FQD723" s="13"/>
      <c r="FQE723" s="13"/>
      <c r="FQF723" s="13"/>
      <c r="FQG723" s="13"/>
      <c r="FQH723" s="13"/>
      <c r="FQI723" s="13"/>
      <c r="FQJ723" s="13"/>
      <c r="FQK723" s="13"/>
      <c r="FQL723" s="13"/>
      <c r="FQM723" s="13"/>
      <c r="FQN723" s="13"/>
      <c r="FQO723" s="13"/>
      <c r="FQP723" s="13"/>
      <c r="FQQ723" s="13"/>
      <c r="FQR723" s="13"/>
      <c r="FQS723" s="13"/>
      <c r="FQT723" s="13"/>
      <c r="FQU723" s="13"/>
      <c r="FQV723" s="13"/>
      <c r="FQW723" s="13"/>
      <c r="FQX723" s="13"/>
      <c r="FQY723" s="13"/>
      <c r="FQZ723" s="13"/>
      <c r="FRA723" s="13"/>
      <c r="FRB723" s="13"/>
      <c r="FRC723" s="13"/>
      <c r="FRD723" s="13"/>
      <c r="FRE723" s="13"/>
      <c r="FRF723" s="13"/>
      <c r="FRG723" s="13"/>
      <c r="FRH723" s="13"/>
      <c r="FRI723" s="13"/>
      <c r="FRJ723" s="13"/>
      <c r="FRK723" s="13"/>
      <c r="FRL723" s="13"/>
      <c r="FRM723" s="13"/>
      <c r="FRN723" s="13"/>
      <c r="FRO723" s="13"/>
      <c r="FRP723" s="13"/>
      <c r="FRQ723" s="13"/>
      <c r="FRR723" s="13"/>
      <c r="FRS723" s="13"/>
      <c r="FRT723" s="13"/>
      <c r="FRU723" s="13"/>
      <c r="FRV723" s="13"/>
      <c r="FRW723" s="13"/>
      <c r="FRX723" s="13"/>
      <c r="FRY723" s="13"/>
      <c r="FRZ723" s="13"/>
      <c r="FSA723" s="13"/>
      <c r="FSB723" s="13"/>
      <c r="FSC723" s="13"/>
      <c r="FSD723" s="13"/>
      <c r="FSE723" s="13"/>
      <c r="FSF723" s="13"/>
      <c r="FSG723" s="13"/>
      <c r="FSH723" s="13"/>
      <c r="FSI723" s="13"/>
      <c r="FSJ723" s="13"/>
      <c r="FSK723" s="13"/>
      <c r="FSL723" s="13"/>
      <c r="FSM723" s="13"/>
      <c r="FSN723" s="13"/>
      <c r="FSO723" s="13"/>
      <c r="FSP723" s="13"/>
      <c r="FSQ723" s="13"/>
      <c r="FSR723" s="13"/>
      <c r="FSS723" s="13"/>
      <c r="FST723" s="13"/>
      <c r="FSU723" s="13"/>
      <c r="FSV723" s="13"/>
      <c r="FSW723" s="13"/>
      <c r="FSX723" s="13"/>
      <c r="FSY723" s="13"/>
      <c r="FSZ723" s="13"/>
      <c r="FTA723" s="13"/>
      <c r="FTB723" s="13"/>
      <c r="FTC723" s="13"/>
      <c r="FTD723" s="13"/>
      <c r="FTE723" s="13"/>
      <c r="FTF723" s="13"/>
      <c r="FTG723" s="13"/>
      <c r="FTH723" s="13"/>
      <c r="FTI723" s="13"/>
      <c r="FTJ723" s="13"/>
      <c r="FTK723" s="13"/>
      <c r="FTL723" s="13"/>
      <c r="FTM723" s="13"/>
      <c r="FTN723" s="13"/>
      <c r="FTO723" s="13"/>
      <c r="FTP723" s="13"/>
      <c r="FTQ723" s="13"/>
      <c r="FTR723" s="13"/>
      <c r="FTS723" s="13"/>
      <c r="FTT723" s="13"/>
      <c r="FTU723" s="13"/>
      <c r="FTV723" s="13"/>
      <c r="FTW723" s="13"/>
      <c r="FTX723" s="13"/>
      <c r="FTY723" s="13"/>
      <c r="FTZ723" s="13"/>
      <c r="FUA723" s="13"/>
      <c r="FUB723" s="13"/>
      <c r="FUC723" s="13"/>
      <c r="FUD723" s="13"/>
      <c r="FUE723" s="13"/>
      <c r="FUF723" s="13"/>
      <c r="FUG723" s="13"/>
      <c r="FUH723" s="13"/>
      <c r="FUI723" s="13"/>
      <c r="FUJ723" s="13"/>
      <c r="FUK723" s="13"/>
      <c r="FUL723" s="13"/>
      <c r="FUM723" s="13"/>
      <c r="FUN723" s="13"/>
      <c r="FUO723" s="13"/>
      <c r="FUP723" s="13"/>
      <c r="FUQ723" s="13"/>
      <c r="FUR723" s="13"/>
      <c r="FUS723" s="13"/>
      <c r="FUT723" s="13"/>
      <c r="FUU723" s="13"/>
      <c r="FUV723" s="13"/>
      <c r="FUW723" s="13"/>
      <c r="FUX723" s="13"/>
      <c r="FUY723" s="13"/>
      <c r="FUZ723" s="13"/>
      <c r="FVA723" s="13"/>
      <c r="FVB723" s="13"/>
      <c r="FVC723" s="13"/>
      <c r="FVD723" s="13"/>
      <c r="FVE723" s="13"/>
      <c r="FVF723" s="13"/>
      <c r="FVG723" s="13"/>
      <c r="FVH723" s="13"/>
      <c r="FVI723" s="13"/>
      <c r="FVJ723" s="13"/>
      <c r="FVK723" s="13"/>
      <c r="FVL723" s="13"/>
      <c r="FVM723" s="13"/>
      <c r="FVN723" s="13"/>
      <c r="FVO723" s="13"/>
      <c r="FVP723" s="13"/>
      <c r="FVQ723" s="13"/>
      <c r="FVR723" s="13"/>
      <c r="FVS723" s="13"/>
      <c r="FVT723" s="13"/>
      <c r="FVU723" s="13"/>
      <c r="FVV723" s="13"/>
      <c r="FVW723" s="13"/>
      <c r="FVX723" s="13"/>
      <c r="FVY723" s="13"/>
      <c r="FVZ723" s="13"/>
      <c r="FWA723" s="13"/>
      <c r="FWB723" s="13"/>
      <c r="FWC723" s="13"/>
      <c r="FWD723" s="13"/>
      <c r="FWE723" s="13"/>
      <c r="FWF723" s="13"/>
      <c r="FWG723" s="13"/>
      <c r="FWH723" s="13"/>
      <c r="FWI723" s="13"/>
      <c r="FWJ723" s="13"/>
      <c r="FWK723" s="13"/>
      <c r="FWL723" s="13"/>
      <c r="FWM723" s="13"/>
      <c r="FWN723" s="13"/>
      <c r="FWO723" s="13"/>
      <c r="FWP723" s="13"/>
      <c r="FWQ723" s="13"/>
      <c r="FWR723" s="13"/>
      <c r="FWS723" s="13"/>
      <c r="FWT723" s="13"/>
      <c r="FWU723" s="13"/>
      <c r="FWV723" s="13"/>
      <c r="FWW723" s="13"/>
      <c r="FWX723" s="13"/>
      <c r="FWY723" s="13"/>
      <c r="FWZ723" s="13"/>
      <c r="FXA723" s="13"/>
      <c r="FXB723" s="13"/>
      <c r="FXC723" s="13"/>
      <c r="FXD723" s="13"/>
      <c r="FXE723" s="13"/>
      <c r="FXF723" s="13"/>
      <c r="FXG723" s="13"/>
      <c r="FXH723" s="13"/>
      <c r="FXI723" s="13"/>
      <c r="FXJ723" s="13"/>
      <c r="FXK723" s="13"/>
      <c r="FXL723" s="13"/>
      <c r="FXM723" s="13"/>
      <c r="FXN723" s="13"/>
      <c r="FXO723" s="13"/>
      <c r="FXP723" s="13"/>
      <c r="FXQ723" s="13"/>
      <c r="FXR723" s="13"/>
      <c r="FXS723" s="13"/>
      <c r="FXT723" s="13"/>
      <c r="FXU723" s="13"/>
      <c r="FXV723" s="13"/>
      <c r="FXW723" s="13"/>
      <c r="FXX723" s="13"/>
      <c r="FXY723" s="13"/>
      <c r="FXZ723" s="13"/>
      <c r="FYA723" s="13"/>
      <c r="FYB723" s="13"/>
      <c r="FYC723" s="13"/>
      <c r="FYD723" s="13"/>
      <c r="FYE723" s="13"/>
      <c r="FYF723" s="13"/>
      <c r="FYG723" s="13"/>
      <c r="FYH723" s="13"/>
      <c r="FYI723" s="13"/>
      <c r="FYJ723" s="13"/>
      <c r="FYK723" s="13"/>
      <c r="FYL723" s="13"/>
      <c r="FYM723" s="13"/>
      <c r="FYN723" s="13"/>
      <c r="FYO723" s="13"/>
      <c r="FYP723" s="13"/>
      <c r="FYQ723" s="13"/>
      <c r="FYR723" s="13"/>
      <c r="FYS723" s="13"/>
      <c r="FYT723" s="13"/>
      <c r="FYU723" s="13"/>
      <c r="FYV723" s="13"/>
      <c r="FYW723" s="13"/>
      <c r="FYX723" s="13"/>
      <c r="FYY723" s="13"/>
      <c r="FYZ723" s="13"/>
      <c r="FZA723" s="13"/>
      <c r="FZB723" s="13"/>
      <c r="FZC723" s="13"/>
      <c r="FZD723" s="13"/>
      <c r="FZE723" s="13"/>
      <c r="FZF723" s="13"/>
      <c r="FZG723" s="13"/>
      <c r="FZH723" s="13"/>
      <c r="FZI723" s="13"/>
      <c r="FZJ723" s="13"/>
      <c r="FZK723" s="13"/>
      <c r="FZL723" s="13"/>
      <c r="FZM723" s="13"/>
      <c r="FZN723" s="13"/>
      <c r="FZO723" s="13"/>
      <c r="FZP723" s="13"/>
      <c r="FZQ723" s="13"/>
      <c r="FZR723" s="13"/>
      <c r="FZS723" s="13"/>
      <c r="FZT723" s="13"/>
      <c r="FZU723" s="13"/>
      <c r="FZV723" s="13"/>
      <c r="FZW723" s="13"/>
      <c r="FZX723" s="13"/>
      <c r="FZY723" s="13"/>
      <c r="FZZ723" s="13"/>
      <c r="GAA723" s="13"/>
      <c r="GAB723" s="13"/>
      <c r="GAC723" s="13"/>
      <c r="GAD723" s="13"/>
      <c r="GAE723" s="13"/>
      <c r="GAF723" s="13"/>
      <c r="GAG723" s="13"/>
      <c r="GAH723" s="13"/>
      <c r="GAI723" s="13"/>
      <c r="GAJ723" s="13"/>
      <c r="GAK723" s="13"/>
      <c r="GAL723" s="13"/>
      <c r="GAM723" s="13"/>
      <c r="GAN723" s="13"/>
      <c r="GAO723" s="13"/>
      <c r="GAP723" s="13"/>
      <c r="GAQ723" s="13"/>
      <c r="GAR723" s="13"/>
      <c r="GAS723" s="13"/>
      <c r="GAT723" s="13"/>
      <c r="GAU723" s="13"/>
      <c r="GAV723" s="13"/>
      <c r="GAW723" s="13"/>
      <c r="GAX723" s="13"/>
      <c r="GAY723" s="13"/>
      <c r="GAZ723" s="13"/>
      <c r="GBA723" s="13"/>
      <c r="GBB723" s="13"/>
      <c r="GBC723" s="13"/>
      <c r="GBD723" s="13"/>
      <c r="GBE723" s="13"/>
      <c r="GBF723" s="13"/>
      <c r="GBG723" s="13"/>
      <c r="GBH723" s="13"/>
      <c r="GBI723" s="13"/>
      <c r="GBJ723" s="13"/>
      <c r="GBK723" s="13"/>
      <c r="GBL723" s="13"/>
      <c r="GBM723" s="13"/>
      <c r="GBN723" s="13"/>
      <c r="GBO723" s="13"/>
      <c r="GBP723" s="13"/>
      <c r="GBQ723" s="13"/>
      <c r="GBR723" s="13"/>
      <c r="GBS723" s="13"/>
      <c r="GBT723" s="13"/>
      <c r="GBU723" s="13"/>
      <c r="GBV723" s="13"/>
      <c r="GBW723" s="13"/>
      <c r="GBX723" s="13"/>
      <c r="GBY723" s="13"/>
      <c r="GBZ723" s="13"/>
      <c r="GCA723" s="13"/>
      <c r="GCB723" s="13"/>
      <c r="GCC723" s="13"/>
      <c r="GCD723" s="13"/>
      <c r="GCE723" s="13"/>
      <c r="GCF723" s="13"/>
      <c r="GCG723" s="13"/>
      <c r="GCH723" s="13"/>
      <c r="GCI723" s="13"/>
      <c r="GCJ723" s="13"/>
      <c r="GCK723" s="13"/>
      <c r="GCL723" s="13"/>
      <c r="GCM723" s="13"/>
      <c r="GCN723" s="13"/>
      <c r="GCO723" s="13"/>
      <c r="GCP723" s="13"/>
      <c r="GCQ723" s="13"/>
      <c r="GCR723" s="13"/>
      <c r="GCS723" s="13"/>
      <c r="GCT723" s="13"/>
      <c r="GCU723" s="13"/>
      <c r="GCV723" s="13"/>
      <c r="GCW723" s="13"/>
      <c r="GCX723" s="13"/>
      <c r="GCY723" s="13"/>
      <c r="GCZ723" s="13"/>
      <c r="GDA723" s="13"/>
      <c r="GDB723" s="13"/>
      <c r="GDC723" s="13"/>
      <c r="GDD723" s="13"/>
      <c r="GDE723" s="13"/>
      <c r="GDF723" s="13"/>
      <c r="GDG723" s="13"/>
      <c r="GDH723" s="13"/>
      <c r="GDI723" s="13"/>
      <c r="GDJ723" s="13"/>
      <c r="GDK723" s="13"/>
      <c r="GDL723" s="13"/>
      <c r="GDM723" s="13"/>
      <c r="GDN723" s="13"/>
      <c r="GDO723" s="13"/>
      <c r="GDP723" s="13"/>
      <c r="GDQ723" s="13"/>
      <c r="GDR723" s="13"/>
      <c r="GDS723" s="13"/>
      <c r="GDT723" s="13"/>
      <c r="GDU723" s="13"/>
      <c r="GDV723" s="13"/>
      <c r="GDW723" s="13"/>
      <c r="GDX723" s="13"/>
      <c r="GDY723" s="13"/>
      <c r="GDZ723" s="13"/>
      <c r="GEA723" s="13"/>
      <c r="GEB723" s="13"/>
      <c r="GEC723" s="13"/>
      <c r="GED723" s="13"/>
      <c r="GEE723" s="13"/>
      <c r="GEF723" s="13"/>
      <c r="GEG723" s="13"/>
      <c r="GEH723" s="13"/>
      <c r="GEI723" s="13"/>
      <c r="GEJ723" s="13"/>
      <c r="GEK723" s="13"/>
      <c r="GEL723" s="13"/>
      <c r="GEM723" s="13"/>
      <c r="GEN723" s="13"/>
      <c r="GEO723" s="13"/>
      <c r="GEP723" s="13"/>
      <c r="GEQ723" s="13"/>
      <c r="GER723" s="13"/>
      <c r="GES723" s="13"/>
      <c r="GET723" s="13"/>
      <c r="GEU723" s="13"/>
      <c r="GEV723" s="13"/>
      <c r="GEW723" s="13"/>
      <c r="GEX723" s="13"/>
      <c r="GEY723" s="13"/>
      <c r="GEZ723" s="13"/>
      <c r="GFA723" s="13"/>
      <c r="GFB723" s="13"/>
      <c r="GFC723" s="13"/>
      <c r="GFD723" s="13"/>
      <c r="GFE723" s="13"/>
      <c r="GFF723" s="13"/>
      <c r="GFG723" s="13"/>
      <c r="GFH723" s="13"/>
      <c r="GFI723" s="13"/>
      <c r="GFJ723" s="13"/>
      <c r="GFK723" s="13"/>
      <c r="GFL723" s="13"/>
      <c r="GFM723" s="13"/>
      <c r="GFN723" s="13"/>
      <c r="GFO723" s="13"/>
      <c r="GFP723" s="13"/>
      <c r="GFQ723" s="13"/>
      <c r="GFR723" s="13"/>
      <c r="GFS723" s="13"/>
      <c r="GFT723" s="13"/>
      <c r="GFU723" s="13"/>
      <c r="GFV723" s="13"/>
      <c r="GFW723" s="13"/>
      <c r="GFX723" s="13"/>
      <c r="GFY723" s="13"/>
      <c r="GFZ723" s="13"/>
      <c r="GGA723" s="13"/>
      <c r="GGB723" s="13"/>
      <c r="GGC723" s="13"/>
      <c r="GGD723" s="13"/>
      <c r="GGE723" s="13"/>
      <c r="GGF723" s="13"/>
      <c r="GGG723" s="13"/>
      <c r="GGH723" s="13"/>
      <c r="GGI723" s="13"/>
      <c r="GGJ723" s="13"/>
      <c r="GGK723" s="13"/>
      <c r="GGL723" s="13"/>
      <c r="GGM723" s="13"/>
      <c r="GGN723" s="13"/>
      <c r="GGO723" s="13"/>
      <c r="GGP723" s="13"/>
      <c r="GGQ723" s="13"/>
      <c r="GGR723" s="13"/>
      <c r="GGS723" s="13"/>
      <c r="GGT723" s="13"/>
      <c r="GGU723" s="13"/>
      <c r="GGV723" s="13"/>
      <c r="GGW723" s="13"/>
      <c r="GGX723" s="13"/>
      <c r="GGY723" s="13"/>
      <c r="GGZ723" s="13"/>
      <c r="GHA723" s="13"/>
      <c r="GHB723" s="13"/>
      <c r="GHC723" s="13"/>
      <c r="GHD723" s="13"/>
      <c r="GHE723" s="13"/>
      <c r="GHF723" s="13"/>
      <c r="GHG723" s="13"/>
      <c r="GHH723" s="13"/>
      <c r="GHI723" s="13"/>
      <c r="GHJ723" s="13"/>
      <c r="GHK723" s="13"/>
      <c r="GHL723" s="13"/>
      <c r="GHM723" s="13"/>
      <c r="GHN723" s="13"/>
      <c r="GHO723" s="13"/>
      <c r="GHP723" s="13"/>
      <c r="GHQ723" s="13"/>
      <c r="GHR723" s="13"/>
      <c r="GHS723" s="13"/>
      <c r="GHT723" s="13"/>
      <c r="GHU723" s="13"/>
      <c r="GHV723" s="13"/>
      <c r="GHW723" s="13"/>
      <c r="GHX723" s="13"/>
      <c r="GHY723" s="13"/>
      <c r="GHZ723" s="13"/>
      <c r="GIA723" s="13"/>
      <c r="GIB723" s="13"/>
      <c r="GIC723" s="13"/>
      <c r="GID723" s="13"/>
      <c r="GIE723" s="13"/>
      <c r="GIF723" s="13"/>
      <c r="GIG723" s="13"/>
      <c r="GIH723" s="13"/>
      <c r="GII723" s="13"/>
      <c r="GIJ723" s="13"/>
      <c r="GIK723" s="13"/>
      <c r="GIL723" s="13"/>
      <c r="GIM723" s="13"/>
      <c r="GIN723" s="13"/>
      <c r="GIO723" s="13"/>
      <c r="GIP723" s="13"/>
      <c r="GIQ723" s="13"/>
      <c r="GIR723" s="13"/>
      <c r="GIS723" s="13"/>
      <c r="GIT723" s="13"/>
      <c r="GIU723" s="13"/>
      <c r="GIV723" s="13"/>
      <c r="GIW723" s="13"/>
      <c r="GIX723" s="13"/>
      <c r="GIY723" s="13"/>
      <c r="GIZ723" s="13"/>
      <c r="GJA723" s="13"/>
      <c r="GJB723" s="13"/>
      <c r="GJC723" s="13"/>
      <c r="GJD723" s="13"/>
      <c r="GJE723" s="13"/>
      <c r="GJF723" s="13"/>
      <c r="GJG723" s="13"/>
      <c r="GJH723" s="13"/>
      <c r="GJI723" s="13"/>
      <c r="GJJ723" s="13"/>
      <c r="GJK723" s="13"/>
      <c r="GJL723" s="13"/>
      <c r="GJM723" s="13"/>
      <c r="GJN723" s="13"/>
      <c r="GJO723" s="13"/>
      <c r="GJP723" s="13"/>
      <c r="GJQ723" s="13"/>
      <c r="GJR723" s="13"/>
      <c r="GJS723" s="13"/>
      <c r="GJT723" s="13"/>
      <c r="GJU723" s="13"/>
      <c r="GJV723" s="13"/>
      <c r="GJW723" s="13"/>
      <c r="GJX723" s="13"/>
      <c r="GJY723" s="13"/>
      <c r="GJZ723" s="13"/>
      <c r="GKA723" s="13"/>
      <c r="GKB723" s="13"/>
      <c r="GKC723" s="13"/>
      <c r="GKD723" s="13"/>
      <c r="GKE723" s="13"/>
      <c r="GKF723" s="13"/>
      <c r="GKG723" s="13"/>
      <c r="GKH723" s="13"/>
      <c r="GKI723" s="13"/>
      <c r="GKJ723" s="13"/>
      <c r="GKK723" s="13"/>
      <c r="GKL723" s="13"/>
      <c r="GKM723" s="13"/>
      <c r="GKN723" s="13"/>
      <c r="GKO723" s="13"/>
      <c r="GKP723" s="13"/>
      <c r="GKQ723" s="13"/>
      <c r="GKR723" s="13"/>
      <c r="GKS723" s="13"/>
      <c r="GKT723" s="13"/>
      <c r="GKU723" s="13"/>
      <c r="GKV723" s="13"/>
      <c r="GKW723" s="13"/>
      <c r="GKX723" s="13"/>
      <c r="GKY723" s="13"/>
      <c r="GKZ723" s="13"/>
      <c r="GLA723" s="13"/>
      <c r="GLB723" s="13"/>
      <c r="GLC723" s="13"/>
      <c r="GLD723" s="13"/>
      <c r="GLE723" s="13"/>
      <c r="GLF723" s="13"/>
      <c r="GLG723" s="13"/>
      <c r="GLH723" s="13"/>
      <c r="GLI723" s="13"/>
      <c r="GLJ723" s="13"/>
      <c r="GLK723" s="13"/>
      <c r="GLL723" s="13"/>
      <c r="GLM723" s="13"/>
      <c r="GLN723" s="13"/>
      <c r="GLO723" s="13"/>
      <c r="GLP723" s="13"/>
      <c r="GLQ723" s="13"/>
      <c r="GLR723" s="13"/>
      <c r="GLS723" s="13"/>
      <c r="GLT723" s="13"/>
      <c r="GLU723" s="13"/>
      <c r="GLV723" s="13"/>
      <c r="GLW723" s="13"/>
      <c r="GLX723" s="13"/>
      <c r="GLY723" s="13"/>
      <c r="GLZ723" s="13"/>
      <c r="GMA723" s="13"/>
      <c r="GMB723" s="13"/>
      <c r="GMC723" s="13"/>
      <c r="GMD723" s="13"/>
      <c r="GME723" s="13"/>
      <c r="GMF723" s="13"/>
      <c r="GMG723" s="13"/>
      <c r="GMH723" s="13"/>
      <c r="GMI723" s="13"/>
      <c r="GMJ723" s="13"/>
      <c r="GMK723" s="13"/>
      <c r="GML723" s="13"/>
      <c r="GMM723" s="13"/>
      <c r="GMN723" s="13"/>
      <c r="GMO723" s="13"/>
      <c r="GMP723" s="13"/>
      <c r="GMQ723" s="13"/>
      <c r="GMR723" s="13"/>
      <c r="GMS723" s="13"/>
      <c r="GMT723" s="13"/>
      <c r="GMU723" s="13"/>
      <c r="GMV723" s="13"/>
      <c r="GMW723" s="13"/>
      <c r="GMX723" s="13"/>
      <c r="GMY723" s="13"/>
      <c r="GMZ723" s="13"/>
      <c r="GNA723" s="13"/>
      <c r="GNB723" s="13"/>
      <c r="GNC723" s="13"/>
      <c r="GND723" s="13"/>
      <c r="GNE723" s="13"/>
      <c r="GNF723" s="13"/>
      <c r="GNG723" s="13"/>
      <c r="GNH723" s="13"/>
      <c r="GNI723" s="13"/>
      <c r="GNJ723" s="13"/>
      <c r="GNK723" s="13"/>
      <c r="GNL723" s="13"/>
      <c r="GNM723" s="13"/>
      <c r="GNN723" s="13"/>
      <c r="GNO723" s="13"/>
      <c r="GNP723" s="13"/>
      <c r="GNQ723" s="13"/>
      <c r="GNR723" s="13"/>
      <c r="GNS723" s="13"/>
      <c r="GNT723" s="13"/>
      <c r="GNU723" s="13"/>
      <c r="GNV723" s="13"/>
      <c r="GNW723" s="13"/>
      <c r="GNX723" s="13"/>
      <c r="GNY723" s="13"/>
      <c r="GNZ723" s="13"/>
      <c r="GOA723" s="13"/>
      <c r="GOB723" s="13"/>
      <c r="GOC723" s="13"/>
      <c r="GOD723" s="13"/>
      <c r="GOE723" s="13"/>
      <c r="GOF723" s="13"/>
      <c r="GOG723" s="13"/>
      <c r="GOH723" s="13"/>
      <c r="GOI723" s="13"/>
      <c r="GOJ723" s="13"/>
      <c r="GOK723" s="13"/>
      <c r="GOL723" s="13"/>
      <c r="GOM723" s="13"/>
      <c r="GON723" s="13"/>
      <c r="GOO723" s="13"/>
      <c r="GOP723" s="13"/>
      <c r="GOQ723" s="13"/>
      <c r="GOR723" s="13"/>
      <c r="GOS723" s="13"/>
      <c r="GOT723" s="13"/>
      <c r="GOU723" s="13"/>
      <c r="GOV723" s="13"/>
      <c r="GOW723" s="13"/>
      <c r="GOX723" s="13"/>
      <c r="GOY723" s="13"/>
      <c r="GOZ723" s="13"/>
      <c r="GPA723" s="13"/>
      <c r="GPB723" s="13"/>
      <c r="GPC723" s="13"/>
      <c r="GPD723" s="13"/>
      <c r="GPE723" s="13"/>
      <c r="GPF723" s="13"/>
      <c r="GPG723" s="13"/>
      <c r="GPH723" s="13"/>
      <c r="GPI723" s="13"/>
      <c r="GPJ723" s="13"/>
      <c r="GPK723" s="13"/>
      <c r="GPL723" s="13"/>
      <c r="GPM723" s="13"/>
      <c r="GPN723" s="13"/>
      <c r="GPO723" s="13"/>
      <c r="GPP723" s="13"/>
      <c r="GPQ723" s="13"/>
      <c r="GPR723" s="13"/>
      <c r="GPS723" s="13"/>
      <c r="GPT723" s="13"/>
      <c r="GPU723" s="13"/>
      <c r="GPV723" s="13"/>
      <c r="GPW723" s="13"/>
      <c r="GPX723" s="13"/>
      <c r="GPY723" s="13"/>
      <c r="GPZ723" s="13"/>
      <c r="GQA723" s="13"/>
      <c r="GQB723" s="13"/>
      <c r="GQC723" s="13"/>
      <c r="GQD723" s="13"/>
      <c r="GQE723" s="13"/>
      <c r="GQF723" s="13"/>
      <c r="GQG723" s="13"/>
      <c r="GQH723" s="13"/>
      <c r="GQI723" s="13"/>
      <c r="GQJ723" s="13"/>
      <c r="GQK723" s="13"/>
      <c r="GQL723" s="13"/>
      <c r="GQM723" s="13"/>
      <c r="GQN723" s="13"/>
      <c r="GQO723" s="13"/>
      <c r="GQP723" s="13"/>
      <c r="GQQ723" s="13"/>
      <c r="GQR723" s="13"/>
      <c r="GQS723" s="13"/>
      <c r="GQT723" s="13"/>
      <c r="GQU723" s="13"/>
      <c r="GQV723" s="13"/>
      <c r="GQW723" s="13"/>
      <c r="GQX723" s="13"/>
      <c r="GQY723" s="13"/>
      <c r="GQZ723" s="13"/>
      <c r="GRA723" s="13"/>
      <c r="GRB723" s="13"/>
      <c r="GRC723" s="13"/>
      <c r="GRD723" s="13"/>
      <c r="GRE723" s="13"/>
      <c r="GRF723" s="13"/>
      <c r="GRG723" s="13"/>
      <c r="GRH723" s="13"/>
      <c r="GRI723" s="13"/>
      <c r="GRJ723" s="13"/>
      <c r="GRK723" s="13"/>
      <c r="GRL723" s="13"/>
      <c r="GRM723" s="13"/>
      <c r="GRN723" s="13"/>
      <c r="GRO723" s="13"/>
      <c r="GRP723" s="13"/>
      <c r="GRQ723" s="13"/>
      <c r="GRR723" s="13"/>
      <c r="GRS723" s="13"/>
      <c r="GRT723" s="13"/>
      <c r="GRU723" s="13"/>
      <c r="GRV723" s="13"/>
      <c r="GRW723" s="13"/>
      <c r="GRX723" s="13"/>
      <c r="GRY723" s="13"/>
      <c r="GRZ723" s="13"/>
      <c r="GSA723" s="13"/>
      <c r="GSB723" s="13"/>
      <c r="GSC723" s="13"/>
      <c r="GSD723" s="13"/>
      <c r="GSE723" s="13"/>
      <c r="GSF723" s="13"/>
      <c r="GSG723" s="13"/>
      <c r="GSH723" s="13"/>
      <c r="GSI723" s="13"/>
      <c r="GSJ723" s="13"/>
      <c r="GSK723" s="13"/>
      <c r="GSL723" s="13"/>
      <c r="GSM723" s="13"/>
      <c r="GSN723" s="13"/>
      <c r="GSO723" s="13"/>
      <c r="GSP723" s="13"/>
      <c r="GSQ723" s="13"/>
      <c r="GSR723" s="13"/>
      <c r="GSS723" s="13"/>
      <c r="GST723" s="13"/>
      <c r="GSU723" s="13"/>
      <c r="GSV723" s="13"/>
      <c r="GSW723" s="13"/>
      <c r="GSX723" s="13"/>
      <c r="GSY723" s="13"/>
      <c r="GSZ723" s="13"/>
      <c r="GTA723" s="13"/>
      <c r="GTB723" s="13"/>
      <c r="GTC723" s="13"/>
      <c r="GTD723" s="13"/>
      <c r="GTE723" s="13"/>
      <c r="GTF723" s="13"/>
      <c r="GTG723" s="13"/>
      <c r="GTH723" s="13"/>
      <c r="GTI723" s="13"/>
      <c r="GTJ723" s="13"/>
      <c r="GTK723" s="13"/>
      <c r="GTL723" s="13"/>
      <c r="GTM723" s="13"/>
      <c r="GTN723" s="13"/>
      <c r="GTO723" s="13"/>
      <c r="GTP723" s="13"/>
      <c r="GTQ723" s="13"/>
      <c r="GTR723" s="13"/>
      <c r="GTS723" s="13"/>
      <c r="GTT723" s="13"/>
      <c r="GTU723" s="13"/>
      <c r="GTV723" s="13"/>
      <c r="GTW723" s="13"/>
      <c r="GTX723" s="13"/>
      <c r="GTY723" s="13"/>
      <c r="GTZ723" s="13"/>
      <c r="GUA723" s="13"/>
      <c r="GUB723" s="13"/>
      <c r="GUC723" s="13"/>
      <c r="GUD723" s="13"/>
      <c r="GUE723" s="13"/>
      <c r="GUF723" s="13"/>
      <c r="GUG723" s="13"/>
      <c r="GUH723" s="13"/>
      <c r="GUI723" s="13"/>
      <c r="GUJ723" s="13"/>
      <c r="GUK723" s="13"/>
      <c r="GUL723" s="13"/>
      <c r="GUM723" s="13"/>
      <c r="GUN723" s="13"/>
      <c r="GUO723" s="13"/>
      <c r="GUP723" s="13"/>
      <c r="GUQ723" s="13"/>
      <c r="GUR723" s="13"/>
      <c r="GUS723" s="13"/>
      <c r="GUT723" s="13"/>
      <c r="GUU723" s="13"/>
      <c r="GUV723" s="13"/>
      <c r="GUW723" s="13"/>
      <c r="GUX723" s="13"/>
      <c r="GUY723" s="13"/>
      <c r="GUZ723" s="13"/>
      <c r="GVA723" s="13"/>
      <c r="GVB723" s="13"/>
      <c r="GVC723" s="13"/>
      <c r="GVD723" s="13"/>
      <c r="GVE723" s="13"/>
      <c r="GVF723" s="13"/>
      <c r="GVG723" s="13"/>
      <c r="GVH723" s="13"/>
      <c r="GVI723" s="13"/>
      <c r="GVJ723" s="13"/>
      <c r="GVK723" s="13"/>
      <c r="GVL723" s="13"/>
      <c r="GVM723" s="13"/>
      <c r="GVN723" s="13"/>
      <c r="GVO723" s="13"/>
      <c r="GVP723" s="13"/>
      <c r="GVQ723" s="13"/>
      <c r="GVR723" s="13"/>
      <c r="GVS723" s="13"/>
      <c r="GVT723" s="13"/>
      <c r="GVU723" s="13"/>
      <c r="GVV723" s="13"/>
      <c r="GVW723" s="13"/>
      <c r="GVX723" s="13"/>
      <c r="GVY723" s="13"/>
      <c r="GVZ723" s="13"/>
      <c r="GWA723" s="13"/>
      <c r="GWB723" s="13"/>
      <c r="GWC723" s="13"/>
      <c r="GWD723" s="13"/>
      <c r="GWE723" s="13"/>
      <c r="GWF723" s="13"/>
      <c r="GWG723" s="13"/>
      <c r="GWH723" s="13"/>
      <c r="GWI723" s="13"/>
      <c r="GWJ723" s="13"/>
      <c r="GWK723" s="13"/>
      <c r="GWL723" s="13"/>
      <c r="GWM723" s="13"/>
      <c r="GWN723" s="13"/>
      <c r="GWO723" s="13"/>
      <c r="GWP723" s="13"/>
      <c r="GWQ723" s="13"/>
      <c r="GWR723" s="13"/>
      <c r="GWS723" s="13"/>
      <c r="GWT723" s="13"/>
      <c r="GWU723" s="13"/>
      <c r="GWV723" s="13"/>
      <c r="GWW723" s="13"/>
      <c r="GWX723" s="13"/>
      <c r="GWY723" s="13"/>
      <c r="GWZ723" s="13"/>
      <c r="GXA723" s="13"/>
      <c r="GXB723" s="13"/>
      <c r="GXC723" s="13"/>
      <c r="GXD723" s="13"/>
      <c r="GXE723" s="13"/>
      <c r="GXF723" s="13"/>
      <c r="GXG723" s="13"/>
      <c r="GXH723" s="13"/>
      <c r="GXI723" s="13"/>
      <c r="GXJ723" s="13"/>
      <c r="GXK723" s="13"/>
      <c r="GXL723" s="13"/>
      <c r="GXM723" s="13"/>
      <c r="GXN723" s="13"/>
      <c r="GXO723" s="13"/>
      <c r="GXP723" s="13"/>
      <c r="GXQ723" s="13"/>
      <c r="GXR723" s="13"/>
      <c r="GXS723" s="13"/>
      <c r="GXT723" s="13"/>
      <c r="GXU723" s="13"/>
      <c r="GXV723" s="13"/>
      <c r="GXW723" s="13"/>
      <c r="GXX723" s="13"/>
      <c r="GXY723" s="13"/>
      <c r="GXZ723" s="13"/>
      <c r="GYA723" s="13"/>
      <c r="GYB723" s="13"/>
      <c r="GYC723" s="13"/>
      <c r="GYD723" s="13"/>
      <c r="GYE723" s="13"/>
      <c r="GYF723" s="13"/>
      <c r="GYG723" s="13"/>
      <c r="GYH723" s="13"/>
      <c r="GYI723" s="13"/>
      <c r="GYJ723" s="13"/>
      <c r="GYK723" s="13"/>
      <c r="GYL723" s="13"/>
      <c r="GYM723" s="13"/>
      <c r="GYN723" s="13"/>
      <c r="GYO723" s="13"/>
      <c r="GYP723" s="13"/>
      <c r="GYQ723" s="13"/>
      <c r="GYR723" s="13"/>
      <c r="GYS723" s="13"/>
      <c r="GYT723" s="13"/>
      <c r="GYU723" s="13"/>
      <c r="GYV723" s="13"/>
      <c r="GYW723" s="13"/>
      <c r="GYX723" s="13"/>
      <c r="GYY723" s="13"/>
      <c r="GYZ723" s="13"/>
      <c r="GZA723" s="13"/>
      <c r="GZB723" s="13"/>
      <c r="GZC723" s="13"/>
      <c r="GZD723" s="13"/>
      <c r="GZE723" s="13"/>
      <c r="GZF723" s="13"/>
      <c r="GZG723" s="13"/>
      <c r="GZH723" s="13"/>
      <c r="GZI723" s="13"/>
      <c r="GZJ723" s="13"/>
      <c r="GZK723" s="13"/>
      <c r="GZL723" s="13"/>
      <c r="GZM723" s="13"/>
      <c r="GZN723" s="13"/>
      <c r="GZO723" s="13"/>
      <c r="GZP723" s="13"/>
      <c r="GZQ723" s="13"/>
      <c r="GZR723" s="13"/>
      <c r="GZS723" s="13"/>
      <c r="GZT723" s="13"/>
      <c r="GZU723" s="13"/>
      <c r="GZV723" s="13"/>
      <c r="GZW723" s="13"/>
      <c r="GZX723" s="13"/>
      <c r="GZY723" s="13"/>
      <c r="GZZ723" s="13"/>
      <c r="HAA723" s="13"/>
      <c r="HAB723" s="13"/>
      <c r="HAC723" s="13"/>
      <c r="HAD723" s="13"/>
      <c r="HAE723" s="13"/>
      <c r="HAF723" s="13"/>
      <c r="HAG723" s="13"/>
      <c r="HAH723" s="13"/>
      <c r="HAI723" s="13"/>
      <c r="HAJ723" s="13"/>
      <c r="HAK723" s="13"/>
      <c r="HAL723" s="13"/>
      <c r="HAM723" s="13"/>
      <c r="HAN723" s="13"/>
      <c r="HAO723" s="13"/>
      <c r="HAP723" s="13"/>
      <c r="HAQ723" s="13"/>
      <c r="HAR723" s="13"/>
      <c r="HAS723" s="13"/>
      <c r="HAT723" s="13"/>
      <c r="HAU723" s="13"/>
      <c r="HAV723" s="13"/>
      <c r="HAW723" s="13"/>
      <c r="HAX723" s="13"/>
      <c r="HAY723" s="13"/>
      <c r="HAZ723" s="13"/>
      <c r="HBA723" s="13"/>
      <c r="HBB723" s="13"/>
      <c r="HBC723" s="13"/>
      <c r="HBD723" s="13"/>
      <c r="HBE723" s="13"/>
      <c r="HBF723" s="13"/>
      <c r="HBG723" s="13"/>
      <c r="HBH723" s="13"/>
      <c r="HBI723" s="13"/>
      <c r="HBJ723" s="13"/>
      <c r="HBK723" s="13"/>
      <c r="HBL723" s="13"/>
      <c r="HBM723" s="13"/>
      <c r="HBN723" s="13"/>
      <c r="HBO723" s="13"/>
      <c r="HBP723" s="13"/>
      <c r="HBQ723" s="13"/>
      <c r="HBR723" s="13"/>
      <c r="HBS723" s="13"/>
      <c r="HBT723" s="13"/>
      <c r="HBU723" s="13"/>
      <c r="HBV723" s="13"/>
      <c r="HBW723" s="13"/>
      <c r="HBX723" s="13"/>
      <c r="HBY723" s="13"/>
      <c r="HBZ723" s="13"/>
      <c r="HCA723" s="13"/>
      <c r="HCB723" s="13"/>
      <c r="HCC723" s="13"/>
      <c r="HCD723" s="13"/>
      <c r="HCE723" s="13"/>
      <c r="HCF723" s="13"/>
      <c r="HCG723" s="13"/>
      <c r="HCH723" s="13"/>
      <c r="HCI723" s="13"/>
      <c r="HCJ723" s="13"/>
      <c r="HCK723" s="13"/>
      <c r="HCL723" s="13"/>
      <c r="HCM723" s="13"/>
      <c r="HCN723" s="13"/>
      <c r="HCO723" s="13"/>
      <c r="HCP723" s="13"/>
      <c r="HCQ723" s="13"/>
      <c r="HCR723" s="13"/>
      <c r="HCS723" s="13"/>
      <c r="HCT723" s="13"/>
      <c r="HCU723" s="13"/>
      <c r="HCV723" s="13"/>
      <c r="HCW723" s="13"/>
      <c r="HCX723" s="13"/>
      <c r="HCY723" s="13"/>
      <c r="HCZ723" s="13"/>
      <c r="HDA723" s="13"/>
      <c r="HDB723" s="13"/>
      <c r="HDC723" s="13"/>
      <c r="HDD723" s="13"/>
      <c r="HDE723" s="13"/>
      <c r="HDF723" s="13"/>
      <c r="HDG723" s="13"/>
      <c r="HDH723" s="13"/>
      <c r="HDI723" s="13"/>
      <c r="HDJ723" s="13"/>
      <c r="HDK723" s="13"/>
      <c r="HDL723" s="13"/>
      <c r="HDM723" s="13"/>
      <c r="HDN723" s="13"/>
      <c r="HDO723" s="13"/>
      <c r="HDP723" s="13"/>
      <c r="HDQ723" s="13"/>
      <c r="HDR723" s="13"/>
      <c r="HDS723" s="13"/>
      <c r="HDT723" s="13"/>
      <c r="HDU723" s="13"/>
      <c r="HDV723" s="13"/>
      <c r="HDW723" s="13"/>
      <c r="HDX723" s="13"/>
      <c r="HDY723" s="13"/>
      <c r="HDZ723" s="13"/>
      <c r="HEA723" s="13"/>
      <c r="HEB723" s="13"/>
      <c r="HEC723" s="13"/>
      <c r="HED723" s="13"/>
      <c r="HEE723" s="13"/>
      <c r="HEF723" s="13"/>
      <c r="HEG723" s="13"/>
      <c r="HEH723" s="13"/>
      <c r="HEI723" s="13"/>
      <c r="HEJ723" s="13"/>
      <c r="HEK723" s="13"/>
      <c r="HEL723" s="13"/>
      <c r="HEM723" s="13"/>
      <c r="HEN723" s="13"/>
      <c r="HEO723" s="13"/>
      <c r="HEP723" s="13"/>
      <c r="HEQ723" s="13"/>
      <c r="HER723" s="13"/>
      <c r="HES723" s="13"/>
      <c r="HET723" s="13"/>
      <c r="HEU723" s="13"/>
      <c r="HEV723" s="13"/>
      <c r="HEW723" s="13"/>
      <c r="HEX723" s="13"/>
      <c r="HEY723" s="13"/>
      <c r="HEZ723" s="13"/>
      <c r="HFA723" s="13"/>
      <c r="HFB723" s="13"/>
      <c r="HFC723" s="13"/>
      <c r="HFD723" s="13"/>
      <c r="HFE723" s="13"/>
      <c r="HFF723" s="13"/>
      <c r="HFG723" s="13"/>
      <c r="HFH723" s="13"/>
      <c r="HFI723" s="13"/>
      <c r="HFJ723" s="13"/>
      <c r="HFK723" s="13"/>
      <c r="HFL723" s="13"/>
      <c r="HFM723" s="13"/>
      <c r="HFN723" s="13"/>
      <c r="HFO723" s="13"/>
      <c r="HFP723" s="13"/>
      <c r="HFQ723" s="13"/>
      <c r="HFR723" s="13"/>
      <c r="HFS723" s="13"/>
      <c r="HFT723" s="13"/>
      <c r="HFU723" s="13"/>
      <c r="HFV723" s="13"/>
      <c r="HFW723" s="13"/>
      <c r="HFX723" s="13"/>
      <c r="HFY723" s="13"/>
      <c r="HFZ723" s="13"/>
      <c r="HGA723" s="13"/>
      <c r="HGB723" s="13"/>
      <c r="HGC723" s="13"/>
      <c r="HGD723" s="13"/>
      <c r="HGE723" s="13"/>
      <c r="HGF723" s="13"/>
      <c r="HGG723" s="13"/>
      <c r="HGH723" s="13"/>
      <c r="HGI723" s="13"/>
      <c r="HGJ723" s="13"/>
      <c r="HGK723" s="13"/>
      <c r="HGL723" s="13"/>
      <c r="HGM723" s="13"/>
      <c r="HGN723" s="13"/>
      <c r="HGO723" s="13"/>
      <c r="HGP723" s="13"/>
      <c r="HGQ723" s="13"/>
      <c r="HGR723" s="13"/>
      <c r="HGS723" s="13"/>
      <c r="HGT723" s="13"/>
      <c r="HGU723" s="13"/>
      <c r="HGV723" s="13"/>
      <c r="HGW723" s="13"/>
      <c r="HGX723" s="13"/>
      <c r="HGY723" s="13"/>
      <c r="HGZ723" s="13"/>
      <c r="HHA723" s="13"/>
      <c r="HHB723" s="13"/>
      <c r="HHC723" s="13"/>
      <c r="HHD723" s="13"/>
      <c r="HHE723" s="13"/>
      <c r="HHF723" s="13"/>
      <c r="HHG723" s="13"/>
      <c r="HHH723" s="13"/>
      <c r="HHI723" s="13"/>
      <c r="HHJ723" s="13"/>
      <c r="HHK723" s="13"/>
      <c r="HHL723" s="13"/>
      <c r="HHM723" s="13"/>
      <c r="HHN723" s="13"/>
      <c r="HHO723" s="13"/>
      <c r="HHP723" s="13"/>
      <c r="HHQ723" s="13"/>
      <c r="HHR723" s="13"/>
      <c r="HHS723" s="13"/>
      <c r="HHT723" s="13"/>
      <c r="HHU723" s="13"/>
      <c r="HHV723" s="13"/>
      <c r="HHW723" s="13"/>
      <c r="HHX723" s="13"/>
      <c r="HHY723" s="13"/>
      <c r="HHZ723" s="13"/>
      <c r="HIA723" s="13"/>
      <c r="HIB723" s="13"/>
      <c r="HIC723" s="13"/>
      <c r="HID723" s="13"/>
      <c r="HIE723" s="13"/>
      <c r="HIF723" s="13"/>
      <c r="HIG723" s="13"/>
      <c r="HIH723" s="13"/>
      <c r="HII723" s="13"/>
      <c r="HIJ723" s="13"/>
      <c r="HIK723" s="13"/>
      <c r="HIL723" s="13"/>
      <c r="HIM723" s="13"/>
      <c r="HIN723" s="13"/>
      <c r="HIO723" s="13"/>
      <c r="HIP723" s="13"/>
      <c r="HIQ723" s="13"/>
      <c r="HIR723" s="13"/>
      <c r="HIS723" s="13"/>
      <c r="HIT723" s="13"/>
      <c r="HIU723" s="13"/>
      <c r="HIV723" s="13"/>
      <c r="HIW723" s="13"/>
      <c r="HIX723" s="13"/>
      <c r="HIY723" s="13"/>
      <c r="HIZ723" s="13"/>
      <c r="HJA723" s="13"/>
      <c r="HJB723" s="13"/>
      <c r="HJC723" s="13"/>
      <c r="HJD723" s="13"/>
      <c r="HJE723" s="13"/>
      <c r="HJF723" s="13"/>
      <c r="HJG723" s="13"/>
      <c r="HJH723" s="13"/>
      <c r="HJI723" s="13"/>
      <c r="HJJ723" s="13"/>
      <c r="HJK723" s="13"/>
      <c r="HJL723" s="13"/>
      <c r="HJM723" s="13"/>
      <c r="HJN723" s="13"/>
      <c r="HJO723" s="13"/>
      <c r="HJP723" s="13"/>
      <c r="HJQ723" s="13"/>
      <c r="HJR723" s="13"/>
      <c r="HJS723" s="13"/>
      <c r="HJT723" s="13"/>
      <c r="HJU723" s="13"/>
      <c r="HJV723" s="13"/>
      <c r="HJW723" s="13"/>
      <c r="HJX723" s="13"/>
      <c r="HJY723" s="13"/>
      <c r="HJZ723" s="13"/>
      <c r="HKA723" s="13"/>
      <c r="HKB723" s="13"/>
      <c r="HKC723" s="13"/>
      <c r="HKD723" s="13"/>
      <c r="HKE723" s="13"/>
      <c r="HKF723" s="13"/>
      <c r="HKG723" s="13"/>
      <c r="HKH723" s="13"/>
      <c r="HKI723" s="13"/>
      <c r="HKJ723" s="13"/>
      <c r="HKK723" s="13"/>
      <c r="HKL723" s="13"/>
      <c r="HKM723" s="13"/>
      <c r="HKN723" s="13"/>
      <c r="HKO723" s="13"/>
      <c r="HKP723" s="13"/>
      <c r="HKQ723" s="13"/>
      <c r="HKR723" s="13"/>
      <c r="HKS723" s="13"/>
      <c r="HKT723" s="13"/>
      <c r="HKU723" s="13"/>
      <c r="HKV723" s="13"/>
      <c r="HKW723" s="13"/>
      <c r="HKX723" s="13"/>
      <c r="HKY723" s="13"/>
      <c r="HKZ723" s="13"/>
      <c r="HLA723" s="13"/>
      <c r="HLB723" s="13"/>
      <c r="HLC723" s="13"/>
      <c r="HLD723" s="13"/>
      <c r="HLE723" s="13"/>
      <c r="HLF723" s="13"/>
      <c r="HLG723" s="13"/>
      <c r="HLH723" s="13"/>
      <c r="HLI723" s="13"/>
      <c r="HLJ723" s="13"/>
      <c r="HLK723" s="13"/>
      <c r="HLL723" s="13"/>
      <c r="HLM723" s="13"/>
      <c r="HLN723" s="13"/>
      <c r="HLO723" s="13"/>
      <c r="HLP723" s="13"/>
      <c r="HLQ723" s="13"/>
      <c r="HLR723" s="13"/>
      <c r="HLS723" s="13"/>
      <c r="HLT723" s="13"/>
      <c r="HLU723" s="13"/>
      <c r="HLV723" s="13"/>
      <c r="HLW723" s="13"/>
      <c r="HLX723" s="13"/>
      <c r="HLY723" s="13"/>
      <c r="HLZ723" s="13"/>
      <c r="HMA723" s="13"/>
      <c r="HMB723" s="13"/>
      <c r="HMC723" s="13"/>
      <c r="HMD723" s="13"/>
      <c r="HME723" s="13"/>
      <c r="HMF723" s="13"/>
      <c r="HMG723" s="13"/>
      <c r="HMH723" s="13"/>
      <c r="HMI723" s="13"/>
      <c r="HMJ723" s="13"/>
      <c r="HMK723" s="13"/>
      <c r="HML723" s="13"/>
      <c r="HMM723" s="13"/>
      <c r="HMN723" s="13"/>
      <c r="HMO723" s="13"/>
      <c r="HMP723" s="13"/>
      <c r="HMQ723" s="13"/>
      <c r="HMR723" s="13"/>
      <c r="HMS723" s="13"/>
      <c r="HMT723" s="13"/>
      <c r="HMU723" s="13"/>
      <c r="HMV723" s="13"/>
      <c r="HMW723" s="13"/>
      <c r="HMX723" s="13"/>
      <c r="HMY723" s="13"/>
      <c r="HMZ723" s="13"/>
      <c r="HNA723" s="13"/>
      <c r="HNB723" s="13"/>
      <c r="HNC723" s="13"/>
      <c r="HND723" s="13"/>
      <c r="HNE723" s="13"/>
      <c r="HNF723" s="13"/>
      <c r="HNG723" s="13"/>
      <c r="HNH723" s="13"/>
      <c r="HNI723" s="13"/>
      <c r="HNJ723" s="13"/>
      <c r="HNK723" s="13"/>
      <c r="HNL723" s="13"/>
      <c r="HNM723" s="13"/>
      <c r="HNN723" s="13"/>
      <c r="HNO723" s="13"/>
      <c r="HNP723" s="13"/>
      <c r="HNQ723" s="13"/>
      <c r="HNR723" s="13"/>
      <c r="HNS723" s="13"/>
      <c r="HNT723" s="13"/>
      <c r="HNU723" s="13"/>
      <c r="HNV723" s="13"/>
      <c r="HNW723" s="13"/>
      <c r="HNX723" s="13"/>
      <c r="HNY723" s="13"/>
      <c r="HNZ723" s="13"/>
      <c r="HOA723" s="13"/>
      <c r="HOB723" s="13"/>
      <c r="HOC723" s="13"/>
      <c r="HOD723" s="13"/>
      <c r="HOE723" s="13"/>
      <c r="HOF723" s="13"/>
      <c r="HOG723" s="13"/>
      <c r="HOH723" s="13"/>
      <c r="HOI723" s="13"/>
      <c r="HOJ723" s="13"/>
      <c r="HOK723" s="13"/>
      <c r="HOL723" s="13"/>
      <c r="HOM723" s="13"/>
      <c r="HON723" s="13"/>
      <c r="HOO723" s="13"/>
      <c r="HOP723" s="13"/>
      <c r="HOQ723" s="13"/>
      <c r="HOR723" s="13"/>
      <c r="HOS723" s="13"/>
      <c r="HOT723" s="13"/>
      <c r="HOU723" s="13"/>
      <c r="HOV723" s="13"/>
      <c r="HOW723" s="13"/>
      <c r="HOX723" s="13"/>
      <c r="HOY723" s="13"/>
      <c r="HOZ723" s="13"/>
      <c r="HPA723" s="13"/>
      <c r="HPB723" s="13"/>
      <c r="HPC723" s="13"/>
      <c r="HPD723" s="13"/>
      <c r="HPE723" s="13"/>
      <c r="HPF723" s="13"/>
      <c r="HPG723" s="13"/>
      <c r="HPH723" s="13"/>
      <c r="HPI723" s="13"/>
      <c r="HPJ723" s="13"/>
      <c r="HPK723" s="13"/>
      <c r="HPL723" s="13"/>
      <c r="HPM723" s="13"/>
      <c r="HPN723" s="13"/>
      <c r="HPO723" s="13"/>
      <c r="HPP723" s="13"/>
      <c r="HPQ723" s="13"/>
      <c r="HPR723" s="13"/>
      <c r="HPS723" s="13"/>
      <c r="HPT723" s="13"/>
      <c r="HPU723" s="13"/>
      <c r="HPV723" s="13"/>
      <c r="HPW723" s="13"/>
      <c r="HPX723" s="13"/>
      <c r="HPY723" s="13"/>
      <c r="HPZ723" s="13"/>
      <c r="HQA723" s="13"/>
      <c r="HQB723" s="13"/>
      <c r="HQC723" s="13"/>
      <c r="HQD723" s="13"/>
      <c r="HQE723" s="13"/>
      <c r="HQF723" s="13"/>
      <c r="HQG723" s="13"/>
      <c r="HQH723" s="13"/>
      <c r="HQI723" s="13"/>
      <c r="HQJ723" s="13"/>
      <c r="HQK723" s="13"/>
      <c r="HQL723" s="13"/>
      <c r="HQM723" s="13"/>
      <c r="HQN723" s="13"/>
      <c r="HQO723" s="13"/>
      <c r="HQP723" s="13"/>
      <c r="HQQ723" s="13"/>
      <c r="HQR723" s="13"/>
      <c r="HQS723" s="13"/>
      <c r="HQT723" s="13"/>
      <c r="HQU723" s="13"/>
      <c r="HQV723" s="13"/>
      <c r="HQW723" s="13"/>
      <c r="HQX723" s="13"/>
      <c r="HQY723" s="13"/>
      <c r="HQZ723" s="13"/>
      <c r="HRA723" s="13"/>
      <c r="HRB723" s="13"/>
      <c r="HRC723" s="13"/>
      <c r="HRD723" s="13"/>
      <c r="HRE723" s="13"/>
      <c r="HRF723" s="13"/>
      <c r="HRG723" s="13"/>
      <c r="HRH723" s="13"/>
      <c r="HRI723" s="13"/>
      <c r="HRJ723" s="13"/>
      <c r="HRK723" s="13"/>
      <c r="HRL723" s="13"/>
      <c r="HRM723" s="13"/>
      <c r="HRN723" s="13"/>
      <c r="HRO723" s="13"/>
      <c r="HRP723" s="13"/>
      <c r="HRQ723" s="13"/>
      <c r="HRR723" s="13"/>
      <c r="HRS723" s="13"/>
      <c r="HRT723" s="13"/>
      <c r="HRU723" s="13"/>
      <c r="HRV723" s="13"/>
      <c r="HRW723" s="13"/>
      <c r="HRX723" s="13"/>
      <c r="HRY723" s="13"/>
      <c r="HRZ723" s="13"/>
      <c r="HSA723" s="13"/>
      <c r="HSB723" s="13"/>
      <c r="HSC723" s="13"/>
      <c r="HSD723" s="13"/>
      <c r="HSE723" s="13"/>
      <c r="HSF723" s="13"/>
      <c r="HSG723" s="13"/>
      <c r="HSH723" s="13"/>
      <c r="HSI723" s="13"/>
      <c r="HSJ723" s="13"/>
      <c r="HSK723" s="13"/>
      <c r="HSL723" s="13"/>
      <c r="HSM723" s="13"/>
      <c r="HSN723" s="13"/>
      <c r="HSO723" s="13"/>
      <c r="HSP723" s="13"/>
      <c r="HSQ723" s="13"/>
      <c r="HSR723" s="13"/>
      <c r="HSS723" s="13"/>
      <c r="HST723" s="13"/>
      <c r="HSU723" s="13"/>
      <c r="HSV723" s="13"/>
      <c r="HSW723" s="13"/>
      <c r="HSX723" s="13"/>
      <c r="HSY723" s="13"/>
      <c r="HSZ723" s="13"/>
      <c r="HTA723" s="13"/>
      <c r="HTB723" s="13"/>
      <c r="HTC723" s="13"/>
      <c r="HTD723" s="13"/>
      <c r="HTE723" s="13"/>
      <c r="HTF723" s="13"/>
      <c r="HTG723" s="13"/>
      <c r="HTH723" s="13"/>
      <c r="HTI723" s="13"/>
      <c r="HTJ723" s="13"/>
      <c r="HTK723" s="13"/>
      <c r="HTL723" s="13"/>
      <c r="HTM723" s="13"/>
      <c r="HTN723" s="13"/>
      <c r="HTO723" s="13"/>
      <c r="HTP723" s="13"/>
      <c r="HTQ723" s="13"/>
      <c r="HTR723" s="13"/>
      <c r="HTS723" s="13"/>
      <c r="HTT723" s="13"/>
      <c r="HTU723" s="13"/>
      <c r="HTV723" s="13"/>
      <c r="HTW723" s="13"/>
      <c r="HTX723" s="13"/>
      <c r="HTY723" s="13"/>
      <c r="HTZ723" s="13"/>
      <c r="HUA723" s="13"/>
      <c r="HUB723" s="13"/>
      <c r="HUC723" s="13"/>
      <c r="HUD723" s="13"/>
      <c r="HUE723" s="13"/>
      <c r="HUF723" s="13"/>
      <c r="HUG723" s="13"/>
      <c r="HUH723" s="13"/>
      <c r="HUI723" s="13"/>
      <c r="HUJ723" s="13"/>
      <c r="HUK723" s="13"/>
      <c r="HUL723" s="13"/>
      <c r="HUM723" s="13"/>
      <c r="HUN723" s="13"/>
      <c r="HUO723" s="13"/>
      <c r="HUP723" s="13"/>
      <c r="HUQ723" s="13"/>
      <c r="HUR723" s="13"/>
      <c r="HUS723" s="13"/>
      <c r="HUT723" s="13"/>
      <c r="HUU723" s="13"/>
      <c r="HUV723" s="13"/>
      <c r="HUW723" s="13"/>
      <c r="HUX723" s="13"/>
      <c r="HUY723" s="13"/>
      <c r="HUZ723" s="13"/>
      <c r="HVA723" s="13"/>
      <c r="HVB723" s="13"/>
      <c r="HVC723" s="13"/>
      <c r="HVD723" s="13"/>
      <c r="HVE723" s="13"/>
      <c r="HVF723" s="13"/>
      <c r="HVG723" s="13"/>
      <c r="HVH723" s="13"/>
      <c r="HVI723" s="13"/>
      <c r="HVJ723" s="13"/>
      <c r="HVK723" s="13"/>
      <c r="HVL723" s="13"/>
      <c r="HVM723" s="13"/>
      <c r="HVN723" s="13"/>
      <c r="HVO723" s="13"/>
      <c r="HVP723" s="13"/>
      <c r="HVQ723" s="13"/>
      <c r="HVR723" s="13"/>
      <c r="HVS723" s="13"/>
      <c r="HVT723" s="13"/>
      <c r="HVU723" s="13"/>
      <c r="HVV723" s="13"/>
      <c r="HVW723" s="13"/>
      <c r="HVX723" s="13"/>
      <c r="HVY723" s="13"/>
      <c r="HVZ723" s="13"/>
      <c r="HWA723" s="13"/>
      <c r="HWB723" s="13"/>
      <c r="HWC723" s="13"/>
      <c r="HWD723" s="13"/>
      <c r="HWE723" s="13"/>
      <c r="HWF723" s="13"/>
      <c r="HWG723" s="13"/>
      <c r="HWH723" s="13"/>
      <c r="HWI723" s="13"/>
      <c r="HWJ723" s="13"/>
      <c r="HWK723" s="13"/>
      <c r="HWL723" s="13"/>
      <c r="HWM723" s="13"/>
      <c r="HWN723" s="13"/>
      <c r="HWO723" s="13"/>
      <c r="HWP723" s="13"/>
      <c r="HWQ723" s="13"/>
      <c r="HWR723" s="13"/>
      <c r="HWS723" s="13"/>
      <c r="HWT723" s="13"/>
      <c r="HWU723" s="13"/>
      <c r="HWV723" s="13"/>
      <c r="HWW723" s="13"/>
      <c r="HWX723" s="13"/>
      <c r="HWY723" s="13"/>
      <c r="HWZ723" s="13"/>
      <c r="HXA723" s="13"/>
      <c r="HXB723" s="13"/>
      <c r="HXC723" s="13"/>
      <c r="HXD723" s="13"/>
      <c r="HXE723" s="13"/>
      <c r="HXF723" s="13"/>
      <c r="HXG723" s="13"/>
      <c r="HXH723" s="13"/>
      <c r="HXI723" s="13"/>
      <c r="HXJ723" s="13"/>
      <c r="HXK723" s="13"/>
      <c r="HXL723" s="13"/>
      <c r="HXM723" s="13"/>
      <c r="HXN723" s="13"/>
      <c r="HXO723" s="13"/>
      <c r="HXP723" s="13"/>
      <c r="HXQ723" s="13"/>
      <c r="HXR723" s="13"/>
      <c r="HXS723" s="13"/>
      <c r="HXT723" s="13"/>
      <c r="HXU723" s="13"/>
      <c r="HXV723" s="13"/>
      <c r="HXW723" s="13"/>
      <c r="HXX723" s="13"/>
      <c r="HXY723" s="13"/>
      <c r="HXZ723" s="13"/>
      <c r="HYA723" s="13"/>
      <c r="HYB723" s="13"/>
      <c r="HYC723" s="13"/>
      <c r="HYD723" s="13"/>
      <c r="HYE723" s="13"/>
      <c r="HYF723" s="13"/>
      <c r="HYG723" s="13"/>
      <c r="HYH723" s="13"/>
      <c r="HYI723" s="13"/>
      <c r="HYJ723" s="13"/>
      <c r="HYK723" s="13"/>
      <c r="HYL723" s="13"/>
      <c r="HYM723" s="13"/>
      <c r="HYN723" s="13"/>
      <c r="HYO723" s="13"/>
      <c r="HYP723" s="13"/>
      <c r="HYQ723" s="13"/>
      <c r="HYR723" s="13"/>
      <c r="HYS723" s="13"/>
      <c r="HYT723" s="13"/>
      <c r="HYU723" s="13"/>
      <c r="HYV723" s="13"/>
      <c r="HYW723" s="13"/>
      <c r="HYX723" s="13"/>
      <c r="HYY723" s="13"/>
      <c r="HYZ723" s="13"/>
      <c r="HZA723" s="13"/>
      <c r="HZB723" s="13"/>
      <c r="HZC723" s="13"/>
      <c r="HZD723" s="13"/>
      <c r="HZE723" s="13"/>
      <c r="HZF723" s="13"/>
      <c r="HZG723" s="13"/>
      <c r="HZH723" s="13"/>
      <c r="HZI723" s="13"/>
      <c r="HZJ723" s="13"/>
      <c r="HZK723" s="13"/>
      <c r="HZL723" s="13"/>
      <c r="HZM723" s="13"/>
      <c r="HZN723" s="13"/>
      <c r="HZO723" s="13"/>
      <c r="HZP723" s="13"/>
      <c r="HZQ723" s="13"/>
      <c r="HZR723" s="13"/>
      <c r="HZS723" s="13"/>
      <c r="HZT723" s="13"/>
      <c r="HZU723" s="13"/>
      <c r="HZV723" s="13"/>
      <c r="HZW723" s="13"/>
      <c r="HZX723" s="13"/>
      <c r="HZY723" s="13"/>
      <c r="HZZ723" s="13"/>
      <c r="IAA723" s="13"/>
      <c r="IAB723" s="13"/>
      <c r="IAC723" s="13"/>
      <c r="IAD723" s="13"/>
      <c r="IAE723" s="13"/>
      <c r="IAF723" s="13"/>
      <c r="IAG723" s="13"/>
      <c r="IAH723" s="13"/>
      <c r="IAI723" s="13"/>
      <c r="IAJ723" s="13"/>
      <c r="IAK723" s="13"/>
      <c r="IAL723" s="13"/>
      <c r="IAM723" s="13"/>
      <c r="IAN723" s="13"/>
      <c r="IAO723" s="13"/>
      <c r="IAP723" s="13"/>
      <c r="IAQ723" s="13"/>
      <c r="IAR723" s="13"/>
      <c r="IAS723" s="13"/>
      <c r="IAT723" s="13"/>
      <c r="IAU723" s="13"/>
      <c r="IAV723" s="13"/>
      <c r="IAW723" s="13"/>
      <c r="IAX723" s="13"/>
      <c r="IAY723" s="13"/>
      <c r="IAZ723" s="13"/>
      <c r="IBA723" s="13"/>
      <c r="IBB723" s="13"/>
      <c r="IBC723" s="13"/>
      <c r="IBD723" s="13"/>
      <c r="IBE723" s="13"/>
      <c r="IBF723" s="13"/>
      <c r="IBG723" s="13"/>
      <c r="IBH723" s="13"/>
      <c r="IBI723" s="13"/>
      <c r="IBJ723" s="13"/>
      <c r="IBK723" s="13"/>
      <c r="IBL723" s="13"/>
      <c r="IBM723" s="13"/>
      <c r="IBN723" s="13"/>
      <c r="IBO723" s="13"/>
      <c r="IBP723" s="13"/>
      <c r="IBQ723" s="13"/>
      <c r="IBR723" s="13"/>
      <c r="IBS723" s="13"/>
      <c r="IBT723" s="13"/>
      <c r="IBU723" s="13"/>
      <c r="IBV723" s="13"/>
      <c r="IBW723" s="13"/>
      <c r="IBX723" s="13"/>
      <c r="IBY723" s="13"/>
      <c r="IBZ723" s="13"/>
      <c r="ICA723" s="13"/>
      <c r="ICB723" s="13"/>
      <c r="ICC723" s="13"/>
      <c r="ICD723" s="13"/>
      <c r="ICE723" s="13"/>
      <c r="ICF723" s="13"/>
      <c r="ICG723" s="13"/>
      <c r="ICH723" s="13"/>
      <c r="ICI723" s="13"/>
      <c r="ICJ723" s="13"/>
      <c r="ICK723" s="13"/>
      <c r="ICL723" s="13"/>
      <c r="ICM723" s="13"/>
      <c r="ICN723" s="13"/>
      <c r="ICO723" s="13"/>
      <c r="ICP723" s="13"/>
      <c r="ICQ723" s="13"/>
      <c r="ICR723" s="13"/>
      <c r="ICS723" s="13"/>
      <c r="ICT723" s="13"/>
      <c r="ICU723" s="13"/>
      <c r="ICV723" s="13"/>
      <c r="ICW723" s="13"/>
      <c r="ICX723" s="13"/>
      <c r="ICY723" s="13"/>
      <c r="ICZ723" s="13"/>
      <c r="IDA723" s="13"/>
      <c r="IDB723" s="13"/>
      <c r="IDC723" s="13"/>
      <c r="IDD723" s="13"/>
      <c r="IDE723" s="13"/>
      <c r="IDF723" s="13"/>
      <c r="IDG723" s="13"/>
      <c r="IDH723" s="13"/>
      <c r="IDI723" s="13"/>
      <c r="IDJ723" s="13"/>
      <c r="IDK723" s="13"/>
      <c r="IDL723" s="13"/>
      <c r="IDM723" s="13"/>
      <c r="IDN723" s="13"/>
      <c r="IDO723" s="13"/>
      <c r="IDP723" s="13"/>
      <c r="IDQ723" s="13"/>
      <c r="IDR723" s="13"/>
      <c r="IDS723" s="13"/>
      <c r="IDT723" s="13"/>
      <c r="IDU723" s="13"/>
      <c r="IDV723" s="13"/>
      <c r="IDW723" s="13"/>
      <c r="IDX723" s="13"/>
      <c r="IDY723" s="13"/>
      <c r="IDZ723" s="13"/>
      <c r="IEA723" s="13"/>
      <c r="IEB723" s="13"/>
      <c r="IEC723" s="13"/>
      <c r="IED723" s="13"/>
      <c r="IEE723" s="13"/>
      <c r="IEF723" s="13"/>
      <c r="IEG723" s="13"/>
      <c r="IEH723" s="13"/>
      <c r="IEI723" s="13"/>
      <c r="IEJ723" s="13"/>
      <c r="IEK723" s="13"/>
      <c r="IEL723" s="13"/>
      <c r="IEM723" s="13"/>
      <c r="IEN723" s="13"/>
      <c r="IEO723" s="13"/>
      <c r="IEP723" s="13"/>
      <c r="IEQ723" s="13"/>
      <c r="IER723" s="13"/>
      <c r="IES723" s="13"/>
      <c r="IET723" s="13"/>
      <c r="IEU723" s="13"/>
      <c r="IEV723" s="13"/>
      <c r="IEW723" s="13"/>
      <c r="IEX723" s="13"/>
      <c r="IEY723" s="13"/>
      <c r="IEZ723" s="13"/>
      <c r="IFA723" s="13"/>
      <c r="IFB723" s="13"/>
      <c r="IFC723" s="13"/>
      <c r="IFD723" s="13"/>
      <c r="IFE723" s="13"/>
      <c r="IFF723" s="13"/>
      <c r="IFG723" s="13"/>
      <c r="IFH723" s="13"/>
      <c r="IFI723" s="13"/>
      <c r="IFJ723" s="13"/>
      <c r="IFK723" s="13"/>
      <c r="IFL723" s="13"/>
      <c r="IFM723" s="13"/>
      <c r="IFN723" s="13"/>
      <c r="IFO723" s="13"/>
      <c r="IFP723" s="13"/>
      <c r="IFQ723" s="13"/>
      <c r="IFR723" s="13"/>
      <c r="IFS723" s="13"/>
      <c r="IFT723" s="13"/>
      <c r="IFU723" s="13"/>
      <c r="IFV723" s="13"/>
      <c r="IFW723" s="13"/>
      <c r="IFX723" s="13"/>
      <c r="IFY723" s="13"/>
      <c r="IFZ723" s="13"/>
      <c r="IGA723" s="13"/>
      <c r="IGB723" s="13"/>
      <c r="IGC723" s="13"/>
      <c r="IGD723" s="13"/>
      <c r="IGE723" s="13"/>
      <c r="IGF723" s="13"/>
      <c r="IGG723" s="13"/>
      <c r="IGH723" s="13"/>
      <c r="IGI723" s="13"/>
      <c r="IGJ723" s="13"/>
      <c r="IGK723" s="13"/>
      <c r="IGL723" s="13"/>
      <c r="IGM723" s="13"/>
      <c r="IGN723" s="13"/>
      <c r="IGO723" s="13"/>
      <c r="IGP723" s="13"/>
      <c r="IGQ723" s="13"/>
      <c r="IGR723" s="13"/>
      <c r="IGS723" s="13"/>
      <c r="IGT723" s="13"/>
      <c r="IGU723" s="13"/>
      <c r="IGV723" s="13"/>
      <c r="IGW723" s="13"/>
      <c r="IGX723" s="13"/>
      <c r="IGY723" s="13"/>
      <c r="IGZ723" s="13"/>
      <c r="IHA723" s="13"/>
      <c r="IHB723" s="13"/>
      <c r="IHC723" s="13"/>
      <c r="IHD723" s="13"/>
      <c r="IHE723" s="13"/>
      <c r="IHF723" s="13"/>
      <c r="IHG723" s="13"/>
      <c r="IHH723" s="13"/>
      <c r="IHI723" s="13"/>
      <c r="IHJ723" s="13"/>
      <c r="IHK723" s="13"/>
      <c r="IHL723" s="13"/>
      <c r="IHM723" s="13"/>
      <c r="IHN723" s="13"/>
      <c r="IHO723" s="13"/>
      <c r="IHP723" s="13"/>
      <c r="IHQ723" s="13"/>
      <c r="IHR723" s="13"/>
      <c r="IHS723" s="13"/>
      <c r="IHT723" s="13"/>
      <c r="IHU723" s="13"/>
      <c r="IHV723" s="13"/>
      <c r="IHW723" s="13"/>
      <c r="IHX723" s="13"/>
      <c r="IHY723" s="13"/>
      <c r="IHZ723" s="13"/>
      <c r="IIA723" s="13"/>
      <c r="IIB723" s="13"/>
      <c r="IIC723" s="13"/>
      <c r="IID723" s="13"/>
      <c r="IIE723" s="13"/>
      <c r="IIF723" s="13"/>
      <c r="IIG723" s="13"/>
      <c r="IIH723" s="13"/>
      <c r="III723" s="13"/>
      <c r="IIJ723" s="13"/>
      <c r="IIK723" s="13"/>
      <c r="IIL723" s="13"/>
      <c r="IIM723" s="13"/>
      <c r="IIN723" s="13"/>
      <c r="IIO723" s="13"/>
      <c r="IIP723" s="13"/>
      <c r="IIQ723" s="13"/>
      <c r="IIR723" s="13"/>
      <c r="IIS723" s="13"/>
      <c r="IIT723" s="13"/>
      <c r="IIU723" s="13"/>
      <c r="IIV723" s="13"/>
      <c r="IIW723" s="13"/>
      <c r="IIX723" s="13"/>
      <c r="IIY723" s="13"/>
      <c r="IIZ723" s="13"/>
      <c r="IJA723" s="13"/>
      <c r="IJB723" s="13"/>
      <c r="IJC723" s="13"/>
      <c r="IJD723" s="13"/>
      <c r="IJE723" s="13"/>
      <c r="IJF723" s="13"/>
      <c r="IJG723" s="13"/>
      <c r="IJH723" s="13"/>
      <c r="IJI723" s="13"/>
      <c r="IJJ723" s="13"/>
      <c r="IJK723" s="13"/>
      <c r="IJL723" s="13"/>
      <c r="IJM723" s="13"/>
      <c r="IJN723" s="13"/>
      <c r="IJO723" s="13"/>
      <c r="IJP723" s="13"/>
      <c r="IJQ723" s="13"/>
      <c r="IJR723" s="13"/>
      <c r="IJS723" s="13"/>
      <c r="IJT723" s="13"/>
      <c r="IJU723" s="13"/>
      <c r="IJV723" s="13"/>
      <c r="IJW723" s="13"/>
      <c r="IJX723" s="13"/>
      <c r="IJY723" s="13"/>
      <c r="IJZ723" s="13"/>
      <c r="IKA723" s="13"/>
      <c r="IKB723" s="13"/>
      <c r="IKC723" s="13"/>
      <c r="IKD723" s="13"/>
      <c r="IKE723" s="13"/>
      <c r="IKF723" s="13"/>
      <c r="IKG723" s="13"/>
      <c r="IKH723" s="13"/>
      <c r="IKI723" s="13"/>
      <c r="IKJ723" s="13"/>
      <c r="IKK723" s="13"/>
      <c r="IKL723" s="13"/>
      <c r="IKM723" s="13"/>
      <c r="IKN723" s="13"/>
      <c r="IKO723" s="13"/>
      <c r="IKP723" s="13"/>
      <c r="IKQ723" s="13"/>
      <c r="IKR723" s="13"/>
      <c r="IKS723" s="13"/>
      <c r="IKT723" s="13"/>
      <c r="IKU723" s="13"/>
      <c r="IKV723" s="13"/>
      <c r="IKW723" s="13"/>
      <c r="IKX723" s="13"/>
      <c r="IKY723" s="13"/>
      <c r="IKZ723" s="13"/>
      <c r="ILA723" s="13"/>
      <c r="ILB723" s="13"/>
      <c r="ILC723" s="13"/>
      <c r="ILD723" s="13"/>
      <c r="ILE723" s="13"/>
      <c r="ILF723" s="13"/>
      <c r="ILG723" s="13"/>
      <c r="ILH723" s="13"/>
      <c r="ILI723" s="13"/>
      <c r="ILJ723" s="13"/>
      <c r="ILK723" s="13"/>
      <c r="ILL723" s="13"/>
      <c r="ILM723" s="13"/>
      <c r="ILN723" s="13"/>
      <c r="ILO723" s="13"/>
      <c r="ILP723" s="13"/>
      <c r="ILQ723" s="13"/>
      <c r="ILR723" s="13"/>
      <c r="ILS723" s="13"/>
      <c r="ILT723" s="13"/>
      <c r="ILU723" s="13"/>
      <c r="ILV723" s="13"/>
      <c r="ILW723" s="13"/>
      <c r="ILX723" s="13"/>
      <c r="ILY723" s="13"/>
      <c r="ILZ723" s="13"/>
      <c r="IMA723" s="13"/>
      <c r="IMB723" s="13"/>
      <c r="IMC723" s="13"/>
      <c r="IMD723" s="13"/>
      <c r="IME723" s="13"/>
      <c r="IMF723" s="13"/>
      <c r="IMG723" s="13"/>
      <c r="IMH723" s="13"/>
      <c r="IMI723" s="13"/>
      <c r="IMJ723" s="13"/>
      <c r="IMK723" s="13"/>
      <c r="IML723" s="13"/>
      <c r="IMM723" s="13"/>
      <c r="IMN723" s="13"/>
      <c r="IMO723" s="13"/>
      <c r="IMP723" s="13"/>
      <c r="IMQ723" s="13"/>
      <c r="IMR723" s="13"/>
      <c r="IMS723" s="13"/>
      <c r="IMT723" s="13"/>
      <c r="IMU723" s="13"/>
      <c r="IMV723" s="13"/>
      <c r="IMW723" s="13"/>
      <c r="IMX723" s="13"/>
      <c r="IMY723" s="13"/>
      <c r="IMZ723" s="13"/>
      <c r="INA723" s="13"/>
      <c r="INB723" s="13"/>
      <c r="INC723" s="13"/>
      <c r="IND723" s="13"/>
      <c r="INE723" s="13"/>
      <c r="INF723" s="13"/>
      <c r="ING723" s="13"/>
      <c r="INH723" s="13"/>
      <c r="INI723" s="13"/>
      <c r="INJ723" s="13"/>
      <c r="INK723" s="13"/>
      <c r="INL723" s="13"/>
      <c r="INM723" s="13"/>
      <c r="INN723" s="13"/>
      <c r="INO723" s="13"/>
      <c r="INP723" s="13"/>
      <c r="INQ723" s="13"/>
      <c r="INR723" s="13"/>
      <c r="INS723" s="13"/>
      <c r="INT723" s="13"/>
      <c r="INU723" s="13"/>
      <c r="INV723" s="13"/>
      <c r="INW723" s="13"/>
      <c r="INX723" s="13"/>
      <c r="INY723" s="13"/>
      <c r="INZ723" s="13"/>
      <c r="IOA723" s="13"/>
      <c r="IOB723" s="13"/>
      <c r="IOC723" s="13"/>
      <c r="IOD723" s="13"/>
      <c r="IOE723" s="13"/>
      <c r="IOF723" s="13"/>
      <c r="IOG723" s="13"/>
      <c r="IOH723" s="13"/>
      <c r="IOI723" s="13"/>
      <c r="IOJ723" s="13"/>
      <c r="IOK723" s="13"/>
      <c r="IOL723" s="13"/>
      <c r="IOM723" s="13"/>
      <c r="ION723" s="13"/>
      <c r="IOO723" s="13"/>
      <c r="IOP723" s="13"/>
      <c r="IOQ723" s="13"/>
      <c r="IOR723" s="13"/>
      <c r="IOS723" s="13"/>
      <c r="IOT723" s="13"/>
      <c r="IOU723" s="13"/>
      <c r="IOV723" s="13"/>
      <c r="IOW723" s="13"/>
      <c r="IOX723" s="13"/>
      <c r="IOY723" s="13"/>
      <c r="IOZ723" s="13"/>
      <c r="IPA723" s="13"/>
      <c r="IPB723" s="13"/>
      <c r="IPC723" s="13"/>
      <c r="IPD723" s="13"/>
      <c r="IPE723" s="13"/>
      <c r="IPF723" s="13"/>
      <c r="IPG723" s="13"/>
      <c r="IPH723" s="13"/>
      <c r="IPI723" s="13"/>
      <c r="IPJ723" s="13"/>
      <c r="IPK723" s="13"/>
      <c r="IPL723" s="13"/>
      <c r="IPM723" s="13"/>
      <c r="IPN723" s="13"/>
      <c r="IPO723" s="13"/>
      <c r="IPP723" s="13"/>
      <c r="IPQ723" s="13"/>
      <c r="IPR723" s="13"/>
      <c r="IPS723" s="13"/>
      <c r="IPT723" s="13"/>
      <c r="IPU723" s="13"/>
      <c r="IPV723" s="13"/>
      <c r="IPW723" s="13"/>
      <c r="IPX723" s="13"/>
      <c r="IPY723" s="13"/>
      <c r="IPZ723" s="13"/>
      <c r="IQA723" s="13"/>
      <c r="IQB723" s="13"/>
      <c r="IQC723" s="13"/>
      <c r="IQD723" s="13"/>
      <c r="IQE723" s="13"/>
      <c r="IQF723" s="13"/>
      <c r="IQG723" s="13"/>
      <c r="IQH723" s="13"/>
      <c r="IQI723" s="13"/>
      <c r="IQJ723" s="13"/>
      <c r="IQK723" s="13"/>
      <c r="IQL723" s="13"/>
      <c r="IQM723" s="13"/>
      <c r="IQN723" s="13"/>
      <c r="IQO723" s="13"/>
      <c r="IQP723" s="13"/>
      <c r="IQQ723" s="13"/>
      <c r="IQR723" s="13"/>
      <c r="IQS723" s="13"/>
      <c r="IQT723" s="13"/>
      <c r="IQU723" s="13"/>
      <c r="IQV723" s="13"/>
      <c r="IQW723" s="13"/>
      <c r="IQX723" s="13"/>
      <c r="IQY723" s="13"/>
      <c r="IQZ723" s="13"/>
      <c r="IRA723" s="13"/>
      <c r="IRB723" s="13"/>
      <c r="IRC723" s="13"/>
      <c r="IRD723" s="13"/>
      <c r="IRE723" s="13"/>
      <c r="IRF723" s="13"/>
      <c r="IRG723" s="13"/>
      <c r="IRH723" s="13"/>
      <c r="IRI723" s="13"/>
      <c r="IRJ723" s="13"/>
      <c r="IRK723" s="13"/>
      <c r="IRL723" s="13"/>
      <c r="IRM723" s="13"/>
      <c r="IRN723" s="13"/>
      <c r="IRO723" s="13"/>
      <c r="IRP723" s="13"/>
      <c r="IRQ723" s="13"/>
      <c r="IRR723" s="13"/>
      <c r="IRS723" s="13"/>
      <c r="IRT723" s="13"/>
      <c r="IRU723" s="13"/>
      <c r="IRV723" s="13"/>
      <c r="IRW723" s="13"/>
      <c r="IRX723" s="13"/>
      <c r="IRY723" s="13"/>
      <c r="IRZ723" s="13"/>
      <c r="ISA723" s="13"/>
      <c r="ISB723" s="13"/>
      <c r="ISC723" s="13"/>
      <c r="ISD723" s="13"/>
      <c r="ISE723" s="13"/>
      <c r="ISF723" s="13"/>
      <c r="ISG723" s="13"/>
      <c r="ISH723" s="13"/>
      <c r="ISI723" s="13"/>
      <c r="ISJ723" s="13"/>
      <c r="ISK723" s="13"/>
      <c r="ISL723" s="13"/>
      <c r="ISM723" s="13"/>
      <c r="ISN723" s="13"/>
      <c r="ISO723" s="13"/>
      <c r="ISP723" s="13"/>
      <c r="ISQ723" s="13"/>
      <c r="ISR723" s="13"/>
      <c r="ISS723" s="13"/>
      <c r="IST723" s="13"/>
      <c r="ISU723" s="13"/>
      <c r="ISV723" s="13"/>
      <c r="ISW723" s="13"/>
      <c r="ISX723" s="13"/>
      <c r="ISY723" s="13"/>
      <c r="ISZ723" s="13"/>
      <c r="ITA723" s="13"/>
      <c r="ITB723" s="13"/>
      <c r="ITC723" s="13"/>
      <c r="ITD723" s="13"/>
      <c r="ITE723" s="13"/>
      <c r="ITF723" s="13"/>
      <c r="ITG723" s="13"/>
      <c r="ITH723" s="13"/>
      <c r="ITI723" s="13"/>
      <c r="ITJ723" s="13"/>
      <c r="ITK723" s="13"/>
      <c r="ITL723" s="13"/>
      <c r="ITM723" s="13"/>
      <c r="ITN723" s="13"/>
      <c r="ITO723" s="13"/>
      <c r="ITP723" s="13"/>
      <c r="ITQ723" s="13"/>
      <c r="ITR723" s="13"/>
      <c r="ITS723" s="13"/>
      <c r="ITT723" s="13"/>
      <c r="ITU723" s="13"/>
      <c r="ITV723" s="13"/>
      <c r="ITW723" s="13"/>
      <c r="ITX723" s="13"/>
      <c r="ITY723" s="13"/>
      <c r="ITZ723" s="13"/>
      <c r="IUA723" s="13"/>
      <c r="IUB723" s="13"/>
      <c r="IUC723" s="13"/>
      <c r="IUD723" s="13"/>
      <c r="IUE723" s="13"/>
      <c r="IUF723" s="13"/>
      <c r="IUG723" s="13"/>
      <c r="IUH723" s="13"/>
      <c r="IUI723" s="13"/>
      <c r="IUJ723" s="13"/>
      <c r="IUK723" s="13"/>
      <c r="IUL723" s="13"/>
      <c r="IUM723" s="13"/>
      <c r="IUN723" s="13"/>
      <c r="IUO723" s="13"/>
      <c r="IUP723" s="13"/>
      <c r="IUQ723" s="13"/>
      <c r="IUR723" s="13"/>
      <c r="IUS723" s="13"/>
      <c r="IUT723" s="13"/>
      <c r="IUU723" s="13"/>
      <c r="IUV723" s="13"/>
      <c r="IUW723" s="13"/>
      <c r="IUX723" s="13"/>
      <c r="IUY723" s="13"/>
      <c r="IUZ723" s="13"/>
      <c r="IVA723" s="13"/>
      <c r="IVB723" s="13"/>
      <c r="IVC723" s="13"/>
      <c r="IVD723" s="13"/>
      <c r="IVE723" s="13"/>
      <c r="IVF723" s="13"/>
      <c r="IVG723" s="13"/>
      <c r="IVH723" s="13"/>
      <c r="IVI723" s="13"/>
      <c r="IVJ723" s="13"/>
      <c r="IVK723" s="13"/>
      <c r="IVL723" s="13"/>
      <c r="IVM723" s="13"/>
      <c r="IVN723" s="13"/>
      <c r="IVO723" s="13"/>
      <c r="IVP723" s="13"/>
      <c r="IVQ723" s="13"/>
      <c r="IVR723" s="13"/>
      <c r="IVS723" s="13"/>
      <c r="IVT723" s="13"/>
      <c r="IVU723" s="13"/>
      <c r="IVV723" s="13"/>
      <c r="IVW723" s="13"/>
      <c r="IVX723" s="13"/>
      <c r="IVY723" s="13"/>
      <c r="IVZ723" s="13"/>
      <c r="IWA723" s="13"/>
      <c r="IWB723" s="13"/>
      <c r="IWC723" s="13"/>
      <c r="IWD723" s="13"/>
      <c r="IWE723" s="13"/>
      <c r="IWF723" s="13"/>
      <c r="IWG723" s="13"/>
      <c r="IWH723" s="13"/>
      <c r="IWI723" s="13"/>
      <c r="IWJ723" s="13"/>
      <c r="IWK723" s="13"/>
      <c r="IWL723" s="13"/>
      <c r="IWM723" s="13"/>
      <c r="IWN723" s="13"/>
      <c r="IWO723" s="13"/>
      <c r="IWP723" s="13"/>
      <c r="IWQ723" s="13"/>
      <c r="IWR723" s="13"/>
      <c r="IWS723" s="13"/>
      <c r="IWT723" s="13"/>
      <c r="IWU723" s="13"/>
      <c r="IWV723" s="13"/>
      <c r="IWW723" s="13"/>
      <c r="IWX723" s="13"/>
      <c r="IWY723" s="13"/>
      <c r="IWZ723" s="13"/>
      <c r="IXA723" s="13"/>
      <c r="IXB723" s="13"/>
      <c r="IXC723" s="13"/>
      <c r="IXD723" s="13"/>
      <c r="IXE723" s="13"/>
      <c r="IXF723" s="13"/>
      <c r="IXG723" s="13"/>
      <c r="IXH723" s="13"/>
      <c r="IXI723" s="13"/>
      <c r="IXJ723" s="13"/>
      <c r="IXK723" s="13"/>
      <c r="IXL723" s="13"/>
      <c r="IXM723" s="13"/>
      <c r="IXN723" s="13"/>
      <c r="IXO723" s="13"/>
      <c r="IXP723" s="13"/>
      <c r="IXQ723" s="13"/>
      <c r="IXR723" s="13"/>
      <c r="IXS723" s="13"/>
      <c r="IXT723" s="13"/>
      <c r="IXU723" s="13"/>
      <c r="IXV723" s="13"/>
      <c r="IXW723" s="13"/>
      <c r="IXX723" s="13"/>
      <c r="IXY723" s="13"/>
      <c r="IXZ723" s="13"/>
      <c r="IYA723" s="13"/>
      <c r="IYB723" s="13"/>
      <c r="IYC723" s="13"/>
      <c r="IYD723" s="13"/>
      <c r="IYE723" s="13"/>
      <c r="IYF723" s="13"/>
      <c r="IYG723" s="13"/>
      <c r="IYH723" s="13"/>
      <c r="IYI723" s="13"/>
      <c r="IYJ723" s="13"/>
      <c r="IYK723" s="13"/>
      <c r="IYL723" s="13"/>
      <c r="IYM723" s="13"/>
      <c r="IYN723" s="13"/>
      <c r="IYO723" s="13"/>
      <c r="IYP723" s="13"/>
      <c r="IYQ723" s="13"/>
      <c r="IYR723" s="13"/>
      <c r="IYS723" s="13"/>
      <c r="IYT723" s="13"/>
      <c r="IYU723" s="13"/>
      <c r="IYV723" s="13"/>
      <c r="IYW723" s="13"/>
      <c r="IYX723" s="13"/>
      <c r="IYY723" s="13"/>
      <c r="IYZ723" s="13"/>
      <c r="IZA723" s="13"/>
      <c r="IZB723" s="13"/>
      <c r="IZC723" s="13"/>
      <c r="IZD723" s="13"/>
      <c r="IZE723" s="13"/>
      <c r="IZF723" s="13"/>
      <c r="IZG723" s="13"/>
      <c r="IZH723" s="13"/>
      <c r="IZI723" s="13"/>
      <c r="IZJ723" s="13"/>
      <c r="IZK723" s="13"/>
      <c r="IZL723" s="13"/>
      <c r="IZM723" s="13"/>
      <c r="IZN723" s="13"/>
      <c r="IZO723" s="13"/>
      <c r="IZP723" s="13"/>
      <c r="IZQ723" s="13"/>
      <c r="IZR723" s="13"/>
      <c r="IZS723" s="13"/>
      <c r="IZT723" s="13"/>
      <c r="IZU723" s="13"/>
      <c r="IZV723" s="13"/>
      <c r="IZW723" s="13"/>
      <c r="IZX723" s="13"/>
      <c r="IZY723" s="13"/>
      <c r="IZZ723" s="13"/>
      <c r="JAA723" s="13"/>
      <c r="JAB723" s="13"/>
      <c r="JAC723" s="13"/>
      <c r="JAD723" s="13"/>
      <c r="JAE723" s="13"/>
      <c r="JAF723" s="13"/>
      <c r="JAG723" s="13"/>
      <c r="JAH723" s="13"/>
      <c r="JAI723" s="13"/>
      <c r="JAJ723" s="13"/>
      <c r="JAK723" s="13"/>
      <c r="JAL723" s="13"/>
      <c r="JAM723" s="13"/>
      <c r="JAN723" s="13"/>
      <c r="JAO723" s="13"/>
      <c r="JAP723" s="13"/>
      <c r="JAQ723" s="13"/>
      <c r="JAR723" s="13"/>
      <c r="JAS723" s="13"/>
      <c r="JAT723" s="13"/>
      <c r="JAU723" s="13"/>
      <c r="JAV723" s="13"/>
      <c r="JAW723" s="13"/>
      <c r="JAX723" s="13"/>
      <c r="JAY723" s="13"/>
      <c r="JAZ723" s="13"/>
      <c r="JBA723" s="13"/>
      <c r="JBB723" s="13"/>
      <c r="JBC723" s="13"/>
      <c r="JBD723" s="13"/>
      <c r="JBE723" s="13"/>
      <c r="JBF723" s="13"/>
      <c r="JBG723" s="13"/>
      <c r="JBH723" s="13"/>
      <c r="JBI723" s="13"/>
      <c r="JBJ723" s="13"/>
      <c r="JBK723" s="13"/>
      <c r="JBL723" s="13"/>
      <c r="JBM723" s="13"/>
      <c r="JBN723" s="13"/>
      <c r="JBO723" s="13"/>
      <c r="JBP723" s="13"/>
      <c r="JBQ723" s="13"/>
      <c r="JBR723" s="13"/>
      <c r="JBS723" s="13"/>
      <c r="JBT723" s="13"/>
      <c r="JBU723" s="13"/>
      <c r="JBV723" s="13"/>
      <c r="JBW723" s="13"/>
      <c r="JBX723" s="13"/>
      <c r="JBY723" s="13"/>
      <c r="JBZ723" s="13"/>
      <c r="JCA723" s="13"/>
      <c r="JCB723" s="13"/>
      <c r="JCC723" s="13"/>
      <c r="JCD723" s="13"/>
      <c r="JCE723" s="13"/>
      <c r="JCF723" s="13"/>
      <c r="JCG723" s="13"/>
      <c r="JCH723" s="13"/>
      <c r="JCI723" s="13"/>
      <c r="JCJ723" s="13"/>
      <c r="JCK723" s="13"/>
      <c r="JCL723" s="13"/>
      <c r="JCM723" s="13"/>
      <c r="JCN723" s="13"/>
      <c r="JCO723" s="13"/>
      <c r="JCP723" s="13"/>
      <c r="JCQ723" s="13"/>
      <c r="JCR723" s="13"/>
      <c r="JCS723" s="13"/>
      <c r="JCT723" s="13"/>
      <c r="JCU723" s="13"/>
      <c r="JCV723" s="13"/>
      <c r="JCW723" s="13"/>
      <c r="JCX723" s="13"/>
      <c r="JCY723" s="13"/>
      <c r="JCZ723" s="13"/>
      <c r="JDA723" s="13"/>
      <c r="JDB723" s="13"/>
      <c r="JDC723" s="13"/>
      <c r="JDD723" s="13"/>
      <c r="JDE723" s="13"/>
      <c r="JDF723" s="13"/>
      <c r="JDG723" s="13"/>
      <c r="JDH723" s="13"/>
      <c r="JDI723" s="13"/>
      <c r="JDJ723" s="13"/>
      <c r="JDK723" s="13"/>
      <c r="JDL723" s="13"/>
      <c r="JDM723" s="13"/>
      <c r="JDN723" s="13"/>
      <c r="JDO723" s="13"/>
      <c r="JDP723" s="13"/>
      <c r="JDQ723" s="13"/>
      <c r="JDR723" s="13"/>
      <c r="JDS723" s="13"/>
      <c r="JDT723" s="13"/>
      <c r="JDU723" s="13"/>
      <c r="JDV723" s="13"/>
      <c r="JDW723" s="13"/>
      <c r="JDX723" s="13"/>
      <c r="JDY723" s="13"/>
      <c r="JDZ723" s="13"/>
      <c r="JEA723" s="13"/>
      <c r="JEB723" s="13"/>
      <c r="JEC723" s="13"/>
      <c r="JED723" s="13"/>
      <c r="JEE723" s="13"/>
      <c r="JEF723" s="13"/>
      <c r="JEG723" s="13"/>
      <c r="JEH723" s="13"/>
      <c r="JEI723" s="13"/>
      <c r="JEJ723" s="13"/>
      <c r="JEK723" s="13"/>
      <c r="JEL723" s="13"/>
      <c r="JEM723" s="13"/>
      <c r="JEN723" s="13"/>
      <c r="JEO723" s="13"/>
      <c r="JEP723" s="13"/>
      <c r="JEQ723" s="13"/>
      <c r="JER723" s="13"/>
      <c r="JES723" s="13"/>
      <c r="JET723" s="13"/>
      <c r="JEU723" s="13"/>
      <c r="JEV723" s="13"/>
      <c r="JEW723" s="13"/>
      <c r="JEX723" s="13"/>
      <c r="JEY723" s="13"/>
      <c r="JEZ723" s="13"/>
      <c r="JFA723" s="13"/>
      <c r="JFB723" s="13"/>
      <c r="JFC723" s="13"/>
      <c r="JFD723" s="13"/>
      <c r="JFE723" s="13"/>
      <c r="JFF723" s="13"/>
      <c r="JFG723" s="13"/>
      <c r="JFH723" s="13"/>
      <c r="JFI723" s="13"/>
      <c r="JFJ723" s="13"/>
      <c r="JFK723" s="13"/>
      <c r="JFL723" s="13"/>
      <c r="JFM723" s="13"/>
      <c r="JFN723" s="13"/>
      <c r="JFO723" s="13"/>
      <c r="JFP723" s="13"/>
      <c r="JFQ723" s="13"/>
      <c r="JFR723" s="13"/>
      <c r="JFS723" s="13"/>
      <c r="JFT723" s="13"/>
      <c r="JFU723" s="13"/>
      <c r="JFV723" s="13"/>
      <c r="JFW723" s="13"/>
      <c r="JFX723" s="13"/>
      <c r="JFY723" s="13"/>
      <c r="JFZ723" s="13"/>
      <c r="JGA723" s="13"/>
      <c r="JGB723" s="13"/>
      <c r="JGC723" s="13"/>
      <c r="JGD723" s="13"/>
      <c r="JGE723" s="13"/>
      <c r="JGF723" s="13"/>
      <c r="JGG723" s="13"/>
      <c r="JGH723" s="13"/>
      <c r="JGI723" s="13"/>
      <c r="JGJ723" s="13"/>
      <c r="JGK723" s="13"/>
      <c r="JGL723" s="13"/>
      <c r="JGM723" s="13"/>
      <c r="JGN723" s="13"/>
      <c r="JGO723" s="13"/>
      <c r="JGP723" s="13"/>
      <c r="JGQ723" s="13"/>
      <c r="JGR723" s="13"/>
      <c r="JGS723" s="13"/>
      <c r="JGT723" s="13"/>
      <c r="JGU723" s="13"/>
      <c r="JGV723" s="13"/>
      <c r="JGW723" s="13"/>
      <c r="JGX723" s="13"/>
      <c r="JGY723" s="13"/>
      <c r="JGZ723" s="13"/>
      <c r="JHA723" s="13"/>
      <c r="JHB723" s="13"/>
      <c r="JHC723" s="13"/>
      <c r="JHD723" s="13"/>
      <c r="JHE723" s="13"/>
      <c r="JHF723" s="13"/>
      <c r="JHG723" s="13"/>
      <c r="JHH723" s="13"/>
      <c r="JHI723" s="13"/>
      <c r="JHJ723" s="13"/>
      <c r="JHK723" s="13"/>
      <c r="JHL723" s="13"/>
      <c r="JHM723" s="13"/>
      <c r="JHN723" s="13"/>
      <c r="JHO723" s="13"/>
      <c r="JHP723" s="13"/>
      <c r="JHQ723" s="13"/>
      <c r="JHR723" s="13"/>
      <c r="JHS723" s="13"/>
      <c r="JHT723" s="13"/>
      <c r="JHU723" s="13"/>
      <c r="JHV723" s="13"/>
      <c r="JHW723" s="13"/>
      <c r="JHX723" s="13"/>
      <c r="JHY723" s="13"/>
      <c r="JHZ723" s="13"/>
      <c r="JIA723" s="13"/>
      <c r="JIB723" s="13"/>
      <c r="JIC723" s="13"/>
      <c r="JID723" s="13"/>
      <c r="JIE723" s="13"/>
      <c r="JIF723" s="13"/>
      <c r="JIG723" s="13"/>
      <c r="JIH723" s="13"/>
      <c r="JII723" s="13"/>
      <c r="JIJ723" s="13"/>
      <c r="JIK723" s="13"/>
      <c r="JIL723" s="13"/>
      <c r="JIM723" s="13"/>
      <c r="JIN723" s="13"/>
      <c r="JIO723" s="13"/>
      <c r="JIP723" s="13"/>
      <c r="JIQ723" s="13"/>
      <c r="JIR723" s="13"/>
      <c r="JIS723" s="13"/>
      <c r="JIT723" s="13"/>
      <c r="JIU723" s="13"/>
      <c r="JIV723" s="13"/>
      <c r="JIW723" s="13"/>
      <c r="JIX723" s="13"/>
      <c r="JIY723" s="13"/>
      <c r="JIZ723" s="13"/>
      <c r="JJA723" s="13"/>
      <c r="JJB723" s="13"/>
      <c r="JJC723" s="13"/>
      <c r="JJD723" s="13"/>
      <c r="JJE723" s="13"/>
      <c r="JJF723" s="13"/>
      <c r="JJG723" s="13"/>
      <c r="JJH723" s="13"/>
      <c r="JJI723" s="13"/>
      <c r="JJJ723" s="13"/>
      <c r="JJK723" s="13"/>
      <c r="JJL723" s="13"/>
      <c r="JJM723" s="13"/>
      <c r="JJN723" s="13"/>
      <c r="JJO723" s="13"/>
      <c r="JJP723" s="13"/>
      <c r="JJQ723" s="13"/>
      <c r="JJR723" s="13"/>
      <c r="JJS723" s="13"/>
      <c r="JJT723" s="13"/>
      <c r="JJU723" s="13"/>
      <c r="JJV723" s="13"/>
      <c r="JJW723" s="13"/>
      <c r="JJX723" s="13"/>
      <c r="JJY723" s="13"/>
      <c r="JJZ723" s="13"/>
      <c r="JKA723" s="13"/>
      <c r="JKB723" s="13"/>
      <c r="JKC723" s="13"/>
      <c r="JKD723" s="13"/>
      <c r="JKE723" s="13"/>
      <c r="JKF723" s="13"/>
      <c r="JKG723" s="13"/>
      <c r="JKH723" s="13"/>
      <c r="JKI723" s="13"/>
      <c r="JKJ723" s="13"/>
      <c r="JKK723" s="13"/>
      <c r="JKL723" s="13"/>
      <c r="JKM723" s="13"/>
      <c r="JKN723" s="13"/>
      <c r="JKO723" s="13"/>
      <c r="JKP723" s="13"/>
      <c r="JKQ723" s="13"/>
      <c r="JKR723" s="13"/>
      <c r="JKS723" s="13"/>
      <c r="JKT723" s="13"/>
      <c r="JKU723" s="13"/>
      <c r="JKV723" s="13"/>
      <c r="JKW723" s="13"/>
      <c r="JKX723" s="13"/>
      <c r="JKY723" s="13"/>
      <c r="JKZ723" s="13"/>
      <c r="JLA723" s="13"/>
      <c r="JLB723" s="13"/>
      <c r="JLC723" s="13"/>
      <c r="JLD723" s="13"/>
      <c r="JLE723" s="13"/>
      <c r="JLF723" s="13"/>
      <c r="JLG723" s="13"/>
      <c r="JLH723" s="13"/>
      <c r="JLI723" s="13"/>
      <c r="JLJ723" s="13"/>
      <c r="JLK723" s="13"/>
      <c r="JLL723" s="13"/>
      <c r="JLM723" s="13"/>
      <c r="JLN723" s="13"/>
      <c r="JLO723" s="13"/>
      <c r="JLP723" s="13"/>
      <c r="JLQ723" s="13"/>
      <c r="JLR723" s="13"/>
      <c r="JLS723" s="13"/>
      <c r="JLT723" s="13"/>
      <c r="JLU723" s="13"/>
      <c r="JLV723" s="13"/>
      <c r="JLW723" s="13"/>
      <c r="JLX723" s="13"/>
      <c r="JLY723" s="13"/>
      <c r="JLZ723" s="13"/>
      <c r="JMA723" s="13"/>
      <c r="JMB723" s="13"/>
      <c r="JMC723" s="13"/>
      <c r="JMD723" s="13"/>
      <c r="JME723" s="13"/>
      <c r="JMF723" s="13"/>
      <c r="JMG723" s="13"/>
      <c r="JMH723" s="13"/>
      <c r="JMI723" s="13"/>
      <c r="JMJ723" s="13"/>
      <c r="JMK723" s="13"/>
      <c r="JML723" s="13"/>
      <c r="JMM723" s="13"/>
      <c r="JMN723" s="13"/>
      <c r="JMO723" s="13"/>
      <c r="JMP723" s="13"/>
      <c r="JMQ723" s="13"/>
      <c r="JMR723" s="13"/>
      <c r="JMS723" s="13"/>
      <c r="JMT723" s="13"/>
      <c r="JMU723" s="13"/>
      <c r="JMV723" s="13"/>
      <c r="JMW723" s="13"/>
      <c r="JMX723" s="13"/>
      <c r="JMY723" s="13"/>
      <c r="JMZ723" s="13"/>
      <c r="JNA723" s="13"/>
      <c r="JNB723" s="13"/>
      <c r="JNC723" s="13"/>
      <c r="JND723" s="13"/>
      <c r="JNE723" s="13"/>
      <c r="JNF723" s="13"/>
      <c r="JNG723" s="13"/>
      <c r="JNH723" s="13"/>
      <c r="JNI723" s="13"/>
      <c r="JNJ723" s="13"/>
      <c r="JNK723" s="13"/>
      <c r="JNL723" s="13"/>
      <c r="JNM723" s="13"/>
      <c r="JNN723" s="13"/>
      <c r="JNO723" s="13"/>
      <c r="JNP723" s="13"/>
      <c r="JNQ723" s="13"/>
      <c r="JNR723" s="13"/>
      <c r="JNS723" s="13"/>
      <c r="JNT723" s="13"/>
      <c r="JNU723" s="13"/>
      <c r="JNV723" s="13"/>
      <c r="JNW723" s="13"/>
      <c r="JNX723" s="13"/>
      <c r="JNY723" s="13"/>
      <c r="JNZ723" s="13"/>
      <c r="JOA723" s="13"/>
      <c r="JOB723" s="13"/>
      <c r="JOC723" s="13"/>
      <c r="JOD723" s="13"/>
      <c r="JOE723" s="13"/>
      <c r="JOF723" s="13"/>
      <c r="JOG723" s="13"/>
      <c r="JOH723" s="13"/>
      <c r="JOI723" s="13"/>
      <c r="JOJ723" s="13"/>
      <c r="JOK723" s="13"/>
      <c r="JOL723" s="13"/>
      <c r="JOM723" s="13"/>
      <c r="JON723" s="13"/>
      <c r="JOO723" s="13"/>
      <c r="JOP723" s="13"/>
      <c r="JOQ723" s="13"/>
      <c r="JOR723" s="13"/>
      <c r="JOS723" s="13"/>
      <c r="JOT723" s="13"/>
      <c r="JOU723" s="13"/>
      <c r="JOV723" s="13"/>
      <c r="JOW723" s="13"/>
      <c r="JOX723" s="13"/>
      <c r="JOY723" s="13"/>
      <c r="JOZ723" s="13"/>
      <c r="JPA723" s="13"/>
      <c r="JPB723" s="13"/>
      <c r="JPC723" s="13"/>
      <c r="JPD723" s="13"/>
      <c r="JPE723" s="13"/>
      <c r="JPF723" s="13"/>
      <c r="JPG723" s="13"/>
      <c r="JPH723" s="13"/>
      <c r="JPI723" s="13"/>
      <c r="JPJ723" s="13"/>
      <c r="JPK723" s="13"/>
      <c r="JPL723" s="13"/>
      <c r="JPM723" s="13"/>
      <c r="JPN723" s="13"/>
      <c r="JPO723" s="13"/>
      <c r="JPP723" s="13"/>
      <c r="JPQ723" s="13"/>
      <c r="JPR723" s="13"/>
      <c r="JPS723" s="13"/>
      <c r="JPT723" s="13"/>
      <c r="JPU723" s="13"/>
      <c r="JPV723" s="13"/>
      <c r="JPW723" s="13"/>
      <c r="JPX723" s="13"/>
      <c r="JPY723" s="13"/>
      <c r="JPZ723" s="13"/>
      <c r="JQA723" s="13"/>
      <c r="JQB723" s="13"/>
      <c r="JQC723" s="13"/>
      <c r="JQD723" s="13"/>
      <c r="JQE723" s="13"/>
      <c r="JQF723" s="13"/>
      <c r="JQG723" s="13"/>
      <c r="JQH723" s="13"/>
      <c r="JQI723" s="13"/>
      <c r="JQJ723" s="13"/>
      <c r="JQK723" s="13"/>
      <c r="JQL723" s="13"/>
      <c r="JQM723" s="13"/>
      <c r="JQN723" s="13"/>
      <c r="JQO723" s="13"/>
      <c r="JQP723" s="13"/>
      <c r="JQQ723" s="13"/>
      <c r="JQR723" s="13"/>
      <c r="JQS723" s="13"/>
      <c r="JQT723" s="13"/>
      <c r="JQU723" s="13"/>
      <c r="JQV723" s="13"/>
      <c r="JQW723" s="13"/>
      <c r="JQX723" s="13"/>
      <c r="JQY723" s="13"/>
      <c r="JQZ723" s="13"/>
      <c r="JRA723" s="13"/>
      <c r="JRB723" s="13"/>
      <c r="JRC723" s="13"/>
      <c r="JRD723" s="13"/>
      <c r="JRE723" s="13"/>
      <c r="JRF723" s="13"/>
      <c r="JRG723" s="13"/>
      <c r="JRH723" s="13"/>
      <c r="JRI723" s="13"/>
      <c r="JRJ723" s="13"/>
      <c r="JRK723" s="13"/>
      <c r="JRL723" s="13"/>
      <c r="JRM723" s="13"/>
      <c r="JRN723" s="13"/>
      <c r="JRO723" s="13"/>
      <c r="JRP723" s="13"/>
      <c r="JRQ723" s="13"/>
      <c r="JRR723" s="13"/>
      <c r="JRS723" s="13"/>
      <c r="JRT723" s="13"/>
      <c r="JRU723" s="13"/>
      <c r="JRV723" s="13"/>
      <c r="JRW723" s="13"/>
      <c r="JRX723" s="13"/>
      <c r="JRY723" s="13"/>
      <c r="JRZ723" s="13"/>
      <c r="JSA723" s="13"/>
      <c r="JSB723" s="13"/>
      <c r="JSC723" s="13"/>
      <c r="JSD723" s="13"/>
      <c r="JSE723" s="13"/>
      <c r="JSF723" s="13"/>
      <c r="JSG723" s="13"/>
      <c r="JSH723" s="13"/>
      <c r="JSI723" s="13"/>
      <c r="JSJ723" s="13"/>
      <c r="JSK723" s="13"/>
      <c r="JSL723" s="13"/>
      <c r="JSM723" s="13"/>
      <c r="JSN723" s="13"/>
      <c r="JSO723" s="13"/>
      <c r="JSP723" s="13"/>
      <c r="JSQ723" s="13"/>
      <c r="JSR723" s="13"/>
      <c r="JSS723" s="13"/>
      <c r="JST723" s="13"/>
      <c r="JSU723" s="13"/>
      <c r="JSV723" s="13"/>
      <c r="JSW723" s="13"/>
      <c r="JSX723" s="13"/>
      <c r="JSY723" s="13"/>
      <c r="JSZ723" s="13"/>
      <c r="JTA723" s="13"/>
      <c r="JTB723" s="13"/>
      <c r="JTC723" s="13"/>
      <c r="JTD723" s="13"/>
      <c r="JTE723" s="13"/>
      <c r="JTF723" s="13"/>
      <c r="JTG723" s="13"/>
      <c r="JTH723" s="13"/>
      <c r="JTI723" s="13"/>
      <c r="JTJ723" s="13"/>
      <c r="JTK723" s="13"/>
      <c r="JTL723" s="13"/>
      <c r="JTM723" s="13"/>
      <c r="JTN723" s="13"/>
      <c r="JTO723" s="13"/>
      <c r="JTP723" s="13"/>
      <c r="JTQ723" s="13"/>
      <c r="JTR723" s="13"/>
      <c r="JTS723" s="13"/>
      <c r="JTT723" s="13"/>
      <c r="JTU723" s="13"/>
      <c r="JTV723" s="13"/>
      <c r="JTW723" s="13"/>
      <c r="JTX723" s="13"/>
      <c r="JTY723" s="13"/>
      <c r="JTZ723" s="13"/>
      <c r="JUA723" s="13"/>
      <c r="JUB723" s="13"/>
      <c r="JUC723" s="13"/>
      <c r="JUD723" s="13"/>
      <c r="JUE723" s="13"/>
      <c r="JUF723" s="13"/>
      <c r="JUG723" s="13"/>
      <c r="JUH723" s="13"/>
      <c r="JUI723" s="13"/>
      <c r="JUJ723" s="13"/>
      <c r="JUK723" s="13"/>
      <c r="JUL723" s="13"/>
      <c r="JUM723" s="13"/>
      <c r="JUN723" s="13"/>
      <c r="JUO723" s="13"/>
      <c r="JUP723" s="13"/>
      <c r="JUQ723" s="13"/>
      <c r="JUR723" s="13"/>
      <c r="JUS723" s="13"/>
      <c r="JUT723" s="13"/>
      <c r="JUU723" s="13"/>
      <c r="JUV723" s="13"/>
      <c r="JUW723" s="13"/>
      <c r="JUX723" s="13"/>
      <c r="JUY723" s="13"/>
      <c r="JUZ723" s="13"/>
      <c r="JVA723" s="13"/>
      <c r="JVB723" s="13"/>
      <c r="JVC723" s="13"/>
      <c r="JVD723" s="13"/>
      <c r="JVE723" s="13"/>
      <c r="JVF723" s="13"/>
      <c r="JVG723" s="13"/>
      <c r="JVH723" s="13"/>
      <c r="JVI723" s="13"/>
      <c r="JVJ723" s="13"/>
      <c r="JVK723" s="13"/>
      <c r="JVL723" s="13"/>
      <c r="JVM723" s="13"/>
      <c r="JVN723" s="13"/>
      <c r="JVO723" s="13"/>
      <c r="JVP723" s="13"/>
      <c r="JVQ723" s="13"/>
      <c r="JVR723" s="13"/>
      <c r="JVS723" s="13"/>
      <c r="JVT723" s="13"/>
      <c r="JVU723" s="13"/>
      <c r="JVV723" s="13"/>
      <c r="JVW723" s="13"/>
      <c r="JVX723" s="13"/>
      <c r="JVY723" s="13"/>
      <c r="JVZ723" s="13"/>
      <c r="JWA723" s="13"/>
      <c r="JWB723" s="13"/>
      <c r="JWC723" s="13"/>
      <c r="JWD723" s="13"/>
      <c r="JWE723" s="13"/>
      <c r="JWF723" s="13"/>
      <c r="JWG723" s="13"/>
      <c r="JWH723" s="13"/>
      <c r="JWI723" s="13"/>
      <c r="JWJ723" s="13"/>
      <c r="JWK723" s="13"/>
      <c r="JWL723" s="13"/>
      <c r="JWM723" s="13"/>
      <c r="JWN723" s="13"/>
      <c r="JWO723" s="13"/>
      <c r="JWP723" s="13"/>
      <c r="JWQ723" s="13"/>
      <c r="JWR723" s="13"/>
      <c r="JWS723" s="13"/>
      <c r="JWT723" s="13"/>
      <c r="JWU723" s="13"/>
      <c r="JWV723" s="13"/>
      <c r="JWW723" s="13"/>
      <c r="JWX723" s="13"/>
      <c r="JWY723" s="13"/>
      <c r="JWZ723" s="13"/>
      <c r="JXA723" s="13"/>
      <c r="JXB723" s="13"/>
      <c r="JXC723" s="13"/>
      <c r="JXD723" s="13"/>
      <c r="JXE723" s="13"/>
      <c r="JXF723" s="13"/>
      <c r="JXG723" s="13"/>
      <c r="JXH723" s="13"/>
      <c r="JXI723" s="13"/>
      <c r="JXJ723" s="13"/>
      <c r="JXK723" s="13"/>
      <c r="JXL723" s="13"/>
      <c r="JXM723" s="13"/>
      <c r="JXN723" s="13"/>
      <c r="JXO723" s="13"/>
      <c r="JXP723" s="13"/>
      <c r="JXQ723" s="13"/>
      <c r="JXR723" s="13"/>
      <c r="JXS723" s="13"/>
      <c r="JXT723" s="13"/>
      <c r="JXU723" s="13"/>
      <c r="JXV723" s="13"/>
      <c r="JXW723" s="13"/>
      <c r="JXX723" s="13"/>
      <c r="JXY723" s="13"/>
      <c r="JXZ723" s="13"/>
      <c r="JYA723" s="13"/>
      <c r="JYB723" s="13"/>
      <c r="JYC723" s="13"/>
      <c r="JYD723" s="13"/>
      <c r="JYE723" s="13"/>
      <c r="JYF723" s="13"/>
      <c r="JYG723" s="13"/>
      <c r="JYH723" s="13"/>
      <c r="JYI723" s="13"/>
      <c r="JYJ723" s="13"/>
      <c r="JYK723" s="13"/>
      <c r="JYL723" s="13"/>
      <c r="JYM723" s="13"/>
      <c r="JYN723" s="13"/>
      <c r="JYO723" s="13"/>
      <c r="JYP723" s="13"/>
      <c r="JYQ723" s="13"/>
      <c r="JYR723" s="13"/>
      <c r="JYS723" s="13"/>
      <c r="JYT723" s="13"/>
      <c r="JYU723" s="13"/>
      <c r="JYV723" s="13"/>
      <c r="JYW723" s="13"/>
      <c r="JYX723" s="13"/>
      <c r="JYY723" s="13"/>
      <c r="JYZ723" s="13"/>
      <c r="JZA723" s="13"/>
      <c r="JZB723" s="13"/>
      <c r="JZC723" s="13"/>
      <c r="JZD723" s="13"/>
      <c r="JZE723" s="13"/>
      <c r="JZF723" s="13"/>
      <c r="JZG723" s="13"/>
      <c r="JZH723" s="13"/>
      <c r="JZI723" s="13"/>
      <c r="JZJ723" s="13"/>
      <c r="JZK723" s="13"/>
      <c r="JZL723" s="13"/>
      <c r="JZM723" s="13"/>
      <c r="JZN723" s="13"/>
      <c r="JZO723" s="13"/>
      <c r="JZP723" s="13"/>
      <c r="JZQ723" s="13"/>
      <c r="JZR723" s="13"/>
      <c r="JZS723" s="13"/>
      <c r="JZT723" s="13"/>
      <c r="JZU723" s="13"/>
      <c r="JZV723" s="13"/>
      <c r="JZW723" s="13"/>
      <c r="JZX723" s="13"/>
      <c r="JZY723" s="13"/>
      <c r="JZZ723" s="13"/>
      <c r="KAA723" s="13"/>
      <c r="KAB723" s="13"/>
      <c r="KAC723" s="13"/>
      <c r="KAD723" s="13"/>
      <c r="KAE723" s="13"/>
      <c r="KAF723" s="13"/>
      <c r="KAG723" s="13"/>
      <c r="KAH723" s="13"/>
      <c r="KAI723" s="13"/>
      <c r="KAJ723" s="13"/>
      <c r="KAK723" s="13"/>
      <c r="KAL723" s="13"/>
      <c r="KAM723" s="13"/>
      <c r="KAN723" s="13"/>
      <c r="KAO723" s="13"/>
      <c r="KAP723" s="13"/>
      <c r="KAQ723" s="13"/>
      <c r="KAR723" s="13"/>
      <c r="KAS723" s="13"/>
      <c r="KAT723" s="13"/>
      <c r="KAU723" s="13"/>
      <c r="KAV723" s="13"/>
      <c r="KAW723" s="13"/>
      <c r="KAX723" s="13"/>
      <c r="KAY723" s="13"/>
      <c r="KAZ723" s="13"/>
      <c r="KBA723" s="13"/>
      <c r="KBB723" s="13"/>
      <c r="KBC723" s="13"/>
      <c r="KBD723" s="13"/>
      <c r="KBE723" s="13"/>
      <c r="KBF723" s="13"/>
      <c r="KBG723" s="13"/>
      <c r="KBH723" s="13"/>
      <c r="KBI723" s="13"/>
      <c r="KBJ723" s="13"/>
      <c r="KBK723" s="13"/>
      <c r="KBL723" s="13"/>
      <c r="KBM723" s="13"/>
      <c r="KBN723" s="13"/>
      <c r="KBO723" s="13"/>
      <c r="KBP723" s="13"/>
      <c r="KBQ723" s="13"/>
      <c r="KBR723" s="13"/>
      <c r="KBS723" s="13"/>
      <c r="KBT723" s="13"/>
      <c r="KBU723" s="13"/>
      <c r="KBV723" s="13"/>
      <c r="KBW723" s="13"/>
      <c r="KBX723" s="13"/>
      <c r="KBY723" s="13"/>
      <c r="KBZ723" s="13"/>
      <c r="KCA723" s="13"/>
      <c r="KCB723" s="13"/>
      <c r="KCC723" s="13"/>
      <c r="KCD723" s="13"/>
      <c r="KCE723" s="13"/>
      <c r="KCF723" s="13"/>
      <c r="KCG723" s="13"/>
      <c r="KCH723" s="13"/>
      <c r="KCI723" s="13"/>
      <c r="KCJ723" s="13"/>
      <c r="KCK723" s="13"/>
      <c r="KCL723" s="13"/>
      <c r="KCM723" s="13"/>
      <c r="KCN723" s="13"/>
      <c r="KCO723" s="13"/>
      <c r="KCP723" s="13"/>
      <c r="KCQ723" s="13"/>
      <c r="KCR723" s="13"/>
      <c r="KCS723" s="13"/>
      <c r="KCT723" s="13"/>
      <c r="KCU723" s="13"/>
      <c r="KCV723" s="13"/>
      <c r="KCW723" s="13"/>
      <c r="KCX723" s="13"/>
      <c r="KCY723" s="13"/>
      <c r="KCZ723" s="13"/>
      <c r="KDA723" s="13"/>
      <c r="KDB723" s="13"/>
      <c r="KDC723" s="13"/>
      <c r="KDD723" s="13"/>
      <c r="KDE723" s="13"/>
      <c r="KDF723" s="13"/>
      <c r="KDG723" s="13"/>
      <c r="KDH723" s="13"/>
      <c r="KDI723" s="13"/>
      <c r="KDJ723" s="13"/>
      <c r="KDK723" s="13"/>
      <c r="KDL723" s="13"/>
      <c r="KDM723" s="13"/>
      <c r="KDN723" s="13"/>
      <c r="KDO723" s="13"/>
      <c r="KDP723" s="13"/>
      <c r="KDQ723" s="13"/>
      <c r="KDR723" s="13"/>
      <c r="KDS723" s="13"/>
      <c r="KDT723" s="13"/>
      <c r="KDU723" s="13"/>
      <c r="KDV723" s="13"/>
      <c r="KDW723" s="13"/>
      <c r="KDX723" s="13"/>
      <c r="KDY723" s="13"/>
      <c r="KDZ723" s="13"/>
      <c r="KEA723" s="13"/>
      <c r="KEB723" s="13"/>
      <c r="KEC723" s="13"/>
      <c r="KED723" s="13"/>
      <c r="KEE723" s="13"/>
      <c r="KEF723" s="13"/>
      <c r="KEG723" s="13"/>
      <c r="KEH723" s="13"/>
      <c r="KEI723" s="13"/>
      <c r="KEJ723" s="13"/>
      <c r="KEK723" s="13"/>
      <c r="KEL723" s="13"/>
      <c r="KEM723" s="13"/>
      <c r="KEN723" s="13"/>
      <c r="KEO723" s="13"/>
      <c r="KEP723" s="13"/>
      <c r="KEQ723" s="13"/>
      <c r="KER723" s="13"/>
      <c r="KES723" s="13"/>
      <c r="KET723" s="13"/>
      <c r="KEU723" s="13"/>
      <c r="KEV723" s="13"/>
      <c r="KEW723" s="13"/>
      <c r="KEX723" s="13"/>
      <c r="KEY723" s="13"/>
      <c r="KEZ723" s="13"/>
      <c r="KFA723" s="13"/>
      <c r="KFB723" s="13"/>
      <c r="KFC723" s="13"/>
      <c r="KFD723" s="13"/>
      <c r="KFE723" s="13"/>
      <c r="KFF723" s="13"/>
      <c r="KFG723" s="13"/>
      <c r="KFH723" s="13"/>
      <c r="KFI723" s="13"/>
      <c r="KFJ723" s="13"/>
      <c r="KFK723" s="13"/>
      <c r="KFL723" s="13"/>
      <c r="KFM723" s="13"/>
      <c r="KFN723" s="13"/>
      <c r="KFO723" s="13"/>
      <c r="KFP723" s="13"/>
      <c r="KFQ723" s="13"/>
      <c r="KFR723" s="13"/>
      <c r="KFS723" s="13"/>
      <c r="KFT723" s="13"/>
      <c r="KFU723" s="13"/>
      <c r="KFV723" s="13"/>
      <c r="KFW723" s="13"/>
      <c r="KFX723" s="13"/>
      <c r="KFY723" s="13"/>
      <c r="KFZ723" s="13"/>
      <c r="KGA723" s="13"/>
      <c r="KGB723" s="13"/>
      <c r="KGC723" s="13"/>
      <c r="KGD723" s="13"/>
      <c r="KGE723" s="13"/>
      <c r="KGF723" s="13"/>
      <c r="KGG723" s="13"/>
      <c r="KGH723" s="13"/>
      <c r="KGI723" s="13"/>
      <c r="KGJ723" s="13"/>
      <c r="KGK723" s="13"/>
      <c r="KGL723" s="13"/>
      <c r="KGM723" s="13"/>
      <c r="KGN723" s="13"/>
      <c r="KGO723" s="13"/>
      <c r="KGP723" s="13"/>
      <c r="KGQ723" s="13"/>
      <c r="KGR723" s="13"/>
      <c r="KGS723" s="13"/>
      <c r="KGT723" s="13"/>
      <c r="KGU723" s="13"/>
      <c r="KGV723" s="13"/>
      <c r="KGW723" s="13"/>
      <c r="KGX723" s="13"/>
      <c r="KGY723" s="13"/>
      <c r="KGZ723" s="13"/>
      <c r="KHA723" s="13"/>
      <c r="KHB723" s="13"/>
      <c r="KHC723" s="13"/>
      <c r="KHD723" s="13"/>
      <c r="KHE723" s="13"/>
      <c r="KHF723" s="13"/>
      <c r="KHG723" s="13"/>
      <c r="KHH723" s="13"/>
      <c r="KHI723" s="13"/>
      <c r="KHJ723" s="13"/>
      <c r="KHK723" s="13"/>
      <c r="KHL723" s="13"/>
      <c r="KHM723" s="13"/>
      <c r="KHN723" s="13"/>
      <c r="KHO723" s="13"/>
      <c r="KHP723" s="13"/>
      <c r="KHQ723" s="13"/>
      <c r="KHR723" s="13"/>
      <c r="KHS723" s="13"/>
      <c r="KHT723" s="13"/>
      <c r="KHU723" s="13"/>
      <c r="KHV723" s="13"/>
      <c r="KHW723" s="13"/>
      <c r="KHX723" s="13"/>
      <c r="KHY723" s="13"/>
      <c r="KHZ723" s="13"/>
      <c r="KIA723" s="13"/>
      <c r="KIB723" s="13"/>
      <c r="KIC723" s="13"/>
      <c r="KID723" s="13"/>
      <c r="KIE723" s="13"/>
      <c r="KIF723" s="13"/>
      <c r="KIG723" s="13"/>
      <c r="KIH723" s="13"/>
      <c r="KII723" s="13"/>
      <c r="KIJ723" s="13"/>
      <c r="KIK723" s="13"/>
      <c r="KIL723" s="13"/>
      <c r="KIM723" s="13"/>
      <c r="KIN723" s="13"/>
      <c r="KIO723" s="13"/>
      <c r="KIP723" s="13"/>
      <c r="KIQ723" s="13"/>
      <c r="KIR723" s="13"/>
      <c r="KIS723" s="13"/>
      <c r="KIT723" s="13"/>
      <c r="KIU723" s="13"/>
      <c r="KIV723" s="13"/>
      <c r="KIW723" s="13"/>
      <c r="KIX723" s="13"/>
      <c r="KIY723" s="13"/>
      <c r="KIZ723" s="13"/>
      <c r="KJA723" s="13"/>
      <c r="KJB723" s="13"/>
      <c r="KJC723" s="13"/>
      <c r="KJD723" s="13"/>
      <c r="KJE723" s="13"/>
      <c r="KJF723" s="13"/>
      <c r="KJG723" s="13"/>
      <c r="KJH723" s="13"/>
      <c r="KJI723" s="13"/>
      <c r="KJJ723" s="13"/>
      <c r="KJK723" s="13"/>
      <c r="KJL723" s="13"/>
      <c r="KJM723" s="13"/>
      <c r="KJN723" s="13"/>
      <c r="KJO723" s="13"/>
      <c r="KJP723" s="13"/>
      <c r="KJQ723" s="13"/>
      <c r="KJR723" s="13"/>
      <c r="KJS723" s="13"/>
      <c r="KJT723" s="13"/>
      <c r="KJU723" s="13"/>
      <c r="KJV723" s="13"/>
      <c r="KJW723" s="13"/>
      <c r="KJX723" s="13"/>
      <c r="KJY723" s="13"/>
      <c r="KJZ723" s="13"/>
      <c r="KKA723" s="13"/>
      <c r="KKB723" s="13"/>
      <c r="KKC723" s="13"/>
      <c r="KKD723" s="13"/>
      <c r="KKE723" s="13"/>
      <c r="KKF723" s="13"/>
      <c r="KKG723" s="13"/>
      <c r="KKH723" s="13"/>
      <c r="KKI723" s="13"/>
      <c r="KKJ723" s="13"/>
      <c r="KKK723" s="13"/>
      <c r="KKL723" s="13"/>
      <c r="KKM723" s="13"/>
      <c r="KKN723" s="13"/>
      <c r="KKO723" s="13"/>
      <c r="KKP723" s="13"/>
      <c r="KKQ723" s="13"/>
      <c r="KKR723" s="13"/>
      <c r="KKS723" s="13"/>
      <c r="KKT723" s="13"/>
      <c r="KKU723" s="13"/>
      <c r="KKV723" s="13"/>
      <c r="KKW723" s="13"/>
      <c r="KKX723" s="13"/>
      <c r="KKY723" s="13"/>
      <c r="KKZ723" s="13"/>
      <c r="KLA723" s="13"/>
      <c r="KLB723" s="13"/>
      <c r="KLC723" s="13"/>
      <c r="KLD723" s="13"/>
      <c r="KLE723" s="13"/>
      <c r="KLF723" s="13"/>
      <c r="KLG723" s="13"/>
      <c r="KLH723" s="13"/>
      <c r="KLI723" s="13"/>
      <c r="KLJ723" s="13"/>
      <c r="KLK723" s="13"/>
      <c r="KLL723" s="13"/>
      <c r="KLM723" s="13"/>
      <c r="KLN723" s="13"/>
      <c r="KLO723" s="13"/>
      <c r="KLP723" s="13"/>
      <c r="KLQ723" s="13"/>
      <c r="KLR723" s="13"/>
      <c r="KLS723" s="13"/>
      <c r="KLT723" s="13"/>
      <c r="KLU723" s="13"/>
      <c r="KLV723" s="13"/>
      <c r="KLW723" s="13"/>
      <c r="KLX723" s="13"/>
      <c r="KLY723" s="13"/>
      <c r="KLZ723" s="13"/>
      <c r="KMA723" s="13"/>
      <c r="KMB723" s="13"/>
      <c r="KMC723" s="13"/>
      <c r="KMD723" s="13"/>
      <c r="KME723" s="13"/>
      <c r="KMF723" s="13"/>
      <c r="KMG723" s="13"/>
      <c r="KMH723" s="13"/>
      <c r="KMI723" s="13"/>
      <c r="KMJ723" s="13"/>
      <c r="KMK723" s="13"/>
      <c r="KML723" s="13"/>
      <c r="KMM723" s="13"/>
      <c r="KMN723" s="13"/>
      <c r="KMO723" s="13"/>
      <c r="KMP723" s="13"/>
      <c r="KMQ723" s="13"/>
      <c r="KMR723" s="13"/>
      <c r="KMS723" s="13"/>
      <c r="KMT723" s="13"/>
      <c r="KMU723" s="13"/>
      <c r="KMV723" s="13"/>
      <c r="KMW723" s="13"/>
      <c r="KMX723" s="13"/>
      <c r="KMY723" s="13"/>
      <c r="KMZ723" s="13"/>
      <c r="KNA723" s="13"/>
      <c r="KNB723" s="13"/>
      <c r="KNC723" s="13"/>
      <c r="KND723" s="13"/>
      <c r="KNE723" s="13"/>
      <c r="KNF723" s="13"/>
      <c r="KNG723" s="13"/>
      <c r="KNH723" s="13"/>
      <c r="KNI723" s="13"/>
      <c r="KNJ723" s="13"/>
      <c r="KNK723" s="13"/>
      <c r="KNL723" s="13"/>
      <c r="KNM723" s="13"/>
      <c r="KNN723" s="13"/>
      <c r="KNO723" s="13"/>
      <c r="KNP723" s="13"/>
      <c r="KNQ723" s="13"/>
      <c r="KNR723" s="13"/>
      <c r="KNS723" s="13"/>
      <c r="KNT723" s="13"/>
      <c r="KNU723" s="13"/>
      <c r="KNV723" s="13"/>
      <c r="KNW723" s="13"/>
      <c r="KNX723" s="13"/>
      <c r="KNY723" s="13"/>
      <c r="KNZ723" s="13"/>
      <c r="KOA723" s="13"/>
      <c r="KOB723" s="13"/>
      <c r="KOC723" s="13"/>
      <c r="KOD723" s="13"/>
      <c r="KOE723" s="13"/>
      <c r="KOF723" s="13"/>
      <c r="KOG723" s="13"/>
      <c r="KOH723" s="13"/>
      <c r="KOI723" s="13"/>
      <c r="KOJ723" s="13"/>
      <c r="KOK723" s="13"/>
      <c r="KOL723" s="13"/>
      <c r="KOM723" s="13"/>
      <c r="KON723" s="13"/>
      <c r="KOO723" s="13"/>
      <c r="KOP723" s="13"/>
      <c r="KOQ723" s="13"/>
      <c r="KOR723" s="13"/>
      <c r="KOS723" s="13"/>
      <c r="KOT723" s="13"/>
      <c r="KOU723" s="13"/>
      <c r="KOV723" s="13"/>
      <c r="KOW723" s="13"/>
      <c r="KOX723" s="13"/>
      <c r="KOY723" s="13"/>
      <c r="KOZ723" s="13"/>
      <c r="KPA723" s="13"/>
      <c r="KPB723" s="13"/>
      <c r="KPC723" s="13"/>
      <c r="KPD723" s="13"/>
      <c r="KPE723" s="13"/>
      <c r="KPF723" s="13"/>
      <c r="KPG723" s="13"/>
      <c r="KPH723" s="13"/>
      <c r="KPI723" s="13"/>
      <c r="KPJ723" s="13"/>
      <c r="KPK723" s="13"/>
      <c r="KPL723" s="13"/>
      <c r="KPM723" s="13"/>
      <c r="KPN723" s="13"/>
      <c r="KPO723" s="13"/>
      <c r="KPP723" s="13"/>
      <c r="KPQ723" s="13"/>
      <c r="KPR723" s="13"/>
      <c r="KPS723" s="13"/>
      <c r="KPT723" s="13"/>
      <c r="KPU723" s="13"/>
      <c r="KPV723" s="13"/>
      <c r="KPW723" s="13"/>
      <c r="KPX723" s="13"/>
      <c r="KPY723" s="13"/>
      <c r="KPZ723" s="13"/>
      <c r="KQA723" s="13"/>
      <c r="KQB723" s="13"/>
      <c r="KQC723" s="13"/>
      <c r="KQD723" s="13"/>
      <c r="KQE723" s="13"/>
      <c r="KQF723" s="13"/>
      <c r="KQG723" s="13"/>
      <c r="KQH723" s="13"/>
      <c r="KQI723" s="13"/>
      <c r="KQJ723" s="13"/>
      <c r="KQK723" s="13"/>
      <c r="KQL723" s="13"/>
      <c r="KQM723" s="13"/>
      <c r="KQN723" s="13"/>
      <c r="KQO723" s="13"/>
      <c r="KQP723" s="13"/>
      <c r="KQQ723" s="13"/>
      <c r="KQR723" s="13"/>
      <c r="KQS723" s="13"/>
      <c r="KQT723" s="13"/>
      <c r="KQU723" s="13"/>
      <c r="KQV723" s="13"/>
      <c r="KQW723" s="13"/>
      <c r="KQX723" s="13"/>
      <c r="KQY723" s="13"/>
      <c r="KQZ723" s="13"/>
      <c r="KRA723" s="13"/>
      <c r="KRB723" s="13"/>
      <c r="KRC723" s="13"/>
      <c r="KRD723" s="13"/>
      <c r="KRE723" s="13"/>
      <c r="KRF723" s="13"/>
      <c r="KRG723" s="13"/>
      <c r="KRH723" s="13"/>
      <c r="KRI723" s="13"/>
      <c r="KRJ723" s="13"/>
      <c r="KRK723" s="13"/>
      <c r="KRL723" s="13"/>
      <c r="KRM723" s="13"/>
      <c r="KRN723" s="13"/>
      <c r="KRO723" s="13"/>
      <c r="KRP723" s="13"/>
      <c r="KRQ723" s="13"/>
      <c r="KRR723" s="13"/>
      <c r="KRS723" s="13"/>
      <c r="KRT723" s="13"/>
      <c r="KRU723" s="13"/>
      <c r="KRV723" s="13"/>
      <c r="KRW723" s="13"/>
      <c r="KRX723" s="13"/>
      <c r="KRY723" s="13"/>
      <c r="KRZ723" s="13"/>
      <c r="KSA723" s="13"/>
      <c r="KSB723" s="13"/>
      <c r="KSC723" s="13"/>
      <c r="KSD723" s="13"/>
      <c r="KSE723" s="13"/>
      <c r="KSF723" s="13"/>
      <c r="KSG723" s="13"/>
      <c r="KSH723" s="13"/>
      <c r="KSI723" s="13"/>
      <c r="KSJ723" s="13"/>
      <c r="KSK723" s="13"/>
      <c r="KSL723" s="13"/>
      <c r="KSM723" s="13"/>
      <c r="KSN723" s="13"/>
      <c r="KSO723" s="13"/>
      <c r="KSP723" s="13"/>
      <c r="KSQ723" s="13"/>
      <c r="KSR723" s="13"/>
      <c r="KSS723" s="13"/>
      <c r="KST723" s="13"/>
      <c r="KSU723" s="13"/>
      <c r="KSV723" s="13"/>
      <c r="KSW723" s="13"/>
      <c r="KSX723" s="13"/>
      <c r="KSY723" s="13"/>
      <c r="KSZ723" s="13"/>
      <c r="KTA723" s="13"/>
      <c r="KTB723" s="13"/>
      <c r="KTC723" s="13"/>
      <c r="KTD723" s="13"/>
      <c r="KTE723" s="13"/>
      <c r="KTF723" s="13"/>
      <c r="KTG723" s="13"/>
      <c r="KTH723" s="13"/>
      <c r="KTI723" s="13"/>
      <c r="KTJ723" s="13"/>
      <c r="KTK723" s="13"/>
      <c r="KTL723" s="13"/>
      <c r="KTM723" s="13"/>
      <c r="KTN723" s="13"/>
      <c r="KTO723" s="13"/>
      <c r="KTP723" s="13"/>
      <c r="KTQ723" s="13"/>
      <c r="KTR723" s="13"/>
      <c r="KTS723" s="13"/>
      <c r="KTT723" s="13"/>
      <c r="KTU723" s="13"/>
      <c r="KTV723" s="13"/>
      <c r="KTW723" s="13"/>
      <c r="KTX723" s="13"/>
      <c r="KTY723" s="13"/>
      <c r="KTZ723" s="13"/>
      <c r="KUA723" s="13"/>
      <c r="KUB723" s="13"/>
      <c r="KUC723" s="13"/>
      <c r="KUD723" s="13"/>
      <c r="KUE723" s="13"/>
      <c r="KUF723" s="13"/>
      <c r="KUG723" s="13"/>
      <c r="KUH723" s="13"/>
      <c r="KUI723" s="13"/>
      <c r="KUJ723" s="13"/>
      <c r="KUK723" s="13"/>
      <c r="KUL723" s="13"/>
      <c r="KUM723" s="13"/>
      <c r="KUN723" s="13"/>
      <c r="KUO723" s="13"/>
      <c r="KUP723" s="13"/>
      <c r="KUQ723" s="13"/>
      <c r="KUR723" s="13"/>
      <c r="KUS723" s="13"/>
      <c r="KUT723" s="13"/>
      <c r="KUU723" s="13"/>
      <c r="KUV723" s="13"/>
      <c r="KUW723" s="13"/>
      <c r="KUX723" s="13"/>
      <c r="KUY723" s="13"/>
      <c r="KUZ723" s="13"/>
      <c r="KVA723" s="13"/>
      <c r="KVB723" s="13"/>
      <c r="KVC723" s="13"/>
      <c r="KVD723" s="13"/>
      <c r="KVE723" s="13"/>
      <c r="KVF723" s="13"/>
      <c r="KVG723" s="13"/>
      <c r="KVH723" s="13"/>
      <c r="KVI723" s="13"/>
      <c r="KVJ723" s="13"/>
      <c r="KVK723" s="13"/>
      <c r="KVL723" s="13"/>
      <c r="KVM723" s="13"/>
      <c r="KVN723" s="13"/>
      <c r="KVO723" s="13"/>
      <c r="KVP723" s="13"/>
      <c r="KVQ723" s="13"/>
      <c r="KVR723" s="13"/>
      <c r="KVS723" s="13"/>
      <c r="KVT723" s="13"/>
      <c r="KVU723" s="13"/>
      <c r="KVV723" s="13"/>
      <c r="KVW723" s="13"/>
      <c r="KVX723" s="13"/>
      <c r="KVY723" s="13"/>
      <c r="KVZ723" s="13"/>
      <c r="KWA723" s="13"/>
      <c r="KWB723" s="13"/>
      <c r="KWC723" s="13"/>
      <c r="KWD723" s="13"/>
      <c r="KWE723" s="13"/>
      <c r="KWF723" s="13"/>
      <c r="KWG723" s="13"/>
      <c r="KWH723" s="13"/>
      <c r="KWI723" s="13"/>
      <c r="KWJ723" s="13"/>
      <c r="KWK723" s="13"/>
      <c r="KWL723" s="13"/>
      <c r="KWM723" s="13"/>
      <c r="KWN723" s="13"/>
      <c r="KWO723" s="13"/>
      <c r="KWP723" s="13"/>
      <c r="KWQ723" s="13"/>
      <c r="KWR723" s="13"/>
      <c r="KWS723" s="13"/>
      <c r="KWT723" s="13"/>
      <c r="KWU723" s="13"/>
      <c r="KWV723" s="13"/>
      <c r="KWW723" s="13"/>
      <c r="KWX723" s="13"/>
      <c r="KWY723" s="13"/>
      <c r="KWZ723" s="13"/>
      <c r="KXA723" s="13"/>
      <c r="KXB723" s="13"/>
      <c r="KXC723" s="13"/>
      <c r="KXD723" s="13"/>
      <c r="KXE723" s="13"/>
      <c r="KXF723" s="13"/>
      <c r="KXG723" s="13"/>
      <c r="KXH723" s="13"/>
      <c r="KXI723" s="13"/>
      <c r="KXJ723" s="13"/>
      <c r="KXK723" s="13"/>
      <c r="KXL723" s="13"/>
      <c r="KXM723" s="13"/>
      <c r="KXN723" s="13"/>
      <c r="KXO723" s="13"/>
      <c r="KXP723" s="13"/>
      <c r="KXQ723" s="13"/>
      <c r="KXR723" s="13"/>
      <c r="KXS723" s="13"/>
      <c r="KXT723" s="13"/>
      <c r="KXU723" s="13"/>
      <c r="KXV723" s="13"/>
      <c r="KXW723" s="13"/>
      <c r="KXX723" s="13"/>
      <c r="KXY723" s="13"/>
      <c r="KXZ723" s="13"/>
      <c r="KYA723" s="13"/>
      <c r="KYB723" s="13"/>
      <c r="KYC723" s="13"/>
      <c r="KYD723" s="13"/>
      <c r="KYE723" s="13"/>
      <c r="KYF723" s="13"/>
      <c r="KYG723" s="13"/>
      <c r="KYH723" s="13"/>
      <c r="KYI723" s="13"/>
      <c r="KYJ723" s="13"/>
      <c r="KYK723" s="13"/>
      <c r="KYL723" s="13"/>
      <c r="KYM723" s="13"/>
      <c r="KYN723" s="13"/>
      <c r="KYO723" s="13"/>
      <c r="KYP723" s="13"/>
      <c r="KYQ723" s="13"/>
      <c r="KYR723" s="13"/>
      <c r="KYS723" s="13"/>
      <c r="KYT723" s="13"/>
      <c r="KYU723" s="13"/>
      <c r="KYV723" s="13"/>
      <c r="KYW723" s="13"/>
      <c r="KYX723" s="13"/>
      <c r="KYY723" s="13"/>
      <c r="KYZ723" s="13"/>
      <c r="KZA723" s="13"/>
      <c r="KZB723" s="13"/>
      <c r="KZC723" s="13"/>
      <c r="KZD723" s="13"/>
      <c r="KZE723" s="13"/>
      <c r="KZF723" s="13"/>
      <c r="KZG723" s="13"/>
      <c r="KZH723" s="13"/>
      <c r="KZI723" s="13"/>
      <c r="KZJ723" s="13"/>
      <c r="KZK723" s="13"/>
      <c r="KZL723" s="13"/>
      <c r="KZM723" s="13"/>
      <c r="KZN723" s="13"/>
      <c r="KZO723" s="13"/>
      <c r="KZP723" s="13"/>
      <c r="KZQ723" s="13"/>
      <c r="KZR723" s="13"/>
      <c r="KZS723" s="13"/>
      <c r="KZT723" s="13"/>
      <c r="KZU723" s="13"/>
      <c r="KZV723" s="13"/>
      <c r="KZW723" s="13"/>
      <c r="KZX723" s="13"/>
      <c r="KZY723" s="13"/>
      <c r="KZZ723" s="13"/>
      <c r="LAA723" s="13"/>
      <c r="LAB723" s="13"/>
      <c r="LAC723" s="13"/>
      <c r="LAD723" s="13"/>
      <c r="LAE723" s="13"/>
      <c r="LAF723" s="13"/>
      <c r="LAG723" s="13"/>
      <c r="LAH723" s="13"/>
      <c r="LAI723" s="13"/>
      <c r="LAJ723" s="13"/>
      <c r="LAK723" s="13"/>
      <c r="LAL723" s="13"/>
      <c r="LAM723" s="13"/>
      <c r="LAN723" s="13"/>
      <c r="LAO723" s="13"/>
      <c r="LAP723" s="13"/>
      <c r="LAQ723" s="13"/>
      <c r="LAR723" s="13"/>
      <c r="LAS723" s="13"/>
      <c r="LAT723" s="13"/>
      <c r="LAU723" s="13"/>
      <c r="LAV723" s="13"/>
      <c r="LAW723" s="13"/>
      <c r="LAX723" s="13"/>
      <c r="LAY723" s="13"/>
      <c r="LAZ723" s="13"/>
      <c r="LBA723" s="13"/>
      <c r="LBB723" s="13"/>
      <c r="LBC723" s="13"/>
      <c r="LBD723" s="13"/>
      <c r="LBE723" s="13"/>
      <c r="LBF723" s="13"/>
      <c r="LBG723" s="13"/>
      <c r="LBH723" s="13"/>
      <c r="LBI723" s="13"/>
      <c r="LBJ723" s="13"/>
      <c r="LBK723" s="13"/>
      <c r="LBL723" s="13"/>
      <c r="LBM723" s="13"/>
      <c r="LBN723" s="13"/>
      <c r="LBO723" s="13"/>
      <c r="LBP723" s="13"/>
      <c r="LBQ723" s="13"/>
      <c r="LBR723" s="13"/>
      <c r="LBS723" s="13"/>
      <c r="LBT723" s="13"/>
      <c r="LBU723" s="13"/>
      <c r="LBV723" s="13"/>
      <c r="LBW723" s="13"/>
      <c r="LBX723" s="13"/>
      <c r="LBY723" s="13"/>
      <c r="LBZ723" s="13"/>
      <c r="LCA723" s="13"/>
      <c r="LCB723" s="13"/>
      <c r="LCC723" s="13"/>
      <c r="LCD723" s="13"/>
      <c r="LCE723" s="13"/>
      <c r="LCF723" s="13"/>
      <c r="LCG723" s="13"/>
      <c r="LCH723" s="13"/>
      <c r="LCI723" s="13"/>
      <c r="LCJ723" s="13"/>
      <c r="LCK723" s="13"/>
      <c r="LCL723" s="13"/>
      <c r="LCM723" s="13"/>
      <c r="LCN723" s="13"/>
      <c r="LCO723" s="13"/>
      <c r="LCP723" s="13"/>
      <c r="LCQ723" s="13"/>
      <c r="LCR723" s="13"/>
      <c r="LCS723" s="13"/>
      <c r="LCT723" s="13"/>
      <c r="LCU723" s="13"/>
      <c r="LCV723" s="13"/>
      <c r="LCW723" s="13"/>
      <c r="LCX723" s="13"/>
      <c r="LCY723" s="13"/>
      <c r="LCZ723" s="13"/>
      <c r="LDA723" s="13"/>
      <c r="LDB723" s="13"/>
      <c r="LDC723" s="13"/>
      <c r="LDD723" s="13"/>
      <c r="LDE723" s="13"/>
      <c r="LDF723" s="13"/>
      <c r="LDG723" s="13"/>
      <c r="LDH723" s="13"/>
      <c r="LDI723" s="13"/>
      <c r="LDJ723" s="13"/>
      <c r="LDK723" s="13"/>
      <c r="LDL723" s="13"/>
      <c r="LDM723" s="13"/>
      <c r="LDN723" s="13"/>
      <c r="LDO723" s="13"/>
      <c r="LDP723" s="13"/>
      <c r="LDQ723" s="13"/>
      <c r="LDR723" s="13"/>
      <c r="LDS723" s="13"/>
      <c r="LDT723" s="13"/>
      <c r="LDU723" s="13"/>
      <c r="LDV723" s="13"/>
      <c r="LDW723" s="13"/>
      <c r="LDX723" s="13"/>
      <c r="LDY723" s="13"/>
      <c r="LDZ723" s="13"/>
      <c r="LEA723" s="13"/>
      <c r="LEB723" s="13"/>
      <c r="LEC723" s="13"/>
      <c r="LED723" s="13"/>
      <c r="LEE723" s="13"/>
      <c r="LEF723" s="13"/>
      <c r="LEG723" s="13"/>
      <c r="LEH723" s="13"/>
      <c r="LEI723" s="13"/>
      <c r="LEJ723" s="13"/>
      <c r="LEK723" s="13"/>
      <c r="LEL723" s="13"/>
      <c r="LEM723" s="13"/>
      <c r="LEN723" s="13"/>
      <c r="LEO723" s="13"/>
      <c r="LEP723" s="13"/>
      <c r="LEQ723" s="13"/>
      <c r="LER723" s="13"/>
      <c r="LES723" s="13"/>
      <c r="LET723" s="13"/>
      <c r="LEU723" s="13"/>
      <c r="LEV723" s="13"/>
      <c r="LEW723" s="13"/>
      <c r="LEX723" s="13"/>
      <c r="LEY723" s="13"/>
      <c r="LEZ723" s="13"/>
      <c r="LFA723" s="13"/>
      <c r="LFB723" s="13"/>
      <c r="LFC723" s="13"/>
      <c r="LFD723" s="13"/>
      <c r="LFE723" s="13"/>
      <c r="LFF723" s="13"/>
      <c r="LFG723" s="13"/>
      <c r="LFH723" s="13"/>
      <c r="LFI723" s="13"/>
      <c r="LFJ723" s="13"/>
      <c r="LFK723" s="13"/>
      <c r="LFL723" s="13"/>
      <c r="LFM723" s="13"/>
      <c r="LFN723" s="13"/>
      <c r="LFO723" s="13"/>
      <c r="LFP723" s="13"/>
      <c r="LFQ723" s="13"/>
      <c r="LFR723" s="13"/>
      <c r="LFS723" s="13"/>
      <c r="LFT723" s="13"/>
      <c r="LFU723" s="13"/>
      <c r="LFV723" s="13"/>
      <c r="LFW723" s="13"/>
      <c r="LFX723" s="13"/>
      <c r="LFY723" s="13"/>
      <c r="LFZ723" s="13"/>
      <c r="LGA723" s="13"/>
      <c r="LGB723" s="13"/>
      <c r="LGC723" s="13"/>
      <c r="LGD723" s="13"/>
      <c r="LGE723" s="13"/>
      <c r="LGF723" s="13"/>
      <c r="LGG723" s="13"/>
      <c r="LGH723" s="13"/>
      <c r="LGI723" s="13"/>
      <c r="LGJ723" s="13"/>
      <c r="LGK723" s="13"/>
      <c r="LGL723" s="13"/>
      <c r="LGM723" s="13"/>
      <c r="LGN723" s="13"/>
      <c r="LGO723" s="13"/>
      <c r="LGP723" s="13"/>
      <c r="LGQ723" s="13"/>
      <c r="LGR723" s="13"/>
      <c r="LGS723" s="13"/>
      <c r="LGT723" s="13"/>
      <c r="LGU723" s="13"/>
      <c r="LGV723" s="13"/>
      <c r="LGW723" s="13"/>
      <c r="LGX723" s="13"/>
      <c r="LGY723" s="13"/>
      <c r="LGZ723" s="13"/>
      <c r="LHA723" s="13"/>
      <c r="LHB723" s="13"/>
      <c r="LHC723" s="13"/>
      <c r="LHD723" s="13"/>
      <c r="LHE723" s="13"/>
      <c r="LHF723" s="13"/>
      <c r="LHG723" s="13"/>
      <c r="LHH723" s="13"/>
      <c r="LHI723" s="13"/>
      <c r="LHJ723" s="13"/>
      <c r="LHK723" s="13"/>
      <c r="LHL723" s="13"/>
      <c r="LHM723" s="13"/>
      <c r="LHN723" s="13"/>
      <c r="LHO723" s="13"/>
      <c r="LHP723" s="13"/>
      <c r="LHQ723" s="13"/>
      <c r="LHR723" s="13"/>
      <c r="LHS723" s="13"/>
      <c r="LHT723" s="13"/>
      <c r="LHU723" s="13"/>
      <c r="LHV723" s="13"/>
      <c r="LHW723" s="13"/>
      <c r="LHX723" s="13"/>
      <c r="LHY723" s="13"/>
      <c r="LHZ723" s="13"/>
      <c r="LIA723" s="13"/>
      <c r="LIB723" s="13"/>
      <c r="LIC723" s="13"/>
      <c r="LID723" s="13"/>
      <c r="LIE723" s="13"/>
      <c r="LIF723" s="13"/>
      <c r="LIG723" s="13"/>
      <c r="LIH723" s="13"/>
      <c r="LII723" s="13"/>
      <c r="LIJ723" s="13"/>
      <c r="LIK723" s="13"/>
      <c r="LIL723" s="13"/>
      <c r="LIM723" s="13"/>
      <c r="LIN723" s="13"/>
      <c r="LIO723" s="13"/>
      <c r="LIP723" s="13"/>
      <c r="LIQ723" s="13"/>
      <c r="LIR723" s="13"/>
      <c r="LIS723" s="13"/>
      <c r="LIT723" s="13"/>
      <c r="LIU723" s="13"/>
      <c r="LIV723" s="13"/>
      <c r="LIW723" s="13"/>
      <c r="LIX723" s="13"/>
      <c r="LIY723" s="13"/>
      <c r="LIZ723" s="13"/>
      <c r="LJA723" s="13"/>
      <c r="LJB723" s="13"/>
      <c r="LJC723" s="13"/>
      <c r="LJD723" s="13"/>
      <c r="LJE723" s="13"/>
      <c r="LJF723" s="13"/>
      <c r="LJG723" s="13"/>
      <c r="LJH723" s="13"/>
      <c r="LJI723" s="13"/>
      <c r="LJJ723" s="13"/>
      <c r="LJK723" s="13"/>
      <c r="LJL723" s="13"/>
      <c r="LJM723" s="13"/>
      <c r="LJN723" s="13"/>
      <c r="LJO723" s="13"/>
      <c r="LJP723" s="13"/>
      <c r="LJQ723" s="13"/>
      <c r="LJR723" s="13"/>
      <c r="LJS723" s="13"/>
      <c r="LJT723" s="13"/>
      <c r="LJU723" s="13"/>
      <c r="LJV723" s="13"/>
      <c r="LJW723" s="13"/>
      <c r="LJX723" s="13"/>
      <c r="LJY723" s="13"/>
      <c r="LJZ723" s="13"/>
      <c r="LKA723" s="13"/>
      <c r="LKB723" s="13"/>
      <c r="LKC723" s="13"/>
      <c r="LKD723" s="13"/>
      <c r="LKE723" s="13"/>
      <c r="LKF723" s="13"/>
      <c r="LKG723" s="13"/>
      <c r="LKH723" s="13"/>
      <c r="LKI723" s="13"/>
      <c r="LKJ723" s="13"/>
      <c r="LKK723" s="13"/>
      <c r="LKL723" s="13"/>
      <c r="LKM723" s="13"/>
      <c r="LKN723" s="13"/>
      <c r="LKO723" s="13"/>
      <c r="LKP723" s="13"/>
      <c r="LKQ723" s="13"/>
      <c r="LKR723" s="13"/>
      <c r="LKS723" s="13"/>
      <c r="LKT723" s="13"/>
      <c r="LKU723" s="13"/>
      <c r="LKV723" s="13"/>
      <c r="LKW723" s="13"/>
      <c r="LKX723" s="13"/>
      <c r="LKY723" s="13"/>
      <c r="LKZ723" s="13"/>
      <c r="LLA723" s="13"/>
      <c r="LLB723" s="13"/>
      <c r="LLC723" s="13"/>
      <c r="LLD723" s="13"/>
      <c r="LLE723" s="13"/>
      <c r="LLF723" s="13"/>
      <c r="LLG723" s="13"/>
      <c r="LLH723" s="13"/>
      <c r="LLI723" s="13"/>
      <c r="LLJ723" s="13"/>
      <c r="LLK723" s="13"/>
      <c r="LLL723" s="13"/>
      <c r="LLM723" s="13"/>
      <c r="LLN723" s="13"/>
      <c r="LLO723" s="13"/>
      <c r="LLP723" s="13"/>
      <c r="LLQ723" s="13"/>
      <c r="LLR723" s="13"/>
      <c r="LLS723" s="13"/>
      <c r="LLT723" s="13"/>
      <c r="LLU723" s="13"/>
      <c r="LLV723" s="13"/>
      <c r="LLW723" s="13"/>
      <c r="LLX723" s="13"/>
      <c r="LLY723" s="13"/>
      <c r="LLZ723" s="13"/>
      <c r="LMA723" s="13"/>
      <c r="LMB723" s="13"/>
      <c r="LMC723" s="13"/>
      <c r="LMD723" s="13"/>
      <c r="LME723" s="13"/>
      <c r="LMF723" s="13"/>
      <c r="LMG723" s="13"/>
      <c r="LMH723" s="13"/>
      <c r="LMI723" s="13"/>
      <c r="LMJ723" s="13"/>
      <c r="LMK723" s="13"/>
      <c r="LML723" s="13"/>
      <c r="LMM723" s="13"/>
      <c r="LMN723" s="13"/>
      <c r="LMO723" s="13"/>
      <c r="LMP723" s="13"/>
      <c r="LMQ723" s="13"/>
      <c r="LMR723" s="13"/>
      <c r="LMS723" s="13"/>
      <c r="LMT723" s="13"/>
      <c r="LMU723" s="13"/>
      <c r="LMV723" s="13"/>
      <c r="LMW723" s="13"/>
      <c r="LMX723" s="13"/>
      <c r="LMY723" s="13"/>
      <c r="LMZ723" s="13"/>
      <c r="LNA723" s="13"/>
      <c r="LNB723" s="13"/>
      <c r="LNC723" s="13"/>
      <c r="LND723" s="13"/>
      <c r="LNE723" s="13"/>
      <c r="LNF723" s="13"/>
      <c r="LNG723" s="13"/>
      <c r="LNH723" s="13"/>
      <c r="LNI723" s="13"/>
      <c r="LNJ723" s="13"/>
      <c r="LNK723" s="13"/>
      <c r="LNL723" s="13"/>
      <c r="LNM723" s="13"/>
      <c r="LNN723" s="13"/>
      <c r="LNO723" s="13"/>
      <c r="LNP723" s="13"/>
      <c r="LNQ723" s="13"/>
      <c r="LNR723" s="13"/>
      <c r="LNS723" s="13"/>
      <c r="LNT723" s="13"/>
      <c r="LNU723" s="13"/>
      <c r="LNV723" s="13"/>
      <c r="LNW723" s="13"/>
      <c r="LNX723" s="13"/>
      <c r="LNY723" s="13"/>
      <c r="LNZ723" s="13"/>
      <c r="LOA723" s="13"/>
      <c r="LOB723" s="13"/>
      <c r="LOC723" s="13"/>
      <c r="LOD723" s="13"/>
      <c r="LOE723" s="13"/>
      <c r="LOF723" s="13"/>
      <c r="LOG723" s="13"/>
      <c r="LOH723" s="13"/>
      <c r="LOI723" s="13"/>
      <c r="LOJ723" s="13"/>
      <c r="LOK723" s="13"/>
      <c r="LOL723" s="13"/>
      <c r="LOM723" s="13"/>
      <c r="LON723" s="13"/>
      <c r="LOO723" s="13"/>
      <c r="LOP723" s="13"/>
      <c r="LOQ723" s="13"/>
      <c r="LOR723" s="13"/>
      <c r="LOS723" s="13"/>
      <c r="LOT723" s="13"/>
      <c r="LOU723" s="13"/>
      <c r="LOV723" s="13"/>
      <c r="LOW723" s="13"/>
      <c r="LOX723" s="13"/>
      <c r="LOY723" s="13"/>
      <c r="LOZ723" s="13"/>
      <c r="LPA723" s="13"/>
      <c r="LPB723" s="13"/>
      <c r="LPC723" s="13"/>
      <c r="LPD723" s="13"/>
      <c r="LPE723" s="13"/>
      <c r="LPF723" s="13"/>
      <c r="LPG723" s="13"/>
      <c r="LPH723" s="13"/>
      <c r="LPI723" s="13"/>
      <c r="LPJ723" s="13"/>
      <c r="LPK723" s="13"/>
      <c r="LPL723" s="13"/>
      <c r="LPM723" s="13"/>
      <c r="LPN723" s="13"/>
      <c r="LPO723" s="13"/>
      <c r="LPP723" s="13"/>
      <c r="LPQ723" s="13"/>
      <c r="LPR723" s="13"/>
      <c r="LPS723" s="13"/>
      <c r="LPT723" s="13"/>
      <c r="LPU723" s="13"/>
      <c r="LPV723" s="13"/>
      <c r="LPW723" s="13"/>
      <c r="LPX723" s="13"/>
      <c r="LPY723" s="13"/>
      <c r="LPZ723" s="13"/>
      <c r="LQA723" s="13"/>
      <c r="LQB723" s="13"/>
      <c r="LQC723" s="13"/>
      <c r="LQD723" s="13"/>
      <c r="LQE723" s="13"/>
      <c r="LQF723" s="13"/>
      <c r="LQG723" s="13"/>
      <c r="LQH723" s="13"/>
      <c r="LQI723" s="13"/>
      <c r="LQJ723" s="13"/>
      <c r="LQK723" s="13"/>
      <c r="LQL723" s="13"/>
      <c r="LQM723" s="13"/>
      <c r="LQN723" s="13"/>
      <c r="LQO723" s="13"/>
      <c r="LQP723" s="13"/>
      <c r="LQQ723" s="13"/>
      <c r="LQR723" s="13"/>
      <c r="LQS723" s="13"/>
      <c r="LQT723" s="13"/>
      <c r="LQU723" s="13"/>
      <c r="LQV723" s="13"/>
      <c r="LQW723" s="13"/>
      <c r="LQX723" s="13"/>
      <c r="LQY723" s="13"/>
      <c r="LQZ723" s="13"/>
      <c r="LRA723" s="13"/>
      <c r="LRB723" s="13"/>
      <c r="LRC723" s="13"/>
      <c r="LRD723" s="13"/>
      <c r="LRE723" s="13"/>
      <c r="LRF723" s="13"/>
      <c r="LRG723" s="13"/>
      <c r="LRH723" s="13"/>
      <c r="LRI723" s="13"/>
      <c r="LRJ723" s="13"/>
      <c r="LRK723" s="13"/>
      <c r="LRL723" s="13"/>
      <c r="LRM723" s="13"/>
      <c r="LRN723" s="13"/>
      <c r="LRO723" s="13"/>
      <c r="LRP723" s="13"/>
      <c r="LRQ723" s="13"/>
      <c r="LRR723" s="13"/>
      <c r="LRS723" s="13"/>
      <c r="LRT723" s="13"/>
      <c r="LRU723" s="13"/>
      <c r="LRV723" s="13"/>
      <c r="LRW723" s="13"/>
      <c r="LRX723" s="13"/>
      <c r="LRY723" s="13"/>
      <c r="LRZ723" s="13"/>
      <c r="LSA723" s="13"/>
      <c r="LSB723" s="13"/>
      <c r="LSC723" s="13"/>
      <c r="LSD723" s="13"/>
      <c r="LSE723" s="13"/>
      <c r="LSF723" s="13"/>
      <c r="LSG723" s="13"/>
      <c r="LSH723" s="13"/>
      <c r="LSI723" s="13"/>
      <c r="LSJ723" s="13"/>
      <c r="LSK723" s="13"/>
      <c r="LSL723" s="13"/>
      <c r="LSM723" s="13"/>
      <c r="LSN723" s="13"/>
      <c r="LSO723" s="13"/>
      <c r="LSP723" s="13"/>
      <c r="LSQ723" s="13"/>
      <c r="LSR723" s="13"/>
      <c r="LSS723" s="13"/>
      <c r="LST723" s="13"/>
      <c r="LSU723" s="13"/>
      <c r="LSV723" s="13"/>
      <c r="LSW723" s="13"/>
      <c r="LSX723" s="13"/>
      <c r="LSY723" s="13"/>
      <c r="LSZ723" s="13"/>
      <c r="LTA723" s="13"/>
      <c r="LTB723" s="13"/>
      <c r="LTC723" s="13"/>
      <c r="LTD723" s="13"/>
      <c r="LTE723" s="13"/>
      <c r="LTF723" s="13"/>
      <c r="LTG723" s="13"/>
      <c r="LTH723" s="13"/>
      <c r="LTI723" s="13"/>
      <c r="LTJ723" s="13"/>
      <c r="LTK723" s="13"/>
      <c r="LTL723" s="13"/>
      <c r="LTM723" s="13"/>
      <c r="LTN723" s="13"/>
      <c r="LTO723" s="13"/>
      <c r="LTP723" s="13"/>
      <c r="LTQ723" s="13"/>
      <c r="LTR723" s="13"/>
      <c r="LTS723" s="13"/>
      <c r="LTT723" s="13"/>
      <c r="LTU723" s="13"/>
      <c r="LTV723" s="13"/>
      <c r="LTW723" s="13"/>
      <c r="LTX723" s="13"/>
      <c r="LTY723" s="13"/>
      <c r="LTZ723" s="13"/>
      <c r="LUA723" s="13"/>
      <c r="LUB723" s="13"/>
      <c r="LUC723" s="13"/>
      <c r="LUD723" s="13"/>
      <c r="LUE723" s="13"/>
      <c r="LUF723" s="13"/>
      <c r="LUG723" s="13"/>
      <c r="LUH723" s="13"/>
      <c r="LUI723" s="13"/>
      <c r="LUJ723" s="13"/>
      <c r="LUK723" s="13"/>
      <c r="LUL723" s="13"/>
      <c r="LUM723" s="13"/>
      <c r="LUN723" s="13"/>
      <c r="LUO723" s="13"/>
      <c r="LUP723" s="13"/>
      <c r="LUQ723" s="13"/>
      <c r="LUR723" s="13"/>
      <c r="LUS723" s="13"/>
      <c r="LUT723" s="13"/>
      <c r="LUU723" s="13"/>
      <c r="LUV723" s="13"/>
      <c r="LUW723" s="13"/>
      <c r="LUX723" s="13"/>
      <c r="LUY723" s="13"/>
      <c r="LUZ723" s="13"/>
      <c r="LVA723" s="13"/>
      <c r="LVB723" s="13"/>
      <c r="LVC723" s="13"/>
      <c r="LVD723" s="13"/>
      <c r="LVE723" s="13"/>
      <c r="LVF723" s="13"/>
      <c r="LVG723" s="13"/>
      <c r="LVH723" s="13"/>
      <c r="LVI723" s="13"/>
      <c r="LVJ723" s="13"/>
      <c r="LVK723" s="13"/>
      <c r="LVL723" s="13"/>
      <c r="LVM723" s="13"/>
      <c r="LVN723" s="13"/>
      <c r="LVO723" s="13"/>
      <c r="LVP723" s="13"/>
      <c r="LVQ723" s="13"/>
      <c r="LVR723" s="13"/>
      <c r="LVS723" s="13"/>
      <c r="LVT723" s="13"/>
      <c r="LVU723" s="13"/>
      <c r="LVV723" s="13"/>
      <c r="LVW723" s="13"/>
      <c r="LVX723" s="13"/>
      <c r="LVY723" s="13"/>
      <c r="LVZ723" s="13"/>
      <c r="LWA723" s="13"/>
      <c r="LWB723" s="13"/>
      <c r="LWC723" s="13"/>
      <c r="LWD723" s="13"/>
      <c r="LWE723" s="13"/>
      <c r="LWF723" s="13"/>
      <c r="LWG723" s="13"/>
      <c r="LWH723" s="13"/>
      <c r="LWI723" s="13"/>
      <c r="LWJ723" s="13"/>
      <c r="LWK723" s="13"/>
      <c r="LWL723" s="13"/>
      <c r="LWM723" s="13"/>
      <c r="LWN723" s="13"/>
      <c r="LWO723" s="13"/>
      <c r="LWP723" s="13"/>
      <c r="LWQ723" s="13"/>
      <c r="LWR723" s="13"/>
      <c r="LWS723" s="13"/>
      <c r="LWT723" s="13"/>
      <c r="LWU723" s="13"/>
      <c r="LWV723" s="13"/>
      <c r="LWW723" s="13"/>
      <c r="LWX723" s="13"/>
      <c r="LWY723" s="13"/>
      <c r="LWZ723" s="13"/>
      <c r="LXA723" s="13"/>
      <c r="LXB723" s="13"/>
      <c r="LXC723" s="13"/>
      <c r="LXD723" s="13"/>
      <c r="LXE723" s="13"/>
      <c r="LXF723" s="13"/>
      <c r="LXG723" s="13"/>
      <c r="LXH723" s="13"/>
      <c r="LXI723" s="13"/>
      <c r="LXJ723" s="13"/>
      <c r="LXK723" s="13"/>
      <c r="LXL723" s="13"/>
      <c r="LXM723" s="13"/>
      <c r="LXN723" s="13"/>
      <c r="LXO723" s="13"/>
      <c r="LXP723" s="13"/>
      <c r="LXQ723" s="13"/>
      <c r="LXR723" s="13"/>
      <c r="LXS723" s="13"/>
      <c r="LXT723" s="13"/>
      <c r="LXU723" s="13"/>
      <c r="LXV723" s="13"/>
      <c r="LXW723" s="13"/>
      <c r="LXX723" s="13"/>
      <c r="LXY723" s="13"/>
      <c r="LXZ723" s="13"/>
      <c r="LYA723" s="13"/>
      <c r="LYB723" s="13"/>
      <c r="LYC723" s="13"/>
      <c r="LYD723" s="13"/>
      <c r="LYE723" s="13"/>
      <c r="LYF723" s="13"/>
      <c r="LYG723" s="13"/>
      <c r="LYH723" s="13"/>
      <c r="LYI723" s="13"/>
      <c r="LYJ723" s="13"/>
      <c r="LYK723" s="13"/>
      <c r="LYL723" s="13"/>
      <c r="LYM723" s="13"/>
      <c r="LYN723" s="13"/>
      <c r="LYO723" s="13"/>
      <c r="LYP723" s="13"/>
      <c r="LYQ723" s="13"/>
      <c r="LYR723" s="13"/>
      <c r="LYS723" s="13"/>
      <c r="LYT723" s="13"/>
      <c r="LYU723" s="13"/>
      <c r="LYV723" s="13"/>
      <c r="LYW723" s="13"/>
      <c r="LYX723" s="13"/>
      <c r="LYY723" s="13"/>
      <c r="LYZ723" s="13"/>
      <c r="LZA723" s="13"/>
      <c r="LZB723" s="13"/>
      <c r="LZC723" s="13"/>
      <c r="LZD723" s="13"/>
      <c r="LZE723" s="13"/>
      <c r="LZF723" s="13"/>
      <c r="LZG723" s="13"/>
      <c r="LZH723" s="13"/>
      <c r="LZI723" s="13"/>
      <c r="LZJ723" s="13"/>
      <c r="LZK723" s="13"/>
      <c r="LZL723" s="13"/>
      <c r="LZM723" s="13"/>
      <c r="LZN723" s="13"/>
      <c r="LZO723" s="13"/>
      <c r="LZP723" s="13"/>
      <c r="LZQ723" s="13"/>
      <c r="LZR723" s="13"/>
      <c r="LZS723" s="13"/>
      <c r="LZT723" s="13"/>
      <c r="LZU723" s="13"/>
      <c r="LZV723" s="13"/>
      <c r="LZW723" s="13"/>
      <c r="LZX723" s="13"/>
      <c r="LZY723" s="13"/>
      <c r="LZZ723" s="13"/>
      <c r="MAA723" s="13"/>
      <c r="MAB723" s="13"/>
      <c r="MAC723" s="13"/>
      <c r="MAD723" s="13"/>
      <c r="MAE723" s="13"/>
      <c r="MAF723" s="13"/>
      <c r="MAG723" s="13"/>
      <c r="MAH723" s="13"/>
      <c r="MAI723" s="13"/>
      <c r="MAJ723" s="13"/>
      <c r="MAK723" s="13"/>
      <c r="MAL723" s="13"/>
      <c r="MAM723" s="13"/>
      <c r="MAN723" s="13"/>
      <c r="MAO723" s="13"/>
      <c r="MAP723" s="13"/>
      <c r="MAQ723" s="13"/>
      <c r="MAR723" s="13"/>
      <c r="MAS723" s="13"/>
      <c r="MAT723" s="13"/>
      <c r="MAU723" s="13"/>
      <c r="MAV723" s="13"/>
      <c r="MAW723" s="13"/>
      <c r="MAX723" s="13"/>
      <c r="MAY723" s="13"/>
      <c r="MAZ723" s="13"/>
      <c r="MBA723" s="13"/>
      <c r="MBB723" s="13"/>
      <c r="MBC723" s="13"/>
      <c r="MBD723" s="13"/>
      <c r="MBE723" s="13"/>
      <c r="MBF723" s="13"/>
      <c r="MBG723" s="13"/>
      <c r="MBH723" s="13"/>
      <c r="MBI723" s="13"/>
      <c r="MBJ723" s="13"/>
      <c r="MBK723" s="13"/>
      <c r="MBL723" s="13"/>
      <c r="MBM723" s="13"/>
      <c r="MBN723" s="13"/>
      <c r="MBO723" s="13"/>
      <c r="MBP723" s="13"/>
      <c r="MBQ723" s="13"/>
      <c r="MBR723" s="13"/>
      <c r="MBS723" s="13"/>
      <c r="MBT723" s="13"/>
      <c r="MBU723" s="13"/>
      <c r="MBV723" s="13"/>
      <c r="MBW723" s="13"/>
      <c r="MBX723" s="13"/>
      <c r="MBY723" s="13"/>
      <c r="MBZ723" s="13"/>
      <c r="MCA723" s="13"/>
      <c r="MCB723" s="13"/>
      <c r="MCC723" s="13"/>
      <c r="MCD723" s="13"/>
      <c r="MCE723" s="13"/>
      <c r="MCF723" s="13"/>
      <c r="MCG723" s="13"/>
      <c r="MCH723" s="13"/>
      <c r="MCI723" s="13"/>
      <c r="MCJ723" s="13"/>
      <c r="MCK723" s="13"/>
      <c r="MCL723" s="13"/>
      <c r="MCM723" s="13"/>
      <c r="MCN723" s="13"/>
      <c r="MCO723" s="13"/>
      <c r="MCP723" s="13"/>
      <c r="MCQ723" s="13"/>
      <c r="MCR723" s="13"/>
      <c r="MCS723" s="13"/>
      <c r="MCT723" s="13"/>
      <c r="MCU723" s="13"/>
      <c r="MCV723" s="13"/>
      <c r="MCW723" s="13"/>
      <c r="MCX723" s="13"/>
      <c r="MCY723" s="13"/>
      <c r="MCZ723" s="13"/>
      <c r="MDA723" s="13"/>
      <c r="MDB723" s="13"/>
      <c r="MDC723" s="13"/>
      <c r="MDD723" s="13"/>
      <c r="MDE723" s="13"/>
      <c r="MDF723" s="13"/>
      <c r="MDG723" s="13"/>
      <c r="MDH723" s="13"/>
      <c r="MDI723" s="13"/>
      <c r="MDJ723" s="13"/>
      <c r="MDK723" s="13"/>
      <c r="MDL723" s="13"/>
      <c r="MDM723" s="13"/>
      <c r="MDN723" s="13"/>
      <c r="MDO723" s="13"/>
      <c r="MDP723" s="13"/>
      <c r="MDQ723" s="13"/>
      <c r="MDR723" s="13"/>
      <c r="MDS723" s="13"/>
      <c r="MDT723" s="13"/>
      <c r="MDU723" s="13"/>
      <c r="MDV723" s="13"/>
      <c r="MDW723" s="13"/>
      <c r="MDX723" s="13"/>
      <c r="MDY723" s="13"/>
      <c r="MDZ723" s="13"/>
      <c r="MEA723" s="13"/>
      <c r="MEB723" s="13"/>
      <c r="MEC723" s="13"/>
      <c r="MED723" s="13"/>
      <c r="MEE723" s="13"/>
      <c r="MEF723" s="13"/>
      <c r="MEG723" s="13"/>
      <c r="MEH723" s="13"/>
      <c r="MEI723" s="13"/>
      <c r="MEJ723" s="13"/>
      <c r="MEK723" s="13"/>
      <c r="MEL723" s="13"/>
      <c r="MEM723" s="13"/>
      <c r="MEN723" s="13"/>
      <c r="MEO723" s="13"/>
      <c r="MEP723" s="13"/>
      <c r="MEQ723" s="13"/>
      <c r="MER723" s="13"/>
      <c r="MES723" s="13"/>
      <c r="MET723" s="13"/>
      <c r="MEU723" s="13"/>
      <c r="MEV723" s="13"/>
      <c r="MEW723" s="13"/>
      <c r="MEX723" s="13"/>
      <c r="MEY723" s="13"/>
      <c r="MEZ723" s="13"/>
      <c r="MFA723" s="13"/>
      <c r="MFB723" s="13"/>
      <c r="MFC723" s="13"/>
      <c r="MFD723" s="13"/>
      <c r="MFE723" s="13"/>
      <c r="MFF723" s="13"/>
      <c r="MFG723" s="13"/>
      <c r="MFH723" s="13"/>
      <c r="MFI723" s="13"/>
      <c r="MFJ723" s="13"/>
      <c r="MFK723" s="13"/>
      <c r="MFL723" s="13"/>
      <c r="MFM723" s="13"/>
      <c r="MFN723" s="13"/>
      <c r="MFO723" s="13"/>
      <c r="MFP723" s="13"/>
      <c r="MFQ723" s="13"/>
      <c r="MFR723" s="13"/>
      <c r="MFS723" s="13"/>
      <c r="MFT723" s="13"/>
      <c r="MFU723" s="13"/>
      <c r="MFV723" s="13"/>
      <c r="MFW723" s="13"/>
      <c r="MFX723" s="13"/>
      <c r="MFY723" s="13"/>
      <c r="MFZ723" s="13"/>
      <c r="MGA723" s="13"/>
      <c r="MGB723" s="13"/>
      <c r="MGC723" s="13"/>
      <c r="MGD723" s="13"/>
      <c r="MGE723" s="13"/>
      <c r="MGF723" s="13"/>
      <c r="MGG723" s="13"/>
      <c r="MGH723" s="13"/>
      <c r="MGI723" s="13"/>
      <c r="MGJ723" s="13"/>
      <c r="MGK723" s="13"/>
      <c r="MGL723" s="13"/>
      <c r="MGM723" s="13"/>
      <c r="MGN723" s="13"/>
      <c r="MGO723" s="13"/>
      <c r="MGP723" s="13"/>
      <c r="MGQ723" s="13"/>
      <c r="MGR723" s="13"/>
      <c r="MGS723" s="13"/>
      <c r="MGT723" s="13"/>
      <c r="MGU723" s="13"/>
      <c r="MGV723" s="13"/>
      <c r="MGW723" s="13"/>
      <c r="MGX723" s="13"/>
      <c r="MGY723" s="13"/>
      <c r="MGZ723" s="13"/>
      <c r="MHA723" s="13"/>
      <c r="MHB723" s="13"/>
      <c r="MHC723" s="13"/>
      <c r="MHD723" s="13"/>
      <c r="MHE723" s="13"/>
      <c r="MHF723" s="13"/>
      <c r="MHG723" s="13"/>
      <c r="MHH723" s="13"/>
      <c r="MHI723" s="13"/>
      <c r="MHJ723" s="13"/>
      <c r="MHK723" s="13"/>
      <c r="MHL723" s="13"/>
      <c r="MHM723" s="13"/>
      <c r="MHN723" s="13"/>
      <c r="MHO723" s="13"/>
      <c r="MHP723" s="13"/>
      <c r="MHQ723" s="13"/>
      <c r="MHR723" s="13"/>
      <c r="MHS723" s="13"/>
      <c r="MHT723" s="13"/>
      <c r="MHU723" s="13"/>
      <c r="MHV723" s="13"/>
      <c r="MHW723" s="13"/>
      <c r="MHX723" s="13"/>
      <c r="MHY723" s="13"/>
      <c r="MHZ723" s="13"/>
      <c r="MIA723" s="13"/>
      <c r="MIB723" s="13"/>
      <c r="MIC723" s="13"/>
      <c r="MID723" s="13"/>
      <c r="MIE723" s="13"/>
      <c r="MIF723" s="13"/>
      <c r="MIG723" s="13"/>
      <c r="MIH723" s="13"/>
      <c r="MII723" s="13"/>
      <c r="MIJ723" s="13"/>
      <c r="MIK723" s="13"/>
      <c r="MIL723" s="13"/>
      <c r="MIM723" s="13"/>
      <c r="MIN723" s="13"/>
      <c r="MIO723" s="13"/>
      <c r="MIP723" s="13"/>
      <c r="MIQ723" s="13"/>
      <c r="MIR723" s="13"/>
      <c r="MIS723" s="13"/>
      <c r="MIT723" s="13"/>
      <c r="MIU723" s="13"/>
      <c r="MIV723" s="13"/>
      <c r="MIW723" s="13"/>
      <c r="MIX723" s="13"/>
      <c r="MIY723" s="13"/>
      <c r="MIZ723" s="13"/>
      <c r="MJA723" s="13"/>
      <c r="MJB723" s="13"/>
      <c r="MJC723" s="13"/>
      <c r="MJD723" s="13"/>
      <c r="MJE723" s="13"/>
      <c r="MJF723" s="13"/>
      <c r="MJG723" s="13"/>
      <c r="MJH723" s="13"/>
      <c r="MJI723" s="13"/>
      <c r="MJJ723" s="13"/>
      <c r="MJK723" s="13"/>
      <c r="MJL723" s="13"/>
      <c r="MJM723" s="13"/>
      <c r="MJN723" s="13"/>
      <c r="MJO723" s="13"/>
      <c r="MJP723" s="13"/>
      <c r="MJQ723" s="13"/>
      <c r="MJR723" s="13"/>
      <c r="MJS723" s="13"/>
      <c r="MJT723" s="13"/>
      <c r="MJU723" s="13"/>
      <c r="MJV723" s="13"/>
      <c r="MJW723" s="13"/>
      <c r="MJX723" s="13"/>
      <c r="MJY723" s="13"/>
      <c r="MJZ723" s="13"/>
      <c r="MKA723" s="13"/>
      <c r="MKB723" s="13"/>
      <c r="MKC723" s="13"/>
      <c r="MKD723" s="13"/>
      <c r="MKE723" s="13"/>
      <c r="MKF723" s="13"/>
      <c r="MKG723" s="13"/>
      <c r="MKH723" s="13"/>
      <c r="MKI723" s="13"/>
      <c r="MKJ723" s="13"/>
      <c r="MKK723" s="13"/>
      <c r="MKL723" s="13"/>
      <c r="MKM723" s="13"/>
      <c r="MKN723" s="13"/>
      <c r="MKO723" s="13"/>
      <c r="MKP723" s="13"/>
      <c r="MKQ723" s="13"/>
      <c r="MKR723" s="13"/>
      <c r="MKS723" s="13"/>
      <c r="MKT723" s="13"/>
      <c r="MKU723" s="13"/>
      <c r="MKV723" s="13"/>
      <c r="MKW723" s="13"/>
      <c r="MKX723" s="13"/>
      <c r="MKY723" s="13"/>
      <c r="MKZ723" s="13"/>
      <c r="MLA723" s="13"/>
      <c r="MLB723" s="13"/>
      <c r="MLC723" s="13"/>
      <c r="MLD723" s="13"/>
      <c r="MLE723" s="13"/>
      <c r="MLF723" s="13"/>
      <c r="MLG723" s="13"/>
      <c r="MLH723" s="13"/>
      <c r="MLI723" s="13"/>
      <c r="MLJ723" s="13"/>
      <c r="MLK723" s="13"/>
      <c r="MLL723" s="13"/>
      <c r="MLM723" s="13"/>
      <c r="MLN723" s="13"/>
      <c r="MLO723" s="13"/>
      <c r="MLP723" s="13"/>
      <c r="MLQ723" s="13"/>
      <c r="MLR723" s="13"/>
      <c r="MLS723" s="13"/>
      <c r="MLT723" s="13"/>
      <c r="MLU723" s="13"/>
      <c r="MLV723" s="13"/>
      <c r="MLW723" s="13"/>
      <c r="MLX723" s="13"/>
      <c r="MLY723" s="13"/>
      <c r="MLZ723" s="13"/>
      <c r="MMA723" s="13"/>
      <c r="MMB723" s="13"/>
      <c r="MMC723" s="13"/>
      <c r="MMD723" s="13"/>
      <c r="MME723" s="13"/>
      <c r="MMF723" s="13"/>
      <c r="MMG723" s="13"/>
      <c r="MMH723" s="13"/>
      <c r="MMI723" s="13"/>
      <c r="MMJ723" s="13"/>
      <c r="MMK723" s="13"/>
      <c r="MML723" s="13"/>
      <c r="MMM723" s="13"/>
      <c r="MMN723" s="13"/>
      <c r="MMO723" s="13"/>
      <c r="MMP723" s="13"/>
      <c r="MMQ723" s="13"/>
      <c r="MMR723" s="13"/>
      <c r="MMS723" s="13"/>
      <c r="MMT723" s="13"/>
      <c r="MMU723" s="13"/>
      <c r="MMV723" s="13"/>
      <c r="MMW723" s="13"/>
      <c r="MMX723" s="13"/>
      <c r="MMY723" s="13"/>
      <c r="MMZ723" s="13"/>
      <c r="MNA723" s="13"/>
      <c r="MNB723" s="13"/>
      <c r="MNC723" s="13"/>
      <c r="MND723" s="13"/>
      <c r="MNE723" s="13"/>
      <c r="MNF723" s="13"/>
      <c r="MNG723" s="13"/>
      <c r="MNH723" s="13"/>
      <c r="MNI723" s="13"/>
      <c r="MNJ723" s="13"/>
      <c r="MNK723" s="13"/>
      <c r="MNL723" s="13"/>
      <c r="MNM723" s="13"/>
      <c r="MNN723" s="13"/>
      <c r="MNO723" s="13"/>
      <c r="MNP723" s="13"/>
      <c r="MNQ723" s="13"/>
      <c r="MNR723" s="13"/>
      <c r="MNS723" s="13"/>
      <c r="MNT723" s="13"/>
      <c r="MNU723" s="13"/>
      <c r="MNV723" s="13"/>
      <c r="MNW723" s="13"/>
      <c r="MNX723" s="13"/>
      <c r="MNY723" s="13"/>
      <c r="MNZ723" s="13"/>
      <c r="MOA723" s="13"/>
      <c r="MOB723" s="13"/>
      <c r="MOC723" s="13"/>
      <c r="MOD723" s="13"/>
      <c r="MOE723" s="13"/>
      <c r="MOF723" s="13"/>
      <c r="MOG723" s="13"/>
      <c r="MOH723" s="13"/>
      <c r="MOI723" s="13"/>
      <c r="MOJ723" s="13"/>
      <c r="MOK723" s="13"/>
      <c r="MOL723" s="13"/>
      <c r="MOM723" s="13"/>
      <c r="MON723" s="13"/>
      <c r="MOO723" s="13"/>
      <c r="MOP723" s="13"/>
      <c r="MOQ723" s="13"/>
      <c r="MOR723" s="13"/>
      <c r="MOS723" s="13"/>
      <c r="MOT723" s="13"/>
      <c r="MOU723" s="13"/>
      <c r="MOV723" s="13"/>
      <c r="MOW723" s="13"/>
      <c r="MOX723" s="13"/>
      <c r="MOY723" s="13"/>
      <c r="MOZ723" s="13"/>
      <c r="MPA723" s="13"/>
      <c r="MPB723" s="13"/>
      <c r="MPC723" s="13"/>
      <c r="MPD723" s="13"/>
      <c r="MPE723" s="13"/>
      <c r="MPF723" s="13"/>
      <c r="MPG723" s="13"/>
      <c r="MPH723" s="13"/>
      <c r="MPI723" s="13"/>
      <c r="MPJ723" s="13"/>
      <c r="MPK723" s="13"/>
      <c r="MPL723" s="13"/>
      <c r="MPM723" s="13"/>
      <c r="MPN723" s="13"/>
      <c r="MPO723" s="13"/>
      <c r="MPP723" s="13"/>
      <c r="MPQ723" s="13"/>
      <c r="MPR723" s="13"/>
      <c r="MPS723" s="13"/>
      <c r="MPT723" s="13"/>
      <c r="MPU723" s="13"/>
      <c r="MPV723" s="13"/>
      <c r="MPW723" s="13"/>
      <c r="MPX723" s="13"/>
      <c r="MPY723" s="13"/>
      <c r="MPZ723" s="13"/>
      <c r="MQA723" s="13"/>
      <c r="MQB723" s="13"/>
      <c r="MQC723" s="13"/>
      <c r="MQD723" s="13"/>
      <c r="MQE723" s="13"/>
      <c r="MQF723" s="13"/>
      <c r="MQG723" s="13"/>
      <c r="MQH723" s="13"/>
      <c r="MQI723" s="13"/>
      <c r="MQJ723" s="13"/>
      <c r="MQK723" s="13"/>
      <c r="MQL723" s="13"/>
      <c r="MQM723" s="13"/>
      <c r="MQN723" s="13"/>
      <c r="MQO723" s="13"/>
      <c r="MQP723" s="13"/>
      <c r="MQQ723" s="13"/>
      <c r="MQR723" s="13"/>
      <c r="MQS723" s="13"/>
      <c r="MQT723" s="13"/>
      <c r="MQU723" s="13"/>
      <c r="MQV723" s="13"/>
      <c r="MQW723" s="13"/>
      <c r="MQX723" s="13"/>
      <c r="MQY723" s="13"/>
      <c r="MQZ723" s="13"/>
      <c r="MRA723" s="13"/>
      <c r="MRB723" s="13"/>
      <c r="MRC723" s="13"/>
      <c r="MRD723" s="13"/>
      <c r="MRE723" s="13"/>
      <c r="MRF723" s="13"/>
      <c r="MRG723" s="13"/>
      <c r="MRH723" s="13"/>
      <c r="MRI723" s="13"/>
      <c r="MRJ723" s="13"/>
      <c r="MRK723" s="13"/>
      <c r="MRL723" s="13"/>
      <c r="MRM723" s="13"/>
      <c r="MRN723" s="13"/>
      <c r="MRO723" s="13"/>
      <c r="MRP723" s="13"/>
      <c r="MRQ723" s="13"/>
      <c r="MRR723" s="13"/>
      <c r="MRS723" s="13"/>
      <c r="MRT723" s="13"/>
      <c r="MRU723" s="13"/>
      <c r="MRV723" s="13"/>
      <c r="MRW723" s="13"/>
      <c r="MRX723" s="13"/>
      <c r="MRY723" s="13"/>
      <c r="MRZ723" s="13"/>
      <c r="MSA723" s="13"/>
      <c r="MSB723" s="13"/>
      <c r="MSC723" s="13"/>
      <c r="MSD723" s="13"/>
      <c r="MSE723" s="13"/>
      <c r="MSF723" s="13"/>
      <c r="MSG723" s="13"/>
      <c r="MSH723" s="13"/>
      <c r="MSI723" s="13"/>
      <c r="MSJ723" s="13"/>
      <c r="MSK723" s="13"/>
      <c r="MSL723" s="13"/>
      <c r="MSM723" s="13"/>
      <c r="MSN723" s="13"/>
      <c r="MSO723" s="13"/>
      <c r="MSP723" s="13"/>
      <c r="MSQ723" s="13"/>
      <c r="MSR723" s="13"/>
      <c r="MSS723" s="13"/>
      <c r="MST723" s="13"/>
      <c r="MSU723" s="13"/>
      <c r="MSV723" s="13"/>
      <c r="MSW723" s="13"/>
      <c r="MSX723" s="13"/>
      <c r="MSY723" s="13"/>
      <c r="MSZ723" s="13"/>
      <c r="MTA723" s="13"/>
      <c r="MTB723" s="13"/>
      <c r="MTC723" s="13"/>
      <c r="MTD723" s="13"/>
      <c r="MTE723" s="13"/>
      <c r="MTF723" s="13"/>
      <c r="MTG723" s="13"/>
      <c r="MTH723" s="13"/>
      <c r="MTI723" s="13"/>
      <c r="MTJ723" s="13"/>
      <c r="MTK723" s="13"/>
      <c r="MTL723" s="13"/>
      <c r="MTM723" s="13"/>
      <c r="MTN723" s="13"/>
      <c r="MTO723" s="13"/>
      <c r="MTP723" s="13"/>
      <c r="MTQ723" s="13"/>
      <c r="MTR723" s="13"/>
      <c r="MTS723" s="13"/>
      <c r="MTT723" s="13"/>
      <c r="MTU723" s="13"/>
      <c r="MTV723" s="13"/>
      <c r="MTW723" s="13"/>
      <c r="MTX723" s="13"/>
      <c r="MTY723" s="13"/>
      <c r="MTZ723" s="13"/>
      <c r="MUA723" s="13"/>
      <c r="MUB723" s="13"/>
      <c r="MUC723" s="13"/>
      <c r="MUD723" s="13"/>
      <c r="MUE723" s="13"/>
      <c r="MUF723" s="13"/>
      <c r="MUG723" s="13"/>
      <c r="MUH723" s="13"/>
      <c r="MUI723" s="13"/>
      <c r="MUJ723" s="13"/>
      <c r="MUK723" s="13"/>
      <c r="MUL723" s="13"/>
      <c r="MUM723" s="13"/>
      <c r="MUN723" s="13"/>
      <c r="MUO723" s="13"/>
      <c r="MUP723" s="13"/>
      <c r="MUQ723" s="13"/>
      <c r="MUR723" s="13"/>
      <c r="MUS723" s="13"/>
      <c r="MUT723" s="13"/>
      <c r="MUU723" s="13"/>
      <c r="MUV723" s="13"/>
      <c r="MUW723" s="13"/>
      <c r="MUX723" s="13"/>
      <c r="MUY723" s="13"/>
      <c r="MUZ723" s="13"/>
      <c r="MVA723" s="13"/>
      <c r="MVB723" s="13"/>
      <c r="MVC723" s="13"/>
      <c r="MVD723" s="13"/>
      <c r="MVE723" s="13"/>
      <c r="MVF723" s="13"/>
      <c r="MVG723" s="13"/>
      <c r="MVH723" s="13"/>
      <c r="MVI723" s="13"/>
      <c r="MVJ723" s="13"/>
      <c r="MVK723" s="13"/>
      <c r="MVL723" s="13"/>
      <c r="MVM723" s="13"/>
      <c r="MVN723" s="13"/>
      <c r="MVO723" s="13"/>
      <c r="MVP723" s="13"/>
      <c r="MVQ723" s="13"/>
      <c r="MVR723" s="13"/>
      <c r="MVS723" s="13"/>
      <c r="MVT723" s="13"/>
      <c r="MVU723" s="13"/>
      <c r="MVV723" s="13"/>
      <c r="MVW723" s="13"/>
      <c r="MVX723" s="13"/>
      <c r="MVY723" s="13"/>
      <c r="MVZ723" s="13"/>
      <c r="MWA723" s="13"/>
      <c r="MWB723" s="13"/>
      <c r="MWC723" s="13"/>
      <c r="MWD723" s="13"/>
      <c r="MWE723" s="13"/>
      <c r="MWF723" s="13"/>
      <c r="MWG723" s="13"/>
      <c r="MWH723" s="13"/>
      <c r="MWI723" s="13"/>
      <c r="MWJ723" s="13"/>
      <c r="MWK723" s="13"/>
      <c r="MWL723" s="13"/>
      <c r="MWM723" s="13"/>
      <c r="MWN723" s="13"/>
      <c r="MWO723" s="13"/>
      <c r="MWP723" s="13"/>
      <c r="MWQ723" s="13"/>
      <c r="MWR723" s="13"/>
      <c r="MWS723" s="13"/>
      <c r="MWT723" s="13"/>
      <c r="MWU723" s="13"/>
      <c r="MWV723" s="13"/>
      <c r="MWW723" s="13"/>
      <c r="MWX723" s="13"/>
      <c r="MWY723" s="13"/>
      <c r="MWZ723" s="13"/>
      <c r="MXA723" s="13"/>
      <c r="MXB723" s="13"/>
      <c r="MXC723" s="13"/>
      <c r="MXD723" s="13"/>
      <c r="MXE723" s="13"/>
      <c r="MXF723" s="13"/>
      <c r="MXG723" s="13"/>
      <c r="MXH723" s="13"/>
      <c r="MXI723" s="13"/>
      <c r="MXJ723" s="13"/>
      <c r="MXK723" s="13"/>
      <c r="MXL723" s="13"/>
      <c r="MXM723" s="13"/>
      <c r="MXN723" s="13"/>
      <c r="MXO723" s="13"/>
      <c r="MXP723" s="13"/>
      <c r="MXQ723" s="13"/>
      <c r="MXR723" s="13"/>
      <c r="MXS723" s="13"/>
      <c r="MXT723" s="13"/>
      <c r="MXU723" s="13"/>
      <c r="MXV723" s="13"/>
      <c r="MXW723" s="13"/>
      <c r="MXX723" s="13"/>
      <c r="MXY723" s="13"/>
      <c r="MXZ723" s="13"/>
      <c r="MYA723" s="13"/>
      <c r="MYB723" s="13"/>
      <c r="MYC723" s="13"/>
      <c r="MYD723" s="13"/>
      <c r="MYE723" s="13"/>
      <c r="MYF723" s="13"/>
      <c r="MYG723" s="13"/>
      <c r="MYH723" s="13"/>
      <c r="MYI723" s="13"/>
      <c r="MYJ723" s="13"/>
      <c r="MYK723" s="13"/>
      <c r="MYL723" s="13"/>
      <c r="MYM723" s="13"/>
      <c r="MYN723" s="13"/>
      <c r="MYO723" s="13"/>
      <c r="MYP723" s="13"/>
      <c r="MYQ723" s="13"/>
      <c r="MYR723" s="13"/>
      <c r="MYS723" s="13"/>
      <c r="MYT723" s="13"/>
      <c r="MYU723" s="13"/>
      <c r="MYV723" s="13"/>
      <c r="MYW723" s="13"/>
      <c r="MYX723" s="13"/>
      <c r="MYY723" s="13"/>
      <c r="MYZ723" s="13"/>
      <c r="MZA723" s="13"/>
      <c r="MZB723" s="13"/>
      <c r="MZC723" s="13"/>
      <c r="MZD723" s="13"/>
      <c r="MZE723" s="13"/>
      <c r="MZF723" s="13"/>
      <c r="MZG723" s="13"/>
      <c r="MZH723" s="13"/>
      <c r="MZI723" s="13"/>
      <c r="MZJ723" s="13"/>
      <c r="MZK723" s="13"/>
      <c r="MZL723" s="13"/>
      <c r="MZM723" s="13"/>
      <c r="MZN723" s="13"/>
      <c r="MZO723" s="13"/>
      <c r="MZP723" s="13"/>
      <c r="MZQ723" s="13"/>
      <c r="MZR723" s="13"/>
      <c r="MZS723" s="13"/>
      <c r="MZT723" s="13"/>
      <c r="MZU723" s="13"/>
      <c r="MZV723" s="13"/>
      <c r="MZW723" s="13"/>
      <c r="MZX723" s="13"/>
      <c r="MZY723" s="13"/>
      <c r="MZZ723" s="13"/>
      <c r="NAA723" s="13"/>
      <c r="NAB723" s="13"/>
      <c r="NAC723" s="13"/>
      <c r="NAD723" s="13"/>
      <c r="NAE723" s="13"/>
      <c r="NAF723" s="13"/>
      <c r="NAG723" s="13"/>
      <c r="NAH723" s="13"/>
      <c r="NAI723" s="13"/>
      <c r="NAJ723" s="13"/>
      <c r="NAK723" s="13"/>
      <c r="NAL723" s="13"/>
      <c r="NAM723" s="13"/>
      <c r="NAN723" s="13"/>
      <c r="NAO723" s="13"/>
      <c r="NAP723" s="13"/>
      <c r="NAQ723" s="13"/>
      <c r="NAR723" s="13"/>
      <c r="NAS723" s="13"/>
      <c r="NAT723" s="13"/>
      <c r="NAU723" s="13"/>
      <c r="NAV723" s="13"/>
      <c r="NAW723" s="13"/>
      <c r="NAX723" s="13"/>
      <c r="NAY723" s="13"/>
      <c r="NAZ723" s="13"/>
      <c r="NBA723" s="13"/>
      <c r="NBB723" s="13"/>
      <c r="NBC723" s="13"/>
      <c r="NBD723" s="13"/>
      <c r="NBE723" s="13"/>
      <c r="NBF723" s="13"/>
      <c r="NBG723" s="13"/>
      <c r="NBH723" s="13"/>
      <c r="NBI723" s="13"/>
      <c r="NBJ723" s="13"/>
      <c r="NBK723" s="13"/>
      <c r="NBL723" s="13"/>
      <c r="NBM723" s="13"/>
      <c r="NBN723" s="13"/>
      <c r="NBO723" s="13"/>
      <c r="NBP723" s="13"/>
      <c r="NBQ723" s="13"/>
      <c r="NBR723" s="13"/>
      <c r="NBS723" s="13"/>
      <c r="NBT723" s="13"/>
      <c r="NBU723" s="13"/>
      <c r="NBV723" s="13"/>
      <c r="NBW723" s="13"/>
      <c r="NBX723" s="13"/>
      <c r="NBY723" s="13"/>
      <c r="NBZ723" s="13"/>
      <c r="NCA723" s="13"/>
      <c r="NCB723" s="13"/>
      <c r="NCC723" s="13"/>
      <c r="NCD723" s="13"/>
      <c r="NCE723" s="13"/>
      <c r="NCF723" s="13"/>
      <c r="NCG723" s="13"/>
      <c r="NCH723" s="13"/>
      <c r="NCI723" s="13"/>
      <c r="NCJ723" s="13"/>
      <c r="NCK723" s="13"/>
      <c r="NCL723" s="13"/>
      <c r="NCM723" s="13"/>
      <c r="NCN723" s="13"/>
      <c r="NCO723" s="13"/>
      <c r="NCP723" s="13"/>
      <c r="NCQ723" s="13"/>
      <c r="NCR723" s="13"/>
      <c r="NCS723" s="13"/>
      <c r="NCT723" s="13"/>
      <c r="NCU723" s="13"/>
      <c r="NCV723" s="13"/>
      <c r="NCW723" s="13"/>
      <c r="NCX723" s="13"/>
      <c r="NCY723" s="13"/>
      <c r="NCZ723" s="13"/>
      <c r="NDA723" s="13"/>
      <c r="NDB723" s="13"/>
      <c r="NDC723" s="13"/>
      <c r="NDD723" s="13"/>
      <c r="NDE723" s="13"/>
      <c r="NDF723" s="13"/>
      <c r="NDG723" s="13"/>
      <c r="NDH723" s="13"/>
      <c r="NDI723" s="13"/>
      <c r="NDJ723" s="13"/>
      <c r="NDK723" s="13"/>
      <c r="NDL723" s="13"/>
      <c r="NDM723" s="13"/>
      <c r="NDN723" s="13"/>
      <c r="NDO723" s="13"/>
      <c r="NDP723" s="13"/>
      <c r="NDQ723" s="13"/>
      <c r="NDR723" s="13"/>
      <c r="NDS723" s="13"/>
      <c r="NDT723" s="13"/>
      <c r="NDU723" s="13"/>
      <c r="NDV723" s="13"/>
      <c r="NDW723" s="13"/>
      <c r="NDX723" s="13"/>
      <c r="NDY723" s="13"/>
      <c r="NDZ723" s="13"/>
      <c r="NEA723" s="13"/>
      <c r="NEB723" s="13"/>
      <c r="NEC723" s="13"/>
      <c r="NED723" s="13"/>
      <c r="NEE723" s="13"/>
      <c r="NEF723" s="13"/>
      <c r="NEG723" s="13"/>
      <c r="NEH723" s="13"/>
      <c r="NEI723" s="13"/>
      <c r="NEJ723" s="13"/>
      <c r="NEK723" s="13"/>
      <c r="NEL723" s="13"/>
      <c r="NEM723" s="13"/>
      <c r="NEN723" s="13"/>
      <c r="NEO723" s="13"/>
      <c r="NEP723" s="13"/>
      <c r="NEQ723" s="13"/>
      <c r="NER723" s="13"/>
      <c r="NES723" s="13"/>
      <c r="NET723" s="13"/>
      <c r="NEU723" s="13"/>
      <c r="NEV723" s="13"/>
      <c r="NEW723" s="13"/>
      <c r="NEX723" s="13"/>
      <c r="NEY723" s="13"/>
      <c r="NEZ723" s="13"/>
      <c r="NFA723" s="13"/>
      <c r="NFB723" s="13"/>
      <c r="NFC723" s="13"/>
      <c r="NFD723" s="13"/>
      <c r="NFE723" s="13"/>
      <c r="NFF723" s="13"/>
      <c r="NFG723" s="13"/>
      <c r="NFH723" s="13"/>
      <c r="NFI723" s="13"/>
      <c r="NFJ723" s="13"/>
      <c r="NFK723" s="13"/>
      <c r="NFL723" s="13"/>
      <c r="NFM723" s="13"/>
      <c r="NFN723" s="13"/>
      <c r="NFO723" s="13"/>
      <c r="NFP723" s="13"/>
      <c r="NFQ723" s="13"/>
      <c r="NFR723" s="13"/>
      <c r="NFS723" s="13"/>
      <c r="NFT723" s="13"/>
      <c r="NFU723" s="13"/>
      <c r="NFV723" s="13"/>
      <c r="NFW723" s="13"/>
      <c r="NFX723" s="13"/>
      <c r="NFY723" s="13"/>
      <c r="NFZ723" s="13"/>
      <c r="NGA723" s="13"/>
      <c r="NGB723" s="13"/>
      <c r="NGC723" s="13"/>
      <c r="NGD723" s="13"/>
      <c r="NGE723" s="13"/>
      <c r="NGF723" s="13"/>
      <c r="NGG723" s="13"/>
      <c r="NGH723" s="13"/>
      <c r="NGI723" s="13"/>
      <c r="NGJ723" s="13"/>
      <c r="NGK723" s="13"/>
      <c r="NGL723" s="13"/>
      <c r="NGM723" s="13"/>
      <c r="NGN723" s="13"/>
      <c r="NGO723" s="13"/>
      <c r="NGP723" s="13"/>
      <c r="NGQ723" s="13"/>
      <c r="NGR723" s="13"/>
      <c r="NGS723" s="13"/>
      <c r="NGT723" s="13"/>
      <c r="NGU723" s="13"/>
      <c r="NGV723" s="13"/>
      <c r="NGW723" s="13"/>
      <c r="NGX723" s="13"/>
      <c r="NGY723" s="13"/>
      <c r="NGZ723" s="13"/>
      <c r="NHA723" s="13"/>
      <c r="NHB723" s="13"/>
      <c r="NHC723" s="13"/>
      <c r="NHD723" s="13"/>
      <c r="NHE723" s="13"/>
      <c r="NHF723" s="13"/>
      <c r="NHG723" s="13"/>
      <c r="NHH723" s="13"/>
      <c r="NHI723" s="13"/>
      <c r="NHJ723" s="13"/>
      <c r="NHK723" s="13"/>
      <c r="NHL723" s="13"/>
      <c r="NHM723" s="13"/>
      <c r="NHN723" s="13"/>
      <c r="NHO723" s="13"/>
      <c r="NHP723" s="13"/>
      <c r="NHQ723" s="13"/>
      <c r="NHR723" s="13"/>
      <c r="NHS723" s="13"/>
      <c r="NHT723" s="13"/>
      <c r="NHU723" s="13"/>
      <c r="NHV723" s="13"/>
      <c r="NHW723" s="13"/>
      <c r="NHX723" s="13"/>
      <c r="NHY723" s="13"/>
      <c r="NHZ723" s="13"/>
      <c r="NIA723" s="13"/>
      <c r="NIB723" s="13"/>
      <c r="NIC723" s="13"/>
      <c r="NID723" s="13"/>
      <c r="NIE723" s="13"/>
      <c r="NIF723" s="13"/>
      <c r="NIG723" s="13"/>
      <c r="NIH723" s="13"/>
      <c r="NII723" s="13"/>
      <c r="NIJ723" s="13"/>
      <c r="NIK723" s="13"/>
      <c r="NIL723" s="13"/>
      <c r="NIM723" s="13"/>
      <c r="NIN723" s="13"/>
      <c r="NIO723" s="13"/>
      <c r="NIP723" s="13"/>
      <c r="NIQ723" s="13"/>
      <c r="NIR723" s="13"/>
      <c r="NIS723" s="13"/>
      <c r="NIT723" s="13"/>
      <c r="NIU723" s="13"/>
      <c r="NIV723" s="13"/>
      <c r="NIW723" s="13"/>
      <c r="NIX723" s="13"/>
      <c r="NIY723" s="13"/>
      <c r="NIZ723" s="13"/>
      <c r="NJA723" s="13"/>
      <c r="NJB723" s="13"/>
      <c r="NJC723" s="13"/>
      <c r="NJD723" s="13"/>
      <c r="NJE723" s="13"/>
      <c r="NJF723" s="13"/>
      <c r="NJG723" s="13"/>
      <c r="NJH723" s="13"/>
      <c r="NJI723" s="13"/>
      <c r="NJJ723" s="13"/>
      <c r="NJK723" s="13"/>
      <c r="NJL723" s="13"/>
      <c r="NJM723" s="13"/>
      <c r="NJN723" s="13"/>
      <c r="NJO723" s="13"/>
      <c r="NJP723" s="13"/>
      <c r="NJQ723" s="13"/>
      <c r="NJR723" s="13"/>
      <c r="NJS723" s="13"/>
      <c r="NJT723" s="13"/>
      <c r="NJU723" s="13"/>
      <c r="NJV723" s="13"/>
      <c r="NJW723" s="13"/>
      <c r="NJX723" s="13"/>
      <c r="NJY723" s="13"/>
      <c r="NJZ723" s="13"/>
      <c r="NKA723" s="13"/>
      <c r="NKB723" s="13"/>
      <c r="NKC723" s="13"/>
      <c r="NKD723" s="13"/>
      <c r="NKE723" s="13"/>
      <c r="NKF723" s="13"/>
      <c r="NKG723" s="13"/>
      <c r="NKH723" s="13"/>
      <c r="NKI723" s="13"/>
      <c r="NKJ723" s="13"/>
      <c r="NKK723" s="13"/>
      <c r="NKL723" s="13"/>
      <c r="NKM723" s="13"/>
      <c r="NKN723" s="13"/>
      <c r="NKO723" s="13"/>
      <c r="NKP723" s="13"/>
      <c r="NKQ723" s="13"/>
      <c r="NKR723" s="13"/>
      <c r="NKS723" s="13"/>
      <c r="NKT723" s="13"/>
      <c r="NKU723" s="13"/>
      <c r="NKV723" s="13"/>
      <c r="NKW723" s="13"/>
      <c r="NKX723" s="13"/>
      <c r="NKY723" s="13"/>
      <c r="NKZ723" s="13"/>
      <c r="NLA723" s="13"/>
      <c r="NLB723" s="13"/>
      <c r="NLC723" s="13"/>
      <c r="NLD723" s="13"/>
      <c r="NLE723" s="13"/>
      <c r="NLF723" s="13"/>
      <c r="NLG723" s="13"/>
      <c r="NLH723" s="13"/>
      <c r="NLI723" s="13"/>
      <c r="NLJ723" s="13"/>
      <c r="NLK723" s="13"/>
      <c r="NLL723" s="13"/>
      <c r="NLM723" s="13"/>
      <c r="NLN723" s="13"/>
      <c r="NLO723" s="13"/>
      <c r="NLP723" s="13"/>
      <c r="NLQ723" s="13"/>
      <c r="NLR723" s="13"/>
      <c r="NLS723" s="13"/>
      <c r="NLT723" s="13"/>
      <c r="NLU723" s="13"/>
      <c r="NLV723" s="13"/>
      <c r="NLW723" s="13"/>
      <c r="NLX723" s="13"/>
      <c r="NLY723" s="13"/>
      <c r="NLZ723" s="13"/>
      <c r="NMA723" s="13"/>
      <c r="NMB723" s="13"/>
      <c r="NMC723" s="13"/>
      <c r="NMD723" s="13"/>
      <c r="NME723" s="13"/>
      <c r="NMF723" s="13"/>
      <c r="NMG723" s="13"/>
      <c r="NMH723" s="13"/>
      <c r="NMI723" s="13"/>
      <c r="NMJ723" s="13"/>
      <c r="NMK723" s="13"/>
      <c r="NML723" s="13"/>
      <c r="NMM723" s="13"/>
      <c r="NMN723" s="13"/>
      <c r="NMO723" s="13"/>
      <c r="NMP723" s="13"/>
      <c r="NMQ723" s="13"/>
      <c r="NMR723" s="13"/>
      <c r="NMS723" s="13"/>
      <c r="NMT723" s="13"/>
      <c r="NMU723" s="13"/>
      <c r="NMV723" s="13"/>
      <c r="NMW723" s="13"/>
      <c r="NMX723" s="13"/>
      <c r="NMY723" s="13"/>
      <c r="NMZ723" s="13"/>
      <c r="NNA723" s="13"/>
      <c r="NNB723" s="13"/>
      <c r="NNC723" s="13"/>
      <c r="NND723" s="13"/>
      <c r="NNE723" s="13"/>
      <c r="NNF723" s="13"/>
      <c r="NNG723" s="13"/>
      <c r="NNH723" s="13"/>
      <c r="NNI723" s="13"/>
      <c r="NNJ723" s="13"/>
      <c r="NNK723" s="13"/>
      <c r="NNL723" s="13"/>
      <c r="NNM723" s="13"/>
      <c r="NNN723" s="13"/>
      <c r="NNO723" s="13"/>
      <c r="NNP723" s="13"/>
      <c r="NNQ723" s="13"/>
      <c r="NNR723" s="13"/>
      <c r="NNS723" s="13"/>
      <c r="NNT723" s="13"/>
      <c r="NNU723" s="13"/>
      <c r="NNV723" s="13"/>
      <c r="NNW723" s="13"/>
      <c r="NNX723" s="13"/>
      <c r="NNY723" s="13"/>
      <c r="NNZ723" s="13"/>
      <c r="NOA723" s="13"/>
      <c r="NOB723" s="13"/>
      <c r="NOC723" s="13"/>
      <c r="NOD723" s="13"/>
      <c r="NOE723" s="13"/>
      <c r="NOF723" s="13"/>
      <c r="NOG723" s="13"/>
      <c r="NOH723" s="13"/>
      <c r="NOI723" s="13"/>
      <c r="NOJ723" s="13"/>
      <c r="NOK723" s="13"/>
      <c r="NOL723" s="13"/>
      <c r="NOM723" s="13"/>
      <c r="NON723" s="13"/>
      <c r="NOO723" s="13"/>
      <c r="NOP723" s="13"/>
      <c r="NOQ723" s="13"/>
      <c r="NOR723" s="13"/>
      <c r="NOS723" s="13"/>
      <c r="NOT723" s="13"/>
      <c r="NOU723" s="13"/>
      <c r="NOV723" s="13"/>
      <c r="NOW723" s="13"/>
      <c r="NOX723" s="13"/>
      <c r="NOY723" s="13"/>
      <c r="NOZ723" s="13"/>
      <c r="NPA723" s="13"/>
      <c r="NPB723" s="13"/>
      <c r="NPC723" s="13"/>
      <c r="NPD723" s="13"/>
      <c r="NPE723" s="13"/>
      <c r="NPF723" s="13"/>
      <c r="NPG723" s="13"/>
      <c r="NPH723" s="13"/>
      <c r="NPI723" s="13"/>
      <c r="NPJ723" s="13"/>
      <c r="NPK723" s="13"/>
      <c r="NPL723" s="13"/>
      <c r="NPM723" s="13"/>
      <c r="NPN723" s="13"/>
      <c r="NPO723" s="13"/>
      <c r="NPP723" s="13"/>
      <c r="NPQ723" s="13"/>
      <c r="NPR723" s="13"/>
      <c r="NPS723" s="13"/>
      <c r="NPT723" s="13"/>
      <c r="NPU723" s="13"/>
      <c r="NPV723" s="13"/>
      <c r="NPW723" s="13"/>
      <c r="NPX723" s="13"/>
      <c r="NPY723" s="13"/>
      <c r="NPZ723" s="13"/>
      <c r="NQA723" s="13"/>
      <c r="NQB723" s="13"/>
      <c r="NQC723" s="13"/>
      <c r="NQD723" s="13"/>
      <c r="NQE723" s="13"/>
      <c r="NQF723" s="13"/>
      <c r="NQG723" s="13"/>
      <c r="NQH723" s="13"/>
      <c r="NQI723" s="13"/>
      <c r="NQJ723" s="13"/>
      <c r="NQK723" s="13"/>
      <c r="NQL723" s="13"/>
      <c r="NQM723" s="13"/>
      <c r="NQN723" s="13"/>
      <c r="NQO723" s="13"/>
      <c r="NQP723" s="13"/>
      <c r="NQQ723" s="13"/>
      <c r="NQR723" s="13"/>
      <c r="NQS723" s="13"/>
      <c r="NQT723" s="13"/>
      <c r="NQU723" s="13"/>
      <c r="NQV723" s="13"/>
      <c r="NQW723" s="13"/>
      <c r="NQX723" s="13"/>
      <c r="NQY723" s="13"/>
      <c r="NQZ723" s="13"/>
      <c r="NRA723" s="13"/>
      <c r="NRB723" s="13"/>
      <c r="NRC723" s="13"/>
      <c r="NRD723" s="13"/>
      <c r="NRE723" s="13"/>
      <c r="NRF723" s="13"/>
      <c r="NRG723" s="13"/>
      <c r="NRH723" s="13"/>
      <c r="NRI723" s="13"/>
      <c r="NRJ723" s="13"/>
      <c r="NRK723" s="13"/>
      <c r="NRL723" s="13"/>
      <c r="NRM723" s="13"/>
      <c r="NRN723" s="13"/>
      <c r="NRO723" s="13"/>
      <c r="NRP723" s="13"/>
      <c r="NRQ723" s="13"/>
      <c r="NRR723" s="13"/>
      <c r="NRS723" s="13"/>
      <c r="NRT723" s="13"/>
      <c r="NRU723" s="13"/>
      <c r="NRV723" s="13"/>
      <c r="NRW723" s="13"/>
      <c r="NRX723" s="13"/>
      <c r="NRY723" s="13"/>
      <c r="NRZ723" s="13"/>
      <c r="NSA723" s="13"/>
      <c r="NSB723" s="13"/>
      <c r="NSC723" s="13"/>
      <c r="NSD723" s="13"/>
      <c r="NSE723" s="13"/>
      <c r="NSF723" s="13"/>
      <c r="NSG723" s="13"/>
      <c r="NSH723" s="13"/>
      <c r="NSI723" s="13"/>
      <c r="NSJ723" s="13"/>
      <c r="NSK723" s="13"/>
      <c r="NSL723" s="13"/>
      <c r="NSM723" s="13"/>
      <c r="NSN723" s="13"/>
      <c r="NSO723" s="13"/>
      <c r="NSP723" s="13"/>
      <c r="NSQ723" s="13"/>
      <c r="NSR723" s="13"/>
      <c r="NSS723" s="13"/>
      <c r="NST723" s="13"/>
      <c r="NSU723" s="13"/>
      <c r="NSV723" s="13"/>
      <c r="NSW723" s="13"/>
      <c r="NSX723" s="13"/>
      <c r="NSY723" s="13"/>
      <c r="NSZ723" s="13"/>
      <c r="NTA723" s="13"/>
      <c r="NTB723" s="13"/>
      <c r="NTC723" s="13"/>
      <c r="NTD723" s="13"/>
      <c r="NTE723" s="13"/>
      <c r="NTF723" s="13"/>
      <c r="NTG723" s="13"/>
      <c r="NTH723" s="13"/>
      <c r="NTI723" s="13"/>
      <c r="NTJ723" s="13"/>
      <c r="NTK723" s="13"/>
      <c r="NTL723" s="13"/>
      <c r="NTM723" s="13"/>
      <c r="NTN723" s="13"/>
      <c r="NTO723" s="13"/>
      <c r="NTP723" s="13"/>
      <c r="NTQ723" s="13"/>
      <c r="NTR723" s="13"/>
      <c r="NTS723" s="13"/>
      <c r="NTT723" s="13"/>
      <c r="NTU723" s="13"/>
      <c r="NTV723" s="13"/>
      <c r="NTW723" s="13"/>
      <c r="NTX723" s="13"/>
      <c r="NTY723" s="13"/>
      <c r="NTZ723" s="13"/>
      <c r="NUA723" s="13"/>
      <c r="NUB723" s="13"/>
      <c r="NUC723" s="13"/>
      <c r="NUD723" s="13"/>
      <c r="NUE723" s="13"/>
      <c r="NUF723" s="13"/>
      <c r="NUG723" s="13"/>
      <c r="NUH723" s="13"/>
      <c r="NUI723" s="13"/>
      <c r="NUJ723" s="13"/>
      <c r="NUK723" s="13"/>
      <c r="NUL723" s="13"/>
      <c r="NUM723" s="13"/>
      <c r="NUN723" s="13"/>
      <c r="NUO723" s="13"/>
      <c r="NUP723" s="13"/>
      <c r="NUQ723" s="13"/>
      <c r="NUR723" s="13"/>
      <c r="NUS723" s="13"/>
      <c r="NUT723" s="13"/>
      <c r="NUU723" s="13"/>
      <c r="NUV723" s="13"/>
      <c r="NUW723" s="13"/>
      <c r="NUX723" s="13"/>
      <c r="NUY723" s="13"/>
      <c r="NUZ723" s="13"/>
      <c r="NVA723" s="13"/>
      <c r="NVB723" s="13"/>
      <c r="NVC723" s="13"/>
      <c r="NVD723" s="13"/>
      <c r="NVE723" s="13"/>
      <c r="NVF723" s="13"/>
      <c r="NVG723" s="13"/>
      <c r="NVH723" s="13"/>
      <c r="NVI723" s="13"/>
      <c r="NVJ723" s="13"/>
      <c r="NVK723" s="13"/>
      <c r="NVL723" s="13"/>
      <c r="NVM723" s="13"/>
      <c r="NVN723" s="13"/>
      <c r="NVO723" s="13"/>
      <c r="NVP723" s="13"/>
      <c r="NVQ723" s="13"/>
      <c r="NVR723" s="13"/>
      <c r="NVS723" s="13"/>
      <c r="NVT723" s="13"/>
      <c r="NVU723" s="13"/>
      <c r="NVV723" s="13"/>
      <c r="NVW723" s="13"/>
      <c r="NVX723" s="13"/>
      <c r="NVY723" s="13"/>
      <c r="NVZ723" s="13"/>
      <c r="NWA723" s="13"/>
      <c r="NWB723" s="13"/>
      <c r="NWC723" s="13"/>
      <c r="NWD723" s="13"/>
      <c r="NWE723" s="13"/>
      <c r="NWF723" s="13"/>
      <c r="NWG723" s="13"/>
      <c r="NWH723" s="13"/>
      <c r="NWI723" s="13"/>
      <c r="NWJ723" s="13"/>
      <c r="NWK723" s="13"/>
      <c r="NWL723" s="13"/>
      <c r="NWM723" s="13"/>
      <c r="NWN723" s="13"/>
      <c r="NWO723" s="13"/>
      <c r="NWP723" s="13"/>
      <c r="NWQ723" s="13"/>
      <c r="NWR723" s="13"/>
      <c r="NWS723" s="13"/>
      <c r="NWT723" s="13"/>
      <c r="NWU723" s="13"/>
      <c r="NWV723" s="13"/>
      <c r="NWW723" s="13"/>
      <c r="NWX723" s="13"/>
      <c r="NWY723" s="13"/>
      <c r="NWZ723" s="13"/>
      <c r="NXA723" s="13"/>
      <c r="NXB723" s="13"/>
      <c r="NXC723" s="13"/>
      <c r="NXD723" s="13"/>
      <c r="NXE723" s="13"/>
      <c r="NXF723" s="13"/>
      <c r="NXG723" s="13"/>
      <c r="NXH723" s="13"/>
      <c r="NXI723" s="13"/>
      <c r="NXJ723" s="13"/>
      <c r="NXK723" s="13"/>
      <c r="NXL723" s="13"/>
      <c r="NXM723" s="13"/>
      <c r="NXN723" s="13"/>
      <c r="NXO723" s="13"/>
      <c r="NXP723" s="13"/>
      <c r="NXQ723" s="13"/>
      <c r="NXR723" s="13"/>
      <c r="NXS723" s="13"/>
      <c r="NXT723" s="13"/>
      <c r="NXU723" s="13"/>
      <c r="NXV723" s="13"/>
      <c r="NXW723" s="13"/>
      <c r="NXX723" s="13"/>
      <c r="NXY723" s="13"/>
      <c r="NXZ723" s="13"/>
      <c r="NYA723" s="13"/>
      <c r="NYB723" s="13"/>
      <c r="NYC723" s="13"/>
      <c r="NYD723" s="13"/>
      <c r="NYE723" s="13"/>
      <c r="NYF723" s="13"/>
      <c r="NYG723" s="13"/>
      <c r="NYH723" s="13"/>
      <c r="NYI723" s="13"/>
      <c r="NYJ723" s="13"/>
      <c r="NYK723" s="13"/>
      <c r="NYL723" s="13"/>
      <c r="NYM723" s="13"/>
      <c r="NYN723" s="13"/>
      <c r="NYO723" s="13"/>
      <c r="NYP723" s="13"/>
      <c r="NYQ723" s="13"/>
      <c r="NYR723" s="13"/>
      <c r="NYS723" s="13"/>
      <c r="NYT723" s="13"/>
      <c r="NYU723" s="13"/>
      <c r="NYV723" s="13"/>
      <c r="NYW723" s="13"/>
      <c r="NYX723" s="13"/>
      <c r="NYY723" s="13"/>
      <c r="NYZ723" s="13"/>
      <c r="NZA723" s="13"/>
      <c r="NZB723" s="13"/>
      <c r="NZC723" s="13"/>
      <c r="NZD723" s="13"/>
      <c r="NZE723" s="13"/>
      <c r="NZF723" s="13"/>
      <c r="NZG723" s="13"/>
      <c r="NZH723" s="13"/>
      <c r="NZI723" s="13"/>
      <c r="NZJ723" s="13"/>
      <c r="NZK723" s="13"/>
      <c r="NZL723" s="13"/>
      <c r="NZM723" s="13"/>
      <c r="NZN723" s="13"/>
      <c r="NZO723" s="13"/>
      <c r="NZP723" s="13"/>
      <c r="NZQ723" s="13"/>
      <c r="NZR723" s="13"/>
      <c r="NZS723" s="13"/>
      <c r="NZT723" s="13"/>
      <c r="NZU723" s="13"/>
      <c r="NZV723" s="13"/>
      <c r="NZW723" s="13"/>
      <c r="NZX723" s="13"/>
      <c r="NZY723" s="13"/>
      <c r="NZZ723" s="13"/>
      <c r="OAA723" s="13"/>
      <c r="OAB723" s="13"/>
      <c r="OAC723" s="13"/>
      <c r="OAD723" s="13"/>
      <c r="OAE723" s="13"/>
      <c r="OAF723" s="13"/>
      <c r="OAG723" s="13"/>
      <c r="OAH723" s="13"/>
      <c r="OAI723" s="13"/>
      <c r="OAJ723" s="13"/>
      <c r="OAK723" s="13"/>
      <c r="OAL723" s="13"/>
      <c r="OAM723" s="13"/>
      <c r="OAN723" s="13"/>
      <c r="OAO723" s="13"/>
      <c r="OAP723" s="13"/>
      <c r="OAQ723" s="13"/>
      <c r="OAR723" s="13"/>
      <c r="OAS723" s="13"/>
      <c r="OAT723" s="13"/>
      <c r="OAU723" s="13"/>
      <c r="OAV723" s="13"/>
      <c r="OAW723" s="13"/>
      <c r="OAX723" s="13"/>
      <c r="OAY723" s="13"/>
      <c r="OAZ723" s="13"/>
      <c r="OBA723" s="13"/>
      <c r="OBB723" s="13"/>
      <c r="OBC723" s="13"/>
      <c r="OBD723" s="13"/>
      <c r="OBE723" s="13"/>
      <c r="OBF723" s="13"/>
      <c r="OBG723" s="13"/>
      <c r="OBH723" s="13"/>
      <c r="OBI723" s="13"/>
      <c r="OBJ723" s="13"/>
      <c r="OBK723" s="13"/>
      <c r="OBL723" s="13"/>
      <c r="OBM723" s="13"/>
      <c r="OBN723" s="13"/>
      <c r="OBO723" s="13"/>
      <c r="OBP723" s="13"/>
      <c r="OBQ723" s="13"/>
      <c r="OBR723" s="13"/>
      <c r="OBS723" s="13"/>
      <c r="OBT723" s="13"/>
      <c r="OBU723" s="13"/>
      <c r="OBV723" s="13"/>
      <c r="OBW723" s="13"/>
      <c r="OBX723" s="13"/>
      <c r="OBY723" s="13"/>
      <c r="OBZ723" s="13"/>
      <c r="OCA723" s="13"/>
      <c r="OCB723" s="13"/>
      <c r="OCC723" s="13"/>
      <c r="OCD723" s="13"/>
      <c r="OCE723" s="13"/>
      <c r="OCF723" s="13"/>
      <c r="OCG723" s="13"/>
      <c r="OCH723" s="13"/>
      <c r="OCI723" s="13"/>
      <c r="OCJ723" s="13"/>
      <c r="OCK723" s="13"/>
      <c r="OCL723" s="13"/>
      <c r="OCM723" s="13"/>
      <c r="OCN723" s="13"/>
      <c r="OCO723" s="13"/>
      <c r="OCP723" s="13"/>
      <c r="OCQ723" s="13"/>
      <c r="OCR723" s="13"/>
      <c r="OCS723" s="13"/>
      <c r="OCT723" s="13"/>
      <c r="OCU723" s="13"/>
      <c r="OCV723" s="13"/>
      <c r="OCW723" s="13"/>
      <c r="OCX723" s="13"/>
      <c r="OCY723" s="13"/>
      <c r="OCZ723" s="13"/>
      <c r="ODA723" s="13"/>
      <c r="ODB723" s="13"/>
      <c r="ODC723" s="13"/>
      <c r="ODD723" s="13"/>
      <c r="ODE723" s="13"/>
      <c r="ODF723" s="13"/>
      <c r="ODG723" s="13"/>
      <c r="ODH723" s="13"/>
      <c r="ODI723" s="13"/>
      <c r="ODJ723" s="13"/>
      <c r="ODK723" s="13"/>
      <c r="ODL723" s="13"/>
      <c r="ODM723" s="13"/>
      <c r="ODN723" s="13"/>
      <c r="ODO723" s="13"/>
      <c r="ODP723" s="13"/>
      <c r="ODQ723" s="13"/>
      <c r="ODR723" s="13"/>
      <c r="ODS723" s="13"/>
      <c r="ODT723" s="13"/>
      <c r="ODU723" s="13"/>
      <c r="ODV723" s="13"/>
      <c r="ODW723" s="13"/>
      <c r="ODX723" s="13"/>
      <c r="ODY723" s="13"/>
      <c r="ODZ723" s="13"/>
      <c r="OEA723" s="13"/>
      <c r="OEB723" s="13"/>
      <c r="OEC723" s="13"/>
      <c r="OED723" s="13"/>
      <c r="OEE723" s="13"/>
      <c r="OEF723" s="13"/>
      <c r="OEG723" s="13"/>
      <c r="OEH723" s="13"/>
      <c r="OEI723" s="13"/>
      <c r="OEJ723" s="13"/>
      <c r="OEK723" s="13"/>
      <c r="OEL723" s="13"/>
      <c r="OEM723" s="13"/>
      <c r="OEN723" s="13"/>
      <c r="OEO723" s="13"/>
      <c r="OEP723" s="13"/>
      <c r="OEQ723" s="13"/>
      <c r="OER723" s="13"/>
      <c r="OES723" s="13"/>
      <c r="OET723" s="13"/>
      <c r="OEU723" s="13"/>
      <c r="OEV723" s="13"/>
      <c r="OEW723" s="13"/>
      <c r="OEX723" s="13"/>
      <c r="OEY723" s="13"/>
      <c r="OEZ723" s="13"/>
      <c r="OFA723" s="13"/>
      <c r="OFB723" s="13"/>
      <c r="OFC723" s="13"/>
      <c r="OFD723" s="13"/>
      <c r="OFE723" s="13"/>
      <c r="OFF723" s="13"/>
      <c r="OFG723" s="13"/>
      <c r="OFH723" s="13"/>
      <c r="OFI723" s="13"/>
      <c r="OFJ723" s="13"/>
      <c r="OFK723" s="13"/>
      <c r="OFL723" s="13"/>
      <c r="OFM723" s="13"/>
      <c r="OFN723" s="13"/>
      <c r="OFO723" s="13"/>
      <c r="OFP723" s="13"/>
      <c r="OFQ723" s="13"/>
      <c r="OFR723" s="13"/>
      <c r="OFS723" s="13"/>
      <c r="OFT723" s="13"/>
      <c r="OFU723" s="13"/>
      <c r="OFV723" s="13"/>
      <c r="OFW723" s="13"/>
      <c r="OFX723" s="13"/>
      <c r="OFY723" s="13"/>
      <c r="OFZ723" s="13"/>
      <c r="OGA723" s="13"/>
      <c r="OGB723" s="13"/>
      <c r="OGC723" s="13"/>
      <c r="OGD723" s="13"/>
      <c r="OGE723" s="13"/>
      <c r="OGF723" s="13"/>
      <c r="OGG723" s="13"/>
      <c r="OGH723" s="13"/>
      <c r="OGI723" s="13"/>
      <c r="OGJ723" s="13"/>
      <c r="OGK723" s="13"/>
      <c r="OGL723" s="13"/>
      <c r="OGM723" s="13"/>
      <c r="OGN723" s="13"/>
      <c r="OGO723" s="13"/>
      <c r="OGP723" s="13"/>
      <c r="OGQ723" s="13"/>
      <c r="OGR723" s="13"/>
      <c r="OGS723" s="13"/>
      <c r="OGT723" s="13"/>
      <c r="OGU723" s="13"/>
      <c r="OGV723" s="13"/>
      <c r="OGW723" s="13"/>
      <c r="OGX723" s="13"/>
      <c r="OGY723" s="13"/>
      <c r="OGZ723" s="13"/>
      <c r="OHA723" s="13"/>
      <c r="OHB723" s="13"/>
      <c r="OHC723" s="13"/>
      <c r="OHD723" s="13"/>
      <c r="OHE723" s="13"/>
      <c r="OHF723" s="13"/>
      <c r="OHG723" s="13"/>
      <c r="OHH723" s="13"/>
      <c r="OHI723" s="13"/>
      <c r="OHJ723" s="13"/>
      <c r="OHK723" s="13"/>
      <c r="OHL723" s="13"/>
      <c r="OHM723" s="13"/>
      <c r="OHN723" s="13"/>
      <c r="OHO723" s="13"/>
      <c r="OHP723" s="13"/>
      <c r="OHQ723" s="13"/>
      <c r="OHR723" s="13"/>
      <c r="OHS723" s="13"/>
      <c r="OHT723" s="13"/>
      <c r="OHU723" s="13"/>
      <c r="OHV723" s="13"/>
      <c r="OHW723" s="13"/>
      <c r="OHX723" s="13"/>
      <c r="OHY723" s="13"/>
      <c r="OHZ723" s="13"/>
      <c r="OIA723" s="13"/>
      <c r="OIB723" s="13"/>
      <c r="OIC723" s="13"/>
      <c r="OID723" s="13"/>
      <c r="OIE723" s="13"/>
      <c r="OIF723" s="13"/>
      <c r="OIG723" s="13"/>
      <c r="OIH723" s="13"/>
      <c r="OII723" s="13"/>
      <c r="OIJ723" s="13"/>
      <c r="OIK723" s="13"/>
      <c r="OIL723" s="13"/>
      <c r="OIM723" s="13"/>
      <c r="OIN723" s="13"/>
      <c r="OIO723" s="13"/>
      <c r="OIP723" s="13"/>
      <c r="OIQ723" s="13"/>
      <c r="OIR723" s="13"/>
      <c r="OIS723" s="13"/>
      <c r="OIT723" s="13"/>
      <c r="OIU723" s="13"/>
      <c r="OIV723" s="13"/>
      <c r="OIW723" s="13"/>
      <c r="OIX723" s="13"/>
      <c r="OIY723" s="13"/>
      <c r="OIZ723" s="13"/>
      <c r="OJA723" s="13"/>
      <c r="OJB723" s="13"/>
      <c r="OJC723" s="13"/>
      <c r="OJD723" s="13"/>
      <c r="OJE723" s="13"/>
      <c r="OJF723" s="13"/>
      <c r="OJG723" s="13"/>
      <c r="OJH723" s="13"/>
      <c r="OJI723" s="13"/>
      <c r="OJJ723" s="13"/>
      <c r="OJK723" s="13"/>
      <c r="OJL723" s="13"/>
      <c r="OJM723" s="13"/>
      <c r="OJN723" s="13"/>
      <c r="OJO723" s="13"/>
      <c r="OJP723" s="13"/>
      <c r="OJQ723" s="13"/>
      <c r="OJR723" s="13"/>
      <c r="OJS723" s="13"/>
      <c r="OJT723" s="13"/>
      <c r="OJU723" s="13"/>
      <c r="OJV723" s="13"/>
      <c r="OJW723" s="13"/>
      <c r="OJX723" s="13"/>
      <c r="OJY723" s="13"/>
      <c r="OJZ723" s="13"/>
      <c r="OKA723" s="13"/>
      <c r="OKB723" s="13"/>
      <c r="OKC723" s="13"/>
      <c r="OKD723" s="13"/>
      <c r="OKE723" s="13"/>
      <c r="OKF723" s="13"/>
      <c r="OKG723" s="13"/>
      <c r="OKH723" s="13"/>
      <c r="OKI723" s="13"/>
      <c r="OKJ723" s="13"/>
      <c r="OKK723" s="13"/>
      <c r="OKL723" s="13"/>
      <c r="OKM723" s="13"/>
      <c r="OKN723" s="13"/>
      <c r="OKO723" s="13"/>
      <c r="OKP723" s="13"/>
      <c r="OKQ723" s="13"/>
      <c r="OKR723" s="13"/>
      <c r="OKS723" s="13"/>
      <c r="OKT723" s="13"/>
      <c r="OKU723" s="13"/>
      <c r="OKV723" s="13"/>
      <c r="OKW723" s="13"/>
      <c r="OKX723" s="13"/>
      <c r="OKY723" s="13"/>
      <c r="OKZ723" s="13"/>
      <c r="OLA723" s="13"/>
      <c r="OLB723" s="13"/>
      <c r="OLC723" s="13"/>
      <c r="OLD723" s="13"/>
      <c r="OLE723" s="13"/>
      <c r="OLF723" s="13"/>
      <c r="OLG723" s="13"/>
      <c r="OLH723" s="13"/>
      <c r="OLI723" s="13"/>
      <c r="OLJ723" s="13"/>
      <c r="OLK723" s="13"/>
      <c r="OLL723" s="13"/>
      <c r="OLM723" s="13"/>
      <c r="OLN723" s="13"/>
      <c r="OLO723" s="13"/>
      <c r="OLP723" s="13"/>
      <c r="OLQ723" s="13"/>
      <c r="OLR723" s="13"/>
      <c r="OLS723" s="13"/>
      <c r="OLT723" s="13"/>
      <c r="OLU723" s="13"/>
      <c r="OLV723" s="13"/>
      <c r="OLW723" s="13"/>
      <c r="OLX723" s="13"/>
      <c r="OLY723" s="13"/>
      <c r="OLZ723" s="13"/>
      <c r="OMA723" s="13"/>
      <c r="OMB723" s="13"/>
      <c r="OMC723" s="13"/>
      <c r="OMD723" s="13"/>
      <c r="OME723" s="13"/>
      <c r="OMF723" s="13"/>
      <c r="OMG723" s="13"/>
      <c r="OMH723" s="13"/>
      <c r="OMI723" s="13"/>
      <c r="OMJ723" s="13"/>
      <c r="OMK723" s="13"/>
      <c r="OML723" s="13"/>
      <c r="OMM723" s="13"/>
      <c r="OMN723" s="13"/>
      <c r="OMO723" s="13"/>
      <c r="OMP723" s="13"/>
      <c r="OMQ723" s="13"/>
      <c r="OMR723" s="13"/>
      <c r="OMS723" s="13"/>
      <c r="OMT723" s="13"/>
      <c r="OMU723" s="13"/>
      <c r="OMV723" s="13"/>
      <c r="OMW723" s="13"/>
      <c r="OMX723" s="13"/>
      <c r="OMY723" s="13"/>
      <c r="OMZ723" s="13"/>
      <c r="ONA723" s="13"/>
      <c r="ONB723" s="13"/>
      <c r="ONC723" s="13"/>
      <c r="OND723" s="13"/>
      <c r="ONE723" s="13"/>
      <c r="ONF723" s="13"/>
      <c r="ONG723" s="13"/>
      <c r="ONH723" s="13"/>
      <c r="ONI723" s="13"/>
      <c r="ONJ723" s="13"/>
      <c r="ONK723" s="13"/>
      <c r="ONL723" s="13"/>
      <c r="ONM723" s="13"/>
      <c r="ONN723" s="13"/>
      <c r="ONO723" s="13"/>
      <c r="ONP723" s="13"/>
      <c r="ONQ723" s="13"/>
      <c r="ONR723" s="13"/>
      <c r="ONS723" s="13"/>
      <c r="ONT723" s="13"/>
      <c r="ONU723" s="13"/>
      <c r="ONV723" s="13"/>
      <c r="ONW723" s="13"/>
      <c r="ONX723" s="13"/>
      <c r="ONY723" s="13"/>
      <c r="ONZ723" s="13"/>
      <c r="OOA723" s="13"/>
      <c r="OOB723" s="13"/>
      <c r="OOC723" s="13"/>
      <c r="OOD723" s="13"/>
      <c r="OOE723" s="13"/>
      <c r="OOF723" s="13"/>
      <c r="OOG723" s="13"/>
      <c r="OOH723" s="13"/>
      <c r="OOI723" s="13"/>
      <c r="OOJ723" s="13"/>
      <c r="OOK723" s="13"/>
      <c r="OOL723" s="13"/>
      <c r="OOM723" s="13"/>
      <c r="OON723" s="13"/>
      <c r="OOO723" s="13"/>
      <c r="OOP723" s="13"/>
      <c r="OOQ723" s="13"/>
      <c r="OOR723" s="13"/>
      <c r="OOS723" s="13"/>
      <c r="OOT723" s="13"/>
      <c r="OOU723" s="13"/>
      <c r="OOV723" s="13"/>
      <c r="OOW723" s="13"/>
      <c r="OOX723" s="13"/>
      <c r="OOY723" s="13"/>
      <c r="OOZ723" s="13"/>
      <c r="OPA723" s="13"/>
      <c r="OPB723" s="13"/>
      <c r="OPC723" s="13"/>
      <c r="OPD723" s="13"/>
      <c r="OPE723" s="13"/>
      <c r="OPF723" s="13"/>
      <c r="OPG723" s="13"/>
      <c r="OPH723" s="13"/>
      <c r="OPI723" s="13"/>
      <c r="OPJ723" s="13"/>
      <c r="OPK723" s="13"/>
      <c r="OPL723" s="13"/>
      <c r="OPM723" s="13"/>
      <c r="OPN723" s="13"/>
      <c r="OPO723" s="13"/>
      <c r="OPP723" s="13"/>
      <c r="OPQ723" s="13"/>
      <c r="OPR723" s="13"/>
      <c r="OPS723" s="13"/>
      <c r="OPT723" s="13"/>
      <c r="OPU723" s="13"/>
      <c r="OPV723" s="13"/>
      <c r="OPW723" s="13"/>
      <c r="OPX723" s="13"/>
      <c r="OPY723" s="13"/>
      <c r="OPZ723" s="13"/>
      <c r="OQA723" s="13"/>
      <c r="OQB723" s="13"/>
      <c r="OQC723" s="13"/>
      <c r="OQD723" s="13"/>
      <c r="OQE723" s="13"/>
      <c r="OQF723" s="13"/>
      <c r="OQG723" s="13"/>
      <c r="OQH723" s="13"/>
      <c r="OQI723" s="13"/>
      <c r="OQJ723" s="13"/>
      <c r="OQK723" s="13"/>
      <c r="OQL723" s="13"/>
      <c r="OQM723" s="13"/>
      <c r="OQN723" s="13"/>
      <c r="OQO723" s="13"/>
      <c r="OQP723" s="13"/>
      <c r="OQQ723" s="13"/>
      <c r="OQR723" s="13"/>
      <c r="OQS723" s="13"/>
      <c r="OQT723" s="13"/>
      <c r="OQU723" s="13"/>
      <c r="OQV723" s="13"/>
      <c r="OQW723" s="13"/>
      <c r="OQX723" s="13"/>
      <c r="OQY723" s="13"/>
      <c r="OQZ723" s="13"/>
      <c r="ORA723" s="13"/>
      <c r="ORB723" s="13"/>
      <c r="ORC723" s="13"/>
      <c r="ORD723" s="13"/>
      <c r="ORE723" s="13"/>
      <c r="ORF723" s="13"/>
      <c r="ORG723" s="13"/>
      <c r="ORH723" s="13"/>
      <c r="ORI723" s="13"/>
      <c r="ORJ723" s="13"/>
      <c r="ORK723" s="13"/>
      <c r="ORL723" s="13"/>
      <c r="ORM723" s="13"/>
      <c r="ORN723" s="13"/>
      <c r="ORO723" s="13"/>
      <c r="ORP723" s="13"/>
      <c r="ORQ723" s="13"/>
      <c r="ORR723" s="13"/>
      <c r="ORS723" s="13"/>
      <c r="ORT723" s="13"/>
      <c r="ORU723" s="13"/>
      <c r="ORV723" s="13"/>
      <c r="ORW723" s="13"/>
      <c r="ORX723" s="13"/>
      <c r="ORY723" s="13"/>
      <c r="ORZ723" s="13"/>
      <c r="OSA723" s="13"/>
      <c r="OSB723" s="13"/>
      <c r="OSC723" s="13"/>
      <c r="OSD723" s="13"/>
      <c r="OSE723" s="13"/>
      <c r="OSF723" s="13"/>
      <c r="OSG723" s="13"/>
      <c r="OSH723" s="13"/>
      <c r="OSI723" s="13"/>
      <c r="OSJ723" s="13"/>
      <c r="OSK723" s="13"/>
      <c r="OSL723" s="13"/>
      <c r="OSM723" s="13"/>
      <c r="OSN723" s="13"/>
      <c r="OSO723" s="13"/>
      <c r="OSP723" s="13"/>
      <c r="OSQ723" s="13"/>
      <c r="OSR723" s="13"/>
      <c r="OSS723" s="13"/>
      <c r="OST723" s="13"/>
      <c r="OSU723" s="13"/>
      <c r="OSV723" s="13"/>
      <c r="OSW723" s="13"/>
      <c r="OSX723" s="13"/>
      <c r="OSY723" s="13"/>
      <c r="OSZ723" s="13"/>
      <c r="OTA723" s="13"/>
      <c r="OTB723" s="13"/>
      <c r="OTC723" s="13"/>
      <c r="OTD723" s="13"/>
      <c r="OTE723" s="13"/>
      <c r="OTF723" s="13"/>
      <c r="OTG723" s="13"/>
      <c r="OTH723" s="13"/>
      <c r="OTI723" s="13"/>
      <c r="OTJ723" s="13"/>
      <c r="OTK723" s="13"/>
      <c r="OTL723" s="13"/>
      <c r="OTM723" s="13"/>
      <c r="OTN723" s="13"/>
      <c r="OTO723" s="13"/>
      <c r="OTP723" s="13"/>
      <c r="OTQ723" s="13"/>
      <c r="OTR723" s="13"/>
      <c r="OTS723" s="13"/>
      <c r="OTT723" s="13"/>
      <c r="OTU723" s="13"/>
      <c r="OTV723" s="13"/>
      <c r="OTW723" s="13"/>
      <c r="OTX723" s="13"/>
      <c r="OTY723" s="13"/>
      <c r="OTZ723" s="13"/>
      <c r="OUA723" s="13"/>
      <c r="OUB723" s="13"/>
      <c r="OUC723" s="13"/>
      <c r="OUD723" s="13"/>
      <c r="OUE723" s="13"/>
      <c r="OUF723" s="13"/>
      <c r="OUG723" s="13"/>
      <c r="OUH723" s="13"/>
      <c r="OUI723" s="13"/>
      <c r="OUJ723" s="13"/>
      <c r="OUK723" s="13"/>
      <c r="OUL723" s="13"/>
      <c r="OUM723" s="13"/>
      <c r="OUN723" s="13"/>
      <c r="OUO723" s="13"/>
      <c r="OUP723" s="13"/>
      <c r="OUQ723" s="13"/>
      <c r="OUR723" s="13"/>
      <c r="OUS723" s="13"/>
      <c r="OUT723" s="13"/>
      <c r="OUU723" s="13"/>
      <c r="OUV723" s="13"/>
      <c r="OUW723" s="13"/>
      <c r="OUX723" s="13"/>
      <c r="OUY723" s="13"/>
      <c r="OUZ723" s="13"/>
      <c r="OVA723" s="13"/>
      <c r="OVB723" s="13"/>
      <c r="OVC723" s="13"/>
      <c r="OVD723" s="13"/>
      <c r="OVE723" s="13"/>
      <c r="OVF723" s="13"/>
      <c r="OVG723" s="13"/>
      <c r="OVH723" s="13"/>
      <c r="OVI723" s="13"/>
      <c r="OVJ723" s="13"/>
      <c r="OVK723" s="13"/>
      <c r="OVL723" s="13"/>
      <c r="OVM723" s="13"/>
      <c r="OVN723" s="13"/>
      <c r="OVO723" s="13"/>
      <c r="OVP723" s="13"/>
      <c r="OVQ723" s="13"/>
      <c r="OVR723" s="13"/>
      <c r="OVS723" s="13"/>
      <c r="OVT723" s="13"/>
      <c r="OVU723" s="13"/>
      <c r="OVV723" s="13"/>
      <c r="OVW723" s="13"/>
      <c r="OVX723" s="13"/>
      <c r="OVY723" s="13"/>
      <c r="OVZ723" s="13"/>
      <c r="OWA723" s="13"/>
      <c r="OWB723" s="13"/>
      <c r="OWC723" s="13"/>
      <c r="OWD723" s="13"/>
      <c r="OWE723" s="13"/>
      <c r="OWF723" s="13"/>
      <c r="OWG723" s="13"/>
      <c r="OWH723" s="13"/>
      <c r="OWI723" s="13"/>
      <c r="OWJ723" s="13"/>
      <c r="OWK723" s="13"/>
      <c r="OWL723" s="13"/>
      <c r="OWM723" s="13"/>
      <c r="OWN723" s="13"/>
      <c r="OWO723" s="13"/>
      <c r="OWP723" s="13"/>
      <c r="OWQ723" s="13"/>
      <c r="OWR723" s="13"/>
      <c r="OWS723" s="13"/>
      <c r="OWT723" s="13"/>
      <c r="OWU723" s="13"/>
      <c r="OWV723" s="13"/>
      <c r="OWW723" s="13"/>
      <c r="OWX723" s="13"/>
      <c r="OWY723" s="13"/>
      <c r="OWZ723" s="13"/>
      <c r="OXA723" s="13"/>
      <c r="OXB723" s="13"/>
      <c r="OXC723" s="13"/>
      <c r="OXD723" s="13"/>
      <c r="OXE723" s="13"/>
      <c r="OXF723" s="13"/>
      <c r="OXG723" s="13"/>
      <c r="OXH723" s="13"/>
      <c r="OXI723" s="13"/>
      <c r="OXJ723" s="13"/>
      <c r="OXK723" s="13"/>
      <c r="OXL723" s="13"/>
      <c r="OXM723" s="13"/>
      <c r="OXN723" s="13"/>
      <c r="OXO723" s="13"/>
      <c r="OXP723" s="13"/>
      <c r="OXQ723" s="13"/>
      <c r="OXR723" s="13"/>
      <c r="OXS723" s="13"/>
      <c r="OXT723" s="13"/>
      <c r="OXU723" s="13"/>
      <c r="OXV723" s="13"/>
      <c r="OXW723" s="13"/>
      <c r="OXX723" s="13"/>
      <c r="OXY723" s="13"/>
      <c r="OXZ723" s="13"/>
      <c r="OYA723" s="13"/>
      <c r="OYB723" s="13"/>
      <c r="OYC723" s="13"/>
      <c r="OYD723" s="13"/>
      <c r="OYE723" s="13"/>
      <c r="OYF723" s="13"/>
      <c r="OYG723" s="13"/>
      <c r="OYH723" s="13"/>
      <c r="OYI723" s="13"/>
      <c r="OYJ723" s="13"/>
      <c r="OYK723" s="13"/>
      <c r="OYL723" s="13"/>
      <c r="OYM723" s="13"/>
      <c r="OYN723" s="13"/>
      <c r="OYO723" s="13"/>
      <c r="OYP723" s="13"/>
      <c r="OYQ723" s="13"/>
      <c r="OYR723" s="13"/>
      <c r="OYS723" s="13"/>
      <c r="OYT723" s="13"/>
      <c r="OYU723" s="13"/>
      <c r="OYV723" s="13"/>
      <c r="OYW723" s="13"/>
      <c r="OYX723" s="13"/>
      <c r="OYY723" s="13"/>
      <c r="OYZ723" s="13"/>
      <c r="OZA723" s="13"/>
      <c r="OZB723" s="13"/>
      <c r="OZC723" s="13"/>
      <c r="OZD723" s="13"/>
      <c r="OZE723" s="13"/>
      <c r="OZF723" s="13"/>
      <c r="OZG723" s="13"/>
      <c r="OZH723" s="13"/>
      <c r="OZI723" s="13"/>
      <c r="OZJ723" s="13"/>
      <c r="OZK723" s="13"/>
      <c r="OZL723" s="13"/>
      <c r="OZM723" s="13"/>
      <c r="OZN723" s="13"/>
      <c r="OZO723" s="13"/>
      <c r="OZP723" s="13"/>
      <c r="OZQ723" s="13"/>
      <c r="OZR723" s="13"/>
      <c r="OZS723" s="13"/>
      <c r="OZT723" s="13"/>
      <c r="OZU723" s="13"/>
      <c r="OZV723" s="13"/>
      <c r="OZW723" s="13"/>
      <c r="OZX723" s="13"/>
      <c r="OZY723" s="13"/>
      <c r="OZZ723" s="13"/>
      <c r="PAA723" s="13"/>
      <c r="PAB723" s="13"/>
      <c r="PAC723" s="13"/>
      <c r="PAD723" s="13"/>
      <c r="PAE723" s="13"/>
      <c r="PAF723" s="13"/>
      <c r="PAG723" s="13"/>
      <c r="PAH723" s="13"/>
      <c r="PAI723" s="13"/>
      <c r="PAJ723" s="13"/>
      <c r="PAK723" s="13"/>
      <c r="PAL723" s="13"/>
      <c r="PAM723" s="13"/>
      <c r="PAN723" s="13"/>
      <c r="PAO723" s="13"/>
      <c r="PAP723" s="13"/>
      <c r="PAQ723" s="13"/>
      <c r="PAR723" s="13"/>
      <c r="PAS723" s="13"/>
      <c r="PAT723" s="13"/>
      <c r="PAU723" s="13"/>
      <c r="PAV723" s="13"/>
      <c r="PAW723" s="13"/>
      <c r="PAX723" s="13"/>
      <c r="PAY723" s="13"/>
      <c r="PAZ723" s="13"/>
      <c r="PBA723" s="13"/>
      <c r="PBB723" s="13"/>
      <c r="PBC723" s="13"/>
      <c r="PBD723" s="13"/>
      <c r="PBE723" s="13"/>
      <c r="PBF723" s="13"/>
      <c r="PBG723" s="13"/>
      <c r="PBH723" s="13"/>
      <c r="PBI723" s="13"/>
      <c r="PBJ723" s="13"/>
      <c r="PBK723" s="13"/>
      <c r="PBL723" s="13"/>
      <c r="PBM723" s="13"/>
      <c r="PBN723" s="13"/>
      <c r="PBO723" s="13"/>
      <c r="PBP723" s="13"/>
      <c r="PBQ723" s="13"/>
      <c r="PBR723" s="13"/>
      <c r="PBS723" s="13"/>
      <c r="PBT723" s="13"/>
      <c r="PBU723" s="13"/>
      <c r="PBV723" s="13"/>
      <c r="PBW723" s="13"/>
      <c r="PBX723" s="13"/>
      <c r="PBY723" s="13"/>
      <c r="PBZ723" s="13"/>
      <c r="PCA723" s="13"/>
      <c r="PCB723" s="13"/>
      <c r="PCC723" s="13"/>
      <c r="PCD723" s="13"/>
      <c r="PCE723" s="13"/>
      <c r="PCF723" s="13"/>
      <c r="PCG723" s="13"/>
      <c r="PCH723" s="13"/>
      <c r="PCI723" s="13"/>
      <c r="PCJ723" s="13"/>
      <c r="PCK723" s="13"/>
      <c r="PCL723" s="13"/>
      <c r="PCM723" s="13"/>
      <c r="PCN723" s="13"/>
      <c r="PCO723" s="13"/>
      <c r="PCP723" s="13"/>
      <c r="PCQ723" s="13"/>
      <c r="PCR723" s="13"/>
      <c r="PCS723" s="13"/>
      <c r="PCT723" s="13"/>
      <c r="PCU723" s="13"/>
      <c r="PCV723" s="13"/>
      <c r="PCW723" s="13"/>
      <c r="PCX723" s="13"/>
      <c r="PCY723" s="13"/>
      <c r="PCZ723" s="13"/>
      <c r="PDA723" s="13"/>
      <c r="PDB723" s="13"/>
      <c r="PDC723" s="13"/>
      <c r="PDD723" s="13"/>
      <c r="PDE723" s="13"/>
      <c r="PDF723" s="13"/>
      <c r="PDG723" s="13"/>
      <c r="PDH723" s="13"/>
      <c r="PDI723" s="13"/>
      <c r="PDJ723" s="13"/>
      <c r="PDK723" s="13"/>
      <c r="PDL723" s="13"/>
      <c r="PDM723" s="13"/>
      <c r="PDN723" s="13"/>
      <c r="PDO723" s="13"/>
      <c r="PDP723" s="13"/>
      <c r="PDQ723" s="13"/>
      <c r="PDR723" s="13"/>
      <c r="PDS723" s="13"/>
      <c r="PDT723" s="13"/>
      <c r="PDU723" s="13"/>
      <c r="PDV723" s="13"/>
      <c r="PDW723" s="13"/>
      <c r="PDX723" s="13"/>
      <c r="PDY723" s="13"/>
      <c r="PDZ723" s="13"/>
      <c r="PEA723" s="13"/>
      <c r="PEB723" s="13"/>
      <c r="PEC723" s="13"/>
      <c r="PED723" s="13"/>
      <c r="PEE723" s="13"/>
      <c r="PEF723" s="13"/>
      <c r="PEG723" s="13"/>
      <c r="PEH723" s="13"/>
      <c r="PEI723" s="13"/>
      <c r="PEJ723" s="13"/>
      <c r="PEK723" s="13"/>
      <c r="PEL723" s="13"/>
      <c r="PEM723" s="13"/>
      <c r="PEN723" s="13"/>
      <c r="PEO723" s="13"/>
      <c r="PEP723" s="13"/>
      <c r="PEQ723" s="13"/>
      <c r="PER723" s="13"/>
      <c r="PES723" s="13"/>
      <c r="PET723" s="13"/>
      <c r="PEU723" s="13"/>
      <c r="PEV723" s="13"/>
      <c r="PEW723" s="13"/>
      <c r="PEX723" s="13"/>
      <c r="PEY723" s="13"/>
      <c r="PEZ723" s="13"/>
      <c r="PFA723" s="13"/>
      <c r="PFB723" s="13"/>
      <c r="PFC723" s="13"/>
      <c r="PFD723" s="13"/>
      <c r="PFE723" s="13"/>
      <c r="PFF723" s="13"/>
      <c r="PFG723" s="13"/>
      <c r="PFH723" s="13"/>
      <c r="PFI723" s="13"/>
      <c r="PFJ723" s="13"/>
      <c r="PFK723" s="13"/>
      <c r="PFL723" s="13"/>
      <c r="PFM723" s="13"/>
      <c r="PFN723" s="13"/>
      <c r="PFO723" s="13"/>
      <c r="PFP723" s="13"/>
      <c r="PFQ723" s="13"/>
      <c r="PFR723" s="13"/>
      <c r="PFS723" s="13"/>
      <c r="PFT723" s="13"/>
      <c r="PFU723" s="13"/>
      <c r="PFV723" s="13"/>
      <c r="PFW723" s="13"/>
      <c r="PFX723" s="13"/>
      <c r="PFY723" s="13"/>
      <c r="PFZ723" s="13"/>
      <c r="PGA723" s="13"/>
      <c r="PGB723" s="13"/>
      <c r="PGC723" s="13"/>
      <c r="PGD723" s="13"/>
      <c r="PGE723" s="13"/>
      <c r="PGF723" s="13"/>
      <c r="PGG723" s="13"/>
      <c r="PGH723" s="13"/>
      <c r="PGI723" s="13"/>
      <c r="PGJ723" s="13"/>
      <c r="PGK723" s="13"/>
      <c r="PGL723" s="13"/>
      <c r="PGM723" s="13"/>
      <c r="PGN723" s="13"/>
      <c r="PGO723" s="13"/>
      <c r="PGP723" s="13"/>
      <c r="PGQ723" s="13"/>
      <c r="PGR723" s="13"/>
      <c r="PGS723" s="13"/>
      <c r="PGT723" s="13"/>
      <c r="PGU723" s="13"/>
      <c r="PGV723" s="13"/>
      <c r="PGW723" s="13"/>
      <c r="PGX723" s="13"/>
      <c r="PGY723" s="13"/>
      <c r="PGZ723" s="13"/>
      <c r="PHA723" s="13"/>
      <c r="PHB723" s="13"/>
      <c r="PHC723" s="13"/>
      <c r="PHD723" s="13"/>
      <c r="PHE723" s="13"/>
      <c r="PHF723" s="13"/>
      <c r="PHG723" s="13"/>
      <c r="PHH723" s="13"/>
      <c r="PHI723" s="13"/>
      <c r="PHJ723" s="13"/>
      <c r="PHK723" s="13"/>
      <c r="PHL723" s="13"/>
      <c r="PHM723" s="13"/>
      <c r="PHN723" s="13"/>
      <c r="PHO723" s="13"/>
      <c r="PHP723" s="13"/>
      <c r="PHQ723" s="13"/>
      <c r="PHR723" s="13"/>
      <c r="PHS723" s="13"/>
      <c r="PHT723" s="13"/>
      <c r="PHU723" s="13"/>
      <c r="PHV723" s="13"/>
      <c r="PHW723" s="13"/>
      <c r="PHX723" s="13"/>
      <c r="PHY723" s="13"/>
      <c r="PHZ723" s="13"/>
      <c r="PIA723" s="13"/>
      <c r="PIB723" s="13"/>
      <c r="PIC723" s="13"/>
      <c r="PID723" s="13"/>
      <c r="PIE723" s="13"/>
      <c r="PIF723" s="13"/>
      <c r="PIG723" s="13"/>
      <c r="PIH723" s="13"/>
      <c r="PII723" s="13"/>
      <c r="PIJ723" s="13"/>
      <c r="PIK723" s="13"/>
      <c r="PIL723" s="13"/>
      <c r="PIM723" s="13"/>
      <c r="PIN723" s="13"/>
      <c r="PIO723" s="13"/>
      <c r="PIP723" s="13"/>
      <c r="PIQ723" s="13"/>
      <c r="PIR723" s="13"/>
      <c r="PIS723" s="13"/>
      <c r="PIT723" s="13"/>
      <c r="PIU723" s="13"/>
      <c r="PIV723" s="13"/>
      <c r="PIW723" s="13"/>
      <c r="PIX723" s="13"/>
      <c r="PIY723" s="13"/>
      <c r="PIZ723" s="13"/>
      <c r="PJA723" s="13"/>
      <c r="PJB723" s="13"/>
      <c r="PJC723" s="13"/>
      <c r="PJD723" s="13"/>
      <c r="PJE723" s="13"/>
      <c r="PJF723" s="13"/>
      <c r="PJG723" s="13"/>
      <c r="PJH723" s="13"/>
      <c r="PJI723" s="13"/>
      <c r="PJJ723" s="13"/>
      <c r="PJK723" s="13"/>
      <c r="PJL723" s="13"/>
      <c r="PJM723" s="13"/>
      <c r="PJN723" s="13"/>
      <c r="PJO723" s="13"/>
      <c r="PJP723" s="13"/>
      <c r="PJQ723" s="13"/>
      <c r="PJR723" s="13"/>
      <c r="PJS723" s="13"/>
      <c r="PJT723" s="13"/>
      <c r="PJU723" s="13"/>
      <c r="PJV723" s="13"/>
      <c r="PJW723" s="13"/>
      <c r="PJX723" s="13"/>
      <c r="PJY723" s="13"/>
      <c r="PJZ723" s="13"/>
      <c r="PKA723" s="13"/>
      <c r="PKB723" s="13"/>
      <c r="PKC723" s="13"/>
      <c r="PKD723" s="13"/>
      <c r="PKE723" s="13"/>
      <c r="PKF723" s="13"/>
      <c r="PKG723" s="13"/>
      <c r="PKH723" s="13"/>
      <c r="PKI723" s="13"/>
      <c r="PKJ723" s="13"/>
      <c r="PKK723" s="13"/>
      <c r="PKL723" s="13"/>
      <c r="PKM723" s="13"/>
      <c r="PKN723" s="13"/>
      <c r="PKO723" s="13"/>
      <c r="PKP723" s="13"/>
      <c r="PKQ723" s="13"/>
      <c r="PKR723" s="13"/>
      <c r="PKS723" s="13"/>
      <c r="PKT723" s="13"/>
      <c r="PKU723" s="13"/>
      <c r="PKV723" s="13"/>
      <c r="PKW723" s="13"/>
      <c r="PKX723" s="13"/>
      <c r="PKY723" s="13"/>
      <c r="PKZ723" s="13"/>
      <c r="PLA723" s="13"/>
      <c r="PLB723" s="13"/>
      <c r="PLC723" s="13"/>
      <c r="PLD723" s="13"/>
      <c r="PLE723" s="13"/>
      <c r="PLF723" s="13"/>
      <c r="PLG723" s="13"/>
      <c r="PLH723" s="13"/>
      <c r="PLI723" s="13"/>
      <c r="PLJ723" s="13"/>
      <c r="PLK723" s="13"/>
      <c r="PLL723" s="13"/>
      <c r="PLM723" s="13"/>
      <c r="PLN723" s="13"/>
      <c r="PLO723" s="13"/>
      <c r="PLP723" s="13"/>
      <c r="PLQ723" s="13"/>
      <c r="PLR723" s="13"/>
      <c r="PLS723" s="13"/>
      <c r="PLT723" s="13"/>
      <c r="PLU723" s="13"/>
      <c r="PLV723" s="13"/>
      <c r="PLW723" s="13"/>
      <c r="PLX723" s="13"/>
      <c r="PLY723" s="13"/>
      <c r="PLZ723" s="13"/>
      <c r="PMA723" s="13"/>
      <c r="PMB723" s="13"/>
      <c r="PMC723" s="13"/>
      <c r="PMD723" s="13"/>
      <c r="PME723" s="13"/>
      <c r="PMF723" s="13"/>
      <c r="PMG723" s="13"/>
      <c r="PMH723" s="13"/>
      <c r="PMI723" s="13"/>
      <c r="PMJ723" s="13"/>
      <c r="PMK723" s="13"/>
      <c r="PML723" s="13"/>
      <c r="PMM723" s="13"/>
      <c r="PMN723" s="13"/>
      <c r="PMO723" s="13"/>
      <c r="PMP723" s="13"/>
      <c r="PMQ723" s="13"/>
      <c r="PMR723" s="13"/>
      <c r="PMS723" s="13"/>
      <c r="PMT723" s="13"/>
      <c r="PMU723" s="13"/>
      <c r="PMV723" s="13"/>
      <c r="PMW723" s="13"/>
      <c r="PMX723" s="13"/>
      <c r="PMY723" s="13"/>
      <c r="PMZ723" s="13"/>
      <c r="PNA723" s="13"/>
      <c r="PNB723" s="13"/>
      <c r="PNC723" s="13"/>
      <c r="PND723" s="13"/>
      <c r="PNE723" s="13"/>
      <c r="PNF723" s="13"/>
      <c r="PNG723" s="13"/>
      <c r="PNH723" s="13"/>
      <c r="PNI723" s="13"/>
      <c r="PNJ723" s="13"/>
      <c r="PNK723" s="13"/>
      <c r="PNL723" s="13"/>
      <c r="PNM723" s="13"/>
      <c r="PNN723" s="13"/>
      <c r="PNO723" s="13"/>
      <c r="PNP723" s="13"/>
      <c r="PNQ723" s="13"/>
      <c r="PNR723" s="13"/>
      <c r="PNS723" s="13"/>
      <c r="PNT723" s="13"/>
      <c r="PNU723" s="13"/>
      <c r="PNV723" s="13"/>
      <c r="PNW723" s="13"/>
      <c r="PNX723" s="13"/>
      <c r="PNY723" s="13"/>
      <c r="PNZ723" s="13"/>
      <c r="POA723" s="13"/>
      <c r="POB723" s="13"/>
      <c r="POC723" s="13"/>
      <c r="POD723" s="13"/>
      <c r="POE723" s="13"/>
      <c r="POF723" s="13"/>
      <c r="POG723" s="13"/>
      <c r="POH723" s="13"/>
      <c r="POI723" s="13"/>
      <c r="POJ723" s="13"/>
      <c r="POK723" s="13"/>
      <c r="POL723" s="13"/>
      <c r="POM723" s="13"/>
      <c r="PON723" s="13"/>
      <c r="POO723" s="13"/>
      <c r="POP723" s="13"/>
      <c r="POQ723" s="13"/>
      <c r="POR723" s="13"/>
      <c r="POS723" s="13"/>
      <c r="POT723" s="13"/>
      <c r="POU723" s="13"/>
      <c r="POV723" s="13"/>
      <c r="POW723" s="13"/>
      <c r="POX723" s="13"/>
      <c r="POY723" s="13"/>
      <c r="POZ723" s="13"/>
      <c r="PPA723" s="13"/>
      <c r="PPB723" s="13"/>
      <c r="PPC723" s="13"/>
      <c r="PPD723" s="13"/>
      <c r="PPE723" s="13"/>
      <c r="PPF723" s="13"/>
      <c r="PPG723" s="13"/>
      <c r="PPH723" s="13"/>
      <c r="PPI723" s="13"/>
      <c r="PPJ723" s="13"/>
      <c r="PPK723" s="13"/>
      <c r="PPL723" s="13"/>
      <c r="PPM723" s="13"/>
      <c r="PPN723" s="13"/>
      <c r="PPO723" s="13"/>
      <c r="PPP723" s="13"/>
      <c r="PPQ723" s="13"/>
      <c r="PPR723" s="13"/>
      <c r="PPS723" s="13"/>
      <c r="PPT723" s="13"/>
      <c r="PPU723" s="13"/>
      <c r="PPV723" s="13"/>
      <c r="PPW723" s="13"/>
      <c r="PPX723" s="13"/>
      <c r="PPY723" s="13"/>
      <c r="PPZ723" s="13"/>
      <c r="PQA723" s="13"/>
      <c r="PQB723" s="13"/>
      <c r="PQC723" s="13"/>
      <c r="PQD723" s="13"/>
      <c r="PQE723" s="13"/>
      <c r="PQF723" s="13"/>
      <c r="PQG723" s="13"/>
      <c r="PQH723" s="13"/>
      <c r="PQI723" s="13"/>
      <c r="PQJ723" s="13"/>
      <c r="PQK723" s="13"/>
      <c r="PQL723" s="13"/>
      <c r="PQM723" s="13"/>
      <c r="PQN723" s="13"/>
      <c r="PQO723" s="13"/>
      <c r="PQP723" s="13"/>
      <c r="PQQ723" s="13"/>
      <c r="PQR723" s="13"/>
      <c r="PQS723" s="13"/>
      <c r="PQT723" s="13"/>
      <c r="PQU723" s="13"/>
      <c r="PQV723" s="13"/>
      <c r="PQW723" s="13"/>
      <c r="PQX723" s="13"/>
      <c r="PQY723" s="13"/>
      <c r="PQZ723" s="13"/>
      <c r="PRA723" s="13"/>
      <c r="PRB723" s="13"/>
      <c r="PRC723" s="13"/>
      <c r="PRD723" s="13"/>
      <c r="PRE723" s="13"/>
      <c r="PRF723" s="13"/>
      <c r="PRG723" s="13"/>
      <c r="PRH723" s="13"/>
      <c r="PRI723" s="13"/>
      <c r="PRJ723" s="13"/>
      <c r="PRK723" s="13"/>
      <c r="PRL723" s="13"/>
      <c r="PRM723" s="13"/>
      <c r="PRN723" s="13"/>
      <c r="PRO723" s="13"/>
      <c r="PRP723" s="13"/>
      <c r="PRQ723" s="13"/>
      <c r="PRR723" s="13"/>
      <c r="PRS723" s="13"/>
      <c r="PRT723" s="13"/>
      <c r="PRU723" s="13"/>
      <c r="PRV723" s="13"/>
      <c r="PRW723" s="13"/>
      <c r="PRX723" s="13"/>
      <c r="PRY723" s="13"/>
      <c r="PRZ723" s="13"/>
      <c r="PSA723" s="13"/>
      <c r="PSB723" s="13"/>
      <c r="PSC723" s="13"/>
      <c r="PSD723" s="13"/>
      <c r="PSE723" s="13"/>
      <c r="PSF723" s="13"/>
      <c r="PSG723" s="13"/>
      <c r="PSH723" s="13"/>
      <c r="PSI723" s="13"/>
      <c r="PSJ723" s="13"/>
      <c r="PSK723" s="13"/>
      <c r="PSL723" s="13"/>
      <c r="PSM723" s="13"/>
      <c r="PSN723" s="13"/>
      <c r="PSO723" s="13"/>
      <c r="PSP723" s="13"/>
      <c r="PSQ723" s="13"/>
      <c r="PSR723" s="13"/>
      <c r="PSS723" s="13"/>
      <c r="PST723" s="13"/>
      <c r="PSU723" s="13"/>
      <c r="PSV723" s="13"/>
      <c r="PSW723" s="13"/>
      <c r="PSX723" s="13"/>
      <c r="PSY723" s="13"/>
      <c r="PSZ723" s="13"/>
      <c r="PTA723" s="13"/>
      <c r="PTB723" s="13"/>
      <c r="PTC723" s="13"/>
      <c r="PTD723" s="13"/>
      <c r="PTE723" s="13"/>
      <c r="PTF723" s="13"/>
      <c r="PTG723" s="13"/>
      <c r="PTH723" s="13"/>
      <c r="PTI723" s="13"/>
      <c r="PTJ723" s="13"/>
      <c r="PTK723" s="13"/>
      <c r="PTL723" s="13"/>
      <c r="PTM723" s="13"/>
      <c r="PTN723" s="13"/>
      <c r="PTO723" s="13"/>
      <c r="PTP723" s="13"/>
      <c r="PTQ723" s="13"/>
      <c r="PTR723" s="13"/>
      <c r="PTS723" s="13"/>
      <c r="PTT723" s="13"/>
      <c r="PTU723" s="13"/>
      <c r="PTV723" s="13"/>
      <c r="PTW723" s="13"/>
      <c r="PTX723" s="13"/>
      <c r="PTY723" s="13"/>
      <c r="PTZ723" s="13"/>
      <c r="PUA723" s="13"/>
      <c r="PUB723" s="13"/>
      <c r="PUC723" s="13"/>
      <c r="PUD723" s="13"/>
      <c r="PUE723" s="13"/>
      <c r="PUF723" s="13"/>
      <c r="PUG723" s="13"/>
      <c r="PUH723" s="13"/>
      <c r="PUI723" s="13"/>
      <c r="PUJ723" s="13"/>
      <c r="PUK723" s="13"/>
      <c r="PUL723" s="13"/>
      <c r="PUM723" s="13"/>
      <c r="PUN723" s="13"/>
      <c r="PUO723" s="13"/>
      <c r="PUP723" s="13"/>
      <c r="PUQ723" s="13"/>
      <c r="PUR723" s="13"/>
      <c r="PUS723" s="13"/>
      <c r="PUT723" s="13"/>
      <c r="PUU723" s="13"/>
      <c r="PUV723" s="13"/>
      <c r="PUW723" s="13"/>
      <c r="PUX723" s="13"/>
      <c r="PUY723" s="13"/>
      <c r="PUZ723" s="13"/>
      <c r="PVA723" s="13"/>
      <c r="PVB723" s="13"/>
      <c r="PVC723" s="13"/>
      <c r="PVD723" s="13"/>
      <c r="PVE723" s="13"/>
      <c r="PVF723" s="13"/>
      <c r="PVG723" s="13"/>
      <c r="PVH723" s="13"/>
      <c r="PVI723" s="13"/>
      <c r="PVJ723" s="13"/>
      <c r="PVK723" s="13"/>
      <c r="PVL723" s="13"/>
      <c r="PVM723" s="13"/>
      <c r="PVN723" s="13"/>
      <c r="PVO723" s="13"/>
      <c r="PVP723" s="13"/>
      <c r="PVQ723" s="13"/>
      <c r="PVR723" s="13"/>
      <c r="PVS723" s="13"/>
      <c r="PVT723" s="13"/>
      <c r="PVU723" s="13"/>
      <c r="PVV723" s="13"/>
      <c r="PVW723" s="13"/>
      <c r="PVX723" s="13"/>
      <c r="PVY723" s="13"/>
      <c r="PVZ723" s="13"/>
      <c r="PWA723" s="13"/>
      <c r="PWB723" s="13"/>
      <c r="PWC723" s="13"/>
      <c r="PWD723" s="13"/>
      <c r="PWE723" s="13"/>
      <c r="PWF723" s="13"/>
      <c r="PWG723" s="13"/>
      <c r="PWH723" s="13"/>
      <c r="PWI723" s="13"/>
      <c r="PWJ723" s="13"/>
      <c r="PWK723" s="13"/>
      <c r="PWL723" s="13"/>
      <c r="PWM723" s="13"/>
      <c r="PWN723" s="13"/>
      <c r="PWO723" s="13"/>
      <c r="PWP723" s="13"/>
      <c r="PWQ723" s="13"/>
      <c r="PWR723" s="13"/>
      <c r="PWS723" s="13"/>
      <c r="PWT723" s="13"/>
      <c r="PWU723" s="13"/>
      <c r="PWV723" s="13"/>
      <c r="PWW723" s="13"/>
      <c r="PWX723" s="13"/>
      <c r="PWY723" s="13"/>
      <c r="PWZ723" s="13"/>
      <c r="PXA723" s="13"/>
      <c r="PXB723" s="13"/>
      <c r="PXC723" s="13"/>
      <c r="PXD723" s="13"/>
      <c r="PXE723" s="13"/>
      <c r="PXF723" s="13"/>
      <c r="PXG723" s="13"/>
      <c r="PXH723" s="13"/>
      <c r="PXI723" s="13"/>
      <c r="PXJ723" s="13"/>
      <c r="PXK723" s="13"/>
      <c r="PXL723" s="13"/>
      <c r="PXM723" s="13"/>
      <c r="PXN723" s="13"/>
      <c r="PXO723" s="13"/>
      <c r="PXP723" s="13"/>
      <c r="PXQ723" s="13"/>
      <c r="PXR723" s="13"/>
      <c r="PXS723" s="13"/>
      <c r="PXT723" s="13"/>
      <c r="PXU723" s="13"/>
      <c r="PXV723" s="13"/>
      <c r="PXW723" s="13"/>
      <c r="PXX723" s="13"/>
      <c r="PXY723" s="13"/>
      <c r="PXZ723" s="13"/>
      <c r="PYA723" s="13"/>
      <c r="PYB723" s="13"/>
      <c r="PYC723" s="13"/>
      <c r="PYD723" s="13"/>
      <c r="PYE723" s="13"/>
      <c r="PYF723" s="13"/>
      <c r="PYG723" s="13"/>
      <c r="PYH723" s="13"/>
      <c r="PYI723" s="13"/>
      <c r="PYJ723" s="13"/>
      <c r="PYK723" s="13"/>
      <c r="PYL723" s="13"/>
      <c r="PYM723" s="13"/>
      <c r="PYN723" s="13"/>
      <c r="PYO723" s="13"/>
      <c r="PYP723" s="13"/>
      <c r="PYQ723" s="13"/>
      <c r="PYR723" s="13"/>
      <c r="PYS723" s="13"/>
      <c r="PYT723" s="13"/>
      <c r="PYU723" s="13"/>
      <c r="PYV723" s="13"/>
      <c r="PYW723" s="13"/>
      <c r="PYX723" s="13"/>
      <c r="PYY723" s="13"/>
      <c r="PYZ723" s="13"/>
      <c r="PZA723" s="13"/>
      <c r="PZB723" s="13"/>
      <c r="PZC723" s="13"/>
      <c r="PZD723" s="13"/>
      <c r="PZE723" s="13"/>
      <c r="PZF723" s="13"/>
      <c r="PZG723" s="13"/>
      <c r="PZH723" s="13"/>
      <c r="PZI723" s="13"/>
      <c r="PZJ723" s="13"/>
      <c r="PZK723" s="13"/>
      <c r="PZL723" s="13"/>
      <c r="PZM723" s="13"/>
      <c r="PZN723" s="13"/>
      <c r="PZO723" s="13"/>
      <c r="PZP723" s="13"/>
      <c r="PZQ723" s="13"/>
      <c r="PZR723" s="13"/>
      <c r="PZS723" s="13"/>
      <c r="PZT723" s="13"/>
      <c r="PZU723" s="13"/>
      <c r="PZV723" s="13"/>
      <c r="PZW723" s="13"/>
      <c r="PZX723" s="13"/>
      <c r="PZY723" s="13"/>
      <c r="PZZ723" s="13"/>
      <c r="QAA723" s="13"/>
      <c r="QAB723" s="13"/>
      <c r="QAC723" s="13"/>
      <c r="QAD723" s="13"/>
      <c r="QAE723" s="13"/>
      <c r="QAF723" s="13"/>
      <c r="QAG723" s="13"/>
      <c r="QAH723" s="13"/>
      <c r="QAI723" s="13"/>
      <c r="QAJ723" s="13"/>
      <c r="QAK723" s="13"/>
      <c r="QAL723" s="13"/>
      <c r="QAM723" s="13"/>
      <c r="QAN723" s="13"/>
      <c r="QAO723" s="13"/>
      <c r="QAP723" s="13"/>
      <c r="QAQ723" s="13"/>
      <c r="QAR723" s="13"/>
      <c r="QAS723" s="13"/>
      <c r="QAT723" s="13"/>
      <c r="QAU723" s="13"/>
      <c r="QAV723" s="13"/>
      <c r="QAW723" s="13"/>
      <c r="QAX723" s="13"/>
      <c r="QAY723" s="13"/>
      <c r="QAZ723" s="13"/>
      <c r="QBA723" s="13"/>
      <c r="QBB723" s="13"/>
      <c r="QBC723" s="13"/>
      <c r="QBD723" s="13"/>
      <c r="QBE723" s="13"/>
      <c r="QBF723" s="13"/>
      <c r="QBG723" s="13"/>
      <c r="QBH723" s="13"/>
      <c r="QBI723" s="13"/>
      <c r="QBJ723" s="13"/>
      <c r="QBK723" s="13"/>
      <c r="QBL723" s="13"/>
      <c r="QBM723" s="13"/>
      <c r="QBN723" s="13"/>
      <c r="QBO723" s="13"/>
      <c r="QBP723" s="13"/>
      <c r="QBQ723" s="13"/>
      <c r="QBR723" s="13"/>
      <c r="QBS723" s="13"/>
      <c r="QBT723" s="13"/>
      <c r="QBU723" s="13"/>
      <c r="QBV723" s="13"/>
      <c r="QBW723" s="13"/>
      <c r="QBX723" s="13"/>
      <c r="QBY723" s="13"/>
      <c r="QBZ723" s="13"/>
      <c r="QCA723" s="13"/>
      <c r="QCB723" s="13"/>
      <c r="QCC723" s="13"/>
      <c r="QCD723" s="13"/>
      <c r="QCE723" s="13"/>
      <c r="QCF723" s="13"/>
      <c r="QCG723" s="13"/>
      <c r="QCH723" s="13"/>
      <c r="QCI723" s="13"/>
      <c r="QCJ723" s="13"/>
      <c r="QCK723" s="13"/>
      <c r="QCL723" s="13"/>
      <c r="QCM723" s="13"/>
      <c r="QCN723" s="13"/>
      <c r="QCO723" s="13"/>
      <c r="QCP723" s="13"/>
      <c r="QCQ723" s="13"/>
      <c r="QCR723" s="13"/>
      <c r="QCS723" s="13"/>
      <c r="QCT723" s="13"/>
      <c r="QCU723" s="13"/>
      <c r="QCV723" s="13"/>
      <c r="QCW723" s="13"/>
      <c r="QCX723" s="13"/>
      <c r="QCY723" s="13"/>
      <c r="QCZ723" s="13"/>
      <c r="QDA723" s="13"/>
      <c r="QDB723" s="13"/>
      <c r="QDC723" s="13"/>
      <c r="QDD723" s="13"/>
      <c r="QDE723" s="13"/>
      <c r="QDF723" s="13"/>
      <c r="QDG723" s="13"/>
      <c r="QDH723" s="13"/>
      <c r="QDI723" s="13"/>
      <c r="QDJ723" s="13"/>
      <c r="QDK723" s="13"/>
      <c r="QDL723" s="13"/>
      <c r="QDM723" s="13"/>
      <c r="QDN723" s="13"/>
      <c r="QDO723" s="13"/>
      <c r="QDP723" s="13"/>
      <c r="QDQ723" s="13"/>
      <c r="QDR723" s="13"/>
      <c r="QDS723" s="13"/>
      <c r="QDT723" s="13"/>
      <c r="QDU723" s="13"/>
      <c r="QDV723" s="13"/>
      <c r="QDW723" s="13"/>
      <c r="QDX723" s="13"/>
      <c r="QDY723" s="13"/>
      <c r="QDZ723" s="13"/>
      <c r="QEA723" s="13"/>
      <c r="QEB723" s="13"/>
      <c r="QEC723" s="13"/>
      <c r="QED723" s="13"/>
      <c r="QEE723" s="13"/>
      <c r="QEF723" s="13"/>
      <c r="QEG723" s="13"/>
      <c r="QEH723" s="13"/>
      <c r="QEI723" s="13"/>
      <c r="QEJ723" s="13"/>
      <c r="QEK723" s="13"/>
      <c r="QEL723" s="13"/>
      <c r="QEM723" s="13"/>
      <c r="QEN723" s="13"/>
      <c r="QEO723" s="13"/>
      <c r="QEP723" s="13"/>
      <c r="QEQ723" s="13"/>
      <c r="QER723" s="13"/>
      <c r="QES723" s="13"/>
      <c r="QET723" s="13"/>
      <c r="QEU723" s="13"/>
      <c r="QEV723" s="13"/>
      <c r="QEW723" s="13"/>
      <c r="QEX723" s="13"/>
      <c r="QEY723" s="13"/>
      <c r="QEZ723" s="13"/>
      <c r="QFA723" s="13"/>
      <c r="QFB723" s="13"/>
      <c r="QFC723" s="13"/>
      <c r="QFD723" s="13"/>
      <c r="QFE723" s="13"/>
      <c r="QFF723" s="13"/>
      <c r="QFG723" s="13"/>
      <c r="QFH723" s="13"/>
      <c r="QFI723" s="13"/>
      <c r="QFJ723" s="13"/>
      <c r="QFK723" s="13"/>
      <c r="QFL723" s="13"/>
      <c r="QFM723" s="13"/>
      <c r="QFN723" s="13"/>
      <c r="QFO723" s="13"/>
      <c r="QFP723" s="13"/>
      <c r="QFQ723" s="13"/>
      <c r="QFR723" s="13"/>
      <c r="QFS723" s="13"/>
      <c r="QFT723" s="13"/>
      <c r="QFU723" s="13"/>
      <c r="QFV723" s="13"/>
      <c r="QFW723" s="13"/>
      <c r="QFX723" s="13"/>
      <c r="QFY723" s="13"/>
      <c r="QFZ723" s="13"/>
      <c r="QGA723" s="13"/>
      <c r="QGB723" s="13"/>
      <c r="QGC723" s="13"/>
      <c r="QGD723" s="13"/>
      <c r="QGE723" s="13"/>
      <c r="QGF723" s="13"/>
      <c r="QGG723" s="13"/>
      <c r="QGH723" s="13"/>
      <c r="QGI723" s="13"/>
      <c r="QGJ723" s="13"/>
      <c r="QGK723" s="13"/>
      <c r="QGL723" s="13"/>
      <c r="QGM723" s="13"/>
      <c r="QGN723" s="13"/>
      <c r="QGO723" s="13"/>
      <c r="QGP723" s="13"/>
      <c r="QGQ723" s="13"/>
      <c r="QGR723" s="13"/>
      <c r="QGS723" s="13"/>
      <c r="QGT723" s="13"/>
      <c r="QGU723" s="13"/>
      <c r="QGV723" s="13"/>
      <c r="QGW723" s="13"/>
      <c r="QGX723" s="13"/>
      <c r="QGY723" s="13"/>
      <c r="QGZ723" s="13"/>
      <c r="QHA723" s="13"/>
      <c r="QHB723" s="13"/>
      <c r="QHC723" s="13"/>
      <c r="QHD723" s="13"/>
      <c r="QHE723" s="13"/>
      <c r="QHF723" s="13"/>
      <c r="QHG723" s="13"/>
      <c r="QHH723" s="13"/>
      <c r="QHI723" s="13"/>
      <c r="QHJ723" s="13"/>
      <c r="QHK723" s="13"/>
      <c r="QHL723" s="13"/>
      <c r="QHM723" s="13"/>
      <c r="QHN723" s="13"/>
      <c r="QHO723" s="13"/>
      <c r="QHP723" s="13"/>
      <c r="QHQ723" s="13"/>
      <c r="QHR723" s="13"/>
      <c r="QHS723" s="13"/>
      <c r="QHT723" s="13"/>
      <c r="QHU723" s="13"/>
      <c r="QHV723" s="13"/>
      <c r="QHW723" s="13"/>
      <c r="QHX723" s="13"/>
      <c r="QHY723" s="13"/>
      <c r="QHZ723" s="13"/>
      <c r="QIA723" s="13"/>
      <c r="QIB723" s="13"/>
      <c r="QIC723" s="13"/>
      <c r="QID723" s="13"/>
      <c r="QIE723" s="13"/>
      <c r="QIF723" s="13"/>
      <c r="QIG723" s="13"/>
      <c r="QIH723" s="13"/>
      <c r="QII723" s="13"/>
      <c r="QIJ723" s="13"/>
      <c r="QIK723" s="13"/>
      <c r="QIL723" s="13"/>
      <c r="QIM723" s="13"/>
      <c r="QIN723" s="13"/>
      <c r="QIO723" s="13"/>
      <c r="QIP723" s="13"/>
      <c r="QIQ723" s="13"/>
      <c r="QIR723" s="13"/>
      <c r="QIS723" s="13"/>
      <c r="QIT723" s="13"/>
      <c r="QIU723" s="13"/>
      <c r="QIV723" s="13"/>
      <c r="QIW723" s="13"/>
      <c r="QIX723" s="13"/>
      <c r="QIY723" s="13"/>
      <c r="QIZ723" s="13"/>
      <c r="QJA723" s="13"/>
      <c r="QJB723" s="13"/>
      <c r="QJC723" s="13"/>
      <c r="QJD723" s="13"/>
      <c r="QJE723" s="13"/>
      <c r="QJF723" s="13"/>
      <c r="QJG723" s="13"/>
      <c r="QJH723" s="13"/>
      <c r="QJI723" s="13"/>
      <c r="QJJ723" s="13"/>
      <c r="QJK723" s="13"/>
      <c r="QJL723" s="13"/>
      <c r="QJM723" s="13"/>
      <c r="QJN723" s="13"/>
      <c r="QJO723" s="13"/>
      <c r="QJP723" s="13"/>
      <c r="QJQ723" s="13"/>
      <c r="QJR723" s="13"/>
      <c r="QJS723" s="13"/>
      <c r="QJT723" s="13"/>
      <c r="QJU723" s="13"/>
      <c r="QJV723" s="13"/>
      <c r="QJW723" s="13"/>
      <c r="QJX723" s="13"/>
      <c r="QJY723" s="13"/>
      <c r="QJZ723" s="13"/>
      <c r="QKA723" s="13"/>
      <c r="QKB723" s="13"/>
      <c r="QKC723" s="13"/>
      <c r="QKD723" s="13"/>
      <c r="QKE723" s="13"/>
      <c r="QKF723" s="13"/>
      <c r="QKG723" s="13"/>
      <c r="QKH723" s="13"/>
      <c r="QKI723" s="13"/>
      <c r="QKJ723" s="13"/>
      <c r="QKK723" s="13"/>
      <c r="QKL723" s="13"/>
      <c r="QKM723" s="13"/>
      <c r="QKN723" s="13"/>
      <c r="QKO723" s="13"/>
      <c r="QKP723" s="13"/>
      <c r="QKQ723" s="13"/>
      <c r="QKR723" s="13"/>
      <c r="QKS723" s="13"/>
      <c r="QKT723" s="13"/>
      <c r="QKU723" s="13"/>
      <c r="QKV723" s="13"/>
      <c r="QKW723" s="13"/>
      <c r="QKX723" s="13"/>
      <c r="QKY723" s="13"/>
      <c r="QKZ723" s="13"/>
      <c r="QLA723" s="13"/>
      <c r="QLB723" s="13"/>
      <c r="QLC723" s="13"/>
      <c r="QLD723" s="13"/>
      <c r="QLE723" s="13"/>
      <c r="QLF723" s="13"/>
      <c r="QLG723" s="13"/>
      <c r="QLH723" s="13"/>
      <c r="QLI723" s="13"/>
      <c r="QLJ723" s="13"/>
      <c r="QLK723" s="13"/>
      <c r="QLL723" s="13"/>
      <c r="QLM723" s="13"/>
      <c r="QLN723" s="13"/>
      <c r="QLO723" s="13"/>
      <c r="QLP723" s="13"/>
      <c r="QLQ723" s="13"/>
      <c r="QLR723" s="13"/>
      <c r="QLS723" s="13"/>
      <c r="QLT723" s="13"/>
      <c r="QLU723" s="13"/>
      <c r="QLV723" s="13"/>
      <c r="QLW723" s="13"/>
      <c r="QLX723" s="13"/>
      <c r="QLY723" s="13"/>
      <c r="QLZ723" s="13"/>
      <c r="QMA723" s="13"/>
      <c r="QMB723" s="13"/>
      <c r="QMC723" s="13"/>
      <c r="QMD723" s="13"/>
      <c r="QME723" s="13"/>
      <c r="QMF723" s="13"/>
      <c r="QMG723" s="13"/>
      <c r="QMH723" s="13"/>
      <c r="QMI723" s="13"/>
      <c r="QMJ723" s="13"/>
      <c r="QMK723" s="13"/>
      <c r="QML723" s="13"/>
      <c r="QMM723" s="13"/>
      <c r="QMN723" s="13"/>
      <c r="QMO723" s="13"/>
      <c r="QMP723" s="13"/>
      <c r="QMQ723" s="13"/>
      <c r="QMR723" s="13"/>
      <c r="QMS723" s="13"/>
      <c r="QMT723" s="13"/>
      <c r="QMU723" s="13"/>
      <c r="QMV723" s="13"/>
      <c r="QMW723" s="13"/>
      <c r="QMX723" s="13"/>
      <c r="QMY723" s="13"/>
      <c r="QMZ723" s="13"/>
      <c r="QNA723" s="13"/>
      <c r="QNB723" s="13"/>
      <c r="QNC723" s="13"/>
      <c r="QND723" s="13"/>
      <c r="QNE723" s="13"/>
      <c r="QNF723" s="13"/>
      <c r="QNG723" s="13"/>
      <c r="QNH723" s="13"/>
      <c r="QNI723" s="13"/>
      <c r="QNJ723" s="13"/>
      <c r="QNK723" s="13"/>
      <c r="QNL723" s="13"/>
      <c r="QNM723" s="13"/>
      <c r="QNN723" s="13"/>
      <c r="QNO723" s="13"/>
      <c r="QNP723" s="13"/>
      <c r="QNQ723" s="13"/>
      <c r="QNR723" s="13"/>
      <c r="QNS723" s="13"/>
      <c r="QNT723" s="13"/>
      <c r="QNU723" s="13"/>
      <c r="QNV723" s="13"/>
      <c r="QNW723" s="13"/>
      <c r="QNX723" s="13"/>
      <c r="QNY723" s="13"/>
      <c r="QNZ723" s="13"/>
      <c r="QOA723" s="13"/>
      <c r="QOB723" s="13"/>
      <c r="QOC723" s="13"/>
      <c r="QOD723" s="13"/>
      <c r="QOE723" s="13"/>
      <c r="QOF723" s="13"/>
      <c r="QOG723" s="13"/>
      <c r="QOH723" s="13"/>
      <c r="QOI723" s="13"/>
      <c r="QOJ723" s="13"/>
      <c r="QOK723" s="13"/>
      <c r="QOL723" s="13"/>
      <c r="QOM723" s="13"/>
      <c r="QON723" s="13"/>
      <c r="QOO723" s="13"/>
      <c r="QOP723" s="13"/>
      <c r="QOQ723" s="13"/>
      <c r="QOR723" s="13"/>
      <c r="QOS723" s="13"/>
      <c r="QOT723" s="13"/>
      <c r="QOU723" s="13"/>
      <c r="QOV723" s="13"/>
      <c r="QOW723" s="13"/>
      <c r="QOX723" s="13"/>
      <c r="QOY723" s="13"/>
      <c r="QOZ723" s="13"/>
      <c r="QPA723" s="13"/>
      <c r="QPB723" s="13"/>
      <c r="QPC723" s="13"/>
      <c r="QPD723" s="13"/>
      <c r="QPE723" s="13"/>
      <c r="QPF723" s="13"/>
      <c r="QPG723" s="13"/>
      <c r="QPH723" s="13"/>
      <c r="QPI723" s="13"/>
      <c r="QPJ723" s="13"/>
      <c r="QPK723" s="13"/>
      <c r="QPL723" s="13"/>
      <c r="QPM723" s="13"/>
      <c r="QPN723" s="13"/>
      <c r="QPO723" s="13"/>
      <c r="QPP723" s="13"/>
      <c r="QPQ723" s="13"/>
      <c r="QPR723" s="13"/>
      <c r="QPS723" s="13"/>
      <c r="QPT723" s="13"/>
      <c r="QPU723" s="13"/>
      <c r="QPV723" s="13"/>
      <c r="QPW723" s="13"/>
      <c r="QPX723" s="13"/>
      <c r="QPY723" s="13"/>
      <c r="QPZ723" s="13"/>
      <c r="QQA723" s="13"/>
      <c r="QQB723" s="13"/>
      <c r="QQC723" s="13"/>
      <c r="QQD723" s="13"/>
      <c r="QQE723" s="13"/>
      <c r="QQF723" s="13"/>
      <c r="QQG723" s="13"/>
      <c r="QQH723" s="13"/>
      <c r="QQI723" s="13"/>
      <c r="QQJ723" s="13"/>
      <c r="QQK723" s="13"/>
      <c r="QQL723" s="13"/>
      <c r="QQM723" s="13"/>
      <c r="QQN723" s="13"/>
      <c r="QQO723" s="13"/>
      <c r="QQP723" s="13"/>
      <c r="QQQ723" s="13"/>
      <c r="QQR723" s="13"/>
      <c r="QQS723" s="13"/>
      <c r="QQT723" s="13"/>
      <c r="QQU723" s="13"/>
      <c r="QQV723" s="13"/>
      <c r="QQW723" s="13"/>
      <c r="QQX723" s="13"/>
      <c r="QQY723" s="13"/>
      <c r="QQZ723" s="13"/>
      <c r="QRA723" s="13"/>
      <c r="QRB723" s="13"/>
      <c r="QRC723" s="13"/>
      <c r="QRD723" s="13"/>
      <c r="QRE723" s="13"/>
      <c r="QRF723" s="13"/>
      <c r="QRG723" s="13"/>
      <c r="QRH723" s="13"/>
      <c r="QRI723" s="13"/>
      <c r="QRJ723" s="13"/>
      <c r="QRK723" s="13"/>
      <c r="QRL723" s="13"/>
      <c r="QRM723" s="13"/>
      <c r="QRN723" s="13"/>
      <c r="QRO723" s="13"/>
      <c r="QRP723" s="13"/>
      <c r="QRQ723" s="13"/>
      <c r="QRR723" s="13"/>
      <c r="QRS723" s="13"/>
      <c r="QRT723" s="13"/>
      <c r="QRU723" s="13"/>
      <c r="QRV723" s="13"/>
      <c r="QRW723" s="13"/>
      <c r="QRX723" s="13"/>
      <c r="QRY723" s="13"/>
      <c r="QRZ723" s="13"/>
      <c r="QSA723" s="13"/>
      <c r="QSB723" s="13"/>
      <c r="QSC723" s="13"/>
      <c r="QSD723" s="13"/>
      <c r="QSE723" s="13"/>
      <c r="QSF723" s="13"/>
      <c r="QSG723" s="13"/>
      <c r="QSH723" s="13"/>
      <c r="QSI723" s="13"/>
      <c r="QSJ723" s="13"/>
      <c r="QSK723" s="13"/>
      <c r="QSL723" s="13"/>
      <c r="QSM723" s="13"/>
      <c r="QSN723" s="13"/>
      <c r="QSO723" s="13"/>
      <c r="QSP723" s="13"/>
      <c r="QSQ723" s="13"/>
      <c r="QSR723" s="13"/>
      <c r="QSS723" s="13"/>
      <c r="QST723" s="13"/>
      <c r="QSU723" s="13"/>
      <c r="QSV723" s="13"/>
      <c r="QSW723" s="13"/>
      <c r="QSX723" s="13"/>
      <c r="QSY723" s="13"/>
      <c r="QSZ723" s="13"/>
      <c r="QTA723" s="13"/>
      <c r="QTB723" s="13"/>
      <c r="QTC723" s="13"/>
      <c r="QTD723" s="13"/>
      <c r="QTE723" s="13"/>
      <c r="QTF723" s="13"/>
      <c r="QTG723" s="13"/>
      <c r="QTH723" s="13"/>
      <c r="QTI723" s="13"/>
      <c r="QTJ723" s="13"/>
      <c r="QTK723" s="13"/>
      <c r="QTL723" s="13"/>
      <c r="QTM723" s="13"/>
      <c r="QTN723" s="13"/>
      <c r="QTO723" s="13"/>
      <c r="QTP723" s="13"/>
      <c r="QTQ723" s="13"/>
      <c r="QTR723" s="13"/>
      <c r="QTS723" s="13"/>
      <c r="QTT723" s="13"/>
      <c r="QTU723" s="13"/>
      <c r="QTV723" s="13"/>
      <c r="QTW723" s="13"/>
      <c r="QTX723" s="13"/>
      <c r="QTY723" s="13"/>
      <c r="QTZ723" s="13"/>
      <c r="QUA723" s="13"/>
      <c r="QUB723" s="13"/>
      <c r="QUC723" s="13"/>
      <c r="QUD723" s="13"/>
      <c r="QUE723" s="13"/>
      <c r="QUF723" s="13"/>
      <c r="QUG723" s="13"/>
      <c r="QUH723" s="13"/>
      <c r="QUI723" s="13"/>
      <c r="QUJ723" s="13"/>
      <c r="QUK723" s="13"/>
      <c r="QUL723" s="13"/>
      <c r="QUM723" s="13"/>
      <c r="QUN723" s="13"/>
      <c r="QUO723" s="13"/>
      <c r="QUP723" s="13"/>
      <c r="QUQ723" s="13"/>
      <c r="QUR723" s="13"/>
      <c r="QUS723" s="13"/>
      <c r="QUT723" s="13"/>
      <c r="QUU723" s="13"/>
      <c r="QUV723" s="13"/>
      <c r="QUW723" s="13"/>
      <c r="QUX723" s="13"/>
      <c r="QUY723" s="13"/>
      <c r="QUZ723" s="13"/>
      <c r="QVA723" s="13"/>
      <c r="QVB723" s="13"/>
      <c r="QVC723" s="13"/>
      <c r="QVD723" s="13"/>
      <c r="QVE723" s="13"/>
      <c r="QVF723" s="13"/>
      <c r="QVG723" s="13"/>
      <c r="QVH723" s="13"/>
      <c r="QVI723" s="13"/>
      <c r="QVJ723" s="13"/>
      <c r="QVK723" s="13"/>
      <c r="QVL723" s="13"/>
      <c r="QVM723" s="13"/>
      <c r="QVN723" s="13"/>
      <c r="QVO723" s="13"/>
      <c r="QVP723" s="13"/>
      <c r="QVQ723" s="13"/>
      <c r="QVR723" s="13"/>
      <c r="QVS723" s="13"/>
      <c r="QVT723" s="13"/>
      <c r="QVU723" s="13"/>
      <c r="QVV723" s="13"/>
      <c r="QVW723" s="13"/>
      <c r="QVX723" s="13"/>
      <c r="QVY723" s="13"/>
      <c r="QVZ723" s="13"/>
      <c r="QWA723" s="13"/>
      <c r="QWB723" s="13"/>
      <c r="QWC723" s="13"/>
      <c r="QWD723" s="13"/>
      <c r="QWE723" s="13"/>
      <c r="QWF723" s="13"/>
      <c r="QWG723" s="13"/>
      <c r="QWH723" s="13"/>
      <c r="QWI723" s="13"/>
      <c r="QWJ723" s="13"/>
      <c r="QWK723" s="13"/>
      <c r="QWL723" s="13"/>
      <c r="QWM723" s="13"/>
      <c r="QWN723" s="13"/>
      <c r="QWO723" s="13"/>
      <c r="QWP723" s="13"/>
      <c r="QWQ723" s="13"/>
      <c r="QWR723" s="13"/>
      <c r="QWS723" s="13"/>
      <c r="QWT723" s="13"/>
      <c r="QWU723" s="13"/>
      <c r="QWV723" s="13"/>
      <c r="QWW723" s="13"/>
      <c r="QWX723" s="13"/>
      <c r="QWY723" s="13"/>
      <c r="QWZ723" s="13"/>
      <c r="QXA723" s="13"/>
      <c r="QXB723" s="13"/>
      <c r="QXC723" s="13"/>
      <c r="QXD723" s="13"/>
      <c r="QXE723" s="13"/>
      <c r="QXF723" s="13"/>
      <c r="QXG723" s="13"/>
      <c r="QXH723" s="13"/>
      <c r="QXI723" s="13"/>
      <c r="QXJ723" s="13"/>
      <c r="QXK723" s="13"/>
      <c r="QXL723" s="13"/>
      <c r="QXM723" s="13"/>
      <c r="QXN723" s="13"/>
      <c r="QXO723" s="13"/>
      <c r="QXP723" s="13"/>
      <c r="QXQ723" s="13"/>
      <c r="QXR723" s="13"/>
      <c r="QXS723" s="13"/>
      <c r="QXT723" s="13"/>
      <c r="QXU723" s="13"/>
      <c r="QXV723" s="13"/>
      <c r="QXW723" s="13"/>
      <c r="QXX723" s="13"/>
      <c r="QXY723" s="13"/>
      <c r="QXZ723" s="13"/>
      <c r="QYA723" s="13"/>
      <c r="QYB723" s="13"/>
      <c r="QYC723" s="13"/>
      <c r="QYD723" s="13"/>
      <c r="QYE723" s="13"/>
      <c r="QYF723" s="13"/>
      <c r="QYG723" s="13"/>
      <c r="QYH723" s="13"/>
      <c r="QYI723" s="13"/>
      <c r="QYJ723" s="13"/>
      <c r="QYK723" s="13"/>
      <c r="QYL723" s="13"/>
      <c r="QYM723" s="13"/>
      <c r="QYN723" s="13"/>
      <c r="QYO723" s="13"/>
      <c r="QYP723" s="13"/>
      <c r="QYQ723" s="13"/>
      <c r="QYR723" s="13"/>
      <c r="QYS723" s="13"/>
      <c r="QYT723" s="13"/>
      <c r="QYU723" s="13"/>
      <c r="QYV723" s="13"/>
      <c r="QYW723" s="13"/>
      <c r="QYX723" s="13"/>
      <c r="QYY723" s="13"/>
      <c r="QYZ723" s="13"/>
      <c r="QZA723" s="13"/>
      <c r="QZB723" s="13"/>
      <c r="QZC723" s="13"/>
      <c r="QZD723" s="13"/>
      <c r="QZE723" s="13"/>
      <c r="QZF723" s="13"/>
      <c r="QZG723" s="13"/>
      <c r="QZH723" s="13"/>
      <c r="QZI723" s="13"/>
      <c r="QZJ723" s="13"/>
      <c r="QZK723" s="13"/>
      <c r="QZL723" s="13"/>
      <c r="QZM723" s="13"/>
      <c r="QZN723" s="13"/>
      <c r="QZO723" s="13"/>
      <c r="QZP723" s="13"/>
      <c r="QZQ723" s="13"/>
      <c r="QZR723" s="13"/>
      <c r="QZS723" s="13"/>
      <c r="QZT723" s="13"/>
      <c r="QZU723" s="13"/>
      <c r="QZV723" s="13"/>
      <c r="QZW723" s="13"/>
      <c r="QZX723" s="13"/>
      <c r="QZY723" s="13"/>
      <c r="QZZ723" s="13"/>
      <c r="RAA723" s="13"/>
      <c r="RAB723" s="13"/>
      <c r="RAC723" s="13"/>
      <c r="RAD723" s="13"/>
      <c r="RAE723" s="13"/>
      <c r="RAF723" s="13"/>
      <c r="RAG723" s="13"/>
      <c r="RAH723" s="13"/>
      <c r="RAI723" s="13"/>
      <c r="RAJ723" s="13"/>
      <c r="RAK723" s="13"/>
      <c r="RAL723" s="13"/>
      <c r="RAM723" s="13"/>
      <c r="RAN723" s="13"/>
      <c r="RAO723" s="13"/>
      <c r="RAP723" s="13"/>
      <c r="RAQ723" s="13"/>
      <c r="RAR723" s="13"/>
      <c r="RAS723" s="13"/>
      <c r="RAT723" s="13"/>
      <c r="RAU723" s="13"/>
      <c r="RAV723" s="13"/>
      <c r="RAW723" s="13"/>
      <c r="RAX723" s="13"/>
      <c r="RAY723" s="13"/>
      <c r="RAZ723" s="13"/>
      <c r="RBA723" s="13"/>
      <c r="RBB723" s="13"/>
      <c r="RBC723" s="13"/>
      <c r="RBD723" s="13"/>
      <c r="RBE723" s="13"/>
      <c r="RBF723" s="13"/>
      <c r="RBG723" s="13"/>
      <c r="RBH723" s="13"/>
      <c r="RBI723" s="13"/>
      <c r="RBJ723" s="13"/>
      <c r="RBK723" s="13"/>
      <c r="RBL723" s="13"/>
      <c r="RBM723" s="13"/>
      <c r="RBN723" s="13"/>
      <c r="RBO723" s="13"/>
      <c r="RBP723" s="13"/>
      <c r="RBQ723" s="13"/>
      <c r="RBR723" s="13"/>
      <c r="RBS723" s="13"/>
      <c r="RBT723" s="13"/>
      <c r="RBU723" s="13"/>
      <c r="RBV723" s="13"/>
      <c r="RBW723" s="13"/>
      <c r="RBX723" s="13"/>
      <c r="RBY723" s="13"/>
      <c r="RBZ723" s="13"/>
      <c r="RCA723" s="13"/>
      <c r="RCB723" s="13"/>
      <c r="RCC723" s="13"/>
      <c r="RCD723" s="13"/>
      <c r="RCE723" s="13"/>
      <c r="RCF723" s="13"/>
      <c r="RCG723" s="13"/>
      <c r="RCH723" s="13"/>
      <c r="RCI723" s="13"/>
      <c r="RCJ723" s="13"/>
      <c r="RCK723" s="13"/>
      <c r="RCL723" s="13"/>
      <c r="RCM723" s="13"/>
      <c r="RCN723" s="13"/>
      <c r="RCO723" s="13"/>
      <c r="RCP723" s="13"/>
      <c r="RCQ723" s="13"/>
      <c r="RCR723" s="13"/>
      <c r="RCS723" s="13"/>
      <c r="RCT723" s="13"/>
      <c r="RCU723" s="13"/>
      <c r="RCV723" s="13"/>
      <c r="RCW723" s="13"/>
      <c r="RCX723" s="13"/>
      <c r="RCY723" s="13"/>
      <c r="RCZ723" s="13"/>
      <c r="RDA723" s="13"/>
      <c r="RDB723" s="13"/>
      <c r="RDC723" s="13"/>
      <c r="RDD723" s="13"/>
      <c r="RDE723" s="13"/>
      <c r="RDF723" s="13"/>
      <c r="RDG723" s="13"/>
      <c r="RDH723" s="13"/>
      <c r="RDI723" s="13"/>
      <c r="RDJ723" s="13"/>
      <c r="RDK723" s="13"/>
      <c r="RDL723" s="13"/>
      <c r="RDM723" s="13"/>
      <c r="RDN723" s="13"/>
      <c r="RDO723" s="13"/>
      <c r="RDP723" s="13"/>
      <c r="RDQ723" s="13"/>
      <c r="RDR723" s="13"/>
      <c r="RDS723" s="13"/>
      <c r="RDT723" s="13"/>
      <c r="RDU723" s="13"/>
      <c r="RDV723" s="13"/>
      <c r="RDW723" s="13"/>
      <c r="RDX723" s="13"/>
      <c r="RDY723" s="13"/>
      <c r="RDZ723" s="13"/>
      <c r="REA723" s="13"/>
      <c r="REB723" s="13"/>
      <c r="REC723" s="13"/>
      <c r="RED723" s="13"/>
      <c r="REE723" s="13"/>
      <c r="REF723" s="13"/>
      <c r="REG723" s="13"/>
      <c r="REH723" s="13"/>
      <c r="REI723" s="13"/>
      <c r="REJ723" s="13"/>
      <c r="REK723" s="13"/>
      <c r="REL723" s="13"/>
      <c r="REM723" s="13"/>
      <c r="REN723" s="13"/>
      <c r="REO723" s="13"/>
      <c r="REP723" s="13"/>
      <c r="REQ723" s="13"/>
      <c r="RER723" s="13"/>
      <c r="RES723" s="13"/>
      <c r="RET723" s="13"/>
      <c r="REU723" s="13"/>
      <c r="REV723" s="13"/>
      <c r="REW723" s="13"/>
      <c r="REX723" s="13"/>
      <c r="REY723" s="13"/>
      <c r="REZ723" s="13"/>
      <c r="RFA723" s="13"/>
      <c r="RFB723" s="13"/>
      <c r="RFC723" s="13"/>
      <c r="RFD723" s="13"/>
      <c r="RFE723" s="13"/>
      <c r="RFF723" s="13"/>
      <c r="RFG723" s="13"/>
      <c r="RFH723" s="13"/>
      <c r="RFI723" s="13"/>
      <c r="RFJ723" s="13"/>
      <c r="RFK723" s="13"/>
      <c r="RFL723" s="13"/>
      <c r="RFM723" s="13"/>
      <c r="RFN723" s="13"/>
      <c r="RFO723" s="13"/>
      <c r="RFP723" s="13"/>
      <c r="RFQ723" s="13"/>
      <c r="RFR723" s="13"/>
      <c r="RFS723" s="13"/>
      <c r="RFT723" s="13"/>
      <c r="RFU723" s="13"/>
      <c r="RFV723" s="13"/>
      <c r="RFW723" s="13"/>
      <c r="RFX723" s="13"/>
      <c r="RFY723" s="13"/>
      <c r="RFZ723" s="13"/>
      <c r="RGA723" s="13"/>
      <c r="RGB723" s="13"/>
      <c r="RGC723" s="13"/>
      <c r="RGD723" s="13"/>
      <c r="RGE723" s="13"/>
      <c r="RGF723" s="13"/>
      <c r="RGG723" s="13"/>
      <c r="RGH723" s="13"/>
      <c r="RGI723" s="13"/>
      <c r="RGJ723" s="13"/>
      <c r="RGK723" s="13"/>
      <c r="RGL723" s="13"/>
      <c r="RGM723" s="13"/>
      <c r="RGN723" s="13"/>
      <c r="RGO723" s="13"/>
      <c r="RGP723" s="13"/>
      <c r="RGQ723" s="13"/>
      <c r="RGR723" s="13"/>
      <c r="RGS723" s="13"/>
      <c r="RGT723" s="13"/>
      <c r="RGU723" s="13"/>
      <c r="RGV723" s="13"/>
      <c r="RGW723" s="13"/>
      <c r="RGX723" s="13"/>
      <c r="RGY723" s="13"/>
      <c r="RGZ723" s="13"/>
      <c r="RHA723" s="13"/>
      <c r="RHB723" s="13"/>
      <c r="RHC723" s="13"/>
      <c r="RHD723" s="13"/>
      <c r="RHE723" s="13"/>
      <c r="RHF723" s="13"/>
      <c r="RHG723" s="13"/>
      <c r="RHH723" s="13"/>
      <c r="RHI723" s="13"/>
      <c r="RHJ723" s="13"/>
      <c r="RHK723" s="13"/>
      <c r="RHL723" s="13"/>
      <c r="RHM723" s="13"/>
      <c r="RHN723" s="13"/>
      <c r="RHO723" s="13"/>
      <c r="RHP723" s="13"/>
      <c r="RHQ723" s="13"/>
      <c r="RHR723" s="13"/>
      <c r="RHS723" s="13"/>
      <c r="RHT723" s="13"/>
      <c r="RHU723" s="13"/>
      <c r="RHV723" s="13"/>
      <c r="RHW723" s="13"/>
      <c r="RHX723" s="13"/>
      <c r="RHY723" s="13"/>
      <c r="RHZ723" s="13"/>
      <c r="RIA723" s="13"/>
      <c r="RIB723" s="13"/>
      <c r="RIC723" s="13"/>
      <c r="RID723" s="13"/>
      <c r="RIE723" s="13"/>
      <c r="RIF723" s="13"/>
      <c r="RIG723" s="13"/>
      <c r="RIH723" s="13"/>
      <c r="RII723" s="13"/>
      <c r="RIJ723" s="13"/>
      <c r="RIK723" s="13"/>
      <c r="RIL723" s="13"/>
      <c r="RIM723" s="13"/>
      <c r="RIN723" s="13"/>
      <c r="RIO723" s="13"/>
      <c r="RIP723" s="13"/>
      <c r="RIQ723" s="13"/>
      <c r="RIR723" s="13"/>
      <c r="RIS723" s="13"/>
      <c r="RIT723" s="13"/>
      <c r="RIU723" s="13"/>
      <c r="RIV723" s="13"/>
      <c r="RIW723" s="13"/>
      <c r="RIX723" s="13"/>
      <c r="RIY723" s="13"/>
      <c r="RIZ723" s="13"/>
      <c r="RJA723" s="13"/>
      <c r="RJB723" s="13"/>
      <c r="RJC723" s="13"/>
      <c r="RJD723" s="13"/>
      <c r="RJE723" s="13"/>
      <c r="RJF723" s="13"/>
      <c r="RJG723" s="13"/>
      <c r="RJH723" s="13"/>
      <c r="RJI723" s="13"/>
      <c r="RJJ723" s="13"/>
      <c r="RJK723" s="13"/>
      <c r="RJL723" s="13"/>
      <c r="RJM723" s="13"/>
      <c r="RJN723" s="13"/>
      <c r="RJO723" s="13"/>
      <c r="RJP723" s="13"/>
      <c r="RJQ723" s="13"/>
      <c r="RJR723" s="13"/>
      <c r="RJS723" s="13"/>
      <c r="RJT723" s="13"/>
      <c r="RJU723" s="13"/>
      <c r="RJV723" s="13"/>
      <c r="RJW723" s="13"/>
      <c r="RJX723" s="13"/>
      <c r="RJY723" s="13"/>
      <c r="RJZ723" s="13"/>
      <c r="RKA723" s="13"/>
      <c r="RKB723" s="13"/>
      <c r="RKC723" s="13"/>
      <c r="RKD723" s="13"/>
      <c r="RKE723" s="13"/>
      <c r="RKF723" s="13"/>
      <c r="RKG723" s="13"/>
      <c r="RKH723" s="13"/>
      <c r="RKI723" s="13"/>
      <c r="RKJ723" s="13"/>
      <c r="RKK723" s="13"/>
      <c r="RKL723" s="13"/>
      <c r="RKM723" s="13"/>
      <c r="RKN723" s="13"/>
      <c r="RKO723" s="13"/>
      <c r="RKP723" s="13"/>
      <c r="RKQ723" s="13"/>
      <c r="RKR723" s="13"/>
      <c r="RKS723" s="13"/>
      <c r="RKT723" s="13"/>
      <c r="RKU723" s="13"/>
      <c r="RKV723" s="13"/>
      <c r="RKW723" s="13"/>
      <c r="RKX723" s="13"/>
      <c r="RKY723" s="13"/>
      <c r="RKZ723" s="13"/>
      <c r="RLA723" s="13"/>
      <c r="RLB723" s="13"/>
      <c r="RLC723" s="13"/>
      <c r="RLD723" s="13"/>
      <c r="RLE723" s="13"/>
      <c r="RLF723" s="13"/>
      <c r="RLG723" s="13"/>
      <c r="RLH723" s="13"/>
      <c r="RLI723" s="13"/>
      <c r="RLJ723" s="13"/>
      <c r="RLK723" s="13"/>
      <c r="RLL723" s="13"/>
      <c r="RLM723" s="13"/>
      <c r="RLN723" s="13"/>
      <c r="RLO723" s="13"/>
      <c r="RLP723" s="13"/>
      <c r="RLQ723" s="13"/>
      <c r="RLR723" s="13"/>
      <c r="RLS723" s="13"/>
      <c r="RLT723" s="13"/>
      <c r="RLU723" s="13"/>
      <c r="RLV723" s="13"/>
      <c r="RLW723" s="13"/>
      <c r="RLX723" s="13"/>
      <c r="RLY723" s="13"/>
      <c r="RLZ723" s="13"/>
      <c r="RMA723" s="13"/>
      <c r="RMB723" s="13"/>
      <c r="RMC723" s="13"/>
      <c r="RMD723" s="13"/>
      <c r="RME723" s="13"/>
      <c r="RMF723" s="13"/>
      <c r="RMG723" s="13"/>
      <c r="RMH723" s="13"/>
      <c r="RMI723" s="13"/>
      <c r="RMJ723" s="13"/>
      <c r="RMK723" s="13"/>
      <c r="RML723" s="13"/>
      <c r="RMM723" s="13"/>
      <c r="RMN723" s="13"/>
      <c r="RMO723" s="13"/>
      <c r="RMP723" s="13"/>
      <c r="RMQ723" s="13"/>
      <c r="RMR723" s="13"/>
      <c r="RMS723" s="13"/>
      <c r="RMT723" s="13"/>
      <c r="RMU723" s="13"/>
      <c r="RMV723" s="13"/>
      <c r="RMW723" s="13"/>
      <c r="RMX723" s="13"/>
      <c r="RMY723" s="13"/>
      <c r="RMZ723" s="13"/>
      <c r="RNA723" s="13"/>
      <c r="RNB723" s="13"/>
      <c r="RNC723" s="13"/>
      <c r="RND723" s="13"/>
      <c r="RNE723" s="13"/>
      <c r="RNF723" s="13"/>
      <c r="RNG723" s="13"/>
      <c r="RNH723" s="13"/>
      <c r="RNI723" s="13"/>
      <c r="RNJ723" s="13"/>
      <c r="RNK723" s="13"/>
      <c r="RNL723" s="13"/>
      <c r="RNM723" s="13"/>
      <c r="RNN723" s="13"/>
      <c r="RNO723" s="13"/>
      <c r="RNP723" s="13"/>
      <c r="RNQ723" s="13"/>
      <c r="RNR723" s="13"/>
      <c r="RNS723" s="13"/>
      <c r="RNT723" s="13"/>
      <c r="RNU723" s="13"/>
      <c r="RNV723" s="13"/>
      <c r="RNW723" s="13"/>
      <c r="RNX723" s="13"/>
      <c r="RNY723" s="13"/>
      <c r="RNZ723" s="13"/>
      <c r="ROA723" s="13"/>
      <c r="ROB723" s="13"/>
      <c r="ROC723" s="13"/>
      <c r="ROD723" s="13"/>
      <c r="ROE723" s="13"/>
      <c r="ROF723" s="13"/>
      <c r="ROG723" s="13"/>
      <c r="ROH723" s="13"/>
      <c r="ROI723" s="13"/>
      <c r="ROJ723" s="13"/>
      <c r="ROK723" s="13"/>
      <c r="ROL723" s="13"/>
      <c r="ROM723" s="13"/>
      <c r="RON723" s="13"/>
      <c r="ROO723" s="13"/>
      <c r="ROP723" s="13"/>
      <c r="ROQ723" s="13"/>
      <c r="ROR723" s="13"/>
      <c r="ROS723" s="13"/>
      <c r="ROT723" s="13"/>
      <c r="ROU723" s="13"/>
      <c r="ROV723" s="13"/>
      <c r="ROW723" s="13"/>
      <c r="ROX723" s="13"/>
      <c r="ROY723" s="13"/>
      <c r="ROZ723" s="13"/>
      <c r="RPA723" s="13"/>
      <c r="RPB723" s="13"/>
      <c r="RPC723" s="13"/>
      <c r="RPD723" s="13"/>
      <c r="RPE723" s="13"/>
      <c r="RPF723" s="13"/>
      <c r="RPG723" s="13"/>
      <c r="RPH723" s="13"/>
      <c r="RPI723" s="13"/>
      <c r="RPJ723" s="13"/>
      <c r="RPK723" s="13"/>
      <c r="RPL723" s="13"/>
      <c r="RPM723" s="13"/>
      <c r="RPN723" s="13"/>
      <c r="RPO723" s="13"/>
      <c r="RPP723" s="13"/>
      <c r="RPQ723" s="13"/>
      <c r="RPR723" s="13"/>
      <c r="RPS723" s="13"/>
      <c r="RPT723" s="13"/>
      <c r="RPU723" s="13"/>
      <c r="RPV723" s="13"/>
      <c r="RPW723" s="13"/>
      <c r="RPX723" s="13"/>
      <c r="RPY723" s="13"/>
      <c r="RPZ723" s="13"/>
      <c r="RQA723" s="13"/>
      <c r="RQB723" s="13"/>
      <c r="RQC723" s="13"/>
      <c r="RQD723" s="13"/>
      <c r="RQE723" s="13"/>
      <c r="RQF723" s="13"/>
      <c r="RQG723" s="13"/>
      <c r="RQH723" s="13"/>
      <c r="RQI723" s="13"/>
      <c r="RQJ723" s="13"/>
      <c r="RQK723" s="13"/>
      <c r="RQL723" s="13"/>
      <c r="RQM723" s="13"/>
      <c r="RQN723" s="13"/>
      <c r="RQO723" s="13"/>
      <c r="RQP723" s="13"/>
      <c r="RQQ723" s="13"/>
      <c r="RQR723" s="13"/>
      <c r="RQS723" s="13"/>
      <c r="RQT723" s="13"/>
      <c r="RQU723" s="13"/>
      <c r="RQV723" s="13"/>
      <c r="RQW723" s="13"/>
      <c r="RQX723" s="13"/>
      <c r="RQY723" s="13"/>
      <c r="RQZ723" s="13"/>
      <c r="RRA723" s="13"/>
      <c r="RRB723" s="13"/>
      <c r="RRC723" s="13"/>
      <c r="RRD723" s="13"/>
      <c r="RRE723" s="13"/>
      <c r="RRF723" s="13"/>
      <c r="RRG723" s="13"/>
      <c r="RRH723" s="13"/>
      <c r="RRI723" s="13"/>
      <c r="RRJ723" s="13"/>
      <c r="RRK723" s="13"/>
      <c r="RRL723" s="13"/>
      <c r="RRM723" s="13"/>
      <c r="RRN723" s="13"/>
      <c r="RRO723" s="13"/>
      <c r="RRP723" s="13"/>
      <c r="RRQ723" s="13"/>
      <c r="RRR723" s="13"/>
      <c r="RRS723" s="13"/>
      <c r="RRT723" s="13"/>
      <c r="RRU723" s="13"/>
      <c r="RRV723" s="13"/>
      <c r="RRW723" s="13"/>
      <c r="RRX723" s="13"/>
      <c r="RRY723" s="13"/>
      <c r="RRZ723" s="13"/>
      <c r="RSA723" s="13"/>
      <c r="RSB723" s="13"/>
      <c r="RSC723" s="13"/>
      <c r="RSD723" s="13"/>
      <c r="RSE723" s="13"/>
      <c r="RSF723" s="13"/>
      <c r="RSG723" s="13"/>
      <c r="RSH723" s="13"/>
      <c r="RSI723" s="13"/>
      <c r="RSJ723" s="13"/>
      <c r="RSK723" s="13"/>
      <c r="RSL723" s="13"/>
      <c r="RSM723" s="13"/>
      <c r="RSN723" s="13"/>
      <c r="RSO723" s="13"/>
      <c r="RSP723" s="13"/>
      <c r="RSQ723" s="13"/>
      <c r="RSR723" s="13"/>
      <c r="RSS723" s="13"/>
      <c r="RST723" s="13"/>
      <c r="RSU723" s="13"/>
      <c r="RSV723" s="13"/>
      <c r="RSW723" s="13"/>
      <c r="RSX723" s="13"/>
      <c r="RSY723" s="13"/>
      <c r="RSZ723" s="13"/>
      <c r="RTA723" s="13"/>
      <c r="RTB723" s="13"/>
      <c r="RTC723" s="13"/>
      <c r="RTD723" s="13"/>
      <c r="RTE723" s="13"/>
      <c r="RTF723" s="13"/>
      <c r="RTG723" s="13"/>
      <c r="RTH723" s="13"/>
      <c r="RTI723" s="13"/>
      <c r="RTJ723" s="13"/>
      <c r="RTK723" s="13"/>
      <c r="RTL723" s="13"/>
      <c r="RTM723" s="13"/>
      <c r="RTN723" s="13"/>
      <c r="RTO723" s="13"/>
      <c r="RTP723" s="13"/>
      <c r="RTQ723" s="13"/>
      <c r="RTR723" s="13"/>
      <c r="RTS723" s="13"/>
      <c r="RTT723" s="13"/>
      <c r="RTU723" s="13"/>
      <c r="RTV723" s="13"/>
      <c r="RTW723" s="13"/>
      <c r="RTX723" s="13"/>
      <c r="RTY723" s="13"/>
      <c r="RTZ723" s="13"/>
      <c r="RUA723" s="13"/>
      <c r="RUB723" s="13"/>
      <c r="RUC723" s="13"/>
      <c r="RUD723" s="13"/>
      <c r="RUE723" s="13"/>
      <c r="RUF723" s="13"/>
      <c r="RUG723" s="13"/>
      <c r="RUH723" s="13"/>
      <c r="RUI723" s="13"/>
      <c r="RUJ723" s="13"/>
      <c r="RUK723" s="13"/>
      <c r="RUL723" s="13"/>
      <c r="RUM723" s="13"/>
      <c r="RUN723" s="13"/>
      <c r="RUO723" s="13"/>
      <c r="RUP723" s="13"/>
      <c r="RUQ723" s="13"/>
      <c r="RUR723" s="13"/>
      <c r="RUS723" s="13"/>
      <c r="RUT723" s="13"/>
      <c r="RUU723" s="13"/>
      <c r="RUV723" s="13"/>
      <c r="RUW723" s="13"/>
      <c r="RUX723" s="13"/>
      <c r="RUY723" s="13"/>
      <c r="RUZ723" s="13"/>
      <c r="RVA723" s="13"/>
      <c r="RVB723" s="13"/>
      <c r="RVC723" s="13"/>
      <c r="RVD723" s="13"/>
      <c r="RVE723" s="13"/>
      <c r="RVF723" s="13"/>
      <c r="RVG723" s="13"/>
      <c r="RVH723" s="13"/>
      <c r="RVI723" s="13"/>
      <c r="RVJ723" s="13"/>
      <c r="RVK723" s="13"/>
      <c r="RVL723" s="13"/>
      <c r="RVM723" s="13"/>
      <c r="RVN723" s="13"/>
      <c r="RVO723" s="13"/>
      <c r="RVP723" s="13"/>
      <c r="RVQ723" s="13"/>
      <c r="RVR723" s="13"/>
      <c r="RVS723" s="13"/>
      <c r="RVT723" s="13"/>
      <c r="RVU723" s="13"/>
      <c r="RVV723" s="13"/>
      <c r="RVW723" s="13"/>
      <c r="RVX723" s="13"/>
      <c r="RVY723" s="13"/>
      <c r="RVZ723" s="13"/>
      <c r="RWA723" s="13"/>
      <c r="RWB723" s="13"/>
      <c r="RWC723" s="13"/>
      <c r="RWD723" s="13"/>
      <c r="RWE723" s="13"/>
      <c r="RWF723" s="13"/>
      <c r="RWG723" s="13"/>
      <c r="RWH723" s="13"/>
      <c r="RWI723" s="13"/>
      <c r="RWJ723" s="13"/>
      <c r="RWK723" s="13"/>
      <c r="RWL723" s="13"/>
      <c r="RWM723" s="13"/>
      <c r="RWN723" s="13"/>
      <c r="RWO723" s="13"/>
      <c r="RWP723" s="13"/>
      <c r="RWQ723" s="13"/>
      <c r="RWR723" s="13"/>
      <c r="RWS723" s="13"/>
      <c r="RWT723" s="13"/>
      <c r="RWU723" s="13"/>
      <c r="RWV723" s="13"/>
      <c r="RWW723" s="13"/>
      <c r="RWX723" s="13"/>
      <c r="RWY723" s="13"/>
      <c r="RWZ723" s="13"/>
      <c r="RXA723" s="13"/>
      <c r="RXB723" s="13"/>
      <c r="RXC723" s="13"/>
      <c r="RXD723" s="13"/>
      <c r="RXE723" s="13"/>
      <c r="RXF723" s="13"/>
      <c r="RXG723" s="13"/>
      <c r="RXH723" s="13"/>
      <c r="RXI723" s="13"/>
      <c r="RXJ723" s="13"/>
      <c r="RXK723" s="13"/>
      <c r="RXL723" s="13"/>
      <c r="RXM723" s="13"/>
      <c r="RXN723" s="13"/>
      <c r="RXO723" s="13"/>
      <c r="RXP723" s="13"/>
      <c r="RXQ723" s="13"/>
      <c r="RXR723" s="13"/>
      <c r="RXS723" s="13"/>
      <c r="RXT723" s="13"/>
      <c r="RXU723" s="13"/>
      <c r="RXV723" s="13"/>
      <c r="RXW723" s="13"/>
      <c r="RXX723" s="13"/>
      <c r="RXY723" s="13"/>
      <c r="RXZ723" s="13"/>
      <c r="RYA723" s="13"/>
      <c r="RYB723" s="13"/>
      <c r="RYC723" s="13"/>
      <c r="RYD723" s="13"/>
      <c r="RYE723" s="13"/>
      <c r="RYF723" s="13"/>
      <c r="RYG723" s="13"/>
      <c r="RYH723" s="13"/>
      <c r="RYI723" s="13"/>
      <c r="RYJ723" s="13"/>
      <c r="RYK723" s="13"/>
      <c r="RYL723" s="13"/>
      <c r="RYM723" s="13"/>
      <c r="RYN723" s="13"/>
      <c r="RYO723" s="13"/>
      <c r="RYP723" s="13"/>
      <c r="RYQ723" s="13"/>
      <c r="RYR723" s="13"/>
      <c r="RYS723" s="13"/>
      <c r="RYT723" s="13"/>
      <c r="RYU723" s="13"/>
      <c r="RYV723" s="13"/>
      <c r="RYW723" s="13"/>
      <c r="RYX723" s="13"/>
      <c r="RYY723" s="13"/>
      <c r="RYZ723" s="13"/>
      <c r="RZA723" s="13"/>
      <c r="RZB723" s="13"/>
      <c r="RZC723" s="13"/>
      <c r="RZD723" s="13"/>
      <c r="RZE723" s="13"/>
      <c r="RZF723" s="13"/>
      <c r="RZG723" s="13"/>
      <c r="RZH723" s="13"/>
      <c r="RZI723" s="13"/>
      <c r="RZJ723" s="13"/>
      <c r="RZK723" s="13"/>
      <c r="RZL723" s="13"/>
      <c r="RZM723" s="13"/>
      <c r="RZN723" s="13"/>
      <c r="RZO723" s="13"/>
      <c r="RZP723" s="13"/>
      <c r="RZQ723" s="13"/>
      <c r="RZR723" s="13"/>
      <c r="RZS723" s="13"/>
      <c r="RZT723" s="13"/>
      <c r="RZU723" s="13"/>
      <c r="RZV723" s="13"/>
      <c r="RZW723" s="13"/>
      <c r="RZX723" s="13"/>
      <c r="RZY723" s="13"/>
      <c r="RZZ723" s="13"/>
      <c r="SAA723" s="13"/>
      <c r="SAB723" s="13"/>
      <c r="SAC723" s="13"/>
      <c r="SAD723" s="13"/>
      <c r="SAE723" s="13"/>
      <c r="SAF723" s="13"/>
      <c r="SAG723" s="13"/>
      <c r="SAH723" s="13"/>
      <c r="SAI723" s="13"/>
      <c r="SAJ723" s="13"/>
      <c r="SAK723" s="13"/>
      <c r="SAL723" s="13"/>
      <c r="SAM723" s="13"/>
      <c r="SAN723" s="13"/>
      <c r="SAO723" s="13"/>
      <c r="SAP723" s="13"/>
      <c r="SAQ723" s="13"/>
      <c r="SAR723" s="13"/>
      <c r="SAS723" s="13"/>
      <c r="SAT723" s="13"/>
      <c r="SAU723" s="13"/>
      <c r="SAV723" s="13"/>
      <c r="SAW723" s="13"/>
      <c r="SAX723" s="13"/>
      <c r="SAY723" s="13"/>
      <c r="SAZ723" s="13"/>
      <c r="SBA723" s="13"/>
      <c r="SBB723" s="13"/>
      <c r="SBC723" s="13"/>
      <c r="SBD723" s="13"/>
      <c r="SBE723" s="13"/>
      <c r="SBF723" s="13"/>
      <c r="SBG723" s="13"/>
      <c r="SBH723" s="13"/>
      <c r="SBI723" s="13"/>
      <c r="SBJ723" s="13"/>
      <c r="SBK723" s="13"/>
      <c r="SBL723" s="13"/>
      <c r="SBM723" s="13"/>
      <c r="SBN723" s="13"/>
      <c r="SBO723" s="13"/>
      <c r="SBP723" s="13"/>
      <c r="SBQ723" s="13"/>
      <c r="SBR723" s="13"/>
      <c r="SBS723" s="13"/>
      <c r="SBT723" s="13"/>
      <c r="SBU723" s="13"/>
      <c r="SBV723" s="13"/>
      <c r="SBW723" s="13"/>
      <c r="SBX723" s="13"/>
      <c r="SBY723" s="13"/>
      <c r="SBZ723" s="13"/>
      <c r="SCA723" s="13"/>
      <c r="SCB723" s="13"/>
      <c r="SCC723" s="13"/>
      <c r="SCD723" s="13"/>
      <c r="SCE723" s="13"/>
      <c r="SCF723" s="13"/>
      <c r="SCG723" s="13"/>
      <c r="SCH723" s="13"/>
      <c r="SCI723" s="13"/>
      <c r="SCJ723" s="13"/>
      <c r="SCK723" s="13"/>
      <c r="SCL723" s="13"/>
      <c r="SCM723" s="13"/>
      <c r="SCN723" s="13"/>
      <c r="SCO723" s="13"/>
      <c r="SCP723" s="13"/>
      <c r="SCQ723" s="13"/>
      <c r="SCR723" s="13"/>
      <c r="SCS723" s="13"/>
      <c r="SCT723" s="13"/>
      <c r="SCU723" s="13"/>
      <c r="SCV723" s="13"/>
      <c r="SCW723" s="13"/>
      <c r="SCX723" s="13"/>
      <c r="SCY723" s="13"/>
      <c r="SCZ723" s="13"/>
      <c r="SDA723" s="13"/>
      <c r="SDB723" s="13"/>
      <c r="SDC723" s="13"/>
      <c r="SDD723" s="13"/>
      <c r="SDE723" s="13"/>
      <c r="SDF723" s="13"/>
      <c r="SDG723" s="13"/>
      <c r="SDH723" s="13"/>
      <c r="SDI723" s="13"/>
      <c r="SDJ723" s="13"/>
      <c r="SDK723" s="13"/>
      <c r="SDL723" s="13"/>
      <c r="SDM723" s="13"/>
      <c r="SDN723" s="13"/>
      <c r="SDO723" s="13"/>
      <c r="SDP723" s="13"/>
      <c r="SDQ723" s="13"/>
      <c r="SDR723" s="13"/>
      <c r="SDS723" s="13"/>
      <c r="SDT723" s="13"/>
      <c r="SDU723" s="13"/>
      <c r="SDV723" s="13"/>
      <c r="SDW723" s="13"/>
      <c r="SDX723" s="13"/>
      <c r="SDY723" s="13"/>
      <c r="SDZ723" s="13"/>
      <c r="SEA723" s="13"/>
      <c r="SEB723" s="13"/>
      <c r="SEC723" s="13"/>
      <c r="SED723" s="13"/>
      <c r="SEE723" s="13"/>
      <c r="SEF723" s="13"/>
      <c r="SEG723" s="13"/>
      <c r="SEH723" s="13"/>
      <c r="SEI723" s="13"/>
      <c r="SEJ723" s="13"/>
      <c r="SEK723" s="13"/>
      <c r="SEL723" s="13"/>
      <c r="SEM723" s="13"/>
      <c r="SEN723" s="13"/>
      <c r="SEO723" s="13"/>
      <c r="SEP723" s="13"/>
      <c r="SEQ723" s="13"/>
      <c r="SER723" s="13"/>
      <c r="SES723" s="13"/>
      <c r="SET723" s="13"/>
      <c r="SEU723" s="13"/>
      <c r="SEV723" s="13"/>
      <c r="SEW723" s="13"/>
      <c r="SEX723" s="13"/>
      <c r="SEY723" s="13"/>
      <c r="SEZ723" s="13"/>
      <c r="SFA723" s="13"/>
      <c r="SFB723" s="13"/>
      <c r="SFC723" s="13"/>
      <c r="SFD723" s="13"/>
      <c r="SFE723" s="13"/>
      <c r="SFF723" s="13"/>
      <c r="SFG723" s="13"/>
      <c r="SFH723" s="13"/>
      <c r="SFI723" s="13"/>
      <c r="SFJ723" s="13"/>
      <c r="SFK723" s="13"/>
      <c r="SFL723" s="13"/>
      <c r="SFM723" s="13"/>
      <c r="SFN723" s="13"/>
      <c r="SFO723" s="13"/>
      <c r="SFP723" s="13"/>
      <c r="SFQ723" s="13"/>
      <c r="SFR723" s="13"/>
      <c r="SFS723" s="13"/>
      <c r="SFT723" s="13"/>
      <c r="SFU723" s="13"/>
      <c r="SFV723" s="13"/>
      <c r="SFW723" s="13"/>
      <c r="SFX723" s="13"/>
      <c r="SFY723" s="13"/>
      <c r="SFZ723" s="13"/>
      <c r="SGA723" s="13"/>
      <c r="SGB723" s="13"/>
      <c r="SGC723" s="13"/>
      <c r="SGD723" s="13"/>
      <c r="SGE723" s="13"/>
      <c r="SGF723" s="13"/>
      <c r="SGG723" s="13"/>
      <c r="SGH723" s="13"/>
      <c r="SGI723" s="13"/>
      <c r="SGJ723" s="13"/>
      <c r="SGK723" s="13"/>
      <c r="SGL723" s="13"/>
      <c r="SGM723" s="13"/>
      <c r="SGN723" s="13"/>
      <c r="SGO723" s="13"/>
      <c r="SGP723" s="13"/>
      <c r="SGQ723" s="13"/>
      <c r="SGR723" s="13"/>
      <c r="SGS723" s="13"/>
      <c r="SGT723" s="13"/>
      <c r="SGU723" s="13"/>
      <c r="SGV723" s="13"/>
      <c r="SGW723" s="13"/>
      <c r="SGX723" s="13"/>
      <c r="SGY723" s="13"/>
      <c r="SGZ723" s="13"/>
      <c r="SHA723" s="13"/>
      <c r="SHB723" s="13"/>
      <c r="SHC723" s="13"/>
      <c r="SHD723" s="13"/>
      <c r="SHE723" s="13"/>
      <c r="SHF723" s="13"/>
      <c r="SHG723" s="13"/>
      <c r="SHH723" s="13"/>
      <c r="SHI723" s="13"/>
      <c r="SHJ723" s="13"/>
      <c r="SHK723" s="13"/>
      <c r="SHL723" s="13"/>
      <c r="SHM723" s="13"/>
      <c r="SHN723" s="13"/>
      <c r="SHO723" s="13"/>
      <c r="SHP723" s="13"/>
      <c r="SHQ723" s="13"/>
      <c r="SHR723" s="13"/>
      <c r="SHS723" s="13"/>
      <c r="SHT723" s="13"/>
      <c r="SHU723" s="13"/>
      <c r="SHV723" s="13"/>
      <c r="SHW723" s="13"/>
      <c r="SHX723" s="13"/>
      <c r="SHY723" s="13"/>
      <c r="SHZ723" s="13"/>
      <c r="SIA723" s="13"/>
      <c r="SIB723" s="13"/>
      <c r="SIC723" s="13"/>
      <c r="SID723" s="13"/>
      <c r="SIE723" s="13"/>
      <c r="SIF723" s="13"/>
      <c r="SIG723" s="13"/>
      <c r="SIH723" s="13"/>
      <c r="SII723" s="13"/>
      <c r="SIJ723" s="13"/>
      <c r="SIK723" s="13"/>
      <c r="SIL723" s="13"/>
      <c r="SIM723" s="13"/>
      <c r="SIN723" s="13"/>
      <c r="SIO723" s="13"/>
      <c r="SIP723" s="13"/>
      <c r="SIQ723" s="13"/>
      <c r="SIR723" s="13"/>
      <c r="SIS723" s="13"/>
      <c r="SIT723" s="13"/>
      <c r="SIU723" s="13"/>
      <c r="SIV723" s="13"/>
      <c r="SIW723" s="13"/>
      <c r="SIX723" s="13"/>
      <c r="SIY723" s="13"/>
      <c r="SIZ723" s="13"/>
      <c r="SJA723" s="13"/>
      <c r="SJB723" s="13"/>
      <c r="SJC723" s="13"/>
      <c r="SJD723" s="13"/>
      <c r="SJE723" s="13"/>
      <c r="SJF723" s="13"/>
      <c r="SJG723" s="13"/>
      <c r="SJH723" s="13"/>
      <c r="SJI723" s="13"/>
      <c r="SJJ723" s="13"/>
      <c r="SJK723" s="13"/>
      <c r="SJL723" s="13"/>
      <c r="SJM723" s="13"/>
      <c r="SJN723" s="13"/>
      <c r="SJO723" s="13"/>
      <c r="SJP723" s="13"/>
      <c r="SJQ723" s="13"/>
      <c r="SJR723" s="13"/>
      <c r="SJS723" s="13"/>
      <c r="SJT723" s="13"/>
      <c r="SJU723" s="13"/>
      <c r="SJV723" s="13"/>
      <c r="SJW723" s="13"/>
      <c r="SJX723" s="13"/>
      <c r="SJY723" s="13"/>
      <c r="SJZ723" s="13"/>
      <c r="SKA723" s="13"/>
      <c r="SKB723" s="13"/>
      <c r="SKC723" s="13"/>
      <c r="SKD723" s="13"/>
      <c r="SKE723" s="13"/>
      <c r="SKF723" s="13"/>
      <c r="SKG723" s="13"/>
      <c r="SKH723" s="13"/>
      <c r="SKI723" s="13"/>
      <c r="SKJ723" s="13"/>
      <c r="SKK723" s="13"/>
      <c r="SKL723" s="13"/>
      <c r="SKM723" s="13"/>
      <c r="SKN723" s="13"/>
      <c r="SKO723" s="13"/>
      <c r="SKP723" s="13"/>
      <c r="SKQ723" s="13"/>
      <c r="SKR723" s="13"/>
      <c r="SKS723" s="13"/>
      <c r="SKT723" s="13"/>
      <c r="SKU723" s="13"/>
      <c r="SKV723" s="13"/>
      <c r="SKW723" s="13"/>
      <c r="SKX723" s="13"/>
      <c r="SKY723" s="13"/>
      <c r="SKZ723" s="13"/>
      <c r="SLA723" s="13"/>
      <c r="SLB723" s="13"/>
      <c r="SLC723" s="13"/>
      <c r="SLD723" s="13"/>
      <c r="SLE723" s="13"/>
      <c r="SLF723" s="13"/>
      <c r="SLG723" s="13"/>
      <c r="SLH723" s="13"/>
      <c r="SLI723" s="13"/>
      <c r="SLJ723" s="13"/>
      <c r="SLK723" s="13"/>
      <c r="SLL723" s="13"/>
      <c r="SLM723" s="13"/>
      <c r="SLN723" s="13"/>
      <c r="SLO723" s="13"/>
      <c r="SLP723" s="13"/>
      <c r="SLQ723" s="13"/>
      <c r="SLR723" s="13"/>
      <c r="SLS723" s="13"/>
      <c r="SLT723" s="13"/>
      <c r="SLU723" s="13"/>
      <c r="SLV723" s="13"/>
      <c r="SLW723" s="13"/>
      <c r="SLX723" s="13"/>
      <c r="SLY723" s="13"/>
      <c r="SLZ723" s="13"/>
      <c r="SMA723" s="13"/>
      <c r="SMB723" s="13"/>
      <c r="SMC723" s="13"/>
      <c r="SMD723" s="13"/>
      <c r="SME723" s="13"/>
      <c r="SMF723" s="13"/>
      <c r="SMG723" s="13"/>
      <c r="SMH723" s="13"/>
      <c r="SMI723" s="13"/>
      <c r="SMJ723" s="13"/>
      <c r="SMK723" s="13"/>
      <c r="SML723" s="13"/>
      <c r="SMM723" s="13"/>
      <c r="SMN723" s="13"/>
      <c r="SMO723" s="13"/>
      <c r="SMP723" s="13"/>
      <c r="SMQ723" s="13"/>
      <c r="SMR723" s="13"/>
      <c r="SMS723" s="13"/>
      <c r="SMT723" s="13"/>
      <c r="SMU723" s="13"/>
      <c r="SMV723" s="13"/>
      <c r="SMW723" s="13"/>
      <c r="SMX723" s="13"/>
      <c r="SMY723" s="13"/>
      <c r="SMZ723" s="13"/>
      <c r="SNA723" s="13"/>
      <c r="SNB723" s="13"/>
      <c r="SNC723" s="13"/>
      <c r="SND723" s="13"/>
      <c r="SNE723" s="13"/>
      <c r="SNF723" s="13"/>
      <c r="SNG723" s="13"/>
      <c r="SNH723" s="13"/>
      <c r="SNI723" s="13"/>
      <c r="SNJ723" s="13"/>
      <c r="SNK723" s="13"/>
      <c r="SNL723" s="13"/>
      <c r="SNM723" s="13"/>
      <c r="SNN723" s="13"/>
      <c r="SNO723" s="13"/>
      <c r="SNP723" s="13"/>
      <c r="SNQ723" s="13"/>
      <c r="SNR723" s="13"/>
      <c r="SNS723" s="13"/>
      <c r="SNT723" s="13"/>
      <c r="SNU723" s="13"/>
      <c r="SNV723" s="13"/>
      <c r="SNW723" s="13"/>
      <c r="SNX723" s="13"/>
      <c r="SNY723" s="13"/>
      <c r="SNZ723" s="13"/>
      <c r="SOA723" s="13"/>
      <c r="SOB723" s="13"/>
      <c r="SOC723" s="13"/>
      <c r="SOD723" s="13"/>
      <c r="SOE723" s="13"/>
      <c r="SOF723" s="13"/>
      <c r="SOG723" s="13"/>
      <c r="SOH723" s="13"/>
      <c r="SOI723" s="13"/>
      <c r="SOJ723" s="13"/>
      <c r="SOK723" s="13"/>
      <c r="SOL723" s="13"/>
      <c r="SOM723" s="13"/>
      <c r="SON723" s="13"/>
      <c r="SOO723" s="13"/>
      <c r="SOP723" s="13"/>
      <c r="SOQ723" s="13"/>
      <c r="SOR723" s="13"/>
      <c r="SOS723" s="13"/>
      <c r="SOT723" s="13"/>
      <c r="SOU723" s="13"/>
      <c r="SOV723" s="13"/>
      <c r="SOW723" s="13"/>
      <c r="SOX723" s="13"/>
      <c r="SOY723" s="13"/>
      <c r="SOZ723" s="13"/>
      <c r="SPA723" s="13"/>
      <c r="SPB723" s="13"/>
      <c r="SPC723" s="13"/>
      <c r="SPD723" s="13"/>
      <c r="SPE723" s="13"/>
      <c r="SPF723" s="13"/>
      <c r="SPG723" s="13"/>
      <c r="SPH723" s="13"/>
      <c r="SPI723" s="13"/>
      <c r="SPJ723" s="13"/>
      <c r="SPK723" s="13"/>
      <c r="SPL723" s="13"/>
      <c r="SPM723" s="13"/>
      <c r="SPN723" s="13"/>
      <c r="SPO723" s="13"/>
      <c r="SPP723" s="13"/>
      <c r="SPQ723" s="13"/>
      <c r="SPR723" s="13"/>
      <c r="SPS723" s="13"/>
      <c r="SPT723" s="13"/>
      <c r="SPU723" s="13"/>
      <c r="SPV723" s="13"/>
      <c r="SPW723" s="13"/>
      <c r="SPX723" s="13"/>
      <c r="SPY723" s="13"/>
      <c r="SPZ723" s="13"/>
      <c r="SQA723" s="13"/>
      <c r="SQB723" s="13"/>
      <c r="SQC723" s="13"/>
      <c r="SQD723" s="13"/>
      <c r="SQE723" s="13"/>
      <c r="SQF723" s="13"/>
      <c r="SQG723" s="13"/>
      <c r="SQH723" s="13"/>
      <c r="SQI723" s="13"/>
      <c r="SQJ723" s="13"/>
      <c r="SQK723" s="13"/>
      <c r="SQL723" s="13"/>
      <c r="SQM723" s="13"/>
      <c r="SQN723" s="13"/>
      <c r="SQO723" s="13"/>
      <c r="SQP723" s="13"/>
      <c r="SQQ723" s="13"/>
      <c r="SQR723" s="13"/>
      <c r="SQS723" s="13"/>
      <c r="SQT723" s="13"/>
      <c r="SQU723" s="13"/>
      <c r="SQV723" s="13"/>
      <c r="SQW723" s="13"/>
      <c r="SQX723" s="13"/>
      <c r="SQY723" s="13"/>
      <c r="SQZ723" s="13"/>
      <c r="SRA723" s="13"/>
      <c r="SRB723" s="13"/>
      <c r="SRC723" s="13"/>
      <c r="SRD723" s="13"/>
      <c r="SRE723" s="13"/>
      <c r="SRF723" s="13"/>
      <c r="SRG723" s="13"/>
      <c r="SRH723" s="13"/>
      <c r="SRI723" s="13"/>
      <c r="SRJ723" s="13"/>
      <c r="SRK723" s="13"/>
      <c r="SRL723" s="13"/>
      <c r="SRM723" s="13"/>
      <c r="SRN723" s="13"/>
      <c r="SRO723" s="13"/>
      <c r="SRP723" s="13"/>
      <c r="SRQ723" s="13"/>
      <c r="SRR723" s="13"/>
      <c r="SRS723" s="13"/>
      <c r="SRT723" s="13"/>
      <c r="SRU723" s="13"/>
      <c r="SRV723" s="13"/>
      <c r="SRW723" s="13"/>
      <c r="SRX723" s="13"/>
      <c r="SRY723" s="13"/>
      <c r="SRZ723" s="13"/>
      <c r="SSA723" s="13"/>
      <c r="SSB723" s="13"/>
      <c r="SSC723" s="13"/>
      <c r="SSD723" s="13"/>
      <c r="SSE723" s="13"/>
      <c r="SSF723" s="13"/>
      <c r="SSG723" s="13"/>
      <c r="SSH723" s="13"/>
      <c r="SSI723" s="13"/>
      <c r="SSJ723" s="13"/>
      <c r="SSK723" s="13"/>
      <c r="SSL723" s="13"/>
      <c r="SSM723" s="13"/>
      <c r="SSN723" s="13"/>
      <c r="SSO723" s="13"/>
      <c r="SSP723" s="13"/>
      <c r="SSQ723" s="13"/>
      <c r="SSR723" s="13"/>
      <c r="SSS723" s="13"/>
      <c r="SST723" s="13"/>
      <c r="SSU723" s="13"/>
      <c r="SSV723" s="13"/>
      <c r="SSW723" s="13"/>
      <c r="SSX723" s="13"/>
      <c r="SSY723" s="13"/>
      <c r="SSZ723" s="13"/>
      <c r="STA723" s="13"/>
      <c r="STB723" s="13"/>
      <c r="STC723" s="13"/>
      <c r="STD723" s="13"/>
      <c r="STE723" s="13"/>
      <c r="STF723" s="13"/>
      <c r="STG723" s="13"/>
      <c r="STH723" s="13"/>
      <c r="STI723" s="13"/>
      <c r="STJ723" s="13"/>
      <c r="STK723" s="13"/>
      <c r="STL723" s="13"/>
      <c r="STM723" s="13"/>
      <c r="STN723" s="13"/>
      <c r="STO723" s="13"/>
      <c r="STP723" s="13"/>
      <c r="STQ723" s="13"/>
      <c r="STR723" s="13"/>
      <c r="STS723" s="13"/>
      <c r="STT723" s="13"/>
      <c r="STU723" s="13"/>
      <c r="STV723" s="13"/>
      <c r="STW723" s="13"/>
      <c r="STX723" s="13"/>
      <c r="STY723" s="13"/>
      <c r="STZ723" s="13"/>
      <c r="SUA723" s="13"/>
      <c r="SUB723" s="13"/>
      <c r="SUC723" s="13"/>
      <c r="SUD723" s="13"/>
      <c r="SUE723" s="13"/>
      <c r="SUF723" s="13"/>
      <c r="SUG723" s="13"/>
      <c r="SUH723" s="13"/>
      <c r="SUI723" s="13"/>
      <c r="SUJ723" s="13"/>
      <c r="SUK723" s="13"/>
      <c r="SUL723" s="13"/>
      <c r="SUM723" s="13"/>
      <c r="SUN723" s="13"/>
      <c r="SUO723" s="13"/>
      <c r="SUP723" s="13"/>
      <c r="SUQ723" s="13"/>
      <c r="SUR723" s="13"/>
      <c r="SUS723" s="13"/>
      <c r="SUT723" s="13"/>
      <c r="SUU723" s="13"/>
      <c r="SUV723" s="13"/>
      <c r="SUW723" s="13"/>
      <c r="SUX723" s="13"/>
      <c r="SUY723" s="13"/>
      <c r="SUZ723" s="13"/>
      <c r="SVA723" s="13"/>
      <c r="SVB723" s="13"/>
      <c r="SVC723" s="13"/>
      <c r="SVD723" s="13"/>
      <c r="SVE723" s="13"/>
      <c r="SVF723" s="13"/>
      <c r="SVG723" s="13"/>
      <c r="SVH723" s="13"/>
      <c r="SVI723" s="13"/>
      <c r="SVJ723" s="13"/>
      <c r="SVK723" s="13"/>
      <c r="SVL723" s="13"/>
      <c r="SVM723" s="13"/>
      <c r="SVN723" s="13"/>
      <c r="SVO723" s="13"/>
      <c r="SVP723" s="13"/>
      <c r="SVQ723" s="13"/>
      <c r="SVR723" s="13"/>
      <c r="SVS723" s="13"/>
      <c r="SVT723" s="13"/>
      <c r="SVU723" s="13"/>
      <c r="SVV723" s="13"/>
      <c r="SVW723" s="13"/>
      <c r="SVX723" s="13"/>
      <c r="SVY723" s="13"/>
      <c r="SVZ723" s="13"/>
      <c r="SWA723" s="13"/>
      <c r="SWB723" s="13"/>
      <c r="SWC723" s="13"/>
      <c r="SWD723" s="13"/>
      <c r="SWE723" s="13"/>
      <c r="SWF723" s="13"/>
      <c r="SWG723" s="13"/>
      <c r="SWH723" s="13"/>
      <c r="SWI723" s="13"/>
      <c r="SWJ723" s="13"/>
      <c r="SWK723" s="13"/>
      <c r="SWL723" s="13"/>
      <c r="SWM723" s="13"/>
      <c r="SWN723" s="13"/>
      <c r="SWO723" s="13"/>
      <c r="SWP723" s="13"/>
      <c r="SWQ723" s="13"/>
      <c r="SWR723" s="13"/>
      <c r="SWS723" s="13"/>
      <c r="SWT723" s="13"/>
      <c r="SWU723" s="13"/>
      <c r="SWV723" s="13"/>
      <c r="SWW723" s="13"/>
      <c r="SWX723" s="13"/>
      <c r="SWY723" s="13"/>
      <c r="SWZ723" s="13"/>
      <c r="SXA723" s="13"/>
      <c r="SXB723" s="13"/>
      <c r="SXC723" s="13"/>
      <c r="SXD723" s="13"/>
      <c r="SXE723" s="13"/>
      <c r="SXF723" s="13"/>
      <c r="SXG723" s="13"/>
      <c r="SXH723" s="13"/>
      <c r="SXI723" s="13"/>
      <c r="SXJ723" s="13"/>
      <c r="SXK723" s="13"/>
      <c r="SXL723" s="13"/>
      <c r="SXM723" s="13"/>
      <c r="SXN723" s="13"/>
      <c r="SXO723" s="13"/>
      <c r="SXP723" s="13"/>
      <c r="SXQ723" s="13"/>
      <c r="SXR723" s="13"/>
      <c r="SXS723" s="13"/>
      <c r="SXT723" s="13"/>
      <c r="SXU723" s="13"/>
      <c r="SXV723" s="13"/>
      <c r="SXW723" s="13"/>
      <c r="SXX723" s="13"/>
      <c r="SXY723" s="13"/>
      <c r="SXZ723" s="13"/>
      <c r="SYA723" s="13"/>
      <c r="SYB723" s="13"/>
      <c r="SYC723" s="13"/>
      <c r="SYD723" s="13"/>
      <c r="SYE723" s="13"/>
      <c r="SYF723" s="13"/>
      <c r="SYG723" s="13"/>
      <c r="SYH723" s="13"/>
      <c r="SYI723" s="13"/>
      <c r="SYJ723" s="13"/>
      <c r="SYK723" s="13"/>
      <c r="SYL723" s="13"/>
      <c r="SYM723" s="13"/>
      <c r="SYN723" s="13"/>
      <c r="SYO723" s="13"/>
      <c r="SYP723" s="13"/>
      <c r="SYQ723" s="13"/>
      <c r="SYR723" s="13"/>
      <c r="SYS723" s="13"/>
      <c r="SYT723" s="13"/>
      <c r="SYU723" s="13"/>
      <c r="SYV723" s="13"/>
      <c r="SYW723" s="13"/>
      <c r="SYX723" s="13"/>
      <c r="SYY723" s="13"/>
      <c r="SYZ723" s="13"/>
      <c r="SZA723" s="13"/>
      <c r="SZB723" s="13"/>
      <c r="SZC723" s="13"/>
      <c r="SZD723" s="13"/>
      <c r="SZE723" s="13"/>
      <c r="SZF723" s="13"/>
      <c r="SZG723" s="13"/>
      <c r="SZH723" s="13"/>
      <c r="SZI723" s="13"/>
      <c r="SZJ723" s="13"/>
      <c r="SZK723" s="13"/>
      <c r="SZL723" s="13"/>
      <c r="SZM723" s="13"/>
      <c r="SZN723" s="13"/>
      <c r="SZO723" s="13"/>
      <c r="SZP723" s="13"/>
      <c r="SZQ723" s="13"/>
      <c r="SZR723" s="13"/>
      <c r="SZS723" s="13"/>
      <c r="SZT723" s="13"/>
      <c r="SZU723" s="13"/>
      <c r="SZV723" s="13"/>
      <c r="SZW723" s="13"/>
      <c r="SZX723" s="13"/>
      <c r="SZY723" s="13"/>
      <c r="SZZ723" s="13"/>
      <c r="TAA723" s="13"/>
      <c r="TAB723" s="13"/>
      <c r="TAC723" s="13"/>
      <c r="TAD723" s="13"/>
      <c r="TAE723" s="13"/>
      <c r="TAF723" s="13"/>
      <c r="TAG723" s="13"/>
      <c r="TAH723" s="13"/>
      <c r="TAI723" s="13"/>
      <c r="TAJ723" s="13"/>
      <c r="TAK723" s="13"/>
      <c r="TAL723" s="13"/>
      <c r="TAM723" s="13"/>
      <c r="TAN723" s="13"/>
      <c r="TAO723" s="13"/>
      <c r="TAP723" s="13"/>
      <c r="TAQ723" s="13"/>
      <c r="TAR723" s="13"/>
      <c r="TAS723" s="13"/>
      <c r="TAT723" s="13"/>
      <c r="TAU723" s="13"/>
      <c r="TAV723" s="13"/>
      <c r="TAW723" s="13"/>
      <c r="TAX723" s="13"/>
      <c r="TAY723" s="13"/>
      <c r="TAZ723" s="13"/>
      <c r="TBA723" s="13"/>
      <c r="TBB723" s="13"/>
      <c r="TBC723" s="13"/>
      <c r="TBD723" s="13"/>
      <c r="TBE723" s="13"/>
      <c r="TBF723" s="13"/>
      <c r="TBG723" s="13"/>
      <c r="TBH723" s="13"/>
      <c r="TBI723" s="13"/>
      <c r="TBJ723" s="13"/>
      <c r="TBK723" s="13"/>
      <c r="TBL723" s="13"/>
      <c r="TBM723" s="13"/>
      <c r="TBN723" s="13"/>
      <c r="TBO723" s="13"/>
      <c r="TBP723" s="13"/>
      <c r="TBQ723" s="13"/>
      <c r="TBR723" s="13"/>
      <c r="TBS723" s="13"/>
      <c r="TBT723" s="13"/>
      <c r="TBU723" s="13"/>
      <c r="TBV723" s="13"/>
      <c r="TBW723" s="13"/>
      <c r="TBX723" s="13"/>
      <c r="TBY723" s="13"/>
      <c r="TBZ723" s="13"/>
      <c r="TCA723" s="13"/>
      <c r="TCB723" s="13"/>
      <c r="TCC723" s="13"/>
      <c r="TCD723" s="13"/>
      <c r="TCE723" s="13"/>
      <c r="TCF723" s="13"/>
      <c r="TCG723" s="13"/>
      <c r="TCH723" s="13"/>
      <c r="TCI723" s="13"/>
      <c r="TCJ723" s="13"/>
      <c r="TCK723" s="13"/>
      <c r="TCL723" s="13"/>
      <c r="TCM723" s="13"/>
      <c r="TCN723" s="13"/>
      <c r="TCO723" s="13"/>
      <c r="TCP723" s="13"/>
      <c r="TCQ723" s="13"/>
      <c r="TCR723" s="13"/>
      <c r="TCS723" s="13"/>
      <c r="TCT723" s="13"/>
      <c r="TCU723" s="13"/>
      <c r="TCV723" s="13"/>
      <c r="TCW723" s="13"/>
      <c r="TCX723" s="13"/>
      <c r="TCY723" s="13"/>
      <c r="TCZ723" s="13"/>
      <c r="TDA723" s="13"/>
      <c r="TDB723" s="13"/>
      <c r="TDC723" s="13"/>
      <c r="TDD723" s="13"/>
      <c r="TDE723" s="13"/>
      <c r="TDF723" s="13"/>
      <c r="TDG723" s="13"/>
      <c r="TDH723" s="13"/>
      <c r="TDI723" s="13"/>
      <c r="TDJ723" s="13"/>
      <c r="TDK723" s="13"/>
      <c r="TDL723" s="13"/>
      <c r="TDM723" s="13"/>
      <c r="TDN723" s="13"/>
      <c r="TDO723" s="13"/>
      <c r="TDP723" s="13"/>
      <c r="TDQ723" s="13"/>
      <c r="TDR723" s="13"/>
      <c r="TDS723" s="13"/>
      <c r="TDT723" s="13"/>
      <c r="TDU723" s="13"/>
      <c r="TDV723" s="13"/>
      <c r="TDW723" s="13"/>
      <c r="TDX723" s="13"/>
      <c r="TDY723" s="13"/>
      <c r="TDZ723" s="13"/>
      <c r="TEA723" s="13"/>
      <c r="TEB723" s="13"/>
      <c r="TEC723" s="13"/>
      <c r="TED723" s="13"/>
      <c r="TEE723" s="13"/>
      <c r="TEF723" s="13"/>
      <c r="TEG723" s="13"/>
      <c r="TEH723" s="13"/>
      <c r="TEI723" s="13"/>
      <c r="TEJ723" s="13"/>
      <c r="TEK723" s="13"/>
      <c r="TEL723" s="13"/>
      <c r="TEM723" s="13"/>
      <c r="TEN723" s="13"/>
      <c r="TEO723" s="13"/>
      <c r="TEP723" s="13"/>
      <c r="TEQ723" s="13"/>
      <c r="TER723" s="13"/>
      <c r="TES723" s="13"/>
      <c r="TET723" s="13"/>
      <c r="TEU723" s="13"/>
      <c r="TEV723" s="13"/>
      <c r="TEW723" s="13"/>
      <c r="TEX723" s="13"/>
      <c r="TEY723" s="13"/>
      <c r="TEZ723" s="13"/>
      <c r="TFA723" s="13"/>
      <c r="TFB723" s="13"/>
      <c r="TFC723" s="13"/>
      <c r="TFD723" s="13"/>
      <c r="TFE723" s="13"/>
      <c r="TFF723" s="13"/>
      <c r="TFG723" s="13"/>
      <c r="TFH723" s="13"/>
      <c r="TFI723" s="13"/>
      <c r="TFJ723" s="13"/>
      <c r="TFK723" s="13"/>
      <c r="TFL723" s="13"/>
      <c r="TFM723" s="13"/>
      <c r="TFN723" s="13"/>
      <c r="TFO723" s="13"/>
      <c r="TFP723" s="13"/>
      <c r="TFQ723" s="13"/>
      <c r="TFR723" s="13"/>
      <c r="TFS723" s="13"/>
      <c r="TFT723" s="13"/>
      <c r="TFU723" s="13"/>
      <c r="TFV723" s="13"/>
      <c r="TFW723" s="13"/>
      <c r="TFX723" s="13"/>
      <c r="TFY723" s="13"/>
      <c r="TFZ723" s="13"/>
      <c r="TGA723" s="13"/>
      <c r="TGB723" s="13"/>
      <c r="TGC723" s="13"/>
      <c r="TGD723" s="13"/>
      <c r="TGE723" s="13"/>
      <c r="TGF723" s="13"/>
      <c r="TGG723" s="13"/>
      <c r="TGH723" s="13"/>
      <c r="TGI723" s="13"/>
      <c r="TGJ723" s="13"/>
      <c r="TGK723" s="13"/>
      <c r="TGL723" s="13"/>
      <c r="TGM723" s="13"/>
      <c r="TGN723" s="13"/>
      <c r="TGO723" s="13"/>
      <c r="TGP723" s="13"/>
      <c r="TGQ723" s="13"/>
      <c r="TGR723" s="13"/>
      <c r="TGS723" s="13"/>
      <c r="TGT723" s="13"/>
      <c r="TGU723" s="13"/>
      <c r="TGV723" s="13"/>
      <c r="TGW723" s="13"/>
      <c r="TGX723" s="13"/>
      <c r="TGY723" s="13"/>
      <c r="TGZ723" s="13"/>
      <c r="THA723" s="13"/>
      <c r="THB723" s="13"/>
      <c r="THC723" s="13"/>
      <c r="THD723" s="13"/>
      <c r="THE723" s="13"/>
      <c r="THF723" s="13"/>
      <c r="THG723" s="13"/>
      <c r="THH723" s="13"/>
      <c r="THI723" s="13"/>
      <c r="THJ723" s="13"/>
      <c r="THK723" s="13"/>
      <c r="THL723" s="13"/>
      <c r="THM723" s="13"/>
      <c r="THN723" s="13"/>
      <c r="THO723" s="13"/>
      <c r="THP723" s="13"/>
      <c r="THQ723" s="13"/>
      <c r="THR723" s="13"/>
      <c r="THS723" s="13"/>
      <c r="THT723" s="13"/>
      <c r="THU723" s="13"/>
      <c r="THV723" s="13"/>
      <c r="THW723" s="13"/>
      <c r="THX723" s="13"/>
      <c r="THY723" s="13"/>
      <c r="THZ723" s="13"/>
      <c r="TIA723" s="13"/>
      <c r="TIB723" s="13"/>
      <c r="TIC723" s="13"/>
      <c r="TID723" s="13"/>
      <c r="TIE723" s="13"/>
      <c r="TIF723" s="13"/>
      <c r="TIG723" s="13"/>
      <c r="TIH723" s="13"/>
      <c r="TII723" s="13"/>
      <c r="TIJ723" s="13"/>
      <c r="TIK723" s="13"/>
      <c r="TIL723" s="13"/>
      <c r="TIM723" s="13"/>
      <c r="TIN723" s="13"/>
      <c r="TIO723" s="13"/>
      <c r="TIP723" s="13"/>
      <c r="TIQ723" s="13"/>
      <c r="TIR723" s="13"/>
      <c r="TIS723" s="13"/>
      <c r="TIT723" s="13"/>
      <c r="TIU723" s="13"/>
      <c r="TIV723" s="13"/>
      <c r="TIW723" s="13"/>
      <c r="TIX723" s="13"/>
      <c r="TIY723" s="13"/>
      <c r="TIZ723" s="13"/>
      <c r="TJA723" s="13"/>
      <c r="TJB723" s="13"/>
      <c r="TJC723" s="13"/>
      <c r="TJD723" s="13"/>
      <c r="TJE723" s="13"/>
      <c r="TJF723" s="13"/>
      <c r="TJG723" s="13"/>
      <c r="TJH723" s="13"/>
      <c r="TJI723" s="13"/>
      <c r="TJJ723" s="13"/>
      <c r="TJK723" s="13"/>
      <c r="TJL723" s="13"/>
      <c r="TJM723" s="13"/>
      <c r="TJN723" s="13"/>
      <c r="TJO723" s="13"/>
      <c r="TJP723" s="13"/>
      <c r="TJQ723" s="13"/>
      <c r="TJR723" s="13"/>
      <c r="TJS723" s="13"/>
      <c r="TJT723" s="13"/>
      <c r="TJU723" s="13"/>
      <c r="TJV723" s="13"/>
      <c r="TJW723" s="13"/>
      <c r="TJX723" s="13"/>
      <c r="TJY723" s="13"/>
      <c r="TJZ723" s="13"/>
      <c r="TKA723" s="13"/>
      <c r="TKB723" s="13"/>
      <c r="TKC723" s="13"/>
      <c r="TKD723" s="13"/>
      <c r="TKE723" s="13"/>
      <c r="TKF723" s="13"/>
      <c r="TKG723" s="13"/>
      <c r="TKH723" s="13"/>
      <c r="TKI723" s="13"/>
      <c r="TKJ723" s="13"/>
      <c r="TKK723" s="13"/>
      <c r="TKL723" s="13"/>
      <c r="TKM723" s="13"/>
      <c r="TKN723" s="13"/>
      <c r="TKO723" s="13"/>
      <c r="TKP723" s="13"/>
      <c r="TKQ723" s="13"/>
      <c r="TKR723" s="13"/>
      <c r="TKS723" s="13"/>
      <c r="TKT723" s="13"/>
      <c r="TKU723" s="13"/>
      <c r="TKV723" s="13"/>
      <c r="TKW723" s="13"/>
      <c r="TKX723" s="13"/>
      <c r="TKY723" s="13"/>
      <c r="TKZ723" s="13"/>
      <c r="TLA723" s="13"/>
      <c r="TLB723" s="13"/>
      <c r="TLC723" s="13"/>
      <c r="TLD723" s="13"/>
      <c r="TLE723" s="13"/>
      <c r="TLF723" s="13"/>
      <c r="TLG723" s="13"/>
      <c r="TLH723" s="13"/>
      <c r="TLI723" s="13"/>
      <c r="TLJ723" s="13"/>
      <c r="TLK723" s="13"/>
      <c r="TLL723" s="13"/>
      <c r="TLM723" s="13"/>
      <c r="TLN723" s="13"/>
      <c r="TLO723" s="13"/>
      <c r="TLP723" s="13"/>
      <c r="TLQ723" s="13"/>
      <c r="TLR723" s="13"/>
      <c r="TLS723" s="13"/>
      <c r="TLT723" s="13"/>
      <c r="TLU723" s="13"/>
      <c r="TLV723" s="13"/>
      <c r="TLW723" s="13"/>
      <c r="TLX723" s="13"/>
      <c r="TLY723" s="13"/>
      <c r="TLZ723" s="13"/>
      <c r="TMA723" s="13"/>
      <c r="TMB723" s="13"/>
      <c r="TMC723" s="13"/>
      <c r="TMD723" s="13"/>
      <c r="TME723" s="13"/>
      <c r="TMF723" s="13"/>
      <c r="TMG723" s="13"/>
      <c r="TMH723" s="13"/>
      <c r="TMI723" s="13"/>
      <c r="TMJ723" s="13"/>
      <c r="TMK723" s="13"/>
      <c r="TML723" s="13"/>
      <c r="TMM723" s="13"/>
      <c r="TMN723" s="13"/>
      <c r="TMO723" s="13"/>
      <c r="TMP723" s="13"/>
      <c r="TMQ723" s="13"/>
      <c r="TMR723" s="13"/>
      <c r="TMS723" s="13"/>
      <c r="TMT723" s="13"/>
      <c r="TMU723" s="13"/>
      <c r="TMV723" s="13"/>
      <c r="TMW723" s="13"/>
      <c r="TMX723" s="13"/>
      <c r="TMY723" s="13"/>
      <c r="TMZ723" s="13"/>
      <c r="TNA723" s="13"/>
      <c r="TNB723" s="13"/>
      <c r="TNC723" s="13"/>
      <c r="TND723" s="13"/>
      <c r="TNE723" s="13"/>
      <c r="TNF723" s="13"/>
      <c r="TNG723" s="13"/>
      <c r="TNH723" s="13"/>
      <c r="TNI723" s="13"/>
      <c r="TNJ723" s="13"/>
      <c r="TNK723" s="13"/>
      <c r="TNL723" s="13"/>
      <c r="TNM723" s="13"/>
      <c r="TNN723" s="13"/>
      <c r="TNO723" s="13"/>
      <c r="TNP723" s="13"/>
      <c r="TNQ723" s="13"/>
      <c r="TNR723" s="13"/>
      <c r="TNS723" s="13"/>
      <c r="TNT723" s="13"/>
      <c r="TNU723" s="13"/>
      <c r="TNV723" s="13"/>
      <c r="TNW723" s="13"/>
      <c r="TNX723" s="13"/>
      <c r="TNY723" s="13"/>
      <c r="TNZ723" s="13"/>
      <c r="TOA723" s="13"/>
      <c r="TOB723" s="13"/>
      <c r="TOC723" s="13"/>
      <c r="TOD723" s="13"/>
      <c r="TOE723" s="13"/>
      <c r="TOF723" s="13"/>
      <c r="TOG723" s="13"/>
      <c r="TOH723" s="13"/>
      <c r="TOI723" s="13"/>
      <c r="TOJ723" s="13"/>
      <c r="TOK723" s="13"/>
      <c r="TOL723" s="13"/>
      <c r="TOM723" s="13"/>
      <c r="TON723" s="13"/>
      <c r="TOO723" s="13"/>
      <c r="TOP723" s="13"/>
      <c r="TOQ723" s="13"/>
      <c r="TOR723" s="13"/>
      <c r="TOS723" s="13"/>
      <c r="TOT723" s="13"/>
      <c r="TOU723" s="13"/>
      <c r="TOV723" s="13"/>
      <c r="TOW723" s="13"/>
      <c r="TOX723" s="13"/>
      <c r="TOY723" s="13"/>
      <c r="TOZ723" s="13"/>
      <c r="TPA723" s="13"/>
      <c r="TPB723" s="13"/>
      <c r="TPC723" s="13"/>
      <c r="TPD723" s="13"/>
      <c r="TPE723" s="13"/>
      <c r="TPF723" s="13"/>
      <c r="TPG723" s="13"/>
      <c r="TPH723" s="13"/>
      <c r="TPI723" s="13"/>
      <c r="TPJ723" s="13"/>
      <c r="TPK723" s="13"/>
      <c r="TPL723" s="13"/>
      <c r="TPM723" s="13"/>
      <c r="TPN723" s="13"/>
      <c r="TPO723" s="13"/>
      <c r="TPP723" s="13"/>
      <c r="TPQ723" s="13"/>
      <c r="TPR723" s="13"/>
      <c r="TPS723" s="13"/>
      <c r="TPT723" s="13"/>
      <c r="TPU723" s="13"/>
      <c r="TPV723" s="13"/>
      <c r="TPW723" s="13"/>
      <c r="TPX723" s="13"/>
      <c r="TPY723" s="13"/>
      <c r="TPZ723" s="13"/>
      <c r="TQA723" s="13"/>
      <c r="TQB723" s="13"/>
      <c r="TQC723" s="13"/>
      <c r="TQD723" s="13"/>
      <c r="TQE723" s="13"/>
      <c r="TQF723" s="13"/>
      <c r="TQG723" s="13"/>
      <c r="TQH723" s="13"/>
      <c r="TQI723" s="13"/>
      <c r="TQJ723" s="13"/>
      <c r="TQK723" s="13"/>
      <c r="TQL723" s="13"/>
      <c r="TQM723" s="13"/>
      <c r="TQN723" s="13"/>
      <c r="TQO723" s="13"/>
      <c r="TQP723" s="13"/>
      <c r="TQQ723" s="13"/>
      <c r="TQR723" s="13"/>
      <c r="TQS723" s="13"/>
      <c r="TQT723" s="13"/>
      <c r="TQU723" s="13"/>
      <c r="TQV723" s="13"/>
      <c r="TQW723" s="13"/>
      <c r="TQX723" s="13"/>
      <c r="TQY723" s="13"/>
      <c r="TQZ723" s="13"/>
      <c r="TRA723" s="13"/>
      <c r="TRB723" s="13"/>
      <c r="TRC723" s="13"/>
      <c r="TRD723" s="13"/>
      <c r="TRE723" s="13"/>
      <c r="TRF723" s="13"/>
      <c r="TRG723" s="13"/>
      <c r="TRH723" s="13"/>
      <c r="TRI723" s="13"/>
      <c r="TRJ723" s="13"/>
      <c r="TRK723" s="13"/>
      <c r="TRL723" s="13"/>
      <c r="TRM723" s="13"/>
      <c r="TRN723" s="13"/>
      <c r="TRO723" s="13"/>
      <c r="TRP723" s="13"/>
      <c r="TRQ723" s="13"/>
      <c r="TRR723" s="13"/>
      <c r="TRS723" s="13"/>
      <c r="TRT723" s="13"/>
      <c r="TRU723" s="13"/>
      <c r="TRV723" s="13"/>
      <c r="TRW723" s="13"/>
      <c r="TRX723" s="13"/>
      <c r="TRY723" s="13"/>
      <c r="TRZ723" s="13"/>
      <c r="TSA723" s="13"/>
      <c r="TSB723" s="13"/>
      <c r="TSC723" s="13"/>
      <c r="TSD723" s="13"/>
      <c r="TSE723" s="13"/>
      <c r="TSF723" s="13"/>
      <c r="TSG723" s="13"/>
      <c r="TSH723" s="13"/>
      <c r="TSI723" s="13"/>
      <c r="TSJ723" s="13"/>
      <c r="TSK723" s="13"/>
      <c r="TSL723" s="13"/>
      <c r="TSM723" s="13"/>
      <c r="TSN723" s="13"/>
      <c r="TSO723" s="13"/>
      <c r="TSP723" s="13"/>
      <c r="TSQ723" s="13"/>
      <c r="TSR723" s="13"/>
      <c r="TSS723" s="13"/>
      <c r="TST723" s="13"/>
      <c r="TSU723" s="13"/>
      <c r="TSV723" s="13"/>
      <c r="TSW723" s="13"/>
      <c r="TSX723" s="13"/>
      <c r="TSY723" s="13"/>
      <c r="TSZ723" s="13"/>
      <c r="TTA723" s="13"/>
      <c r="TTB723" s="13"/>
      <c r="TTC723" s="13"/>
      <c r="TTD723" s="13"/>
      <c r="TTE723" s="13"/>
      <c r="TTF723" s="13"/>
      <c r="TTG723" s="13"/>
      <c r="TTH723" s="13"/>
      <c r="TTI723" s="13"/>
      <c r="TTJ723" s="13"/>
      <c r="TTK723" s="13"/>
      <c r="TTL723" s="13"/>
      <c r="TTM723" s="13"/>
      <c r="TTN723" s="13"/>
      <c r="TTO723" s="13"/>
      <c r="TTP723" s="13"/>
      <c r="TTQ723" s="13"/>
      <c r="TTR723" s="13"/>
      <c r="TTS723" s="13"/>
      <c r="TTT723" s="13"/>
      <c r="TTU723" s="13"/>
      <c r="TTV723" s="13"/>
      <c r="TTW723" s="13"/>
      <c r="TTX723" s="13"/>
      <c r="TTY723" s="13"/>
      <c r="TTZ723" s="13"/>
      <c r="TUA723" s="13"/>
      <c r="TUB723" s="13"/>
      <c r="TUC723" s="13"/>
      <c r="TUD723" s="13"/>
      <c r="TUE723" s="13"/>
      <c r="TUF723" s="13"/>
      <c r="TUG723" s="13"/>
      <c r="TUH723" s="13"/>
      <c r="TUI723" s="13"/>
      <c r="TUJ723" s="13"/>
      <c r="TUK723" s="13"/>
      <c r="TUL723" s="13"/>
      <c r="TUM723" s="13"/>
      <c r="TUN723" s="13"/>
      <c r="TUO723" s="13"/>
      <c r="TUP723" s="13"/>
      <c r="TUQ723" s="13"/>
      <c r="TUR723" s="13"/>
      <c r="TUS723" s="13"/>
      <c r="TUT723" s="13"/>
      <c r="TUU723" s="13"/>
      <c r="TUV723" s="13"/>
      <c r="TUW723" s="13"/>
      <c r="TUX723" s="13"/>
      <c r="TUY723" s="13"/>
      <c r="TUZ723" s="13"/>
      <c r="TVA723" s="13"/>
      <c r="TVB723" s="13"/>
      <c r="TVC723" s="13"/>
      <c r="TVD723" s="13"/>
      <c r="TVE723" s="13"/>
      <c r="TVF723" s="13"/>
      <c r="TVG723" s="13"/>
      <c r="TVH723" s="13"/>
      <c r="TVI723" s="13"/>
      <c r="TVJ723" s="13"/>
      <c r="TVK723" s="13"/>
      <c r="TVL723" s="13"/>
      <c r="TVM723" s="13"/>
      <c r="TVN723" s="13"/>
      <c r="TVO723" s="13"/>
      <c r="TVP723" s="13"/>
      <c r="TVQ723" s="13"/>
      <c r="TVR723" s="13"/>
      <c r="TVS723" s="13"/>
      <c r="TVT723" s="13"/>
      <c r="TVU723" s="13"/>
      <c r="TVV723" s="13"/>
      <c r="TVW723" s="13"/>
      <c r="TVX723" s="13"/>
      <c r="TVY723" s="13"/>
      <c r="TVZ723" s="13"/>
      <c r="TWA723" s="13"/>
      <c r="TWB723" s="13"/>
      <c r="TWC723" s="13"/>
      <c r="TWD723" s="13"/>
      <c r="TWE723" s="13"/>
      <c r="TWF723" s="13"/>
      <c r="TWG723" s="13"/>
      <c r="TWH723" s="13"/>
      <c r="TWI723" s="13"/>
      <c r="TWJ723" s="13"/>
      <c r="TWK723" s="13"/>
      <c r="TWL723" s="13"/>
      <c r="TWM723" s="13"/>
      <c r="TWN723" s="13"/>
      <c r="TWO723" s="13"/>
      <c r="TWP723" s="13"/>
      <c r="TWQ723" s="13"/>
      <c r="TWR723" s="13"/>
      <c r="TWS723" s="13"/>
      <c r="TWT723" s="13"/>
      <c r="TWU723" s="13"/>
      <c r="TWV723" s="13"/>
      <c r="TWW723" s="13"/>
      <c r="TWX723" s="13"/>
      <c r="TWY723" s="13"/>
      <c r="TWZ723" s="13"/>
      <c r="TXA723" s="13"/>
      <c r="TXB723" s="13"/>
      <c r="TXC723" s="13"/>
      <c r="TXD723" s="13"/>
      <c r="TXE723" s="13"/>
      <c r="TXF723" s="13"/>
      <c r="TXG723" s="13"/>
      <c r="TXH723" s="13"/>
      <c r="TXI723" s="13"/>
      <c r="TXJ723" s="13"/>
      <c r="TXK723" s="13"/>
      <c r="TXL723" s="13"/>
      <c r="TXM723" s="13"/>
      <c r="TXN723" s="13"/>
      <c r="TXO723" s="13"/>
      <c r="TXP723" s="13"/>
      <c r="TXQ723" s="13"/>
      <c r="TXR723" s="13"/>
      <c r="TXS723" s="13"/>
      <c r="TXT723" s="13"/>
      <c r="TXU723" s="13"/>
      <c r="TXV723" s="13"/>
      <c r="TXW723" s="13"/>
      <c r="TXX723" s="13"/>
      <c r="TXY723" s="13"/>
      <c r="TXZ723" s="13"/>
      <c r="TYA723" s="13"/>
      <c r="TYB723" s="13"/>
      <c r="TYC723" s="13"/>
      <c r="TYD723" s="13"/>
      <c r="TYE723" s="13"/>
      <c r="TYF723" s="13"/>
      <c r="TYG723" s="13"/>
      <c r="TYH723" s="13"/>
      <c r="TYI723" s="13"/>
      <c r="TYJ723" s="13"/>
      <c r="TYK723" s="13"/>
      <c r="TYL723" s="13"/>
      <c r="TYM723" s="13"/>
      <c r="TYN723" s="13"/>
      <c r="TYO723" s="13"/>
      <c r="TYP723" s="13"/>
      <c r="TYQ723" s="13"/>
      <c r="TYR723" s="13"/>
      <c r="TYS723" s="13"/>
      <c r="TYT723" s="13"/>
      <c r="TYU723" s="13"/>
      <c r="TYV723" s="13"/>
      <c r="TYW723" s="13"/>
      <c r="TYX723" s="13"/>
      <c r="TYY723" s="13"/>
      <c r="TYZ723" s="13"/>
      <c r="TZA723" s="13"/>
      <c r="TZB723" s="13"/>
      <c r="TZC723" s="13"/>
      <c r="TZD723" s="13"/>
      <c r="TZE723" s="13"/>
      <c r="TZF723" s="13"/>
      <c r="TZG723" s="13"/>
      <c r="TZH723" s="13"/>
      <c r="TZI723" s="13"/>
      <c r="TZJ723" s="13"/>
      <c r="TZK723" s="13"/>
      <c r="TZL723" s="13"/>
      <c r="TZM723" s="13"/>
      <c r="TZN723" s="13"/>
      <c r="TZO723" s="13"/>
      <c r="TZP723" s="13"/>
      <c r="TZQ723" s="13"/>
      <c r="TZR723" s="13"/>
      <c r="TZS723" s="13"/>
      <c r="TZT723" s="13"/>
      <c r="TZU723" s="13"/>
      <c r="TZV723" s="13"/>
      <c r="TZW723" s="13"/>
      <c r="TZX723" s="13"/>
      <c r="TZY723" s="13"/>
      <c r="TZZ723" s="13"/>
      <c r="UAA723" s="13"/>
      <c r="UAB723" s="13"/>
      <c r="UAC723" s="13"/>
      <c r="UAD723" s="13"/>
      <c r="UAE723" s="13"/>
      <c r="UAF723" s="13"/>
      <c r="UAG723" s="13"/>
      <c r="UAH723" s="13"/>
      <c r="UAI723" s="13"/>
      <c r="UAJ723" s="13"/>
      <c r="UAK723" s="13"/>
      <c r="UAL723" s="13"/>
      <c r="UAM723" s="13"/>
      <c r="UAN723" s="13"/>
      <c r="UAO723" s="13"/>
      <c r="UAP723" s="13"/>
      <c r="UAQ723" s="13"/>
      <c r="UAR723" s="13"/>
      <c r="UAS723" s="13"/>
      <c r="UAT723" s="13"/>
      <c r="UAU723" s="13"/>
      <c r="UAV723" s="13"/>
      <c r="UAW723" s="13"/>
      <c r="UAX723" s="13"/>
      <c r="UAY723" s="13"/>
      <c r="UAZ723" s="13"/>
      <c r="UBA723" s="13"/>
      <c r="UBB723" s="13"/>
      <c r="UBC723" s="13"/>
      <c r="UBD723" s="13"/>
      <c r="UBE723" s="13"/>
      <c r="UBF723" s="13"/>
      <c r="UBG723" s="13"/>
      <c r="UBH723" s="13"/>
      <c r="UBI723" s="13"/>
      <c r="UBJ723" s="13"/>
      <c r="UBK723" s="13"/>
      <c r="UBL723" s="13"/>
      <c r="UBM723" s="13"/>
      <c r="UBN723" s="13"/>
      <c r="UBO723" s="13"/>
      <c r="UBP723" s="13"/>
      <c r="UBQ723" s="13"/>
      <c r="UBR723" s="13"/>
      <c r="UBS723" s="13"/>
      <c r="UBT723" s="13"/>
      <c r="UBU723" s="13"/>
      <c r="UBV723" s="13"/>
      <c r="UBW723" s="13"/>
      <c r="UBX723" s="13"/>
      <c r="UBY723" s="13"/>
      <c r="UBZ723" s="13"/>
      <c r="UCA723" s="13"/>
      <c r="UCB723" s="13"/>
      <c r="UCC723" s="13"/>
      <c r="UCD723" s="13"/>
      <c r="UCE723" s="13"/>
      <c r="UCF723" s="13"/>
      <c r="UCG723" s="13"/>
      <c r="UCH723" s="13"/>
      <c r="UCI723" s="13"/>
      <c r="UCJ723" s="13"/>
      <c r="UCK723" s="13"/>
      <c r="UCL723" s="13"/>
      <c r="UCM723" s="13"/>
      <c r="UCN723" s="13"/>
      <c r="UCO723" s="13"/>
      <c r="UCP723" s="13"/>
      <c r="UCQ723" s="13"/>
      <c r="UCR723" s="13"/>
      <c r="UCS723" s="13"/>
      <c r="UCT723" s="13"/>
      <c r="UCU723" s="13"/>
      <c r="UCV723" s="13"/>
      <c r="UCW723" s="13"/>
      <c r="UCX723" s="13"/>
      <c r="UCY723" s="13"/>
      <c r="UCZ723" s="13"/>
      <c r="UDA723" s="13"/>
      <c r="UDB723" s="13"/>
      <c r="UDC723" s="13"/>
      <c r="UDD723" s="13"/>
      <c r="UDE723" s="13"/>
      <c r="UDF723" s="13"/>
      <c r="UDG723" s="13"/>
      <c r="UDH723" s="13"/>
      <c r="UDI723" s="13"/>
      <c r="UDJ723" s="13"/>
      <c r="UDK723" s="13"/>
      <c r="UDL723" s="13"/>
      <c r="UDM723" s="13"/>
      <c r="UDN723" s="13"/>
      <c r="UDO723" s="13"/>
      <c r="UDP723" s="13"/>
      <c r="UDQ723" s="13"/>
      <c r="UDR723" s="13"/>
      <c r="UDS723" s="13"/>
      <c r="UDT723" s="13"/>
      <c r="UDU723" s="13"/>
      <c r="UDV723" s="13"/>
      <c r="UDW723" s="13"/>
      <c r="UDX723" s="13"/>
      <c r="UDY723" s="13"/>
      <c r="UDZ723" s="13"/>
      <c r="UEA723" s="13"/>
      <c r="UEB723" s="13"/>
      <c r="UEC723" s="13"/>
      <c r="UED723" s="13"/>
      <c r="UEE723" s="13"/>
      <c r="UEF723" s="13"/>
      <c r="UEG723" s="13"/>
      <c r="UEH723" s="13"/>
      <c r="UEI723" s="13"/>
      <c r="UEJ723" s="13"/>
      <c r="UEK723" s="13"/>
      <c r="UEL723" s="13"/>
      <c r="UEM723" s="13"/>
      <c r="UEN723" s="13"/>
      <c r="UEO723" s="13"/>
      <c r="UEP723" s="13"/>
      <c r="UEQ723" s="13"/>
      <c r="UER723" s="13"/>
      <c r="UES723" s="13"/>
      <c r="UET723" s="13"/>
      <c r="UEU723" s="13"/>
      <c r="UEV723" s="13"/>
      <c r="UEW723" s="13"/>
      <c r="UEX723" s="13"/>
      <c r="UEY723" s="13"/>
      <c r="UEZ723" s="13"/>
      <c r="UFA723" s="13"/>
      <c r="UFB723" s="13"/>
      <c r="UFC723" s="13"/>
      <c r="UFD723" s="13"/>
      <c r="UFE723" s="13"/>
      <c r="UFF723" s="13"/>
      <c r="UFG723" s="13"/>
      <c r="UFH723" s="13"/>
      <c r="UFI723" s="13"/>
      <c r="UFJ723" s="13"/>
      <c r="UFK723" s="13"/>
      <c r="UFL723" s="13"/>
      <c r="UFM723" s="13"/>
      <c r="UFN723" s="13"/>
      <c r="UFO723" s="13"/>
      <c r="UFP723" s="13"/>
      <c r="UFQ723" s="13"/>
      <c r="UFR723" s="13"/>
      <c r="UFS723" s="13"/>
      <c r="UFT723" s="13"/>
      <c r="UFU723" s="13"/>
      <c r="UFV723" s="13"/>
      <c r="UFW723" s="13"/>
      <c r="UFX723" s="13"/>
      <c r="UFY723" s="13"/>
      <c r="UFZ723" s="13"/>
      <c r="UGA723" s="13"/>
      <c r="UGB723" s="13"/>
      <c r="UGC723" s="13"/>
      <c r="UGD723" s="13"/>
      <c r="UGE723" s="13"/>
      <c r="UGF723" s="13"/>
      <c r="UGG723" s="13"/>
      <c r="UGH723" s="13"/>
      <c r="UGI723" s="13"/>
      <c r="UGJ723" s="13"/>
      <c r="UGK723" s="13"/>
      <c r="UGL723" s="13"/>
      <c r="UGM723" s="13"/>
      <c r="UGN723" s="13"/>
      <c r="UGO723" s="13"/>
      <c r="UGP723" s="13"/>
      <c r="UGQ723" s="13"/>
      <c r="UGR723" s="13"/>
      <c r="UGS723" s="13"/>
      <c r="UGT723" s="13"/>
      <c r="UGU723" s="13"/>
      <c r="UGV723" s="13"/>
      <c r="UGW723" s="13"/>
      <c r="UGX723" s="13"/>
      <c r="UGY723" s="13"/>
      <c r="UGZ723" s="13"/>
      <c r="UHA723" s="13"/>
      <c r="UHB723" s="13"/>
      <c r="UHC723" s="13"/>
      <c r="UHD723" s="13"/>
      <c r="UHE723" s="13"/>
      <c r="UHF723" s="13"/>
      <c r="UHG723" s="13"/>
      <c r="UHH723" s="13"/>
      <c r="UHI723" s="13"/>
      <c r="UHJ723" s="13"/>
      <c r="UHK723" s="13"/>
      <c r="UHL723" s="13"/>
      <c r="UHM723" s="13"/>
      <c r="UHN723" s="13"/>
      <c r="UHO723" s="13"/>
      <c r="UHP723" s="13"/>
      <c r="UHQ723" s="13"/>
      <c r="UHR723" s="13"/>
      <c r="UHS723" s="13"/>
      <c r="UHT723" s="13"/>
      <c r="UHU723" s="13"/>
      <c r="UHV723" s="13"/>
      <c r="UHW723" s="13"/>
      <c r="UHX723" s="13"/>
      <c r="UHY723" s="13"/>
      <c r="UHZ723" s="13"/>
      <c r="UIA723" s="13"/>
      <c r="UIB723" s="13"/>
      <c r="UIC723" s="13"/>
      <c r="UID723" s="13"/>
      <c r="UIE723" s="13"/>
      <c r="UIF723" s="13"/>
      <c r="UIG723" s="13"/>
      <c r="UIH723" s="13"/>
      <c r="UII723" s="13"/>
      <c r="UIJ723" s="13"/>
      <c r="UIK723" s="13"/>
      <c r="UIL723" s="13"/>
      <c r="UIM723" s="13"/>
      <c r="UIN723" s="13"/>
      <c r="UIO723" s="13"/>
      <c r="UIP723" s="13"/>
      <c r="UIQ723" s="13"/>
      <c r="UIR723" s="13"/>
      <c r="UIS723" s="13"/>
      <c r="UIT723" s="13"/>
      <c r="UIU723" s="13"/>
      <c r="UIV723" s="13"/>
      <c r="UIW723" s="13"/>
      <c r="UIX723" s="13"/>
      <c r="UIY723" s="13"/>
      <c r="UIZ723" s="13"/>
      <c r="UJA723" s="13"/>
      <c r="UJB723" s="13"/>
      <c r="UJC723" s="13"/>
      <c r="UJD723" s="13"/>
      <c r="UJE723" s="13"/>
      <c r="UJF723" s="13"/>
      <c r="UJG723" s="13"/>
      <c r="UJH723" s="13"/>
      <c r="UJI723" s="13"/>
      <c r="UJJ723" s="13"/>
      <c r="UJK723" s="13"/>
      <c r="UJL723" s="13"/>
      <c r="UJM723" s="13"/>
      <c r="UJN723" s="13"/>
      <c r="UJO723" s="13"/>
      <c r="UJP723" s="13"/>
      <c r="UJQ723" s="13"/>
      <c r="UJR723" s="13"/>
      <c r="UJS723" s="13"/>
      <c r="UJT723" s="13"/>
      <c r="UJU723" s="13"/>
      <c r="UJV723" s="13"/>
      <c r="UJW723" s="13"/>
      <c r="UJX723" s="13"/>
      <c r="UJY723" s="13"/>
      <c r="UJZ723" s="13"/>
      <c r="UKA723" s="13"/>
      <c r="UKB723" s="13"/>
      <c r="UKC723" s="13"/>
      <c r="UKD723" s="13"/>
      <c r="UKE723" s="13"/>
      <c r="UKF723" s="13"/>
      <c r="UKG723" s="13"/>
      <c r="UKH723" s="13"/>
      <c r="UKI723" s="13"/>
      <c r="UKJ723" s="13"/>
      <c r="UKK723" s="13"/>
      <c r="UKL723" s="13"/>
      <c r="UKM723" s="13"/>
      <c r="UKN723" s="13"/>
      <c r="UKO723" s="13"/>
      <c r="UKP723" s="13"/>
      <c r="UKQ723" s="13"/>
      <c r="UKR723" s="13"/>
      <c r="UKS723" s="13"/>
      <c r="UKT723" s="13"/>
      <c r="UKU723" s="13"/>
      <c r="UKV723" s="13"/>
      <c r="UKW723" s="13"/>
      <c r="UKX723" s="13"/>
      <c r="UKY723" s="13"/>
      <c r="UKZ723" s="13"/>
      <c r="ULA723" s="13"/>
      <c r="ULB723" s="13"/>
      <c r="ULC723" s="13"/>
      <c r="ULD723" s="13"/>
      <c r="ULE723" s="13"/>
      <c r="ULF723" s="13"/>
      <c r="ULG723" s="13"/>
      <c r="ULH723" s="13"/>
      <c r="ULI723" s="13"/>
      <c r="ULJ723" s="13"/>
      <c r="ULK723" s="13"/>
      <c r="ULL723" s="13"/>
      <c r="ULM723" s="13"/>
      <c r="ULN723" s="13"/>
      <c r="ULO723" s="13"/>
      <c r="ULP723" s="13"/>
      <c r="ULQ723" s="13"/>
      <c r="ULR723" s="13"/>
      <c r="ULS723" s="13"/>
      <c r="ULT723" s="13"/>
      <c r="ULU723" s="13"/>
      <c r="ULV723" s="13"/>
      <c r="ULW723" s="13"/>
      <c r="ULX723" s="13"/>
      <c r="ULY723" s="13"/>
      <c r="ULZ723" s="13"/>
      <c r="UMA723" s="13"/>
      <c r="UMB723" s="13"/>
      <c r="UMC723" s="13"/>
      <c r="UMD723" s="13"/>
      <c r="UME723" s="13"/>
      <c r="UMF723" s="13"/>
      <c r="UMG723" s="13"/>
      <c r="UMH723" s="13"/>
      <c r="UMI723" s="13"/>
      <c r="UMJ723" s="13"/>
      <c r="UMK723" s="13"/>
      <c r="UML723" s="13"/>
      <c r="UMM723" s="13"/>
      <c r="UMN723" s="13"/>
      <c r="UMO723" s="13"/>
      <c r="UMP723" s="13"/>
      <c r="UMQ723" s="13"/>
      <c r="UMR723" s="13"/>
      <c r="UMS723" s="13"/>
      <c r="UMT723" s="13"/>
      <c r="UMU723" s="13"/>
      <c r="UMV723" s="13"/>
      <c r="UMW723" s="13"/>
      <c r="UMX723" s="13"/>
      <c r="UMY723" s="13"/>
      <c r="UMZ723" s="13"/>
      <c r="UNA723" s="13"/>
      <c r="UNB723" s="13"/>
      <c r="UNC723" s="13"/>
      <c r="UND723" s="13"/>
      <c r="UNE723" s="13"/>
      <c r="UNF723" s="13"/>
      <c r="UNG723" s="13"/>
      <c r="UNH723" s="13"/>
      <c r="UNI723" s="13"/>
      <c r="UNJ723" s="13"/>
      <c r="UNK723" s="13"/>
      <c r="UNL723" s="13"/>
      <c r="UNM723" s="13"/>
      <c r="UNN723" s="13"/>
      <c r="UNO723" s="13"/>
      <c r="UNP723" s="13"/>
      <c r="UNQ723" s="13"/>
      <c r="UNR723" s="13"/>
      <c r="UNS723" s="13"/>
      <c r="UNT723" s="13"/>
      <c r="UNU723" s="13"/>
      <c r="UNV723" s="13"/>
      <c r="UNW723" s="13"/>
      <c r="UNX723" s="13"/>
      <c r="UNY723" s="13"/>
      <c r="UNZ723" s="13"/>
      <c r="UOA723" s="13"/>
      <c r="UOB723" s="13"/>
      <c r="UOC723" s="13"/>
      <c r="UOD723" s="13"/>
      <c r="UOE723" s="13"/>
      <c r="UOF723" s="13"/>
      <c r="UOG723" s="13"/>
      <c r="UOH723" s="13"/>
      <c r="UOI723" s="13"/>
      <c r="UOJ723" s="13"/>
      <c r="UOK723" s="13"/>
      <c r="UOL723" s="13"/>
      <c r="UOM723" s="13"/>
      <c r="UON723" s="13"/>
      <c r="UOO723" s="13"/>
      <c r="UOP723" s="13"/>
      <c r="UOQ723" s="13"/>
      <c r="UOR723" s="13"/>
      <c r="UOS723" s="13"/>
      <c r="UOT723" s="13"/>
      <c r="UOU723" s="13"/>
      <c r="UOV723" s="13"/>
      <c r="UOW723" s="13"/>
      <c r="UOX723" s="13"/>
      <c r="UOY723" s="13"/>
      <c r="UOZ723" s="13"/>
      <c r="UPA723" s="13"/>
      <c r="UPB723" s="13"/>
      <c r="UPC723" s="13"/>
      <c r="UPD723" s="13"/>
      <c r="UPE723" s="13"/>
      <c r="UPF723" s="13"/>
      <c r="UPG723" s="13"/>
      <c r="UPH723" s="13"/>
      <c r="UPI723" s="13"/>
      <c r="UPJ723" s="13"/>
      <c r="UPK723" s="13"/>
      <c r="UPL723" s="13"/>
      <c r="UPM723" s="13"/>
      <c r="UPN723" s="13"/>
      <c r="UPO723" s="13"/>
      <c r="UPP723" s="13"/>
      <c r="UPQ723" s="13"/>
      <c r="UPR723" s="13"/>
      <c r="UPS723" s="13"/>
      <c r="UPT723" s="13"/>
      <c r="UPU723" s="13"/>
      <c r="UPV723" s="13"/>
      <c r="UPW723" s="13"/>
      <c r="UPX723" s="13"/>
      <c r="UPY723" s="13"/>
      <c r="UPZ723" s="13"/>
      <c r="UQA723" s="13"/>
      <c r="UQB723" s="13"/>
      <c r="UQC723" s="13"/>
      <c r="UQD723" s="13"/>
      <c r="UQE723" s="13"/>
      <c r="UQF723" s="13"/>
      <c r="UQG723" s="13"/>
      <c r="UQH723" s="13"/>
      <c r="UQI723" s="13"/>
      <c r="UQJ723" s="13"/>
      <c r="UQK723" s="13"/>
      <c r="UQL723" s="13"/>
      <c r="UQM723" s="13"/>
      <c r="UQN723" s="13"/>
      <c r="UQO723" s="13"/>
      <c r="UQP723" s="13"/>
      <c r="UQQ723" s="13"/>
      <c r="UQR723" s="13"/>
      <c r="UQS723" s="13"/>
      <c r="UQT723" s="13"/>
      <c r="UQU723" s="13"/>
      <c r="UQV723" s="13"/>
      <c r="UQW723" s="13"/>
      <c r="UQX723" s="13"/>
      <c r="UQY723" s="13"/>
      <c r="UQZ723" s="13"/>
      <c r="URA723" s="13"/>
      <c r="URB723" s="13"/>
      <c r="URC723" s="13"/>
      <c r="URD723" s="13"/>
      <c r="URE723" s="13"/>
      <c r="URF723" s="13"/>
      <c r="URG723" s="13"/>
      <c r="URH723" s="13"/>
      <c r="URI723" s="13"/>
      <c r="URJ723" s="13"/>
      <c r="URK723" s="13"/>
      <c r="URL723" s="13"/>
      <c r="URM723" s="13"/>
      <c r="URN723" s="13"/>
      <c r="URO723" s="13"/>
      <c r="URP723" s="13"/>
      <c r="URQ723" s="13"/>
      <c r="URR723" s="13"/>
      <c r="URS723" s="13"/>
      <c r="URT723" s="13"/>
      <c r="URU723" s="13"/>
      <c r="URV723" s="13"/>
      <c r="URW723" s="13"/>
      <c r="URX723" s="13"/>
      <c r="URY723" s="13"/>
      <c r="URZ723" s="13"/>
      <c r="USA723" s="13"/>
      <c r="USB723" s="13"/>
      <c r="USC723" s="13"/>
      <c r="USD723" s="13"/>
      <c r="USE723" s="13"/>
      <c r="USF723" s="13"/>
      <c r="USG723" s="13"/>
      <c r="USH723" s="13"/>
      <c r="USI723" s="13"/>
      <c r="USJ723" s="13"/>
      <c r="USK723" s="13"/>
      <c r="USL723" s="13"/>
      <c r="USM723" s="13"/>
      <c r="USN723" s="13"/>
      <c r="USO723" s="13"/>
      <c r="USP723" s="13"/>
      <c r="USQ723" s="13"/>
      <c r="USR723" s="13"/>
      <c r="USS723" s="13"/>
      <c r="UST723" s="13"/>
      <c r="USU723" s="13"/>
      <c r="USV723" s="13"/>
      <c r="USW723" s="13"/>
      <c r="USX723" s="13"/>
      <c r="USY723" s="13"/>
      <c r="USZ723" s="13"/>
      <c r="UTA723" s="13"/>
      <c r="UTB723" s="13"/>
      <c r="UTC723" s="13"/>
      <c r="UTD723" s="13"/>
      <c r="UTE723" s="13"/>
      <c r="UTF723" s="13"/>
      <c r="UTG723" s="13"/>
      <c r="UTH723" s="13"/>
      <c r="UTI723" s="13"/>
      <c r="UTJ723" s="13"/>
      <c r="UTK723" s="13"/>
      <c r="UTL723" s="13"/>
      <c r="UTM723" s="13"/>
      <c r="UTN723" s="13"/>
      <c r="UTO723" s="13"/>
      <c r="UTP723" s="13"/>
      <c r="UTQ723" s="13"/>
      <c r="UTR723" s="13"/>
      <c r="UTS723" s="13"/>
      <c r="UTT723" s="13"/>
      <c r="UTU723" s="13"/>
      <c r="UTV723" s="13"/>
      <c r="UTW723" s="13"/>
      <c r="UTX723" s="13"/>
      <c r="UTY723" s="13"/>
      <c r="UTZ723" s="13"/>
      <c r="UUA723" s="13"/>
      <c r="UUB723" s="13"/>
      <c r="UUC723" s="13"/>
      <c r="UUD723" s="13"/>
      <c r="UUE723" s="13"/>
      <c r="UUF723" s="13"/>
      <c r="UUG723" s="13"/>
      <c r="UUH723" s="13"/>
      <c r="UUI723" s="13"/>
      <c r="UUJ723" s="13"/>
      <c r="UUK723" s="13"/>
      <c r="UUL723" s="13"/>
      <c r="UUM723" s="13"/>
      <c r="UUN723" s="13"/>
      <c r="UUO723" s="13"/>
      <c r="UUP723" s="13"/>
      <c r="UUQ723" s="13"/>
      <c r="UUR723" s="13"/>
      <c r="UUS723" s="13"/>
      <c r="UUT723" s="13"/>
      <c r="UUU723" s="13"/>
      <c r="UUV723" s="13"/>
      <c r="UUW723" s="13"/>
      <c r="UUX723" s="13"/>
      <c r="UUY723" s="13"/>
      <c r="UUZ723" s="13"/>
      <c r="UVA723" s="13"/>
      <c r="UVB723" s="13"/>
      <c r="UVC723" s="13"/>
      <c r="UVD723" s="13"/>
      <c r="UVE723" s="13"/>
      <c r="UVF723" s="13"/>
      <c r="UVG723" s="13"/>
      <c r="UVH723" s="13"/>
      <c r="UVI723" s="13"/>
      <c r="UVJ723" s="13"/>
      <c r="UVK723" s="13"/>
      <c r="UVL723" s="13"/>
      <c r="UVM723" s="13"/>
      <c r="UVN723" s="13"/>
      <c r="UVO723" s="13"/>
      <c r="UVP723" s="13"/>
      <c r="UVQ723" s="13"/>
      <c r="UVR723" s="13"/>
      <c r="UVS723" s="13"/>
      <c r="UVT723" s="13"/>
      <c r="UVU723" s="13"/>
      <c r="UVV723" s="13"/>
      <c r="UVW723" s="13"/>
      <c r="UVX723" s="13"/>
      <c r="UVY723" s="13"/>
      <c r="UVZ723" s="13"/>
      <c r="UWA723" s="13"/>
      <c r="UWB723" s="13"/>
      <c r="UWC723" s="13"/>
      <c r="UWD723" s="13"/>
      <c r="UWE723" s="13"/>
      <c r="UWF723" s="13"/>
      <c r="UWG723" s="13"/>
      <c r="UWH723" s="13"/>
      <c r="UWI723" s="13"/>
      <c r="UWJ723" s="13"/>
      <c r="UWK723" s="13"/>
      <c r="UWL723" s="13"/>
      <c r="UWM723" s="13"/>
      <c r="UWN723" s="13"/>
      <c r="UWO723" s="13"/>
      <c r="UWP723" s="13"/>
      <c r="UWQ723" s="13"/>
      <c r="UWR723" s="13"/>
      <c r="UWS723" s="13"/>
      <c r="UWT723" s="13"/>
      <c r="UWU723" s="13"/>
      <c r="UWV723" s="13"/>
      <c r="UWW723" s="13"/>
      <c r="UWX723" s="13"/>
      <c r="UWY723" s="13"/>
      <c r="UWZ723" s="13"/>
      <c r="UXA723" s="13"/>
      <c r="UXB723" s="13"/>
      <c r="UXC723" s="13"/>
      <c r="UXD723" s="13"/>
      <c r="UXE723" s="13"/>
      <c r="UXF723" s="13"/>
      <c r="UXG723" s="13"/>
      <c r="UXH723" s="13"/>
      <c r="UXI723" s="13"/>
      <c r="UXJ723" s="13"/>
      <c r="UXK723" s="13"/>
      <c r="UXL723" s="13"/>
      <c r="UXM723" s="13"/>
      <c r="UXN723" s="13"/>
      <c r="UXO723" s="13"/>
      <c r="UXP723" s="13"/>
      <c r="UXQ723" s="13"/>
      <c r="UXR723" s="13"/>
      <c r="UXS723" s="13"/>
      <c r="UXT723" s="13"/>
      <c r="UXU723" s="13"/>
      <c r="UXV723" s="13"/>
      <c r="UXW723" s="13"/>
      <c r="UXX723" s="13"/>
      <c r="UXY723" s="13"/>
      <c r="UXZ723" s="13"/>
      <c r="UYA723" s="13"/>
      <c r="UYB723" s="13"/>
      <c r="UYC723" s="13"/>
      <c r="UYD723" s="13"/>
      <c r="UYE723" s="13"/>
      <c r="UYF723" s="13"/>
      <c r="UYG723" s="13"/>
      <c r="UYH723" s="13"/>
      <c r="UYI723" s="13"/>
      <c r="UYJ723" s="13"/>
      <c r="UYK723" s="13"/>
      <c r="UYL723" s="13"/>
      <c r="UYM723" s="13"/>
      <c r="UYN723" s="13"/>
      <c r="UYO723" s="13"/>
      <c r="UYP723" s="13"/>
      <c r="UYQ723" s="13"/>
      <c r="UYR723" s="13"/>
      <c r="UYS723" s="13"/>
      <c r="UYT723" s="13"/>
      <c r="UYU723" s="13"/>
      <c r="UYV723" s="13"/>
      <c r="UYW723" s="13"/>
      <c r="UYX723" s="13"/>
      <c r="UYY723" s="13"/>
      <c r="UYZ723" s="13"/>
      <c r="UZA723" s="13"/>
      <c r="UZB723" s="13"/>
      <c r="UZC723" s="13"/>
      <c r="UZD723" s="13"/>
      <c r="UZE723" s="13"/>
      <c r="UZF723" s="13"/>
      <c r="UZG723" s="13"/>
      <c r="UZH723" s="13"/>
      <c r="UZI723" s="13"/>
      <c r="UZJ723" s="13"/>
      <c r="UZK723" s="13"/>
      <c r="UZL723" s="13"/>
      <c r="UZM723" s="13"/>
      <c r="UZN723" s="13"/>
      <c r="UZO723" s="13"/>
      <c r="UZP723" s="13"/>
      <c r="UZQ723" s="13"/>
      <c r="UZR723" s="13"/>
      <c r="UZS723" s="13"/>
      <c r="UZT723" s="13"/>
      <c r="UZU723" s="13"/>
      <c r="UZV723" s="13"/>
      <c r="UZW723" s="13"/>
      <c r="UZX723" s="13"/>
      <c r="UZY723" s="13"/>
      <c r="UZZ723" s="13"/>
      <c r="VAA723" s="13"/>
      <c r="VAB723" s="13"/>
      <c r="VAC723" s="13"/>
      <c r="VAD723" s="13"/>
      <c r="VAE723" s="13"/>
      <c r="VAF723" s="13"/>
      <c r="VAG723" s="13"/>
      <c r="VAH723" s="13"/>
      <c r="VAI723" s="13"/>
      <c r="VAJ723" s="13"/>
      <c r="VAK723" s="13"/>
      <c r="VAL723" s="13"/>
      <c r="VAM723" s="13"/>
      <c r="VAN723" s="13"/>
      <c r="VAO723" s="13"/>
      <c r="VAP723" s="13"/>
      <c r="VAQ723" s="13"/>
      <c r="VAR723" s="13"/>
      <c r="VAS723" s="13"/>
      <c r="VAT723" s="13"/>
      <c r="VAU723" s="13"/>
      <c r="VAV723" s="13"/>
      <c r="VAW723" s="13"/>
      <c r="VAX723" s="13"/>
      <c r="VAY723" s="13"/>
      <c r="VAZ723" s="13"/>
      <c r="VBA723" s="13"/>
      <c r="VBB723" s="13"/>
      <c r="VBC723" s="13"/>
      <c r="VBD723" s="13"/>
      <c r="VBE723" s="13"/>
      <c r="VBF723" s="13"/>
      <c r="VBG723" s="13"/>
      <c r="VBH723" s="13"/>
      <c r="VBI723" s="13"/>
      <c r="VBJ723" s="13"/>
      <c r="VBK723" s="13"/>
      <c r="VBL723" s="13"/>
      <c r="VBM723" s="13"/>
      <c r="VBN723" s="13"/>
      <c r="VBO723" s="13"/>
      <c r="VBP723" s="13"/>
      <c r="VBQ723" s="13"/>
      <c r="VBR723" s="13"/>
      <c r="VBS723" s="13"/>
      <c r="VBT723" s="13"/>
      <c r="VBU723" s="13"/>
      <c r="VBV723" s="13"/>
      <c r="VBW723" s="13"/>
      <c r="VBX723" s="13"/>
      <c r="VBY723" s="13"/>
      <c r="VBZ723" s="13"/>
      <c r="VCA723" s="13"/>
      <c r="VCB723" s="13"/>
      <c r="VCC723" s="13"/>
      <c r="VCD723" s="13"/>
      <c r="VCE723" s="13"/>
      <c r="VCF723" s="13"/>
      <c r="VCG723" s="13"/>
      <c r="VCH723" s="13"/>
      <c r="VCI723" s="13"/>
      <c r="VCJ723" s="13"/>
      <c r="VCK723" s="13"/>
      <c r="VCL723" s="13"/>
      <c r="VCM723" s="13"/>
      <c r="VCN723" s="13"/>
      <c r="VCO723" s="13"/>
      <c r="VCP723" s="13"/>
      <c r="VCQ723" s="13"/>
      <c r="VCR723" s="13"/>
      <c r="VCS723" s="13"/>
      <c r="VCT723" s="13"/>
      <c r="VCU723" s="13"/>
      <c r="VCV723" s="13"/>
      <c r="VCW723" s="13"/>
      <c r="VCX723" s="13"/>
      <c r="VCY723" s="13"/>
      <c r="VCZ723" s="13"/>
      <c r="VDA723" s="13"/>
      <c r="VDB723" s="13"/>
      <c r="VDC723" s="13"/>
      <c r="VDD723" s="13"/>
      <c r="VDE723" s="13"/>
      <c r="VDF723" s="13"/>
      <c r="VDG723" s="13"/>
      <c r="VDH723" s="13"/>
      <c r="VDI723" s="13"/>
      <c r="VDJ723" s="13"/>
      <c r="VDK723" s="13"/>
      <c r="VDL723" s="13"/>
      <c r="VDM723" s="13"/>
      <c r="VDN723" s="13"/>
      <c r="VDO723" s="13"/>
      <c r="VDP723" s="13"/>
      <c r="VDQ723" s="13"/>
      <c r="VDR723" s="13"/>
      <c r="VDS723" s="13"/>
      <c r="VDT723" s="13"/>
      <c r="VDU723" s="13"/>
      <c r="VDV723" s="13"/>
      <c r="VDW723" s="13"/>
      <c r="VDX723" s="13"/>
      <c r="VDY723" s="13"/>
      <c r="VDZ723" s="13"/>
      <c r="VEA723" s="13"/>
      <c r="VEB723" s="13"/>
      <c r="VEC723" s="13"/>
      <c r="VED723" s="13"/>
      <c r="VEE723" s="13"/>
      <c r="VEF723" s="13"/>
      <c r="VEG723" s="13"/>
      <c r="VEH723" s="13"/>
      <c r="VEI723" s="13"/>
      <c r="VEJ723" s="13"/>
      <c r="VEK723" s="13"/>
      <c r="VEL723" s="13"/>
      <c r="VEM723" s="13"/>
      <c r="VEN723" s="13"/>
      <c r="VEO723" s="13"/>
      <c r="VEP723" s="13"/>
      <c r="VEQ723" s="13"/>
      <c r="VER723" s="13"/>
      <c r="VES723" s="13"/>
      <c r="VET723" s="13"/>
      <c r="VEU723" s="13"/>
      <c r="VEV723" s="13"/>
      <c r="VEW723" s="13"/>
      <c r="VEX723" s="13"/>
      <c r="VEY723" s="13"/>
      <c r="VEZ723" s="13"/>
      <c r="VFA723" s="13"/>
      <c r="VFB723" s="13"/>
      <c r="VFC723" s="13"/>
      <c r="VFD723" s="13"/>
      <c r="VFE723" s="13"/>
      <c r="VFF723" s="13"/>
      <c r="VFG723" s="13"/>
      <c r="VFH723" s="13"/>
      <c r="VFI723" s="13"/>
      <c r="VFJ723" s="13"/>
      <c r="VFK723" s="13"/>
      <c r="VFL723" s="13"/>
      <c r="VFM723" s="13"/>
      <c r="VFN723" s="13"/>
      <c r="VFO723" s="13"/>
      <c r="VFP723" s="13"/>
      <c r="VFQ723" s="13"/>
      <c r="VFR723" s="13"/>
      <c r="VFS723" s="13"/>
      <c r="VFT723" s="13"/>
      <c r="VFU723" s="13"/>
      <c r="VFV723" s="13"/>
      <c r="VFW723" s="13"/>
      <c r="VFX723" s="13"/>
      <c r="VFY723" s="13"/>
      <c r="VFZ723" s="13"/>
      <c r="VGA723" s="13"/>
      <c r="VGB723" s="13"/>
      <c r="VGC723" s="13"/>
      <c r="VGD723" s="13"/>
      <c r="VGE723" s="13"/>
      <c r="VGF723" s="13"/>
      <c r="VGG723" s="13"/>
      <c r="VGH723" s="13"/>
      <c r="VGI723" s="13"/>
      <c r="VGJ723" s="13"/>
      <c r="VGK723" s="13"/>
      <c r="VGL723" s="13"/>
      <c r="VGM723" s="13"/>
      <c r="VGN723" s="13"/>
      <c r="VGO723" s="13"/>
      <c r="VGP723" s="13"/>
      <c r="VGQ723" s="13"/>
      <c r="VGR723" s="13"/>
      <c r="VGS723" s="13"/>
      <c r="VGT723" s="13"/>
      <c r="VGU723" s="13"/>
      <c r="VGV723" s="13"/>
      <c r="VGW723" s="13"/>
      <c r="VGX723" s="13"/>
      <c r="VGY723" s="13"/>
      <c r="VGZ723" s="13"/>
      <c r="VHA723" s="13"/>
      <c r="VHB723" s="13"/>
      <c r="VHC723" s="13"/>
      <c r="VHD723" s="13"/>
      <c r="VHE723" s="13"/>
      <c r="VHF723" s="13"/>
      <c r="VHG723" s="13"/>
      <c r="VHH723" s="13"/>
      <c r="VHI723" s="13"/>
      <c r="VHJ723" s="13"/>
      <c r="VHK723" s="13"/>
      <c r="VHL723" s="13"/>
      <c r="VHM723" s="13"/>
      <c r="VHN723" s="13"/>
      <c r="VHO723" s="13"/>
      <c r="VHP723" s="13"/>
      <c r="VHQ723" s="13"/>
      <c r="VHR723" s="13"/>
      <c r="VHS723" s="13"/>
      <c r="VHT723" s="13"/>
      <c r="VHU723" s="13"/>
      <c r="VHV723" s="13"/>
      <c r="VHW723" s="13"/>
      <c r="VHX723" s="13"/>
      <c r="VHY723" s="13"/>
      <c r="VHZ723" s="13"/>
      <c r="VIA723" s="13"/>
      <c r="VIB723" s="13"/>
      <c r="VIC723" s="13"/>
      <c r="VID723" s="13"/>
      <c r="VIE723" s="13"/>
      <c r="VIF723" s="13"/>
      <c r="VIG723" s="13"/>
      <c r="VIH723" s="13"/>
      <c r="VII723" s="13"/>
      <c r="VIJ723" s="13"/>
      <c r="VIK723" s="13"/>
      <c r="VIL723" s="13"/>
      <c r="VIM723" s="13"/>
      <c r="VIN723" s="13"/>
      <c r="VIO723" s="13"/>
      <c r="VIP723" s="13"/>
      <c r="VIQ723" s="13"/>
      <c r="VIR723" s="13"/>
      <c r="VIS723" s="13"/>
      <c r="VIT723" s="13"/>
      <c r="VIU723" s="13"/>
      <c r="VIV723" s="13"/>
      <c r="VIW723" s="13"/>
      <c r="VIX723" s="13"/>
      <c r="VIY723" s="13"/>
      <c r="VIZ723" s="13"/>
      <c r="VJA723" s="13"/>
      <c r="VJB723" s="13"/>
      <c r="VJC723" s="13"/>
      <c r="VJD723" s="13"/>
      <c r="VJE723" s="13"/>
      <c r="VJF723" s="13"/>
      <c r="VJG723" s="13"/>
      <c r="VJH723" s="13"/>
      <c r="VJI723" s="13"/>
      <c r="VJJ723" s="13"/>
      <c r="VJK723" s="13"/>
      <c r="VJL723" s="13"/>
      <c r="VJM723" s="13"/>
      <c r="VJN723" s="13"/>
      <c r="VJO723" s="13"/>
      <c r="VJP723" s="13"/>
      <c r="VJQ723" s="13"/>
      <c r="VJR723" s="13"/>
      <c r="VJS723" s="13"/>
      <c r="VJT723" s="13"/>
      <c r="VJU723" s="13"/>
      <c r="VJV723" s="13"/>
      <c r="VJW723" s="13"/>
      <c r="VJX723" s="13"/>
      <c r="VJY723" s="13"/>
      <c r="VJZ723" s="13"/>
      <c r="VKA723" s="13"/>
      <c r="VKB723" s="13"/>
      <c r="VKC723" s="13"/>
      <c r="VKD723" s="13"/>
      <c r="VKE723" s="13"/>
      <c r="VKF723" s="13"/>
      <c r="VKG723" s="13"/>
      <c r="VKH723" s="13"/>
      <c r="VKI723" s="13"/>
      <c r="VKJ723" s="13"/>
      <c r="VKK723" s="13"/>
      <c r="VKL723" s="13"/>
      <c r="VKM723" s="13"/>
      <c r="VKN723" s="13"/>
      <c r="VKO723" s="13"/>
      <c r="VKP723" s="13"/>
      <c r="VKQ723" s="13"/>
      <c r="VKR723" s="13"/>
      <c r="VKS723" s="13"/>
      <c r="VKT723" s="13"/>
      <c r="VKU723" s="13"/>
      <c r="VKV723" s="13"/>
      <c r="VKW723" s="13"/>
      <c r="VKX723" s="13"/>
      <c r="VKY723" s="13"/>
      <c r="VKZ723" s="13"/>
      <c r="VLA723" s="13"/>
      <c r="VLB723" s="13"/>
      <c r="VLC723" s="13"/>
      <c r="VLD723" s="13"/>
      <c r="VLE723" s="13"/>
      <c r="VLF723" s="13"/>
      <c r="VLG723" s="13"/>
      <c r="VLH723" s="13"/>
      <c r="VLI723" s="13"/>
      <c r="VLJ723" s="13"/>
      <c r="VLK723" s="13"/>
      <c r="VLL723" s="13"/>
      <c r="VLM723" s="13"/>
      <c r="VLN723" s="13"/>
      <c r="VLO723" s="13"/>
      <c r="VLP723" s="13"/>
      <c r="VLQ723" s="13"/>
      <c r="VLR723" s="13"/>
      <c r="VLS723" s="13"/>
      <c r="VLT723" s="13"/>
      <c r="VLU723" s="13"/>
      <c r="VLV723" s="13"/>
      <c r="VLW723" s="13"/>
      <c r="VLX723" s="13"/>
      <c r="VLY723" s="13"/>
      <c r="VLZ723" s="13"/>
      <c r="VMA723" s="13"/>
      <c r="VMB723" s="13"/>
      <c r="VMC723" s="13"/>
      <c r="VMD723" s="13"/>
      <c r="VME723" s="13"/>
      <c r="VMF723" s="13"/>
      <c r="VMG723" s="13"/>
      <c r="VMH723" s="13"/>
      <c r="VMI723" s="13"/>
      <c r="VMJ723" s="13"/>
      <c r="VMK723" s="13"/>
      <c r="VML723" s="13"/>
      <c r="VMM723" s="13"/>
      <c r="VMN723" s="13"/>
      <c r="VMO723" s="13"/>
      <c r="VMP723" s="13"/>
      <c r="VMQ723" s="13"/>
      <c r="VMR723" s="13"/>
      <c r="VMS723" s="13"/>
      <c r="VMT723" s="13"/>
      <c r="VMU723" s="13"/>
      <c r="VMV723" s="13"/>
      <c r="VMW723" s="13"/>
      <c r="VMX723" s="13"/>
      <c r="VMY723" s="13"/>
      <c r="VMZ723" s="13"/>
      <c r="VNA723" s="13"/>
      <c r="VNB723" s="13"/>
      <c r="VNC723" s="13"/>
      <c r="VND723" s="13"/>
      <c r="VNE723" s="13"/>
      <c r="VNF723" s="13"/>
      <c r="VNG723" s="13"/>
      <c r="VNH723" s="13"/>
      <c r="VNI723" s="13"/>
      <c r="VNJ723" s="13"/>
      <c r="VNK723" s="13"/>
      <c r="VNL723" s="13"/>
      <c r="VNM723" s="13"/>
      <c r="VNN723" s="13"/>
      <c r="VNO723" s="13"/>
      <c r="VNP723" s="13"/>
      <c r="VNQ723" s="13"/>
      <c r="VNR723" s="13"/>
      <c r="VNS723" s="13"/>
      <c r="VNT723" s="13"/>
      <c r="VNU723" s="13"/>
      <c r="VNV723" s="13"/>
      <c r="VNW723" s="13"/>
      <c r="VNX723" s="13"/>
      <c r="VNY723" s="13"/>
      <c r="VNZ723" s="13"/>
      <c r="VOA723" s="13"/>
      <c r="VOB723" s="13"/>
      <c r="VOC723" s="13"/>
      <c r="VOD723" s="13"/>
      <c r="VOE723" s="13"/>
      <c r="VOF723" s="13"/>
      <c r="VOG723" s="13"/>
      <c r="VOH723" s="13"/>
      <c r="VOI723" s="13"/>
      <c r="VOJ723" s="13"/>
      <c r="VOK723" s="13"/>
      <c r="VOL723" s="13"/>
      <c r="VOM723" s="13"/>
      <c r="VON723" s="13"/>
      <c r="VOO723" s="13"/>
      <c r="VOP723" s="13"/>
      <c r="VOQ723" s="13"/>
      <c r="VOR723" s="13"/>
      <c r="VOS723" s="13"/>
      <c r="VOT723" s="13"/>
      <c r="VOU723" s="13"/>
      <c r="VOV723" s="13"/>
      <c r="VOW723" s="13"/>
      <c r="VOX723" s="13"/>
      <c r="VOY723" s="13"/>
      <c r="VOZ723" s="13"/>
      <c r="VPA723" s="13"/>
      <c r="VPB723" s="13"/>
      <c r="VPC723" s="13"/>
      <c r="VPD723" s="13"/>
      <c r="VPE723" s="13"/>
      <c r="VPF723" s="13"/>
      <c r="VPG723" s="13"/>
      <c r="VPH723" s="13"/>
      <c r="VPI723" s="13"/>
      <c r="VPJ723" s="13"/>
      <c r="VPK723" s="13"/>
      <c r="VPL723" s="13"/>
      <c r="VPM723" s="13"/>
      <c r="VPN723" s="13"/>
      <c r="VPO723" s="13"/>
      <c r="VPP723" s="13"/>
      <c r="VPQ723" s="13"/>
      <c r="VPR723" s="13"/>
      <c r="VPS723" s="13"/>
      <c r="VPT723" s="13"/>
      <c r="VPU723" s="13"/>
      <c r="VPV723" s="13"/>
      <c r="VPW723" s="13"/>
      <c r="VPX723" s="13"/>
      <c r="VPY723" s="13"/>
      <c r="VPZ723" s="13"/>
      <c r="VQA723" s="13"/>
      <c r="VQB723" s="13"/>
      <c r="VQC723" s="13"/>
      <c r="VQD723" s="13"/>
      <c r="VQE723" s="13"/>
      <c r="VQF723" s="13"/>
      <c r="VQG723" s="13"/>
      <c r="VQH723" s="13"/>
      <c r="VQI723" s="13"/>
      <c r="VQJ723" s="13"/>
      <c r="VQK723" s="13"/>
      <c r="VQL723" s="13"/>
      <c r="VQM723" s="13"/>
      <c r="VQN723" s="13"/>
      <c r="VQO723" s="13"/>
      <c r="VQP723" s="13"/>
      <c r="VQQ723" s="13"/>
      <c r="VQR723" s="13"/>
      <c r="VQS723" s="13"/>
      <c r="VQT723" s="13"/>
      <c r="VQU723" s="13"/>
      <c r="VQV723" s="13"/>
      <c r="VQW723" s="13"/>
      <c r="VQX723" s="13"/>
      <c r="VQY723" s="13"/>
      <c r="VQZ723" s="13"/>
      <c r="VRA723" s="13"/>
      <c r="VRB723" s="13"/>
      <c r="VRC723" s="13"/>
      <c r="VRD723" s="13"/>
      <c r="VRE723" s="13"/>
      <c r="VRF723" s="13"/>
      <c r="VRG723" s="13"/>
      <c r="VRH723" s="13"/>
      <c r="VRI723" s="13"/>
      <c r="VRJ723" s="13"/>
      <c r="VRK723" s="13"/>
      <c r="VRL723" s="13"/>
      <c r="VRM723" s="13"/>
      <c r="VRN723" s="13"/>
      <c r="VRO723" s="13"/>
      <c r="VRP723" s="13"/>
      <c r="VRQ723" s="13"/>
      <c r="VRR723" s="13"/>
      <c r="VRS723" s="13"/>
      <c r="VRT723" s="13"/>
      <c r="VRU723" s="13"/>
      <c r="VRV723" s="13"/>
      <c r="VRW723" s="13"/>
      <c r="VRX723" s="13"/>
      <c r="VRY723" s="13"/>
      <c r="VRZ723" s="13"/>
      <c r="VSA723" s="13"/>
      <c r="VSB723" s="13"/>
      <c r="VSC723" s="13"/>
      <c r="VSD723" s="13"/>
      <c r="VSE723" s="13"/>
      <c r="VSF723" s="13"/>
      <c r="VSG723" s="13"/>
      <c r="VSH723" s="13"/>
      <c r="VSI723" s="13"/>
      <c r="VSJ723" s="13"/>
      <c r="VSK723" s="13"/>
      <c r="VSL723" s="13"/>
      <c r="VSM723" s="13"/>
      <c r="VSN723" s="13"/>
      <c r="VSO723" s="13"/>
      <c r="VSP723" s="13"/>
      <c r="VSQ723" s="13"/>
      <c r="VSR723" s="13"/>
      <c r="VSS723" s="13"/>
      <c r="VST723" s="13"/>
      <c r="VSU723" s="13"/>
      <c r="VSV723" s="13"/>
      <c r="VSW723" s="13"/>
      <c r="VSX723" s="13"/>
      <c r="VSY723" s="13"/>
      <c r="VSZ723" s="13"/>
      <c r="VTA723" s="13"/>
      <c r="VTB723" s="13"/>
      <c r="VTC723" s="13"/>
      <c r="VTD723" s="13"/>
      <c r="VTE723" s="13"/>
      <c r="VTF723" s="13"/>
      <c r="VTG723" s="13"/>
      <c r="VTH723" s="13"/>
      <c r="VTI723" s="13"/>
      <c r="VTJ723" s="13"/>
      <c r="VTK723" s="13"/>
      <c r="VTL723" s="13"/>
      <c r="VTM723" s="13"/>
      <c r="VTN723" s="13"/>
      <c r="VTO723" s="13"/>
      <c r="VTP723" s="13"/>
      <c r="VTQ723" s="13"/>
      <c r="VTR723" s="13"/>
      <c r="VTS723" s="13"/>
      <c r="VTT723" s="13"/>
      <c r="VTU723" s="13"/>
      <c r="VTV723" s="13"/>
      <c r="VTW723" s="13"/>
      <c r="VTX723" s="13"/>
      <c r="VTY723" s="13"/>
      <c r="VTZ723" s="13"/>
      <c r="VUA723" s="13"/>
      <c r="VUB723" s="13"/>
      <c r="VUC723" s="13"/>
      <c r="VUD723" s="13"/>
      <c r="VUE723" s="13"/>
      <c r="VUF723" s="13"/>
      <c r="VUG723" s="13"/>
      <c r="VUH723" s="13"/>
      <c r="VUI723" s="13"/>
      <c r="VUJ723" s="13"/>
      <c r="VUK723" s="13"/>
      <c r="VUL723" s="13"/>
      <c r="VUM723" s="13"/>
      <c r="VUN723" s="13"/>
      <c r="VUO723" s="13"/>
      <c r="VUP723" s="13"/>
      <c r="VUQ723" s="13"/>
      <c r="VUR723" s="13"/>
      <c r="VUS723" s="13"/>
      <c r="VUT723" s="13"/>
      <c r="VUU723" s="13"/>
      <c r="VUV723" s="13"/>
      <c r="VUW723" s="13"/>
      <c r="VUX723" s="13"/>
      <c r="VUY723" s="13"/>
      <c r="VUZ723" s="13"/>
      <c r="VVA723" s="13"/>
      <c r="VVB723" s="13"/>
      <c r="VVC723" s="13"/>
      <c r="VVD723" s="13"/>
      <c r="VVE723" s="13"/>
      <c r="VVF723" s="13"/>
      <c r="VVG723" s="13"/>
      <c r="VVH723" s="13"/>
      <c r="VVI723" s="13"/>
      <c r="VVJ723" s="13"/>
      <c r="VVK723" s="13"/>
      <c r="VVL723" s="13"/>
      <c r="VVM723" s="13"/>
      <c r="VVN723" s="13"/>
      <c r="VVO723" s="13"/>
      <c r="VVP723" s="13"/>
      <c r="VVQ723" s="13"/>
      <c r="VVR723" s="13"/>
      <c r="VVS723" s="13"/>
      <c r="VVT723" s="13"/>
      <c r="VVU723" s="13"/>
      <c r="VVV723" s="13"/>
      <c r="VVW723" s="13"/>
      <c r="VVX723" s="13"/>
      <c r="VVY723" s="13"/>
      <c r="VVZ723" s="13"/>
      <c r="VWA723" s="13"/>
      <c r="VWB723" s="13"/>
      <c r="VWC723" s="13"/>
      <c r="VWD723" s="13"/>
      <c r="VWE723" s="13"/>
      <c r="VWF723" s="13"/>
      <c r="VWG723" s="13"/>
      <c r="VWH723" s="13"/>
      <c r="VWI723" s="13"/>
      <c r="VWJ723" s="13"/>
      <c r="VWK723" s="13"/>
      <c r="VWL723" s="13"/>
      <c r="VWM723" s="13"/>
      <c r="VWN723" s="13"/>
      <c r="VWO723" s="13"/>
      <c r="VWP723" s="13"/>
      <c r="VWQ723" s="13"/>
      <c r="VWR723" s="13"/>
      <c r="VWS723" s="13"/>
      <c r="VWT723" s="13"/>
      <c r="VWU723" s="13"/>
      <c r="VWV723" s="13"/>
      <c r="VWW723" s="13"/>
      <c r="VWX723" s="13"/>
      <c r="VWY723" s="13"/>
      <c r="VWZ723" s="13"/>
      <c r="VXA723" s="13"/>
      <c r="VXB723" s="13"/>
      <c r="VXC723" s="13"/>
      <c r="VXD723" s="13"/>
      <c r="VXE723" s="13"/>
      <c r="VXF723" s="13"/>
      <c r="VXG723" s="13"/>
      <c r="VXH723" s="13"/>
      <c r="VXI723" s="13"/>
      <c r="VXJ723" s="13"/>
      <c r="VXK723" s="13"/>
      <c r="VXL723" s="13"/>
      <c r="VXM723" s="13"/>
      <c r="VXN723" s="13"/>
      <c r="VXO723" s="13"/>
      <c r="VXP723" s="13"/>
      <c r="VXQ723" s="13"/>
      <c r="VXR723" s="13"/>
      <c r="VXS723" s="13"/>
      <c r="VXT723" s="13"/>
      <c r="VXU723" s="13"/>
      <c r="VXV723" s="13"/>
      <c r="VXW723" s="13"/>
      <c r="VXX723" s="13"/>
      <c r="VXY723" s="13"/>
      <c r="VXZ723" s="13"/>
      <c r="VYA723" s="13"/>
      <c r="VYB723" s="13"/>
      <c r="VYC723" s="13"/>
      <c r="VYD723" s="13"/>
      <c r="VYE723" s="13"/>
      <c r="VYF723" s="13"/>
      <c r="VYG723" s="13"/>
      <c r="VYH723" s="13"/>
      <c r="VYI723" s="13"/>
      <c r="VYJ723" s="13"/>
      <c r="VYK723" s="13"/>
      <c r="VYL723" s="13"/>
      <c r="VYM723" s="13"/>
      <c r="VYN723" s="13"/>
      <c r="VYO723" s="13"/>
      <c r="VYP723" s="13"/>
      <c r="VYQ723" s="13"/>
      <c r="VYR723" s="13"/>
      <c r="VYS723" s="13"/>
      <c r="VYT723" s="13"/>
      <c r="VYU723" s="13"/>
      <c r="VYV723" s="13"/>
      <c r="VYW723" s="13"/>
      <c r="VYX723" s="13"/>
      <c r="VYY723" s="13"/>
      <c r="VYZ723" s="13"/>
      <c r="VZA723" s="13"/>
      <c r="VZB723" s="13"/>
      <c r="VZC723" s="13"/>
      <c r="VZD723" s="13"/>
      <c r="VZE723" s="13"/>
      <c r="VZF723" s="13"/>
      <c r="VZG723" s="13"/>
      <c r="VZH723" s="13"/>
      <c r="VZI723" s="13"/>
      <c r="VZJ723" s="13"/>
      <c r="VZK723" s="13"/>
      <c r="VZL723" s="13"/>
      <c r="VZM723" s="13"/>
      <c r="VZN723" s="13"/>
      <c r="VZO723" s="13"/>
      <c r="VZP723" s="13"/>
      <c r="VZQ723" s="13"/>
      <c r="VZR723" s="13"/>
      <c r="VZS723" s="13"/>
      <c r="VZT723" s="13"/>
      <c r="VZU723" s="13"/>
      <c r="VZV723" s="13"/>
      <c r="VZW723" s="13"/>
      <c r="VZX723" s="13"/>
      <c r="VZY723" s="13"/>
      <c r="VZZ723" s="13"/>
      <c r="WAA723" s="13"/>
      <c r="WAB723" s="13"/>
      <c r="WAC723" s="13"/>
      <c r="WAD723" s="13"/>
      <c r="WAE723" s="13"/>
      <c r="WAF723" s="13"/>
      <c r="WAG723" s="13"/>
      <c r="WAH723" s="13"/>
      <c r="WAI723" s="13"/>
      <c r="WAJ723" s="13"/>
      <c r="WAK723" s="13"/>
      <c r="WAL723" s="13"/>
      <c r="WAM723" s="13"/>
      <c r="WAN723" s="13"/>
      <c r="WAO723" s="13"/>
      <c r="WAP723" s="13"/>
      <c r="WAQ723" s="13"/>
      <c r="WAR723" s="13"/>
      <c r="WAS723" s="13"/>
      <c r="WAT723" s="13"/>
      <c r="WAU723" s="13"/>
      <c r="WAV723" s="13"/>
      <c r="WAW723" s="13"/>
      <c r="WAX723" s="13"/>
      <c r="WAY723" s="13"/>
      <c r="WAZ723" s="13"/>
      <c r="WBA723" s="13"/>
      <c r="WBB723" s="13"/>
      <c r="WBC723" s="13"/>
      <c r="WBD723" s="13"/>
      <c r="WBE723" s="13"/>
      <c r="WBF723" s="13"/>
      <c r="WBG723" s="13"/>
      <c r="WBH723" s="13"/>
      <c r="WBI723" s="13"/>
      <c r="WBJ723" s="13"/>
      <c r="WBK723" s="13"/>
      <c r="WBL723" s="13"/>
      <c r="WBM723" s="13"/>
      <c r="WBN723" s="13"/>
      <c r="WBO723" s="13"/>
      <c r="WBP723" s="13"/>
      <c r="WBQ723" s="13"/>
      <c r="WBR723" s="13"/>
      <c r="WBS723" s="13"/>
      <c r="WBT723" s="13"/>
      <c r="WBU723" s="13"/>
      <c r="WBV723" s="13"/>
      <c r="WBW723" s="13"/>
      <c r="WBX723" s="13"/>
      <c r="WBY723" s="13"/>
      <c r="WBZ723" s="13"/>
      <c r="WCA723" s="13"/>
      <c r="WCB723" s="13"/>
      <c r="WCC723" s="13"/>
      <c r="WCD723" s="13"/>
      <c r="WCE723" s="13"/>
      <c r="WCF723" s="13"/>
      <c r="WCG723" s="13"/>
      <c r="WCH723" s="13"/>
      <c r="WCI723" s="13"/>
      <c r="WCJ723" s="13"/>
      <c r="WCK723" s="13"/>
      <c r="WCL723" s="13"/>
      <c r="WCM723" s="13"/>
      <c r="WCN723" s="13"/>
      <c r="WCO723" s="13"/>
      <c r="WCP723" s="13"/>
      <c r="WCQ723" s="13"/>
      <c r="WCR723" s="13"/>
      <c r="WCS723" s="13"/>
      <c r="WCT723" s="13"/>
      <c r="WCU723" s="13"/>
      <c r="WCV723" s="13"/>
      <c r="WCW723" s="13"/>
      <c r="WCX723" s="13"/>
      <c r="WCY723" s="13"/>
      <c r="WCZ723" s="13"/>
      <c r="WDA723" s="13"/>
      <c r="WDB723" s="13"/>
      <c r="WDC723" s="13"/>
      <c r="WDD723" s="13"/>
      <c r="WDE723" s="13"/>
      <c r="WDF723" s="13"/>
      <c r="WDG723" s="13"/>
      <c r="WDH723" s="13"/>
      <c r="WDI723" s="13"/>
      <c r="WDJ723" s="13"/>
      <c r="WDK723" s="13"/>
      <c r="WDL723" s="13"/>
      <c r="WDM723" s="13"/>
      <c r="WDN723" s="13"/>
      <c r="WDO723" s="13"/>
      <c r="WDP723" s="13"/>
      <c r="WDQ723" s="13"/>
      <c r="WDR723" s="13"/>
      <c r="WDS723" s="13"/>
      <c r="WDT723" s="13"/>
      <c r="WDU723" s="13"/>
      <c r="WDV723" s="13"/>
      <c r="WDW723" s="13"/>
      <c r="WDX723" s="13"/>
      <c r="WDY723" s="13"/>
      <c r="WDZ723" s="13"/>
      <c r="WEA723" s="13"/>
      <c r="WEB723" s="13"/>
      <c r="WEC723" s="13"/>
      <c r="WED723" s="13"/>
      <c r="WEE723" s="13"/>
      <c r="WEF723" s="13"/>
      <c r="WEG723" s="13"/>
      <c r="WEH723" s="13"/>
      <c r="WEI723" s="13"/>
      <c r="WEJ723" s="13"/>
      <c r="WEK723" s="13"/>
      <c r="WEL723" s="13"/>
      <c r="WEM723" s="13"/>
      <c r="WEN723" s="13"/>
      <c r="WEO723" s="13"/>
      <c r="WEP723" s="13"/>
      <c r="WEQ723" s="13"/>
      <c r="WER723" s="13"/>
      <c r="WES723" s="13"/>
      <c r="WET723" s="13"/>
      <c r="WEU723" s="13"/>
      <c r="WEV723" s="13"/>
      <c r="WEW723" s="13"/>
      <c r="WEX723" s="13"/>
      <c r="WEY723" s="13"/>
      <c r="WEZ723" s="13"/>
      <c r="WFA723" s="13"/>
      <c r="WFB723" s="13"/>
      <c r="WFC723" s="13"/>
      <c r="WFD723" s="13"/>
      <c r="WFE723" s="13"/>
      <c r="WFF723" s="13"/>
      <c r="WFG723" s="13"/>
      <c r="WFH723" s="13"/>
      <c r="WFI723" s="13"/>
      <c r="WFJ723" s="13"/>
      <c r="WFK723" s="13"/>
      <c r="WFL723" s="13"/>
      <c r="WFM723" s="13"/>
      <c r="WFN723" s="13"/>
      <c r="WFO723" s="13"/>
      <c r="WFP723" s="13"/>
      <c r="WFQ723" s="13"/>
      <c r="WFR723" s="13"/>
      <c r="WFS723" s="13"/>
      <c r="WFT723" s="13"/>
      <c r="WFU723" s="13"/>
      <c r="WFV723" s="13"/>
      <c r="WFW723" s="13"/>
      <c r="WFX723" s="13"/>
      <c r="WFY723" s="13"/>
      <c r="WFZ723" s="13"/>
      <c r="WGA723" s="13"/>
      <c r="WGB723" s="13"/>
      <c r="WGC723" s="13"/>
      <c r="WGD723" s="13"/>
      <c r="WGE723" s="13"/>
      <c r="WGF723" s="13"/>
      <c r="WGG723" s="13"/>
      <c r="WGH723" s="13"/>
      <c r="WGI723" s="13"/>
      <c r="WGJ723" s="13"/>
      <c r="WGK723" s="13"/>
      <c r="WGL723" s="13"/>
      <c r="WGM723" s="13"/>
      <c r="WGN723" s="13"/>
      <c r="WGO723" s="13"/>
      <c r="WGP723" s="13"/>
      <c r="WGQ723" s="13"/>
      <c r="WGR723" s="13"/>
      <c r="WGS723" s="13"/>
      <c r="WGT723" s="13"/>
      <c r="WGU723" s="13"/>
      <c r="WGV723" s="13"/>
      <c r="WGW723" s="13"/>
      <c r="WGX723" s="13"/>
      <c r="WGY723" s="13"/>
      <c r="WGZ723" s="13"/>
      <c r="WHA723" s="13"/>
      <c r="WHB723" s="13"/>
      <c r="WHC723" s="13"/>
      <c r="WHD723" s="13"/>
      <c r="WHE723" s="13"/>
      <c r="WHF723" s="13"/>
      <c r="WHG723" s="13"/>
      <c r="WHH723" s="13"/>
      <c r="WHI723" s="13"/>
      <c r="WHJ723" s="13"/>
      <c r="WHK723" s="13"/>
      <c r="WHL723" s="13"/>
      <c r="WHM723" s="13"/>
      <c r="WHN723" s="13"/>
      <c r="WHO723" s="13"/>
      <c r="WHP723" s="13"/>
      <c r="WHQ723" s="13"/>
      <c r="WHR723" s="13"/>
      <c r="WHS723" s="13"/>
      <c r="WHT723" s="13"/>
      <c r="WHU723" s="13"/>
      <c r="WHV723" s="13"/>
      <c r="WHW723" s="13"/>
      <c r="WHX723" s="13"/>
      <c r="WHY723" s="13"/>
      <c r="WHZ723" s="13"/>
      <c r="WIA723" s="13"/>
      <c r="WIB723" s="13"/>
      <c r="WIC723" s="13"/>
      <c r="WID723" s="13"/>
      <c r="WIE723" s="13"/>
      <c r="WIF723" s="13"/>
      <c r="WIG723" s="13"/>
      <c r="WIH723" s="13"/>
      <c r="WII723" s="13"/>
      <c r="WIJ723" s="13"/>
      <c r="WIK723" s="13"/>
      <c r="WIL723" s="13"/>
      <c r="WIM723" s="13"/>
      <c r="WIN723" s="13"/>
      <c r="WIO723" s="13"/>
      <c r="WIP723" s="13"/>
      <c r="WIQ723" s="13"/>
      <c r="WIR723" s="13"/>
      <c r="WIS723" s="13"/>
      <c r="WIT723" s="13"/>
      <c r="WIU723" s="13"/>
      <c r="WIV723" s="13"/>
      <c r="WIW723" s="13"/>
      <c r="WIX723" s="13"/>
      <c r="WIY723" s="13"/>
      <c r="WIZ723" s="13"/>
      <c r="WJA723" s="13"/>
      <c r="WJB723" s="13"/>
      <c r="WJC723" s="13"/>
      <c r="WJD723" s="13"/>
      <c r="WJE723" s="13"/>
      <c r="WJF723" s="13"/>
      <c r="WJG723" s="13"/>
      <c r="WJH723" s="13"/>
      <c r="WJI723" s="13"/>
      <c r="WJJ723" s="13"/>
      <c r="WJK723" s="13"/>
      <c r="WJL723" s="13"/>
      <c r="WJM723" s="13"/>
      <c r="WJN723" s="13"/>
      <c r="WJO723" s="13"/>
      <c r="WJP723" s="13"/>
      <c r="WJQ723" s="13"/>
      <c r="WJR723" s="13"/>
      <c r="WJS723" s="13"/>
      <c r="WJT723" s="13"/>
      <c r="WJU723" s="13"/>
      <c r="WJV723" s="13"/>
      <c r="WJW723" s="13"/>
      <c r="WJX723" s="13"/>
      <c r="WJY723" s="13"/>
      <c r="WJZ723" s="13"/>
      <c r="WKA723" s="13"/>
      <c r="WKB723" s="13"/>
      <c r="WKC723" s="13"/>
      <c r="WKD723" s="13"/>
      <c r="WKE723" s="13"/>
      <c r="WKF723" s="13"/>
      <c r="WKG723" s="13"/>
      <c r="WKH723" s="13"/>
      <c r="WKI723" s="13"/>
      <c r="WKJ723" s="13"/>
      <c r="WKK723" s="13"/>
      <c r="WKL723" s="13"/>
      <c r="WKM723" s="13"/>
      <c r="WKN723" s="13"/>
      <c r="WKO723" s="13"/>
      <c r="WKP723" s="13"/>
      <c r="WKQ723" s="13"/>
      <c r="WKR723" s="13"/>
      <c r="WKS723" s="13"/>
      <c r="WKT723" s="13"/>
      <c r="WKU723" s="13"/>
      <c r="WKV723" s="13"/>
      <c r="WKW723" s="13"/>
      <c r="WKX723" s="13"/>
      <c r="WKY723" s="13"/>
      <c r="WKZ723" s="13"/>
      <c r="WLA723" s="13"/>
      <c r="WLB723" s="13"/>
      <c r="WLC723" s="13"/>
      <c r="WLD723" s="13"/>
      <c r="WLE723" s="13"/>
      <c r="WLF723" s="13"/>
      <c r="WLG723" s="13"/>
      <c r="WLH723" s="13"/>
      <c r="WLI723" s="13"/>
      <c r="WLJ723" s="13"/>
      <c r="WLK723" s="13"/>
      <c r="WLL723" s="13"/>
      <c r="WLM723" s="13"/>
      <c r="WLN723" s="13"/>
      <c r="WLO723" s="13"/>
      <c r="WLP723" s="13"/>
      <c r="WLQ723" s="13"/>
      <c r="WLR723" s="13"/>
      <c r="WLS723" s="13"/>
      <c r="WLT723" s="13"/>
      <c r="WLU723" s="13"/>
      <c r="WLV723" s="13"/>
      <c r="WLW723" s="13"/>
      <c r="WLX723" s="13"/>
      <c r="WLY723" s="13"/>
      <c r="WLZ723" s="13"/>
      <c r="WMA723" s="13"/>
      <c r="WMB723" s="13"/>
      <c r="WMC723" s="13"/>
      <c r="WMD723" s="13"/>
      <c r="WME723" s="13"/>
      <c r="WMF723" s="13"/>
      <c r="WMG723" s="13"/>
      <c r="WMH723" s="13"/>
      <c r="WMI723" s="13"/>
      <c r="WMJ723" s="13"/>
      <c r="WMK723" s="13"/>
      <c r="WML723" s="13"/>
      <c r="WMM723" s="13"/>
      <c r="WMN723" s="13"/>
      <c r="WMO723" s="13"/>
      <c r="WMP723" s="13"/>
      <c r="WMQ723" s="13"/>
      <c r="WMR723" s="13"/>
      <c r="WMS723" s="13"/>
      <c r="WMT723" s="13"/>
      <c r="WMU723" s="13"/>
      <c r="WMV723" s="13"/>
      <c r="WMW723" s="13"/>
      <c r="WMX723" s="13"/>
      <c r="WMY723" s="13"/>
      <c r="WMZ723" s="13"/>
      <c r="WNA723" s="13"/>
      <c r="WNB723" s="13"/>
      <c r="WNC723" s="13"/>
      <c r="WND723" s="13"/>
      <c r="WNE723" s="13"/>
      <c r="WNF723" s="13"/>
      <c r="WNG723" s="13"/>
      <c r="WNH723" s="13"/>
      <c r="WNI723" s="13"/>
      <c r="WNJ723" s="13"/>
      <c r="WNK723" s="13"/>
      <c r="WNL723" s="13"/>
      <c r="WNM723" s="13"/>
      <c r="WNN723" s="13"/>
      <c r="WNO723" s="13"/>
      <c r="WNP723" s="13"/>
      <c r="WNQ723" s="13"/>
      <c r="WNR723" s="13"/>
      <c r="WNS723" s="13"/>
      <c r="WNT723" s="13"/>
      <c r="WNU723" s="13"/>
      <c r="WNV723" s="13"/>
      <c r="WNW723" s="13"/>
      <c r="WNX723" s="13"/>
      <c r="WNY723" s="13"/>
      <c r="WNZ723" s="13"/>
      <c r="WOA723" s="13"/>
      <c r="WOB723" s="13"/>
      <c r="WOC723" s="13"/>
      <c r="WOD723" s="13"/>
      <c r="WOE723" s="13"/>
      <c r="WOF723" s="13"/>
      <c r="WOG723" s="13"/>
      <c r="WOH723" s="13"/>
      <c r="WOI723" s="13"/>
      <c r="WOJ723" s="13"/>
      <c r="WOK723" s="13"/>
      <c r="WOL723" s="13"/>
      <c r="WOM723" s="13"/>
      <c r="WON723" s="13"/>
      <c r="WOO723" s="13"/>
      <c r="WOP723" s="13"/>
      <c r="WOQ723" s="13"/>
      <c r="WOR723" s="13"/>
      <c r="WOS723" s="13"/>
      <c r="WOT723" s="13"/>
      <c r="WOU723" s="13"/>
      <c r="WOV723" s="13"/>
      <c r="WOW723" s="13"/>
      <c r="WOX723" s="13"/>
      <c r="WOY723" s="13"/>
      <c r="WOZ723" s="13"/>
      <c r="WPA723" s="13"/>
      <c r="WPB723" s="13"/>
      <c r="WPC723" s="13"/>
      <c r="WPD723" s="13"/>
      <c r="WPE723" s="13"/>
      <c r="WPF723" s="13"/>
      <c r="WPG723" s="13"/>
      <c r="WPH723" s="13"/>
      <c r="WPI723" s="13"/>
      <c r="WPJ723" s="13"/>
      <c r="WPK723" s="13"/>
      <c r="WPL723" s="13"/>
      <c r="WPM723" s="13"/>
      <c r="WPN723" s="13"/>
      <c r="WPO723" s="13"/>
      <c r="WPP723" s="13"/>
      <c r="WPQ723" s="13"/>
      <c r="WPR723" s="13"/>
      <c r="WPS723" s="13"/>
      <c r="WPT723" s="13"/>
      <c r="WPU723" s="13"/>
      <c r="WPV723" s="13"/>
      <c r="WPW723" s="13"/>
      <c r="WPX723" s="13"/>
      <c r="WPY723" s="13"/>
      <c r="WPZ723" s="13"/>
      <c r="WQA723" s="13"/>
      <c r="WQB723" s="13"/>
      <c r="WQC723" s="13"/>
      <c r="WQD723" s="13"/>
      <c r="WQE723" s="13"/>
      <c r="WQF723" s="13"/>
      <c r="WQG723" s="13"/>
      <c r="WQH723" s="13"/>
      <c r="WQI723" s="13"/>
      <c r="WQJ723" s="13"/>
      <c r="WQK723" s="13"/>
      <c r="WQL723" s="13"/>
      <c r="WQM723" s="13"/>
      <c r="WQN723" s="13"/>
      <c r="WQO723" s="13"/>
      <c r="WQP723" s="13"/>
      <c r="WQQ723" s="13"/>
      <c r="WQR723" s="13"/>
      <c r="WQS723" s="13"/>
      <c r="WQT723" s="13"/>
      <c r="WQU723" s="13"/>
      <c r="WQV723" s="13"/>
      <c r="WQW723" s="13"/>
      <c r="WQX723" s="13"/>
      <c r="WQY723" s="13"/>
      <c r="WQZ723" s="13"/>
      <c r="WRA723" s="13"/>
      <c r="WRB723" s="13"/>
      <c r="WRC723" s="13"/>
      <c r="WRD723" s="13"/>
      <c r="WRE723" s="13"/>
      <c r="WRF723" s="13"/>
      <c r="WRG723" s="13"/>
      <c r="WRH723" s="13"/>
      <c r="WRI723" s="13"/>
      <c r="WRJ723" s="13"/>
      <c r="WRK723" s="13"/>
      <c r="WRL723" s="13"/>
      <c r="WRM723" s="13"/>
      <c r="WRN723" s="13"/>
      <c r="WRO723" s="13"/>
      <c r="WRP723" s="13"/>
      <c r="WRQ723" s="13"/>
      <c r="WRR723" s="13"/>
      <c r="WRS723" s="13"/>
      <c r="WRT723" s="13"/>
      <c r="WRU723" s="13"/>
      <c r="WRV723" s="13"/>
      <c r="WRW723" s="13"/>
      <c r="WRX723" s="13"/>
      <c r="WRY723" s="13"/>
      <c r="WRZ723" s="13"/>
      <c r="WSA723" s="13"/>
      <c r="WSB723" s="13"/>
      <c r="WSC723" s="13"/>
      <c r="WSD723" s="13"/>
      <c r="WSE723" s="13"/>
      <c r="WSF723" s="13"/>
      <c r="WSG723" s="13"/>
      <c r="WSH723" s="13"/>
      <c r="WSI723" s="13"/>
      <c r="WSJ723" s="13"/>
      <c r="WSK723" s="13"/>
      <c r="WSL723" s="13"/>
      <c r="WSM723" s="13"/>
      <c r="WSN723" s="13"/>
      <c r="WSO723" s="13"/>
      <c r="WSP723" s="13"/>
      <c r="WSQ723" s="13"/>
      <c r="WSR723" s="13"/>
      <c r="WSS723" s="13"/>
      <c r="WST723" s="13"/>
      <c r="WSU723" s="13"/>
      <c r="WSV723" s="13"/>
      <c r="WSW723" s="13"/>
      <c r="WSX723" s="13"/>
      <c r="WSY723" s="13"/>
      <c r="WSZ723" s="13"/>
      <c r="WTA723" s="13"/>
      <c r="WTB723" s="13"/>
      <c r="WTC723" s="13"/>
      <c r="WTD723" s="13"/>
      <c r="WTE723" s="13"/>
      <c r="WTF723" s="13"/>
      <c r="WTG723" s="13"/>
      <c r="WTH723" s="13"/>
      <c r="WTI723" s="13"/>
      <c r="WTJ723" s="13"/>
      <c r="WTK723" s="13"/>
      <c r="WTL723" s="13"/>
      <c r="WTM723" s="13"/>
      <c r="WTN723" s="13"/>
      <c r="WTO723" s="13"/>
      <c r="WTP723" s="13"/>
      <c r="WTQ723" s="13"/>
      <c r="WTR723" s="13"/>
      <c r="WTS723" s="13"/>
      <c r="WTT723" s="13"/>
      <c r="WTU723" s="13"/>
      <c r="WTV723" s="13"/>
      <c r="WTW723" s="13"/>
      <c r="WTX723" s="13"/>
      <c r="WTY723" s="13"/>
      <c r="WTZ723" s="13"/>
      <c r="WUA723" s="13"/>
      <c r="WUB723" s="13"/>
      <c r="WUC723" s="13"/>
      <c r="WUD723" s="13"/>
      <c r="WUE723" s="13"/>
      <c r="WUF723" s="13"/>
      <c r="WUG723" s="13"/>
      <c r="WUH723" s="13"/>
      <c r="WUI723" s="13"/>
      <c r="WUJ723" s="13"/>
      <c r="WUK723" s="13"/>
      <c r="WUL723" s="13"/>
      <c r="WUM723" s="13"/>
      <c r="WUN723" s="13"/>
      <c r="WUO723" s="13"/>
      <c r="WUP723" s="13"/>
      <c r="WUQ723" s="13"/>
      <c r="WUR723" s="13"/>
      <c r="WUS723" s="13"/>
      <c r="WUT723" s="13"/>
      <c r="WUU723" s="13"/>
      <c r="WUV723" s="13"/>
      <c r="WUW723" s="13"/>
      <c r="WUX723" s="13"/>
      <c r="WUY723" s="13"/>
      <c r="WUZ723" s="13"/>
      <c r="WVA723" s="13"/>
      <c r="WVB723" s="13"/>
      <c r="WVC723" s="13"/>
      <c r="WVD723" s="13"/>
      <c r="WVE723" s="13"/>
      <c r="WVF723" s="13"/>
      <c r="WVG723" s="13"/>
      <c r="WVH723" s="13"/>
      <c r="WVI723" s="13"/>
      <c r="WVJ723" s="13"/>
      <c r="WVK723" s="13"/>
      <c r="WVL723" s="13"/>
      <c r="WVM723" s="13"/>
      <c r="WVN723" s="13"/>
      <c r="WVO723" s="13"/>
      <c r="WVP723" s="13"/>
      <c r="WVQ723" s="13"/>
      <c r="WVR723" s="13"/>
      <c r="WVS723" s="13"/>
      <c r="WVT723" s="13"/>
      <c r="WVU723" s="13"/>
      <c r="WVV723" s="13"/>
      <c r="WVW723" s="13"/>
      <c r="WVX723" s="13"/>
      <c r="WVY723" s="13"/>
      <c r="WVZ723" s="13"/>
      <c r="WWA723" s="13"/>
      <c r="WWB723" s="13"/>
      <c r="WWC723" s="13"/>
      <c r="WWD723" s="13"/>
      <c r="WWE723" s="13"/>
      <c r="WWF723" s="13"/>
      <c r="WWG723" s="13"/>
      <c r="WWH723" s="13"/>
      <c r="WWI723" s="13"/>
      <c r="WWJ723" s="13"/>
      <c r="WWK723" s="13"/>
      <c r="WWL723" s="13"/>
      <c r="WWM723" s="13"/>
      <c r="WWN723" s="13"/>
      <c r="WWO723" s="13"/>
      <c r="WWP723" s="13"/>
      <c r="WWQ723" s="13"/>
      <c r="WWR723" s="13"/>
      <c r="WWS723" s="13"/>
      <c r="WWT723" s="13"/>
      <c r="WWU723" s="13"/>
      <c r="WWV723" s="13"/>
      <c r="WWW723" s="13"/>
      <c r="WWX723" s="13"/>
      <c r="WWY723" s="13"/>
      <c r="WWZ723" s="13"/>
      <c r="WXA723" s="13"/>
      <c r="WXB723" s="13"/>
      <c r="WXC723" s="13"/>
      <c r="WXD723" s="13"/>
      <c r="WXE723" s="13"/>
      <c r="WXF723" s="13"/>
      <c r="WXG723" s="13"/>
      <c r="WXH723" s="13"/>
      <c r="WXI723" s="13"/>
      <c r="WXJ723" s="13"/>
      <c r="WXK723" s="13"/>
      <c r="WXL723" s="13"/>
      <c r="WXM723" s="13"/>
      <c r="WXN723" s="13"/>
      <c r="WXO723" s="13"/>
      <c r="WXP723" s="13"/>
      <c r="WXQ723" s="13"/>
      <c r="WXR723" s="13"/>
      <c r="WXS723" s="13"/>
      <c r="WXT723" s="13"/>
      <c r="WXU723" s="13"/>
      <c r="WXV723" s="13"/>
      <c r="WXW723" s="13"/>
      <c r="WXX723" s="13"/>
      <c r="WXY723" s="13"/>
      <c r="WXZ723" s="13"/>
      <c r="WYA723" s="13"/>
      <c r="WYB723" s="13"/>
      <c r="WYC723" s="13"/>
      <c r="WYD723" s="13"/>
      <c r="WYE723" s="13"/>
      <c r="WYF723" s="13"/>
      <c r="WYG723" s="13"/>
      <c r="WYH723" s="13"/>
      <c r="WYI723" s="13"/>
      <c r="WYJ723" s="13"/>
      <c r="WYK723" s="13"/>
      <c r="WYL723" s="13"/>
      <c r="WYM723" s="13"/>
      <c r="WYN723" s="13"/>
      <c r="WYO723" s="13"/>
      <c r="WYP723" s="13"/>
      <c r="WYQ723" s="13"/>
      <c r="WYR723" s="13"/>
      <c r="WYS723" s="13"/>
      <c r="WYT723" s="13"/>
      <c r="WYU723" s="13"/>
      <c r="WYV723" s="13"/>
      <c r="WYW723" s="13"/>
      <c r="WYX723" s="13"/>
      <c r="WYY723" s="13"/>
      <c r="WYZ723" s="13"/>
      <c r="WZA723" s="13"/>
      <c r="WZB723" s="13"/>
      <c r="WZC723" s="13"/>
      <c r="WZD723" s="13"/>
      <c r="WZE723" s="13"/>
      <c r="WZF723" s="13"/>
      <c r="WZG723" s="13"/>
      <c r="WZH723" s="13"/>
      <c r="WZI723" s="13"/>
      <c r="WZJ723" s="13"/>
      <c r="WZK723" s="13"/>
      <c r="WZL723" s="13"/>
      <c r="WZM723" s="13"/>
      <c r="WZN723" s="13"/>
      <c r="WZO723" s="13"/>
      <c r="WZP723" s="13"/>
      <c r="WZQ723" s="13"/>
      <c r="WZR723" s="13"/>
      <c r="WZS723" s="13"/>
      <c r="WZT723" s="13"/>
      <c r="WZU723" s="13"/>
      <c r="WZV723" s="13"/>
      <c r="WZW723" s="13"/>
      <c r="WZX723" s="13"/>
      <c r="WZY723" s="13"/>
      <c r="WZZ723" s="13"/>
      <c r="XAA723" s="13"/>
      <c r="XAB723" s="13"/>
      <c r="XAC723" s="13"/>
      <c r="XAD723" s="13"/>
      <c r="XAE723" s="13"/>
      <c r="XAF723" s="13"/>
      <c r="XAG723" s="13"/>
      <c r="XAH723" s="13"/>
      <c r="XAI723" s="13"/>
      <c r="XAJ723" s="13"/>
      <c r="XAK723" s="13"/>
      <c r="XAL723" s="13"/>
      <c r="XAM723" s="13"/>
      <c r="XAN723" s="13"/>
      <c r="XAO723" s="13"/>
      <c r="XAP723" s="13"/>
      <c r="XAQ723" s="13"/>
      <c r="XAR723" s="13"/>
      <c r="XAS723" s="13"/>
      <c r="XAT723" s="13"/>
      <c r="XAU723" s="13"/>
      <c r="XAV723" s="13"/>
      <c r="XAW723" s="13"/>
      <c r="XAX723" s="13"/>
      <c r="XAY723" s="13"/>
      <c r="XAZ723" s="13"/>
      <c r="XBA723" s="13"/>
      <c r="XBB723" s="13"/>
      <c r="XBC723" s="13"/>
      <c r="XBD723" s="13"/>
      <c r="XBE723" s="13"/>
      <c r="XBF723" s="13"/>
      <c r="XBG723" s="13"/>
      <c r="XBH723" s="13"/>
      <c r="XBI723" s="13"/>
      <c r="XBJ723" s="13"/>
      <c r="XBK723" s="13"/>
      <c r="XBL723" s="13"/>
      <c r="XBM723" s="13"/>
      <c r="XBN723" s="13"/>
      <c r="XBO723" s="13"/>
      <c r="XBP723" s="13"/>
      <c r="XBQ723" s="13"/>
      <c r="XBR723" s="13"/>
      <c r="XBS723" s="13"/>
      <c r="XBT723" s="13"/>
      <c r="XBU723" s="13"/>
      <c r="XBV723" s="13"/>
      <c r="XBW723" s="13"/>
      <c r="XBX723" s="13"/>
      <c r="XBY723" s="13"/>
      <c r="XBZ723" s="13"/>
      <c r="XCA723" s="13"/>
      <c r="XCB723" s="13"/>
      <c r="XCC723" s="13"/>
      <c r="XCD723" s="13"/>
      <c r="XCE723" s="13"/>
      <c r="XCF723" s="13"/>
      <c r="XCG723" s="13"/>
      <c r="XCH723" s="13"/>
      <c r="XCI723" s="13"/>
      <c r="XCJ723" s="13"/>
      <c r="XCK723" s="13"/>
      <c r="XCL723" s="13"/>
      <c r="XCM723" s="13"/>
      <c r="XCN723" s="13"/>
      <c r="XCO723" s="13"/>
      <c r="XCP723" s="13"/>
      <c r="XCQ723" s="13"/>
      <c r="XCR723" s="13"/>
      <c r="XCS723" s="13"/>
      <c r="XCT723" s="13"/>
      <c r="XCU723" s="13"/>
      <c r="XCV723" s="13"/>
      <c r="XCW723" s="13"/>
      <c r="XCX723" s="13"/>
      <c r="XCY723" s="13"/>
      <c r="XCZ723" s="13"/>
      <c r="XDA723" s="13"/>
      <c r="XDB723" s="13"/>
      <c r="XDC723" s="13"/>
      <c r="XDD723" s="13"/>
      <c r="XDE723" s="13"/>
      <c r="XDF723" s="13"/>
      <c r="XDG723" s="13"/>
      <c r="XDH723" s="13"/>
      <c r="XDI723" s="13"/>
      <c r="XDJ723" s="13"/>
      <c r="XDK723" s="13"/>
      <c r="XDL723" s="13"/>
      <c r="XDM723" s="13"/>
      <c r="XDN723" s="13"/>
      <c r="XDO723" s="13"/>
      <c r="XDP723" s="13"/>
      <c r="XDQ723" s="13"/>
      <c r="XDR723" s="13"/>
      <c r="XDS723" s="13"/>
      <c r="XDT723" s="13"/>
      <c r="XDU723" s="13"/>
      <c r="XDV723" s="13"/>
      <c r="XDW723" s="13"/>
      <c r="XDX723" s="13"/>
      <c r="XDY723" s="13"/>
      <c r="XDZ723" s="13"/>
      <c r="XEA723" s="13"/>
      <c r="XEB723" s="13"/>
      <c r="XEC723" s="13"/>
      <c r="XED723" s="13"/>
      <c r="XEE723" s="13"/>
      <c r="XEF723" s="13"/>
      <c r="XEG723" s="13"/>
      <c r="XEH723" s="13"/>
      <c r="XEI723" s="13"/>
      <c r="XEJ723" s="13"/>
      <c r="XEK723" s="13"/>
      <c r="XEL723" s="13"/>
      <c r="XEM723" s="13"/>
      <c r="XEN723" s="13"/>
      <c r="XEO723" s="13"/>
      <c r="XEP723" s="13"/>
      <c r="XEQ723" s="13"/>
      <c r="XER723" s="13"/>
      <c r="XES723" s="13"/>
      <c r="XET723" s="13"/>
      <c r="XEU723" s="13"/>
      <c r="XEV723" s="13"/>
      <c r="XEW723" s="13"/>
      <c r="XEX723" s="13"/>
      <c r="XEY723" s="13"/>
      <c r="XEZ723" s="13"/>
      <c r="XFA723" s="13"/>
      <c r="XFB723" s="13"/>
    </row>
    <row r="724" spans="1:16382" x14ac:dyDescent="0.25">
      <c r="A724" s="14">
        <v>723</v>
      </c>
      <c r="B724" s="43" t="s">
        <v>4360</v>
      </c>
      <c r="C724" s="43" t="s">
        <v>10</v>
      </c>
      <c r="D724" s="43" t="s">
        <v>61</v>
      </c>
      <c r="E724" s="150">
        <v>43040</v>
      </c>
      <c r="F724" s="44" t="s">
        <v>4460</v>
      </c>
      <c r="G724" s="43" t="s">
        <v>31</v>
      </c>
      <c r="H724" s="43" t="s">
        <v>31</v>
      </c>
      <c r="I724" s="43" t="s">
        <v>31</v>
      </c>
      <c r="J724" s="43" t="s">
        <v>31</v>
      </c>
      <c r="K724" s="149">
        <v>150000</v>
      </c>
      <c r="L724" s="43"/>
      <c r="M724" s="43" t="s">
        <v>31</v>
      </c>
      <c r="N724" s="43" t="s">
        <v>31</v>
      </c>
      <c r="O724" s="43" t="s">
        <v>31</v>
      </c>
      <c r="P724" s="43" t="s">
        <v>4461</v>
      </c>
      <c r="Q724" s="14" t="s">
        <v>100</v>
      </c>
      <c r="R724" s="43" t="s">
        <v>72</v>
      </c>
      <c r="S724" s="43" t="s">
        <v>4459</v>
      </c>
      <c r="T724" s="14" t="s">
        <v>4369</v>
      </c>
      <c r="U724" s="43" t="s">
        <v>2314</v>
      </c>
      <c r="V724" s="12" t="s">
        <v>31</v>
      </c>
      <c r="W724" s="12" t="s">
        <v>31</v>
      </c>
      <c r="X724" s="3" t="s">
        <v>1358</v>
      </c>
      <c r="Y724" s="48" t="s">
        <v>4938</v>
      </c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  <c r="FC724" s="13"/>
      <c r="FD724" s="13"/>
      <c r="FE724" s="13"/>
      <c r="FF724" s="13"/>
      <c r="FG724" s="13"/>
      <c r="FH724" s="13"/>
      <c r="FI724" s="13"/>
      <c r="FJ724" s="13"/>
      <c r="FK724" s="13"/>
      <c r="FL724" s="13"/>
      <c r="FM724" s="13"/>
      <c r="FN724" s="13"/>
      <c r="FO724" s="13"/>
      <c r="FP724" s="13"/>
      <c r="FQ724" s="13"/>
      <c r="FR724" s="13"/>
      <c r="FS724" s="13"/>
      <c r="FT724" s="13"/>
      <c r="FU724" s="13"/>
      <c r="FV724" s="13"/>
      <c r="FW724" s="13"/>
      <c r="FX724" s="13"/>
      <c r="FY724" s="13"/>
      <c r="FZ724" s="13"/>
      <c r="GA724" s="13"/>
      <c r="GB724" s="13"/>
      <c r="GC724" s="13"/>
      <c r="GD724" s="13"/>
      <c r="GE724" s="13"/>
      <c r="GF724" s="13"/>
      <c r="GG724" s="13"/>
      <c r="GH724" s="13"/>
      <c r="GI724" s="13"/>
      <c r="GJ724" s="13"/>
      <c r="GK724" s="13"/>
      <c r="GL724" s="13"/>
      <c r="GM724" s="13"/>
      <c r="GN724" s="13"/>
      <c r="GO724" s="13"/>
      <c r="GP724" s="13"/>
      <c r="GQ724" s="13"/>
      <c r="GR724" s="13"/>
      <c r="GS724" s="13"/>
      <c r="GT724" s="13"/>
      <c r="GU724" s="13"/>
      <c r="GV724" s="13"/>
      <c r="GW724" s="13"/>
      <c r="GX724" s="13"/>
      <c r="GY724" s="13"/>
      <c r="GZ724" s="13"/>
      <c r="HA724" s="13"/>
      <c r="HB724" s="13"/>
      <c r="HC724" s="13"/>
      <c r="HD724" s="13"/>
      <c r="HE724" s="13"/>
      <c r="HF724" s="13"/>
      <c r="HG724" s="13"/>
      <c r="HH724" s="13"/>
      <c r="HI724" s="13"/>
      <c r="HJ724" s="13"/>
      <c r="HK724" s="13"/>
      <c r="HL724" s="13"/>
      <c r="HM724" s="13"/>
      <c r="HN724" s="13"/>
      <c r="HO724" s="13"/>
      <c r="HP724" s="13"/>
      <c r="HQ724" s="13"/>
      <c r="HR724" s="13"/>
      <c r="HS724" s="13"/>
      <c r="HT724" s="13"/>
      <c r="HU724" s="13"/>
      <c r="HV724" s="13"/>
      <c r="HW724" s="13"/>
      <c r="HX724" s="13"/>
      <c r="HY724" s="13"/>
      <c r="HZ724" s="13"/>
      <c r="IA724" s="13"/>
      <c r="IB724" s="13"/>
      <c r="IC724" s="13"/>
      <c r="ID724" s="13"/>
      <c r="IE724" s="13"/>
      <c r="IF724" s="13"/>
      <c r="IG724" s="13"/>
      <c r="IH724" s="13"/>
      <c r="II724" s="13"/>
      <c r="IJ724" s="13"/>
      <c r="IK724" s="13"/>
      <c r="IL724" s="13"/>
      <c r="IM724" s="13"/>
      <c r="IN724" s="13"/>
      <c r="IO724" s="13"/>
      <c r="IP724" s="13"/>
      <c r="IQ724" s="13"/>
      <c r="IR724" s="13"/>
      <c r="IS724" s="13"/>
      <c r="IT724" s="13"/>
      <c r="IU724" s="13"/>
      <c r="IV724" s="13"/>
      <c r="IW724" s="13"/>
      <c r="IX724" s="13"/>
      <c r="IY724" s="13"/>
      <c r="IZ724" s="13"/>
      <c r="JA724" s="13"/>
      <c r="JB724" s="13"/>
      <c r="JC724" s="13"/>
      <c r="JD724" s="13"/>
      <c r="JE724" s="13"/>
      <c r="JF724" s="13"/>
      <c r="JG724" s="13"/>
      <c r="JH724" s="13"/>
      <c r="JI724" s="13"/>
      <c r="JJ724" s="13"/>
      <c r="JK724" s="13"/>
      <c r="JL724" s="13"/>
      <c r="JM724" s="13"/>
      <c r="JN724" s="13"/>
      <c r="JO724" s="13"/>
      <c r="JP724" s="13"/>
      <c r="JQ724" s="13"/>
      <c r="JR724" s="13"/>
      <c r="JS724" s="13"/>
      <c r="JT724" s="13"/>
      <c r="JU724" s="13"/>
      <c r="JV724" s="13"/>
      <c r="JW724" s="13"/>
      <c r="JX724" s="13"/>
      <c r="JY724" s="13"/>
      <c r="JZ724" s="13"/>
      <c r="KA724" s="13"/>
      <c r="KB724" s="13"/>
      <c r="KC724" s="13"/>
      <c r="KD724" s="13"/>
      <c r="KE724" s="13"/>
      <c r="KF724" s="13"/>
      <c r="KG724" s="13"/>
      <c r="KH724" s="13"/>
      <c r="KI724" s="13"/>
      <c r="KJ724" s="13"/>
      <c r="KK724" s="13"/>
      <c r="KL724" s="13"/>
      <c r="KM724" s="13"/>
      <c r="KN724" s="13"/>
      <c r="KO724" s="13"/>
      <c r="KP724" s="13"/>
      <c r="KQ724" s="13"/>
      <c r="KR724" s="13"/>
      <c r="KS724" s="13"/>
      <c r="KT724" s="13"/>
      <c r="KU724" s="13"/>
      <c r="KV724" s="13"/>
      <c r="KW724" s="13"/>
      <c r="KX724" s="13"/>
      <c r="KY724" s="13"/>
      <c r="KZ724" s="13"/>
      <c r="LA724" s="13"/>
      <c r="LB724" s="13"/>
      <c r="LC724" s="13"/>
      <c r="LD724" s="13"/>
      <c r="LE724" s="13"/>
      <c r="LF724" s="13"/>
      <c r="LG724" s="13"/>
      <c r="LH724" s="13"/>
      <c r="LI724" s="13"/>
      <c r="LJ724" s="13"/>
      <c r="LK724" s="13"/>
      <c r="LL724" s="13"/>
      <c r="LM724" s="13"/>
      <c r="LN724" s="13"/>
      <c r="LO724" s="13"/>
      <c r="LP724" s="13"/>
      <c r="LQ724" s="13"/>
      <c r="LR724" s="13"/>
      <c r="LS724" s="13"/>
      <c r="LT724" s="13"/>
      <c r="LU724" s="13"/>
      <c r="LV724" s="13"/>
      <c r="LW724" s="13"/>
      <c r="LX724" s="13"/>
      <c r="LY724" s="13"/>
      <c r="LZ724" s="13"/>
      <c r="MA724" s="13"/>
      <c r="MB724" s="13"/>
      <c r="MC724" s="13"/>
      <c r="MD724" s="13"/>
      <c r="ME724" s="13"/>
      <c r="MF724" s="13"/>
      <c r="MG724" s="13"/>
      <c r="MH724" s="13"/>
      <c r="MI724" s="13"/>
      <c r="MJ724" s="13"/>
      <c r="MK724" s="13"/>
      <c r="ML724" s="13"/>
      <c r="MM724" s="13"/>
      <c r="MN724" s="13"/>
      <c r="MO724" s="13"/>
      <c r="MP724" s="13"/>
      <c r="MQ724" s="13"/>
      <c r="MR724" s="13"/>
      <c r="MS724" s="13"/>
      <c r="MT724" s="13"/>
      <c r="MU724" s="13"/>
      <c r="MV724" s="13"/>
      <c r="MW724" s="13"/>
      <c r="MX724" s="13"/>
      <c r="MY724" s="13"/>
      <c r="MZ724" s="13"/>
      <c r="NA724" s="13"/>
      <c r="NB724" s="13"/>
      <c r="NC724" s="13"/>
      <c r="ND724" s="13"/>
      <c r="NE724" s="13"/>
      <c r="NF724" s="13"/>
      <c r="NG724" s="13"/>
      <c r="NH724" s="13"/>
      <c r="NI724" s="13"/>
      <c r="NJ724" s="13"/>
      <c r="NK724" s="13"/>
      <c r="NL724" s="13"/>
      <c r="NM724" s="13"/>
      <c r="NN724" s="13"/>
      <c r="NO724" s="13"/>
      <c r="NP724" s="13"/>
      <c r="NQ724" s="13"/>
      <c r="NR724" s="13"/>
      <c r="NS724" s="13"/>
      <c r="NT724" s="13"/>
      <c r="NU724" s="13"/>
      <c r="NV724" s="13"/>
      <c r="NW724" s="13"/>
      <c r="NX724" s="13"/>
      <c r="NY724" s="13"/>
      <c r="NZ724" s="13"/>
      <c r="OA724" s="13"/>
      <c r="OB724" s="13"/>
      <c r="OC724" s="13"/>
      <c r="OD724" s="13"/>
      <c r="OE724" s="13"/>
      <c r="OF724" s="13"/>
      <c r="OG724" s="13"/>
      <c r="OH724" s="13"/>
      <c r="OI724" s="13"/>
      <c r="OJ724" s="13"/>
      <c r="OK724" s="13"/>
      <c r="OL724" s="13"/>
      <c r="OM724" s="13"/>
      <c r="ON724" s="13"/>
      <c r="OO724" s="13"/>
      <c r="OP724" s="13"/>
      <c r="OQ724" s="13"/>
      <c r="OR724" s="13"/>
      <c r="OS724" s="13"/>
      <c r="OT724" s="13"/>
      <c r="OU724" s="13"/>
      <c r="OV724" s="13"/>
      <c r="OW724" s="13"/>
      <c r="OX724" s="13"/>
      <c r="OY724" s="13"/>
      <c r="OZ724" s="13"/>
      <c r="PA724" s="13"/>
      <c r="PB724" s="13"/>
      <c r="PC724" s="13"/>
      <c r="PD724" s="13"/>
      <c r="PE724" s="13"/>
      <c r="PF724" s="13"/>
      <c r="PG724" s="13"/>
      <c r="PH724" s="13"/>
      <c r="PI724" s="13"/>
      <c r="PJ724" s="13"/>
      <c r="PK724" s="13"/>
      <c r="PL724" s="13"/>
      <c r="PM724" s="13"/>
      <c r="PN724" s="13"/>
      <c r="PO724" s="13"/>
      <c r="PP724" s="13"/>
      <c r="PQ724" s="13"/>
      <c r="PR724" s="13"/>
      <c r="PS724" s="13"/>
      <c r="PT724" s="13"/>
      <c r="PU724" s="13"/>
      <c r="PV724" s="13"/>
      <c r="PW724" s="13"/>
      <c r="PX724" s="13"/>
      <c r="PY724" s="13"/>
      <c r="PZ724" s="13"/>
      <c r="QA724" s="13"/>
      <c r="QB724" s="13"/>
      <c r="QC724" s="13"/>
      <c r="QD724" s="13"/>
      <c r="QE724" s="13"/>
      <c r="QF724" s="13"/>
      <c r="QG724" s="13"/>
      <c r="QH724" s="13"/>
      <c r="QI724" s="13"/>
      <c r="QJ724" s="13"/>
      <c r="QK724" s="13"/>
      <c r="QL724" s="13"/>
      <c r="QM724" s="13"/>
      <c r="QN724" s="13"/>
      <c r="QO724" s="13"/>
      <c r="QP724" s="13"/>
      <c r="QQ724" s="13"/>
      <c r="QR724" s="13"/>
      <c r="QS724" s="13"/>
      <c r="QT724" s="13"/>
      <c r="QU724" s="13"/>
      <c r="QV724" s="13"/>
      <c r="QW724" s="13"/>
      <c r="QX724" s="13"/>
      <c r="QY724" s="13"/>
      <c r="QZ724" s="13"/>
      <c r="RA724" s="13"/>
      <c r="RB724" s="13"/>
      <c r="RC724" s="13"/>
      <c r="RD724" s="13"/>
      <c r="RE724" s="13"/>
      <c r="RF724" s="13"/>
      <c r="RG724" s="13"/>
      <c r="RH724" s="13"/>
      <c r="RI724" s="13"/>
      <c r="RJ724" s="13"/>
      <c r="RK724" s="13"/>
      <c r="RL724" s="13"/>
      <c r="RM724" s="13"/>
      <c r="RN724" s="13"/>
      <c r="RO724" s="13"/>
      <c r="RP724" s="13"/>
      <c r="RQ724" s="13"/>
      <c r="RR724" s="13"/>
      <c r="RS724" s="13"/>
      <c r="RT724" s="13"/>
      <c r="RU724" s="13"/>
      <c r="RV724" s="13"/>
      <c r="RW724" s="13"/>
      <c r="RX724" s="13"/>
      <c r="RY724" s="13"/>
      <c r="RZ724" s="13"/>
      <c r="SA724" s="13"/>
      <c r="SB724" s="13"/>
      <c r="SC724" s="13"/>
      <c r="SD724" s="13"/>
      <c r="SE724" s="13"/>
      <c r="SF724" s="13"/>
      <c r="SG724" s="13"/>
      <c r="SH724" s="13"/>
      <c r="SI724" s="13"/>
      <c r="SJ724" s="13"/>
      <c r="SK724" s="13"/>
      <c r="SL724" s="13"/>
      <c r="SM724" s="13"/>
      <c r="SN724" s="13"/>
      <c r="SO724" s="13"/>
      <c r="SP724" s="13"/>
      <c r="SQ724" s="13"/>
      <c r="SR724" s="13"/>
      <c r="SS724" s="13"/>
      <c r="ST724" s="13"/>
      <c r="SU724" s="13"/>
      <c r="SV724" s="13"/>
      <c r="SW724" s="13"/>
      <c r="SX724" s="13"/>
      <c r="SY724" s="13"/>
      <c r="SZ724" s="13"/>
      <c r="TA724" s="13"/>
      <c r="TB724" s="13"/>
      <c r="TC724" s="13"/>
      <c r="TD724" s="13"/>
      <c r="TE724" s="13"/>
      <c r="TF724" s="13"/>
      <c r="TG724" s="13"/>
      <c r="TH724" s="13"/>
      <c r="TI724" s="13"/>
      <c r="TJ724" s="13"/>
      <c r="TK724" s="13"/>
      <c r="TL724" s="13"/>
      <c r="TM724" s="13"/>
      <c r="TN724" s="13"/>
      <c r="TO724" s="13"/>
      <c r="TP724" s="13"/>
      <c r="TQ724" s="13"/>
      <c r="TR724" s="13"/>
      <c r="TS724" s="13"/>
      <c r="TT724" s="13"/>
      <c r="TU724" s="13"/>
      <c r="TV724" s="13"/>
      <c r="TW724" s="13"/>
      <c r="TX724" s="13"/>
      <c r="TY724" s="13"/>
      <c r="TZ724" s="13"/>
      <c r="UA724" s="13"/>
      <c r="UB724" s="13"/>
      <c r="UC724" s="13"/>
      <c r="UD724" s="13"/>
      <c r="UE724" s="13"/>
      <c r="UF724" s="13"/>
      <c r="UG724" s="13"/>
      <c r="UH724" s="13"/>
      <c r="UI724" s="13"/>
      <c r="UJ724" s="13"/>
      <c r="UK724" s="13"/>
      <c r="UL724" s="13"/>
      <c r="UM724" s="13"/>
      <c r="UN724" s="13"/>
      <c r="UO724" s="13"/>
      <c r="UP724" s="13"/>
      <c r="UQ724" s="13"/>
      <c r="UR724" s="13"/>
      <c r="US724" s="13"/>
      <c r="UT724" s="13"/>
      <c r="UU724" s="13"/>
      <c r="UV724" s="13"/>
      <c r="UW724" s="13"/>
      <c r="UX724" s="13"/>
      <c r="UY724" s="13"/>
      <c r="UZ724" s="13"/>
      <c r="VA724" s="13"/>
      <c r="VB724" s="13"/>
      <c r="VC724" s="13"/>
      <c r="VD724" s="13"/>
      <c r="VE724" s="13"/>
      <c r="VF724" s="13"/>
      <c r="VG724" s="13"/>
      <c r="VH724" s="13"/>
      <c r="VI724" s="13"/>
      <c r="VJ724" s="13"/>
      <c r="VK724" s="13"/>
      <c r="VL724" s="13"/>
      <c r="VM724" s="13"/>
      <c r="VN724" s="13"/>
      <c r="VO724" s="13"/>
      <c r="VP724" s="13"/>
      <c r="VQ724" s="13"/>
      <c r="VR724" s="13"/>
      <c r="VS724" s="13"/>
      <c r="VT724" s="13"/>
      <c r="VU724" s="13"/>
      <c r="VV724" s="13"/>
      <c r="VW724" s="13"/>
      <c r="VX724" s="13"/>
      <c r="VY724" s="13"/>
      <c r="VZ724" s="13"/>
      <c r="WA724" s="13"/>
      <c r="WB724" s="13"/>
      <c r="WC724" s="13"/>
      <c r="WD724" s="13"/>
      <c r="WE724" s="13"/>
      <c r="WF724" s="13"/>
      <c r="WG724" s="13"/>
      <c r="WH724" s="13"/>
      <c r="WI724" s="13"/>
      <c r="WJ724" s="13"/>
      <c r="WK724" s="13"/>
      <c r="WL724" s="13"/>
      <c r="WM724" s="13"/>
      <c r="WN724" s="13"/>
      <c r="WO724" s="13"/>
      <c r="WP724" s="13"/>
      <c r="WQ724" s="13"/>
      <c r="WR724" s="13"/>
      <c r="WS724" s="13"/>
      <c r="WT724" s="13"/>
      <c r="WU724" s="13"/>
      <c r="WV724" s="13"/>
      <c r="WW724" s="13"/>
      <c r="WX724" s="13"/>
      <c r="WY724" s="13"/>
      <c r="WZ724" s="13"/>
      <c r="XA724" s="13"/>
      <c r="XB724" s="13"/>
      <c r="XC724" s="13"/>
      <c r="XD724" s="13"/>
      <c r="XE724" s="13"/>
      <c r="XF724" s="13"/>
      <c r="XG724" s="13"/>
      <c r="XH724" s="13"/>
      <c r="XI724" s="13"/>
      <c r="XJ724" s="13"/>
      <c r="XK724" s="13"/>
      <c r="XL724" s="13"/>
      <c r="XM724" s="13"/>
      <c r="XN724" s="13"/>
      <c r="XO724" s="13"/>
      <c r="XP724" s="13"/>
      <c r="XQ724" s="13"/>
      <c r="XR724" s="13"/>
      <c r="XS724" s="13"/>
      <c r="XT724" s="13"/>
      <c r="XU724" s="13"/>
      <c r="XV724" s="13"/>
      <c r="XW724" s="13"/>
      <c r="XX724" s="13"/>
      <c r="XY724" s="13"/>
      <c r="XZ724" s="13"/>
      <c r="YA724" s="13"/>
      <c r="YB724" s="13"/>
      <c r="YC724" s="13"/>
      <c r="YD724" s="13"/>
      <c r="YE724" s="13"/>
      <c r="YF724" s="13"/>
      <c r="YG724" s="13"/>
      <c r="YH724" s="13"/>
      <c r="YI724" s="13"/>
      <c r="YJ724" s="13"/>
      <c r="YK724" s="13"/>
      <c r="YL724" s="13"/>
      <c r="YM724" s="13"/>
      <c r="YN724" s="13"/>
      <c r="YO724" s="13"/>
      <c r="YP724" s="13"/>
      <c r="YQ724" s="13"/>
      <c r="YR724" s="13"/>
      <c r="YS724" s="13"/>
      <c r="YT724" s="13"/>
      <c r="YU724" s="13"/>
      <c r="YV724" s="13"/>
      <c r="YW724" s="13"/>
      <c r="YX724" s="13"/>
      <c r="YY724" s="13"/>
      <c r="YZ724" s="13"/>
      <c r="ZA724" s="13"/>
      <c r="ZB724" s="13"/>
      <c r="ZC724" s="13"/>
      <c r="ZD724" s="13"/>
      <c r="ZE724" s="13"/>
      <c r="ZF724" s="13"/>
      <c r="ZG724" s="13"/>
      <c r="ZH724" s="13"/>
      <c r="ZI724" s="13"/>
      <c r="ZJ724" s="13"/>
      <c r="ZK724" s="13"/>
      <c r="ZL724" s="13"/>
      <c r="ZM724" s="13"/>
      <c r="ZN724" s="13"/>
      <c r="ZO724" s="13"/>
      <c r="ZP724" s="13"/>
      <c r="ZQ724" s="13"/>
      <c r="ZR724" s="13"/>
      <c r="ZS724" s="13"/>
      <c r="ZT724" s="13"/>
      <c r="ZU724" s="13"/>
      <c r="ZV724" s="13"/>
      <c r="ZW724" s="13"/>
      <c r="ZX724" s="13"/>
      <c r="ZY724" s="13"/>
      <c r="ZZ724" s="13"/>
      <c r="AAA724" s="13"/>
      <c r="AAB724" s="13"/>
      <c r="AAC724" s="13"/>
      <c r="AAD724" s="13"/>
      <c r="AAE724" s="13"/>
      <c r="AAF724" s="13"/>
      <c r="AAG724" s="13"/>
      <c r="AAH724" s="13"/>
      <c r="AAI724" s="13"/>
      <c r="AAJ724" s="13"/>
      <c r="AAK724" s="13"/>
      <c r="AAL724" s="13"/>
      <c r="AAM724" s="13"/>
      <c r="AAN724" s="13"/>
      <c r="AAO724" s="13"/>
      <c r="AAP724" s="13"/>
      <c r="AAQ724" s="13"/>
      <c r="AAR724" s="13"/>
      <c r="AAS724" s="13"/>
      <c r="AAT724" s="13"/>
      <c r="AAU724" s="13"/>
      <c r="AAV724" s="13"/>
      <c r="AAW724" s="13"/>
      <c r="AAX724" s="13"/>
      <c r="AAY724" s="13"/>
      <c r="AAZ724" s="13"/>
      <c r="ABA724" s="13"/>
      <c r="ABB724" s="13"/>
      <c r="ABC724" s="13"/>
      <c r="ABD724" s="13"/>
      <c r="ABE724" s="13"/>
      <c r="ABF724" s="13"/>
      <c r="ABG724" s="13"/>
      <c r="ABH724" s="13"/>
      <c r="ABI724" s="13"/>
      <c r="ABJ724" s="13"/>
      <c r="ABK724" s="13"/>
      <c r="ABL724" s="13"/>
      <c r="ABM724" s="13"/>
      <c r="ABN724" s="13"/>
      <c r="ABO724" s="13"/>
      <c r="ABP724" s="13"/>
      <c r="ABQ724" s="13"/>
      <c r="ABR724" s="13"/>
      <c r="ABS724" s="13"/>
      <c r="ABT724" s="13"/>
      <c r="ABU724" s="13"/>
      <c r="ABV724" s="13"/>
      <c r="ABW724" s="13"/>
      <c r="ABX724" s="13"/>
      <c r="ABY724" s="13"/>
      <c r="ABZ724" s="13"/>
      <c r="ACA724" s="13"/>
      <c r="ACB724" s="13"/>
      <c r="ACC724" s="13"/>
      <c r="ACD724" s="13"/>
      <c r="ACE724" s="13"/>
      <c r="ACF724" s="13"/>
      <c r="ACG724" s="13"/>
      <c r="ACH724" s="13"/>
      <c r="ACI724" s="13"/>
      <c r="ACJ724" s="13"/>
      <c r="ACK724" s="13"/>
      <c r="ACL724" s="13"/>
      <c r="ACM724" s="13"/>
      <c r="ACN724" s="13"/>
      <c r="ACO724" s="13"/>
      <c r="ACP724" s="13"/>
      <c r="ACQ724" s="13"/>
      <c r="ACR724" s="13"/>
      <c r="ACS724" s="13"/>
      <c r="ACT724" s="13"/>
      <c r="ACU724" s="13"/>
      <c r="ACV724" s="13"/>
      <c r="ACW724" s="13"/>
      <c r="ACX724" s="13"/>
      <c r="ACY724" s="13"/>
      <c r="ACZ724" s="13"/>
      <c r="ADA724" s="13"/>
      <c r="ADB724" s="13"/>
      <c r="ADC724" s="13"/>
      <c r="ADD724" s="13"/>
      <c r="ADE724" s="13"/>
      <c r="ADF724" s="13"/>
      <c r="ADG724" s="13"/>
      <c r="ADH724" s="13"/>
      <c r="ADI724" s="13"/>
      <c r="ADJ724" s="13"/>
      <c r="ADK724" s="13"/>
      <c r="ADL724" s="13"/>
      <c r="ADM724" s="13"/>
      <c r="ADN724" s="13"/>
      <c r="ADO724" s="13"/>
      <c r="ADP724" s="13"/>
      <c r="ADQ724" s="13"/>
      <c r="ADR724" s="13"/>
      <c r="ADS724" s="13"/>
      <c r="ADT724" s="13"/>
      <c r="ADU724" s="13"/>
      <c r="ADV724" s="13"/>
      <c r="ADW724" s="13"/>
      <c r="ADX724" s="13"/>
      <c r="ADY724" s="13"/>
      <c r="ADZ724" s="13"/>
      <c r="AEA724" s="13"/>
      <c r="AEB724" s="13"/>
      <c r="AEC724" s="13"/>
      <c r="AED724" s="13"/>
      <c r="AEE724" s="13"/>
      <c r="AEF724" s="13"/>
      <c r="AEG724" s="13"/>
      <c r="AEH724" s="13"/>
      <c r="AEI724" s="13"/>
      <c r="AEJ724" s="13"/>
      <c r="AEK724" s="13"/>
      <c r="AEL724" s="13"/>
      <c r="AEM724" s="13"/>
      <c r="AEN724" s="13"/>
      <c r="AEO724" s="13"/>
      <c r="AEP724" s="13"/>
      <c r="AEQ724" s="13"/>
      <c r="AER724" s="13"/>
      <c r="AES724" s="13"/>
      <c r="AET724" s="13"/>
      <c r="AEU724" s="13"/>
      <c r="AEV724" s="13"/>
      <c r="AEW724" s="13"/>
      <c r="AEX724" s="13"/>
      <c r="AEY724" s="13"/>
      <c r="AEZ724" s="13"/>
      <c r="AFA724" s="13"/>
      <c r="AFB724" s="13"/>
      <c r="AFC724" s="13"/>
      <c r="AFD724" s="13"/>
      <c r="AFE724" s="13"/>
      <c r="AFF724" s="13"/>
      <c r="AFG724" s="13"/>
      <c r="AFH724" s="13"/>
      <c r="AFI724" s="13"/>
      <c r="AFJ724" s="13"/>
      <c r="AFK724" s="13"/>
      <c r="AFL724" s="13"/>
      <c r="AFM724" s="13"/>
      <c r="AFN724" s="13"/>
      <c r="AFO724" s="13"/>
      <c r="AFP724" s="13"/>
      <c r="AFQ724" s="13"/>
      <c r="AFR724" s="13"/>
      <c r="AFS724" s="13"/>
      <c r="AFT724" s="13"/>
      <c r="AFU724" s="13"/>
      <c r="AFV724" s="13"/>
      <c r="AFW724" s="13"/>
      <c r="AFX724" s="13"/>
      <c r="AFY724" s="13"/>
      <c r="AFZ724" s="13"/>
      <c r="AGA724" s="13"/>
      <c r="AGB724" s="13"/>
      <c r="AGC724" s="13"/>
      <c r="AGD724" s="13"/>
      <c r="AGE724" s="13"/>
      <c r="AGF724" s="13"/>
      <c r="AGG724" s="13"/>
      <c r="AGH724" s="13"/>
      <c r="AGI724" s="13"/>
      <c r="AGJ724" s="13"/>
      <c r="AGK724" s="13"/>
      <c r="AGL724" s="13"/>
      <c r="AGM724" s="13"/>
      <c r="AGN724" s="13"/>
      <c r="AGO724" s="13"/>
      <c r="AGP724" s="13"/>
      <c r="AGQ724" s="13"/>
      <c r="AGR724" s="13"/>
      <c r="AGS724" s="13"/>
      <c r="AGT724" s="13"/>
      <c r="AGU724" s="13"/>
      <c r="AGV724" s="13"/>
      <c r="AGW724" s="13"/>
      <c r="AGX724" s="13"/>
      <c r="AGY724" s="13"/>
      <c r="AGZ724" s="13"/>
      <c r="AHA724" s="13"/>
      <c r="AHB724" s="13"/>
      <c r="AHC724" s="13"/>
      <c r="AHD724" s="13"/>
      <c r="AHE724" s="13"/>
      <c r="AHF724" s="13"/>
      <c r="AHG724" s="13"/>
      <c r="AHH724" s="13"/>
      <c r="AHI724" s="13"/>
      <c r="AHJ724" s="13"/>
      <c r="AHK724" s="13"/>
      <c r="AHL724" s="13"/>
      <c r="AHM724" s="13"/>
      <c r="AHN724" s="13"/>
      <c r="AHO724" s="13"/>
      <c r="AHP724" s="13"/>
      <c r="AHQ724" s="13"/>
      <c r="AHR724" s="13"/>
      <c r="AHS724" s="13"/>
      <c r="AHT724" s="13"/>
      <c r="AHU724" s="13"/>
      <c r="AHV724" s="13"/>
      <c r="AHW724" s="13"/>
      <c r="AHX724" s="13"/>
      <c r="AHY724" s="13"/>
      <c r="AHZ724" s="13"/>
      <c r="AIA724" s="13"/>
      <c r="AIB724" s="13"/>
      <c r="AIC724" s="13"/>
      <c r="AID724" s="13"/>
      <c r="AIE724" s="13"/>
      <c r="AIF724" s="13"/>
      <c r="AIG724" s="13"/>
      <c r="AIH724" s="13"/>
      <c r="AII724" s="13"/>
      <c r="AIJ724" s="13"/>
      <c r="AIK724" s="13"/>
      <c r="AIL724" s="13"/>
      <c r="AIM724" s="13"/>
      <c r="AIN724" s="13"/>
      <c r="AIO724" s="13"/>
      <c r="AIP724" s="13"/>
      <c r="AIQ724" s="13"/>
      <c r="AIR724" s="13"/>
      <c r="AIS724" s="13"/>
      <c r="AIT724" s="13"/>
      <c r="AIU724" s="13"/>
      <c r="AIV724" s="13"/>
      <c r="AIW724" s="13"/>
      <c r="AIX724" s="13"/>
      <c r="AIY724" s="13"/>
      <c r="AIZ724" s="13"/>
      <c r="AJA724" s="13"/>
      <c r="AJB724" s="13"/>
      <c r="AJC724" s="13"/>
      <c r="AJD724" s="13"/>
      <c r="AJE724" s="13"/>
      <c r="AJF724" s="13"/>
      <c r="AJG724" s="13"/>
      <c r="AJH724" s="13"/>
      <c r="AJI724" s="13"/>
      <c r="AJJ724" s="13"/>
      <c r="AJK724" s="13"/>
      <c r="AJL724" s="13"/>
      <c r="AJM724" s="13"/>
      <c r="AJN724" s="13"/>
      <c r="AJO724" s="13"/>
      <c r="AJP724" s="13"/>
      <c r="AJQ724" s="13"/>
      <c r="AJR724" s="13"/>
      <c r="AJS724" s="13"/>
      <c r="AJT724" s="13"/>
      <c r="AJU724" s="13"/>
      <c r="AJV724" s="13"/>
      <c r="AJW724" s="13"/>
      <c r="AJX724" s="13"/>
      <c r="AJY724" s="13"/>
      <c r="AJZ724" s="13"/>
      <c r="AKA724" s="13"/>
      <c r="AKB724" s="13"/>
      <c r="AKC724" s="13"/>
      <c r="AKD724" s="13"/>
      <c r="AKE724" s="13"/>
      <c r="AKF724" s="13"/>
      <c r="AKG724" s="13"/>
      <c r="AKH724" s="13"/>
      <c r="AKI724" s="13"/>
      <c r="AKJ724" s="13"/>
      <c r="AKK724" s="13"/>
      <c r="AKL724" s="13"/>
      <c r="AKM724" s="13"/>
      <c r="AKN724" s="13"/>
      <c r="AKO724" s="13"/>
      <c r="AKP724" s="13"/>
      <c r="AKQ724" s="13"/>
      <c r="AKR724" s="13"/>
      <c r="AKS724" s="13"/>
      <c r="AKT724" s="13"/>
      <c r="AKU724" s="13"/>
      <c r="AKV724" s="13"/>
      <c r="AKW724" s="13"/>
      <c r="AKX724" s="13"/>
      <c r="AKY724" s="13"/>
      <c r="AKZ724" s="13"/>
      <c r="ALA724" s="13"/>
      <c r="ALB724" s="13"/>
      <c r="ALC724" s="13"/>
      <c r="ALD724" s="13"/>
      <c r="ALE724" s="13"/>
      <c r="ALF724" s="13"/>
      <c r="ALG724" s="13"/>
      <c r="ALH724" s="13"/>
      <c r="ALI724" s="13"/>
      <c r="ALJ724" s="13"/>
      <c r="ALK724" s="13"/>
      <c r="ALL724" s="13"/>
      <c r="ALM724" s="13"/>
      <c r="ALN724" s="13"/>
      <c r="ALO724" s="13"/>
      <c r="ALP724" s="13"/>
      <c r="ALQ724" s="13"/>
      <c r="ALR724" s="13"/>
      <c r="ALS724" s="13"/>
      <c r="ALT724" s="13"/>
      <c r="ALU724" s="13"/>
      <c r="ALV724" s="13"/>
      <c r="ALW724" s="13"/>
      <c r="ALX724" s="13"/>
      <c r="ALY724" s="13"/>
      <c r="ALZ724" s="13"/>
      <c r="AMA724" s="13"/>
      <c r="AMB724" s="13"/>
      <c r="AMC724" s="13"/>
      <c r="AMD724" s="13"/>
      <c r="AME724" s="13"/>
      <c r="AMF724" s="13"/>
      <c r="AMG724" s="13"/>
      <c r="AMH724" s="13"/>
      <c r="AMI724" s="13"/>
      <c r="AMJ724" s="13"/>
      <c r="AMK724" s="13"/>
      <c r="AML724" s="13"/>
      <c r="AMM724" s="13"/>
      <c r="AMN724" s="13"/>
      <c r="AMO724" s="13"/>
      <c r="AMP724" s="13"/>
      <c r="AMQ724" s="13"/>
      <c r="AMR724" s="13"/>
      <c r="AMS724" s="13"/>
      <c r="AMT724" s="13"/>
      <c r="AMU724" s="13"/>
      <c r="AMV724" s="13"/>
      <c r="AMW724" s="13"/>
      <c r="AMX724" s="13"/>
      <c r="AMY724" s="13"/>
      <c r="AMZ724" s="13"/>
      <c r="ANA724" s="13"/>
      <c r="ANB724" s="13"/>
      <c r="ANC724" s="13"/>
      <c r="AND724" s="13"/>
      <c r="ANE724" s="13"/>
      <c r="ANF724" s="13"/>
      <c r="ANG724" s="13"/>
      <c r="ANH724" s="13"/>
      <c r="ANI724" s="13"/>
      <c r="ANJ724" s="13"/>
      <c r="ANK724" s="13"/>
      <c r="ANL724" s="13"/>
      <c r="ANM724" s="13"/>
      <c r="ANN724" s="13"/>
      <c r="ANO724" s="13"/>
      <c r="ANP724" s="13"/>
      <c r="ANQ724" s="13"/>
      <c r="ANR724" s="13"/>
      <c r="ANS724" s="13"/>
      <c r="ANT724" s="13"/>
      <c r="ANU724" s="13"/>
      <c r="ANV724" s="13"/>
      <c r="ANW724" s="13"/>
      <c r="ANX724" s="13"/>
      <c r="ANY724" s="13"/>
      <c r="ANZ724" s="13"/>
      <c r="AOA724" s="13"/>
      <c r="AOB724" s="13"/>
      <c r="AOC724" s="13"/>
      <c r="AOD724" s="13"/>
      <c r="AOE724" s="13"/>
      <c r="AOF724" s="13"/>
      <c r="AOG724" s="13"/>
      <c r="AOH724" s="13"/>
      <c r="AOI724" s="13"/>
      <c r="AOJ724" s="13"/>
      <c r="AOK724" s="13"/>
      <c r="AOL724" s="13"/>
      <c r="AOM724" s="13"/>
      <c r="AON724" s="13"/>
      <c r="AOO724" s="13"/>
      <c r="AOP724" s="13"/>
      <c r="AOQ724" s="13"/>
      <c r="AOR724" s="13"/>
      <c r="AOS724" s="13"/>
      <c r="AOT724" s="13"/>
      <c r="AOU724" s="13"/>
      <c r="AOV724" s="13"/>
      <c r="AOW724" s="13"/>
      <c r="AOX724" s="13"/>
      <c r="AOY724" s="13"/>
      <c r="AOZ724" s="13"/>
      <c r="APA724" s="13"/>
      <c r="APB724" s="13"/>
      <c r="APC724" s="13"/>
      <c r="APD724" s="13"/>
      <c r="APE724" s="13"/>
      <c r="APF724" s="13"/>
      <c r="APG724" s="13"/>
      <c r="APH724" s="13"/>
      <c r="API724" s="13"/>
      <c r="APJ724" s="13"/>
      <c r="APK724" s="13"/>
      <c r="APL724" s="13"/>
      <c r="APM724" s="13"/>
      <c r="APN724" s="13"/>
      <c r="APO724" s="13"/>
      <c r="APP724" s="13"/>
      <c r="APQ724" s="13"/>
      <c r="APR724" s="13"/>
      <c r="APS724" s="13"/>
      <c r="APT724" s="13"/>
      <c r="APU724" s="13"/>
      <c r="APV724" s="13"/>
      <c r="APW724" s="13"/>
      <c r="APX724" s="13"/>
      <c r="APY724" s="13"/>
      <c r="APZ724" s="13"/>
      <c r="AQA724" s="13"/>
      <c r="AQB724" s="13"/>
      <c r="AQC724" s="13"/>
      <c r="AQD724" s="13"/>
      <c r="AQE724" s="13"/>
      <c r="AQF724" s="13"/>
      <c r="AQG724" s="13"/>
      <c r="AQH724" s="13"/>
      <c r="AQI724" s="13"/>
      <c r="AQJ724" s="13"/>
      <c r="AQK724" s="13"/>
      <c r="AQL724" s="13"/>
      <c r="AQM724" s="13"/>
      <c r="AQN724" s="13"/>
      <c r="AQO724" s="13"/>
      <c r="AQP724" s="13"/>
      <c r="AQQ724" s="13"/>
      <c r="AQR724" s="13"/>
      <c r="AQS724" s="13"/>
      <c r="AQT724" s="13"/>
      <c r="AQU724" s="13"/>
      <c r="AQV724" s="13"/>
      <c r="AQW724" s="13"/>
      <c r="AQX724" s="13"/>
      <c r="AQY724" s="13"/>
      <c r="AQZ724" s="13"/>
      <c r="ARA724" s="13"/>
      <c r="ARB724" s="13"/>
      <c r="ARC724" s="13"/>
      <c r="ARD724" s="13"/>
      <c r="ARE724" s="13"/>
      <c r="ARF724" s="13"/>
      <c r="ARG724" s="13"/>
      <c r="ARH724" s="13"/>
      <c r="ARI724" s="13"/>
      <c r="ARJ724" s="13"/>
      <c r="ARK724" s="13"/>
      <c r="ARL724" s="13"/>
      <c r="ARM724" s="13"/>
      <c r="ARN724" s="13"/>
      <c r="ARO724" s="13"/>
      <c r="ARP724" s="13"/>
      <c r="ARQ724" s="13"/>
      <c r="ARR724" s="13"/>
      <c r="ARS724" s="13"/>
      <c r="ART724" s="13"/>
      <c r="ARU724" s="13"/>
      <c r="ARV724" s="13"/>
      <c r="ARW724" s="13"/>
      <c r="ARX724" s="13"/>
      <c r="ARY724" s="13"/>
      <c r="ARZ724" s="13"/>
      <c r="ASA724" s="13"/>
      <c r="ASB724" s="13"/>
      <c r="ASC724" s="13"/>
      <c r="ASD724" s="13"/>
      <c r="ASE724" s="13"/>
      <c r="ASF724" s="13"/>
      <c r="ASG724" s="13"/>
      <c r="ASH724" s="13"/>
      <c r="ASI724" s="13"/>
      <c r="ASJ724" s="13"/>
      <c r="ASK724" s="13"/>
      <c r="ASL724" s="13"/>
      <c r="ASM724" s="13"/>
      <c r="ASN724" s="13"/>
      <c r="ASO724" s="13"/>
      <c r="ASP724" s="13"/>
      <c r="ASQ724" s="13"/>
      <c r="ASR724" s="13"/>
      <c r="ASS724" s="13"/>
      <c r="AST724" s="13"/>
      <c r="ASU724" s="13"/>
      <c r="ASV724" s="13"/>
      <c r="ASW724" s="13"/>
      <c r="ASX724" s="13"/>
      <c r="ASY724" s="13"/>
      <c r="ASZ724" s="13"/>
      <c r="ATA724" s="13"/>
      <c r="ATB724" s="13"/>
      <c r="ATC724" s="13"/>
      <c r="ATD724" s="13"/>
      <c r="ATE724" s="13"/>
      <c r="ATF724" s="13"/>
      <c r="ATG724" s="13"/>
      <c r="ATH724" s="13"/>
      <c r="ATI724" s="13"/>
      <c r="ATJ724" s="13"/>
      <c r="ATK724" s="13"/>
      <c r="ATL724" s="13"/>
      <c r="ATM724" s="13"/>
      <c r="ATN724" s="13"/>
      <c r="ATO724" s="13"/>
      <c r="ATP724" s="13"/>
      <c r="ATQ724" s="13"/>
      <c r="ATR724" s="13"/>
      <c r="ATS724" s="13"/>
      <c r="ATT724" s="13"/>
      <c r="ATU724" s="13"/>
      <c r="ATV724" s="13"/>
      <c r="ATW724" s="13"/>
      <c r="ATX724" s="13"/>
      <c r="ATY724" s="13"/>
      <c r="ATZ724" s="13"/>
      <c r="AUA724" s="13"/>
      <c r="AUB724" s="13"/>
      <c r="AUC724" s="13"/>
      <c r="AUD724" s="13"/>
      <c r="AUE724" s="13"/>
      <c r="AUF724" s="13"/>
      <c r="AUG724" s="13"/>
      <c r="AUH724" s="13"/>
      <c r="AUI724" s="13"/>
      <c r="AUJ724" s="13"/>
      <c r="AUK724" s="13"/>
      <c r="AUL724" s="13"/>
      <c r="AUM724" s="13"/>
      <c r="AUN724" s="13"/>
      <c r="AUO724" s="13"/>
      <c r="AUP724" s="13"/>
      <c r="AUQ724" s="13"/>
      <c r="AUR724" s="13"/>
      <c r="AUS724" s="13"/>
      <c r="AUT724" s="13"/>
      <c r="AUU724" s="13"/>
      <c r="AUV724" s="13"/>
      <c r="AUW724" s="13"/>
      <c r="AUX724" s="13"/>
      <c r="AUY724" s="13"/>
      <c r="AUZ724" s="13"/>
      <c r="AVA724" s="13"/>
      <c r="AVB724" s="13"/>
      <c r="AVC724" s="13"/>
      <c r="AVD724" s="13"/>
      <c r="AVE724" s="13"/>
      <c r="AVF724" s="13"/>
      <c r="AVG724" s="13"/>
      <c r="AVH724" s="13"/>
      <c r="AVI724" s="13"/>
      <c r="AVJ724" s="13"/>
      <c r="AVK724" s="13"/>
      <c r="AVL724" s="13"/>
      <c r="AVM724" s="13"/>
      <c r="AVN724" s="13"/>
      <c r="AVO724" s="13"/>
      <c r="AVP724" s="13"/>
      <c r="AVQ724" s="13"/>
      <c r="AVR724" s="13"/>
      <c r="AVS724" s="13"/>
      <c r="AVT724" s="13"/>
      <c r="AVU724" s="13"/>
      <c r="AVV724" s="13"/>
      <c r="AVW724" s="13"/>
      <c r="AVX724" s="13"/>
      <c r="AVY724" s="13"/>
      <c r="AVZ724" s="13"/>
      <c r="AWA724" s="13"/>
      <c r="AWB724" s="13"/>
      <c r="AWC724" s="13"/>
      <c r="AWD724" s="13"/>
      <c r="AWE724" s="13"/>
      <c r="AWF724" s="13"/>
      <c r="AWG724" s="13"/>
      <c r="AWH724" s="13"/>
      <c r="AWI724" s="13"/>
      <c r="AWJ724" s="13"/>
      <c r="AWK724" s="13"/>
      <c r="AWL724" s="13"/>
      <c r="AWM724" s="13"/>
      <c r="AWN724" s="13"/>
      <c r="AWO724" s="13"/>
      <c r="AWP724" s="13"/>
      <c r="AWQ724" s="13"/>
      <c r="AWR724" s="13"/>
      <c r="AWS724" s="13"/>
      <c r="AWT724" s="13"/>
      <c r="AWU724" s="13"/>
      <c r="AWV724" s="13"/>
      <c r="AWW724" s="13"/>
      <c r="AWX724" s="13"/>
      <c r="AWY724" s="13"/>
      <c r="AWZ724" s="13"/>
      <c r="AXA724" s="13"/>
      <c r="AXB724" s="13"/>
      <c r="AXC724" s="13"/>
      <c r="AXD724" s="13"/>
      <c r="AXE724" s="13"/>
      <c r="AXF724" s="13"/>
      <c r="AXG724" s="13"/>
      <c r="AXH724" s="13"/>
      <c r="AXI724" s="13"/>
      <c r="AXJ724" s="13"/>
      <c r="AXK724" s="13"/>
      <c r="AXL724" s="13"/>
      <c r="AXM724" s="13"/>
      <c r="AXN724" s="13"/>
      <c r="AXO724" s="13"/>
      <c r="AXP724" s="13"/>
      <c r="AXQ724" s="13"/>
      <c r="AXR724" s="13"/>
      <c r="AXS724" s="13"/>
      <c r="AXT724" s="13"/>
      <c r="AXU724" s="13"/>
      <c r="AXV724" s="13"/>
      <c r="AXW724" s="13"/>
      <c r="AXX724" s="13"/>
      <c r="AXY724" s="13"/>
      <c r="AXZ724" s="13"/>
      <c r="AYA724" s="13"/>
      <c r="AYB724" s="13"/>
      <c r="AYC724" s="13"/>
      <c r="AYD724" s="13"/>
      <c r="AYE724" s="13"/>
      <c r="AYF724" s="13"/>
      <c r="AYG724" s="13"/>
      <c r="AYH724" s="13"/>
      <c r="AYI724" s="13"/>
      <c r="AYJ724" s="13"/>
      <c r="AYK724" s="13"/>
      <c r="AYL724" s="13"/>
      <c r="AYM724" s="13"/>
      <c r="AYN724" s="13"/>
      <c r="AYO724" s="13"/>
      <c r="AYP724" s="13"/>
      <c r="AYQ724" s="13"/>
      <c r="AYR724" s="13"/>
      <c r="AYS724" s="13"/>
      <c r="AYT724" s="13"/>
      <c r="AYU724" s="13"/>
      <c r="AYV724" s="13"/>
      <c r="AYW724" s="13"/>
      <c r="AYX724" s="13"/>
      <c r="AYY724" s="13"/>
      <c r="AYZ724" s="13"/>
      <c r="AZA724" s="13"/>
      <c r="AZB724" s="13"/>
      <c r="AZC724" s="13"/>
      <c r="AZD724" s="13"/>
      <c r="AZE724" s="13"/>
      <c r="AZF724" s="13"/>
      <c r="AZG724" s="13"/>
      <c r="AZH724" s="13"/>
      <c r="AZI724" s="13"/>
      <c r="AZJ724" s="13"/>
      <c r="AZK724" s="13"/>
      <c r="AZL724" s="13"/>
      <c r="AZM724" s="13"/>
      <c r="AZN724" s="13"/>
      <c r="AZO724" s="13"/>
      <c r="AZP724" s="13"/>
      <c r="AZQ724" s="13"/>
      <c r="AZR724" s="13"/>
      <c r="AZS724" s="13"/>
      <c r="AZT724" s="13"/>
      <c r="AZU724" s="13"/>
      <c r="AZV724" s="13"/>
      <c r="AZW724" s="13"/>
      <c r="AZX724" s="13"/>
      <c r="AZY724" s="13"/>
      <c r="AZZ724" s="13"/>
      <c r="BAA724" s="13"/>
      <c r="BAB724" s="13"/>
      <c r="BAC724" s="13"/>
      <c r="BAD724" s="13"/>
      <c r="BAE724" s="13"/>
      <c r="BAF724" s="13"/>
      <c r="BAG724" s="13"/>
      <c r="BAH724" s="13"/>
      <c r="BAI724" s="13"/>
      <c r="BAJ724" s="13"/>
      <c r="BAK724" s="13"/>
      <c r="BAL724" s="13"/>
      <c r="BAM724" s="13"/>
      <c r="BAN724" s="13"/>
      <c r="BAO724" s="13"/>
      <c r="BAP724" s="13"/>
      <c r="BAQ724" s="13"/>
      <c r="BAR724" s="13"/>
      <c r="BAS724" s="13"/>
      <c r="BAT724" s="13"/>
      <c r="BAU724" s="13"/>
      <c r="BAV724" s="13"/>
      <c r="BAW724" s="13"/>
      <c r="BAX724" s="13"/>
      <c r="BAY724" s="13"/>
      <c r="BAZ724" s="13"/>
      <c r="BBA724" s="13"/>
      <c r="BBB724" s="13"/>
      <c r="BBC724" s="13"/>
      <c r="BBD724" s="13"/>
      <c r="BBE724" s="13"/>
      <c r="BBF724" s="13"/>
      <c r="BBG724" s="13"/>
      <c r="BBH724" s="13"/>
      <c r="BBI724" s="13"/>
      <c r="BBJ724" s="13"/>
      <c r="BBK724" s="13"/>
      <c r="BBL724" s="13"/>
      <c r="BBM724" s="13"/>
      <c r="BBN724" s="13"/>
      <c r="BBO724" s="13"/>
      <c r="BBP724" s="13"/>
      <c r="BBQ724" s="13"/>
      <c r="BBR724" s="13"/>
      <c r="BBS724" s="13"/>
      <c r="BBT724" s="13"/>
      <c r="BBU724" s="13"/>
      <c r="BBV724" s="13"/>
      <c r="BBW724" s="13"/>
      <c r="BBX724" s="13"/>
      <c r="BBY724" s="13"/>
      <c r="BBZ724" s="13"/>
      <c r="BCA724" s="13"/>
      <c r="BCB724" s="13"/>
      <c r="BCC724" s="13"/>
      <c r="BCD724" s="13"/>
      <c r="BCE724" s="13"/>
      <c r="BCF724" s="13"/>
      <c r="BCG724" s="13"/>
      <c r="BCH724" s="13"/>
      <c r="BCI724" s="13"/>
      <c r="BCJ724" s="13"/>
      <c r="BCK724" s="13"/>
      <c r="BCL724" s="13"/>
      <c r="BCM724" s="13"/>
      <c r="BCN724" s="13"/>
      <c r="BCO724" s="13"/>
      <c r="BCP724" s="13"/>
      <c r="BCQ724" s="13"/>
      <c r="BCR724" s="13"/>
      <c r="BCS724" s="13"/>
      <c r="BCT724" s="13"/>
      <c r="BCU724" s="13"/>
      <c r="BCV724" s="13"/>
      <c r="BCW724" s="13"/>
      <c r="BCX724" s="13"/>
      <c r="BCY724" s="13"/>
      <c r="BCZ724" s="13"/>
      <c r="BDA724" s="13"/>
      <c r="BDB724" s="13"/>
      <c r="BDC724" s="13"/>
      <c r="BDD724" s="13"/>
      <c r="BDE724" s="13"/>
      <c r="BDF724" s="13"/>
      <c r="BDG724" s="13"/>
      <c r="BDH724" s="13"/>
      <c r="BDI724" s="13"/>
      <c r="BDJ724" s="13"/>
      <c r="BDK724" s="13"/>
      <c r="BDL724" s="13"/>
      <c r="BDM724" s="13"/>
      <c r="BDN724" s="13"/>
      <c r="BDO724" s="13"/>
      <c r="BDP724" s="13"/>
      <c r="BDQ724" s="13"/>
      <c r="BDR724" s="13"/>
      <c r="BDS724" s="13"/>
      <c r="BDT724" s="13"/>
      <c r="BDU724" s="13"/>
      <c r="BDV724" s="13"/>
      <c r="BDW724" s="13"/>
      <c r="BDX724" s="13"/>
      <c r="BDY724" s="13"/>
      <c r="BDZ724" s="13"/>
      <c r="BEA724" s="13"/>
      <c r="BEB724" s="13"/>
      <c r="BEC724" s="13"/>
      <c r="BED724" s="13"/>
      <c r="BEE724" s="13"/>
      <c r="BEF724" s="13"/>
      <c r="BEG724" s="13"/>
      <c r="BEH724" s="13"/>
      <c r="BEI724" s="13"/>
      <c r="BEJ724" s="13"/>
      <c r="BEK724" s="13"/>
      <c r="BEL724" s="13"/>
      <c r="BEM724" s="13"/>
      <c r="BEN724" s="13"/>
      <c r="BEO724" s="13"/>
      <c r="BEP724" s="13"/>
      <c r="BEQ724" s="13"/>
      <c r="BER724" s="13"/>
      <c r="BES724" s="13"/>
      <c r="BET724" s="13"/>
      <c r="BEU724" s="13"/>
      <c r="BEV724" s="13"/>
      <c r="BEW724" s="13"/>
      <c r="BEX724" s="13"/>
      <c r="BEY724" s="13"/>
      <c r="BEZ724" s="13"/>
      <c r="BFA724" s="13"/>
      <c r="BFB724" s="13"/>
      <c r="BFC724" s="13"/>
      <c r="BFD724" s="13"/>
      <c r="BFE724" s="13"/>
      <c r="BFF724" s="13"/>
      <c r="BFG724" s="13"/>
      <c r="BFH724" s="13"/>
      <c r="BFI724" s="13"/>
      <c r="BFJ724" s="13"/>
      <c r="BFK724" s="13"/>
      <c r="BFL724" s="13"/>
      <c r="BFM724" s="13"/>
      <c r="BFN724" s="13"/>
      <c r="BFO724" s="13"/>
      <c r="BFP724" s="13"/>
      <c r="BFQ724" s="13"/>
      <c r="BFR724" s="13"/>
      <c r="BFS724" s="13"/>
      <c r="BFT724" s="13"/>
      <c r="BFU724" s="13"/>
      <c r="BFV724" s="13"/>
      <c r="BFW724" s="13"/>
      <c r="BFX724" s="13"/>
      <c r="BFY724" s="13"/>
      <c r="BFZ724" s="13"/>
      <c r="BGA724" s="13"/>
      <c r="BGB724" s="13"/>
      <c r="BGC724" s="13"/>
      <c r="BGD724" s="13"/>
      <c r="BGE724" s="13"/>
      <c r="BGF724" s="13"/>
      <c r="BGG724" s="13"/>
      <c r="BGH724" s="13"/>
      <c r="BGI724" s="13"/>
      <c r="BGJ724" s="13"/>
      <c r="BGK724" s="13"/>
      <c r="BGL724" s="13"/>
      <c r="BGM724" s="13"/>
      <c r="BGN724" s="13"/>
      <c r="BGO724" s="13"/>
      <c r="BGP724" s="13"/>
      <c r="BGQ724" s="13"/>
      <c r="BGR724" s="13"/>
      <c r="BGS724" s="13"/>
      <c r="BGT724" s="13"/>
      <c r="BGU724" s="13"/>
      <c r="BGV724" s="13"/>
      <c r="BGW724" s="13"/>
      <c r="BGX724" s="13"/>
      <c r="BGY724" s="13"/>
      <c r="BGZ724" s="13"/>
      <c r="BHA724" s="13"/>
      <c r="BHB724" s="13"/>
      <c r="BHC724" s="13"/>
      <c r="BHD724" s="13"/>
      <c r="BHE724" s="13"/>
      <c r="BHF724" s="13"/>
      <c r="BHG724" s="13"/>
      <c r="BHH724" s="13"/>
      <c r="BHI724" s="13"/>
      <c r="BHJ724" s="13"/>
      <c r="BHK724" s="13"/>
      <c r="BHL724" s="13"/>
      <c r="BHM724" s="13"/>
      <c r="BHN724" s="13"/>
      <c r="BHO724" s="13"/>
      <c r="BHP724" s="13"/>
      <c r="BHQ724" s="13"/>
      <c r="BHR724" s="13"/>
      <c r="BHS724" s="13"/>
      <c r="BHT724" s="13"/>
      <c r="BHU724" s="13"/>
      <c r="BHV724" s="13"/>
      <c r="BHW724" s="13"/>
      <c r="BHX724" s="13"/>
      <c r="BHY724" s="13"/>
      <c r="BHZ724" s="13"/>
      <c r="BIA724" s="13"/>
      <c r="BIB724" s="13"/>
      <c r="BIC724" s="13"/>
      <c r="BID724" s="13"/>
      <c r="BIE724" s="13"/>
      <c r="BIF724" s="13"/>
      <c r="BIG724" s="13"/>
      <c r="BIH724" s="13"/>
      <c r="BII724" s="13"/>
      <c r="BIJ724" s="13"/>
      <c r="BIK724" s="13"/>
      <c r="BIL724" s="13"/>
      <c r="BIM724" s="13"/>
      <c r="BIN724" s="13"/>
      <c r="BIO724" s="13"/>
      <c r="BIP724" s="13"/>
      <c r="BIQ724" s="13"/>
      <c r="BIR724" s="13"/>
      <c r="BIS724" s="13"/>
      <c r="BIT724" s="13"/>
      <c r="BIU724" s="13"/>
      <c r="BIV724" s="13"/>
      <c r="BIW724" s="13"/>
      <c r="BIX724" s="13"/>
      <c r="BIY724" s="13"/>
      <c r="BIZ724" s="13"/>
      <c r="BJA724" s="13"/>
      <c r="BJB724" s="13"/>
      <c r="BJC724" s="13"/>
      <c r="BJD724" s="13"/>
      <c r="BJE724" s="13"/>
      <c r="BJF724" s="13"/>
      <c r="BJG724" s="13"/>
      <c r="BJH724" s="13"/>
      <c r="BJI724" s="13"/>
      <c r="BJJ724" s="13"/>
      <c r="BJK724" s="13"/>
      <c r="BJL724" s="13"/>
      <c r="BJM724" s="13"/>
      <c r="BJN724" s="13"/>
      <c r="BJO724" s="13"/>
      <c r="BJP724" s="13"/>
      <c r="BJQ724" s="13"/>
      <c r="BJR724" s="13"/>
      <c r="BJS724" s="13"/>
      <c r="BJT724" s="13"/>
      <c r="BJU724" s="13"/>
      <c r="BJV724" s="13"/>
      <c r="BJW724" s="13"/>
      <c r="BJX724" s="13"/>
      <c r="BJY724" s="13"/>
      <c r="BJZ724" s="13"/>
      <c r="BKA724" s="13"/>
      <c r="BKB724" s="13"/>
      <c r="BKC724" s="13"/>
      <c r="BKD724" s="13"/>
      <c r="BKE724" s="13"/>
      <c r="BKF724" s="13"/>
      <c r="BKG724" s="13"/>
      <c r="BKH724" s="13"/>
      <c r="BKI724" s="13"/>
      <c r="BKJ724" s="13"/>
      <c r="BKK724" s="13"/>
      <c r="BKL724" s="13"/>
      <c r="BKM724" s="13"/>
      <c r="BKN724" s="13"/>
      <c r="BKO724" s="13"/>
      <c r="BKP724" s="13"/>
      <c r="BKQ724" s="13"/>
      <c r="BKR724" s="13"/>
      <c r="BKS724" s="13"/>
      <c r="BKT724" s="13"/>
      <c r="BKU724" s="13"/>
      <c r="BKV724" s="13"/>
      <c r="BKW724" s="13"/>
      <c r="BKX724" s="13"/>
      <c r="BKY724" s="13"/>
      <c r="BKZ724" s="13"/>
      <c r="BLA724" s="13"/>
      <c r="BLB724" s="13"/>
      <c r="BLC724" s="13"/>
      <c r="BLD724" s="13"/>
      <c r="BLE724" s="13"/>
      <c r="BLF724" s="13"/>
      <c r="BLG724" s="13"/>
      <c r="BLH724" s="13"/>
      <c r="BLI724" s="13"/>
      <c r="BLJ724" s="13"/>
      <c r="BLK724" s="13"/>
      <c r="BLL724" s="13"/>
      <c r="BLM724" s="13"/>
      <c r="BLN724" s="13"/>
      <c r="BLO724" s="13"/>
      <c r="BLP724" s="13"/>
      <c r="BLQ724" s="13"/>
      <c r="BLR724" s="13"/>
      <c r="BLS724" s="13"/>
      <c r="BLT724" s="13"/>
      <c r="BLU724" s="13"/>
      <c r="BLV724" s="13"/>
      <c r="BLW724" s="13"/>
      <c r="BLX724" s="13"/>
      <c r="BLY724" s="13"/>
      <c r="BLZ724" s="13"/>
      <c r="BMA724" s="13"/>
      <c r="BMB724" s="13"/>
      <c r="BMC724" s="13"/>
      <c r="BMD724" s="13"/>
      <c r="BME724" s="13"/>
      <c r="BMF724" s="13"/>
      <c r="BMG724" s="13"/>
      <c r="BMH724" s="13"/>
      <c r="BMI724" s="13"/>
      <c r="BMJ724" s="13"/>
      <c r="BMK724" s="13"/>
      <c r="BML724" s="13"/>
      <c r="BMM724" s="13"/>
      <c r="BMN724" s="13"/>
      <c r="BMO724" s="13"/>
      <c r="BMP724" s="13"/>
      <c r="BMQ724" s="13"/>
      <c r="BMR724" s="13"/>
      <c r="BMS724" s="13"/>
      <c r="BMT724" s="13"/>
      <c r="BMU724" s="13"/>
      <c r="BMV724" s="13"/>
      <c r="BMW724" s="13"/>
      <c r="BMX724" s="13"/>
      <c r="BMY724" s="13"/>
      <c r="BMZ724" s="13"/>
      <c r="BNA724" s="13"/>
      <c r="BNB724" s="13"/>
      <c r="BNC724" s="13"/>
      <c r="BND724" s="13"/>
      <c r="BNE724" s="13"/>
      <c r="BNF724" s="13"/>
      <c r="BNG724" s="13"/>
      <c r="BNH724" s="13"/>
      <c r="BNI724" s="13"/>
      <c r="BNJ724" s="13"/>
      <c r="BNK724" s="13"/>
      <c r="BNL724" s="13"/>
      <c r="BNM724" s="13"/>
      <c r="BNN724" s="13"/>
      <c r="BNO724" s="13"/>
      <c r="BNP724" s="13"/>
      <c r="BNQ724" s="13"/>
      <c r="BNR724" s="13"/>
      <c r="BNS724" s="13"/>
      <c r="BNT724" s="13"/>
      <c r="BNU724" s="13"/>
      <c r="BNV724" s="13"/>
      <c r="BNW724" s="13"/>
      <c r="BNX724" s="13"/>
      <c r="BNY724" s="13"/>
      <c r="BNZ724" s="13"/>
      <c r="BOA724" s="13"/>
      <c r="BOB724" s="13"/>
      <c r="BOC724" s="13"/>
      <c r="BOD724" s="13"/>
      <c r="BOE724" s="13"/>
      <c r="BOF724" s="13"/>
      <c r="BOG724" s="13"/>
      <c r="BOH724" s="13"/>
      <c r="BOI724" s="13"/>
      <c r="BOJ724" s="13"/>
      <c r="BOK724" s="13"/>
      <c r="BOL724" s="13"/>
      <c r="BOM724" s="13"/>
      <c r="BON724" s="13"/>
      <c r="BOO724" s="13"/>
      <c r="BOP724" s="13"/>
      <c r="BOQ724" s="13"/>
      <c r="BOR724" s="13"/>
      <c r="BOS724" s="13"/>
      <c r="BOT724" s="13"/>
      <c r="BOU724" s="13"/>
      <c r="BOV724" s="13"/>
      <c r="BOW724" s="13"/>
      <c r="BOX724" s="13"/>
      <c r="BOY724" s="13"/>
      <c r="BOZ724" s="13"/>
      <c r="BPA724" s="13"/>
      <c r="BPB724" s="13"/>
      <c r="BPC724" s="13"/>
      <c r="BPD724" s="13"/>
      <c r="BPE724" s="13"/>
      <c r="BPF724" s="13"/>
      <c r="BPG724" s="13"/>
      <c r="BPH724" s="13"/>
      <c r="BPI724" s="13"/>
      <c r="BPJ724" s="13"/>
      <c r="BPK724" s="13"/>
      <c r="BPL724" s="13"/>
      <c r="BPM724" s="13"/>
      <c r="BPN724" s="13"/>
      <c r="BPO724" s="13"/>
      <c r="BPP724" s="13"/>
      <c r="BPQ724" s="13"/>
      <c r="BPR724" s="13"/>
      <c r="BPS724" s="13"/>
      <c r="BPT724" s="13"/>
      <c r="BPU724" s="13"/>
      <c r="BPV724" s="13"/>
      <c r="BPW724" s="13"/>
      <c r="BPX724" s="13"/>
      <c r="BPY724" s="13"/>
      <c r="BPZ724" s="13"/>
      <c r="BQA724" s="13"/>
      <c r="BQB724" s="13"/>
      <c r="BQC724" s="13"/>
      <c r="BQD724" s="13"/>
      <c r="BQE724" s="13"/>
      <c r="BQF724" s="13"/>
      <c r="BQG724" s="13"/>
      <c r="BQH724" s="13"/>
      <c r="BQI724" s="13"/>
      <c r="BQJ724" s="13"/>
      <c r="BQK724" s="13"/>
      <c r="BQL724" s="13"/>
      <c r="BQM724" s="13"/>
      <c r="BQN724" s="13"/>
      <c r="BQO724" s="13"/>
      <c r="BQP724" s="13"/>
      <c r="BQQ724" s="13"/>
      <c r="BQR724" s="13"/>
      <c r="BQS724" s="13"/>
      <c r="BQT724" s="13"/>
      <c r="BQU724" s="13"/>
      <c r="BQV724" s="13"/>
      <c r="BQW724" s="13"/>
      <c r="BQX724" s="13"/>
      <c r="BQY724" s="13"/>
      <c r="BQZ724" s="13"/>
      <c r="BRA724" s="13"/>
      <c r="BRB724" s="13"/>
      <c r="BRC724" s="13"/>
      <c r="BRD724" s="13"/>
      <c r="BRE724" s="13"/>
      <c r="BRF724" s="13"/>
      <c r="BRG724" s="13"/>
      <c r="BRH724" s="13"/>
      <c r="BRI724" s="13"/>
      <c r="BRJ724" s="13"/>
      <c r="BRK724" s="13"/>
      <c r="BRL724" s="13"/>
      <c r="BRM724" s="13"/>
      <c r="BRN724" s="13"/>
      <c r="BRO724" s="13"/>
      <c r="BRP724" s="13"/>
      <c r="BRQ724" s="13"/>
      <c r="BRR724" s="13"/>
      <c r="BRS724" s="13"/>
      <c r="BRT724" s="13"/>
      <c r="BRU724" s="13"/>
      <c r="BRV724" s="13"/>
      <c r="BRW724" s="13"/>
      <c r="BRX724" s="13"/>
      <c r="BRY724" s="13"/>
      <c r="BRZ724" s="13"/>
      <c r="BSA724" s="13"/>
      <c r="BSB724" s="13"/>
      <c r="BSC724" s="13"/>
      <c r="BSD724" s="13"/>
      <c r="BSE724" s="13"/>
      <c r="BSF724" s="13"/>
      <c r="BSG724" s="13"/>
      <c r="BSH724" s="13"/>
      <c r="BSI724" s="13"/>
      <c r="BSJ724" s="13"/>
      <c r="BSK724" s="13"/>
      <c r="BSL724" s="13"/>
      <c r="BSM724" s="13"/>
      <c r="BSN724" s="13"/>
      <c r="BSO724" s="13"/>
      <c r="BSP724" s="13"/>
      <c r="BSQ724" s="13"/>
      <c r="BSR724" s="13"/>
      <c r="BSS724" s="13"/>
      <c r="BST724" s="13"/>
      <c r="BSU724" s="13"/>
      <c r="BSV724" s="13"/>
      <c r="BSW724" s="13"/>
      <c r="BSX724" s="13"/>
      <c r="BSY724" s="13"/>
      <c r="BSZ724" s="13"/>
      <c r="BTA724" s="13"/>
      <c r="BTB724" s="13"/>
      <c r="BTC724" s="13"/>
      <c r="BTD724" s="13"/>
      <c r="BTE724" s="13"/>
      <c r="BTF724" s="13"/>
      <c r="BTG724" s="13"/>
      <c r="BTH724" s="13"/>
      <c r="BTI724" s="13"/>
      <c r="BTJ724" s="13"/>
      <c r="BTK724" s="13"/>
      <c r="BTL724" s="13"/>
      <c r="BTM724" s="13"/>
      <c r="BTN724" s="13"/>
      <c r="BTO724" s="13"/>
      <c r="BTP724" s="13"/>
      <c r="BTQ724" s="13"/>
      <c r="BTR724" s="13"/>
      <c r="BTS724" s="13"/>
      <c r="BTT724" s="13"/>
      <c r="BTU724" s="13"/>
      <c r="BTV724" s="13"/>
      <c r="BTW724" s="13"/>
      <c r="BTX724" s="13"/>
      <c r="BTY724" s="13"/>
      <c r="BTZ724" s="13"/>
      <c r="BUA724" s="13"/>
      <c r="BUB724" s="13"/>
      <c r="BUC724" s="13"/>
      <c r="BUD724" s="13"/>
      <c r="BUE724" s="13"/>
      <c r="BUF724" s="13"/>
      <c r="BUG724" s="13"/>
      <c r="BUH724" s="13"/>
      <c r="BUI724" s="13"/>
      <c r="BUJ724" s="13"/>
      <c r="BUK724" s="13"/>
      <c r="BUL724" s="13"/>
      <c r="BUM724" s="13"/>
      <c r="BUN724" s="13"/>
      <c r="BUO724" s="13"/>
      <c r="BUP724" s="13"/>
      <c r="BUQ724" s="13"/>
      <c r="BUR724" s="13"/>
      <c r="BUS724" s="13"/>
      <c r="BUT724" s="13"/>
      <c r="BUU724" s="13"/>
      <c r="BUV724" s="13"/>
      <c r="BUW724" s="13"/>
      <c r="BUX724" s="13"/>
      <c r="BUY724" s="13"/>
      <c r="BUZ724" s="13"/>
      <c r="BVA724" s="13"/>
      <c r="BVB724" s="13"/>
      <c r="BVC724" s="13"/>
      <c r="BVD724" s="13"/>
      <c r="BVE724" s="13"/>
      <c r="BVF724" s="13"/>
      <c r="BVG724" s="13"/>
      <c r="BVH724" s="13"/>
      <c r="BVI724" s="13"/>
      <c r="BVJ724" s="13"/>
      <c r="BVK724" s="13"/>
      <c r="BVL724" s="13"/>
      <c r="BVM724" s="13"/>
      <c r="BVN724" s="13"/>
      <c r="BVO724" s="13"/>
      <c r="BVP724" s="13"/>
      <c r="BVQ724" s="13"/>
      <c r="BVR724" s="13"/>
      <c r="BVS724" s="13"/>
      <c r="BVT724" s="13"/>
      <c r="BVU724" s="13"/>
      <c r="BVV724" s="13"/>
      <c r="BVW724" s="13"/>
      <c r="BVX724" s="13"/>
      <c r="BVY724" s="13"/>
      <c r="BVZ724" s="13"/>
      <c r="BWA724" s="13"/>
      <c r="BWB724" s="13"/>
      <c r="BWC724" s="13"/>
      <c r="BWD724" s="13"/>
      <c r="BWE724" s="13"/>
      <c r="BWF724" s="13"/>
      <c r="BWG724" s="13"/>
      <c r="BWH724" s="13"/>
      <c r="BWI724" s="13"/>
      <c r="BWJ724" s="13"/>
      <c r="BWK724" s="13"/>
      <c r="BWL724" s="13"/>
      <c r="BWM724" s="13"/>
      <c r="BWN724" s="13"/>
      <c r="BWO724" s="13"/>
      <c r="BWP724" s="13"/>
      <c r="BWQ724" s="13"/>
      <c r="BWR724" s="13"/>
      <c r="BWS724" s="13"/>
      <c r="BWT724" s="13"/>
      <c r="BWU724" s="13"/>
      <c r="BWV724" s="13"/>
      <c r="BWW724" s="13"/>
      <c r="BWX724" s="13"/>
      <c r="BWY724" s="13"/>
      <c r="BWZ724" s="13"/>
      <c r="BXA724" s="13"/>
      <c r="BXB724" s="13"/>
      <c r="BXC724" s="13"/>
      <c r="BXD724" s="13"/>
      <c r="BXE724" s="13"/>
      <c r="BXF724" s="13"/>
      <c r="BXG724" s="13"/>
      <c r="BXH724" s="13"/>
      <c r="BXI724" s="13"/>
      <c r="BXJ724" s="13"/>
      <c r="BXK724" s="13"/>
      <c r="BXL724" s="13"/>
      <c r="BXM724" s="13"/>
      <c r="BXN724" s="13"/>
      <c r="BXO724" s="13"/>
      <c r="BXP724" s="13"/>
      <c r="BXQ724" s="13"/>
      <c r="BXR724" s="13"/>
      <c r="BXS724" s="13"/>
      <c r="BXT724" s="13"/>
      <c r="BXU724" s="13"/>
      <c r="BXV724" s="13"/>
      <c r="BXW724" s="13"/>
      <c r="BXX724" s="13"/>
      <c r="BXY724" s="13"/>
      <c r="BXZ724" s="13"/>
      <c r="BYA724" s="13"/>
      <c r="BYB724" s="13"/>
      <c r="BYC724" s="13"/>
      <c r="BYD724" s="13"/>
      <c r="BYE724" s="13"/>
      <c r="BYF724" s="13"/>
      <c r="BYG724" s="13"/>
      <c r="BYH724" s="13"/>
      <c r="BYI724" s="13"/>
      <c r="BYJ724" s="13"/>
      <c r="BYK724" s="13"/>
      <c r="BYL724" s="13"/>
      <c r="BYM724" s="13"/>
      <c r="BYN724" s="13"/>
      <c r="BYO724" s="13"/>
      <c r="BYP724" s="13"/>
      <c r="BYQ724" s="13"/>
      <c r="BYR724" s="13"/>
      <c r="BYS724" s="13"/>
      <c r="BYT724" s="13"/>
      <c r="BYU724" s="13"/>
      <c r="BYV724" s="13"/>
      <c r="BYW724" s="13"/>
      <c r="BYX724" s="13"/>
      <c r="BYY724" s="13"/>
      <c r="BYZ724" s="13"/>
      <c r="BZA724" s="13"/>
      <c r="BZB724" s="13"/>
      <c r="BZC724" s="13"/>
      <c r="BZD724" s="13"/>
      <c r="BZE724" s="13"/>
      <c r="BZF724" s="13"/>
      <c r="BZG724" s="13"/>
      <c r="BZH724" s="13"/>
      <c r="BZI724" s="13"/>
      <c r="BZJ724" s="13"/>
      <c r="BZK724" s="13"/>
      <c r="BZL724" s="13"/>
      <c r="BZM724" s="13"/>
      <c r="BZN724" s="13"/>
      <c r="BZO724" s="13"/>
      <c r="BZP724" s="13"/>
      <c r="BZQ724" s="13"/>
      <c r="BZR724" s="13"/>
      <c r="BZS724" s="13"/>
      <c r="BZT724" s="13"/>
      <c r="BZU724" s="13"/>
      <c r="BZV724" s="13"/>
      <c r="BZW724" s="13"/>
      <c r="BZX724" s="13"/>
      <c r="BZY724" s="13"/>
      <c r="BZZ724" s="13"/>
      <c r="CAA724" s="13"/>
      <c r="CAB724" s="13"/>
      <c r="CAC724" s="13"/>
      <c r="CAD724" s="13"/>
      <c r="CAE724" s="13"/>
      <c r="CAF724" s="13"/>
      <c r="CAG724" s="13"/>
      <c r="CAH724" s="13"/>
      <c r="CAI724" s="13"/>
      <c r="CAJ724" s="13"/>
      <c r="CAK724" s="13"/>
      <c r="CAL724" s="13"/>
      <c r="CAM724" s="13"/>
      <c r="CAN724" s="13"/>
      <c r="CAO724" s="13"/>
      <c r="CAP724" s="13"/>
      <c r="CAQ724" s="13"/>
      <c r="CAR724" s="13"/>
      <c r="CAS724" s="13"/>
      <c r="CAT724" s="13"/>
      <c r="CAU724" s="13"/>
      <c r="CAV724" s="13"/>
      <c r="CAW724" s="13"/>
      <c r="CAX724" s="13"/>
      <c r="CAY724" s="13"/>
      <c r="CAZ724" s="13"/>
      <c r="CBA724" s="13"/>
      <c r="CBB724" s="13"/>
      <c r="CBC724" s="13"/>
      <c r="CBD724" s="13"/>
      <c r="CBE724" s="13"/>
      <c r="CBF724" s="13"/>
      <c r="CBG724" s="13"/>
      <c r="CBH724" s="13"/>
      <c r="CBI724" s="13"/>
      <c r="CBJ724" s="13"/>
      <c r="CBK724" s="13"/>
      <c r="CBL724" s="13"/>
      <c r="CBM724" s="13"/>
      <c r="CBN724" s="13"/>
      <c r="CBO724" s="13"/>
      <c r="CBP724" s="13"/>
      <c r="CBQ724" s="13"/>
      <c r="CBR724" s="13"/>
      <c r="CBS724" s="13"/>
      <c r="CBT724" s="13"/>
      <c r="CBU724" s="13"/>
      <c r="CBV724" s="13"/>
      <c r="CBW724" s="13"/>
      <c r="CBX724" s="13"/>
      <c r="CBY724" s="13"/>
      <c r="CBZ724" s="13"/>
      <c r="CCA724" s="13"/>
      <c r="CCB724" s="13"/>
      <c r="CCC724" s="13"/>
      <c r="CCD724" s="13"/>
      <c r="CCE724" s="13"/>
      <c r="CCF724" s="13"/>
      <c r="CCG724" s="13"/>
      <c r="CCH724" s="13"/>
      <c r="CCI724" s="13"/>
      <c r="CCJ724" s="13"/>
      <c r="CCK724" s="13"/>
      <c r="CCL724" s="13"/>
      <c r="CCM724" s="13"/>
      <c r="CCN724" s="13"/>
      <c r="CCO724" s="13"/>
      <c r="CCP724" s="13"/>
      <c r="CCQ724" s="13"/>
      <c r="CCR724" s="13"/>
      <c r="CCS724" s="13"/>
      <c r="CCT724" s="13"/>
      <c r="CCU724" s="13"/>
      <c r="CCV724" s="13"/>
      <c r="CCW724" s="13"/>
      <c r="CCX724" s="13"/>
      <c r="CCY724" s="13"/>
      <c r="CCZ724" s="13"/>
      <c r="CDA724" s="13"/>
      <c r="CDB724" s="13"/>
      <c r="CDC724" s="13"/>
      <c r="CDD724" s="13"/>
      <c r="CDE724" s="13"/>
      <c r="CDF724" s="13"/>
      <c r="CDG724" s="13"/>
      <c r="CDH724" s="13"/>
      <c r="CDI724" s="13"/>
      <c r="CDJ724" s="13"/>
      <c r="CDK724" s="13"/>
      <c r="CDL724" s="13"/>
      <c r="CDM724" s="13"/>
      <c r="CDN724" s="13"/>
      <c r="CDO724" s="13"/>
      <c r="CDP724" s="13"/>
      <c r="CDQ724" s="13"/>
      <c r="CDR724" s="13"/>
      <c r="CDS724" s="13"/>
      <c r="CDT724" s="13"/>
      <c r="CDU724" s="13"/>
      <c r="CDV724" s="13"/>
      <c r="CDW724" s="13"/>
      <c r="CDX724" s="13"/>
      <c r="CDY724" s="13"/>
      <c r="CDZ724" s="13"/>
      <c r="CEA724" s="13"/>
      <c r="CEB724" s="13"/>
      <c r="CEC724" s="13"/>
      <c r="CED724" s="13"/>
      <c r="CEE724" s="13"/>
      <c r="CEF724" s="13"/>
      <c r="CEG724" s="13"/>
      <c r="CEH724" s="13"/>
      <c r="CEI724" s="13"/>
      <c r="CEJ724" s="13"/>
      <c r="CEK724" s="13"/>
      <c r="CEL724" s="13"/>
      <c r="CEM724" s="13"/>
      <c r="CEN724" s="13"/>
      <c r="CEO724" s="13"/>
      <c r="CEP724" s="13"/>
      <c r="CEQ724" s="13"/>
      <c r="CER724" s="13"/>
      <c r="CES724" s="13"/>
      <c r="CET724" s="13"/>
      <c r="CEU724" s="13"/>
      <c r="CEV724" s="13"/>
      <c r="CEW724" s="13"/>
      <c r="CEX724" s="13"/>
      <c r="CEY724" s="13"/>
      <c r="CEZ724" s="13"/>
      <c r="CFA724" s="13"/>
      <c r="CFB724" s="13"/>
      <c r="CFC724" s="13"/>
      <c r="CFD724" s="13"/>
      <c r="CFE724" s="13"/>
      <c r="CFF724" s="13"/>
      <c r="CFG724" s="13"/>
      <c r="CFH724" s="13"/>
      <c r="CFI724" s="13"/>
      <c r="CFJ724" s="13"/>
      <c r="CFK724" s="13"/>
      <c r="CFL724" s="13"/>
      <c r="CFM724" s="13"/>
      <c r="CFN724" s="13"/>
      <c r="CFO724" s="13"/>
      <c r="CFP724" s="13"/>
      <c r="CFQ724" s="13"/>
      <c r="CFR724" s="13"/>
      <c r="CFS724" s="13"/>
      <c r="CFT724" s="13"/>
      <c r="CFU724" s="13"/>
      <c r="CFV724" s="13"/>
      <c r="CFW724" s="13"/>
      <c r="CFX724" s="13"/>
      <c r="CFY724" s="13"/>
      <c r="CFZ724" s="13"/>
      <c r="CGA724" s="13"/>
      <c r="CGB724" s="13"/>
      <c r="CGC724" s="13"/>
      <c r="CGD724" s="13"/>
      <c r="CGE724" s="13"/>
      <c r="CGF724" s="13"/>
      <c r="CGG724" s="13"/>
      <c r="CGH724" s="13"/>
      <c r="CGI724" s="13"/>
      <c r="CGJ724" s="13"/>
      <c r="CGK724" s="13"/>
      <c r="CGL724" s="13"/>
      <c r="CGM724" s="13"/>
      <c r="CGN724" s="13"/>
      <c r="CGO724" s="13"/>
      <c r="CGP724" s="13"/>
      <c r="CGQ724" s="13"/>
      <c r="CGR724" s="13"/>
      <c r="CGS724" s="13"/>
      <c r="CGT724" s="13"/>
      <c r="CGU724" s="13"/>
      <c r="CGV724" s="13"/>
      <c r="CGW724" s="13"/>
      <c r="CGX724" s="13"/>
      <c r="CGY724" s="13"/>
      <c r="CGZ724" s="13"/>
      <c r="CHA724" s="13"/>
      <c r="CHB724" s="13"/>
      <c r="CHC724" s="13"/>
      <c r="CHD724" s="13"/>
      <c r="CHE724" s="13"/>
      <c r="CHF724" s="13"/>
      <c r="CHG724" s="13"/>
      <c r="CHH724" s="13"/>
      <c r="CHI724" s="13"/>
      <c r="CHJ724" s="13"/>
      <c r="CHK724" s="13"/>
      <c r="CHL724" s="13"/>
      <c r="CHM724" s="13"/>
      <c r="CHN724" s="13"/>
      <c r="CHO724" s="13"/>
      <c r="CHP724" s="13"/>
      <c r="CHQ724" s="13"/>
      <c r="CHR724" s="13"/>
      <c r="CHS724" s="13"/>
      <c r="CHT724" s="13"/>
      <c r="CHU724" s="13"/>
      <c r="CHV724" s="13"/>
      <c r="CHW724" s="13"/>
      <c r="CHX724" s="13"/>
      <c r="CHY724" s="13"/>
      <c r="CHZ724" s="13"/>
      <c r="CIA724" s="13"/>
      <c r="CIB724" s="13"/>
      <c r="CIC724" s="13"/>
      <c r="CID724" s="13"/>
      <c r="CIE724" s="13"/>
      <c r="CIF724" s="13"/>
      <c r="CIG724" s="13"/>
      <c r="CIH724" s="13"/>
      <c r="CII724" s="13"/>
      <c r="CIJ724" s="13"/>
      <c r="CIK724" s="13"/>
      <c r="CIL724" s="13"/>
      <c r="CIM724" s="13"/>
      <c r="CIN724" s="13"/>
      <c r="CIO724" s="13"/>
      <c r="CIP724" s="13"/>
      <c r="CIQ724" s="13"/>
      <c r="CIR724" s="13"/>
      <c r="CIS724" s="13"/>
      <c r="CIT724" s="13"/>
      <c r="CIU724" s="13"/>
      <c r="CIV724" s="13"/>
      <c r="CIW724" s="13"/>
      <c r="CIX724" s="13"/>
      <c r="CIY724" s="13"/>
      <c r="CIZ724" s="13"/>
      <c r="CJA724" s="13"/>
      <c r="CJB724" s="13"/>
      <c r="CJC724" s="13"/>
      <c r="CJD724" s="13"/>
      <c r="CJE724" s="13"/>
      <c r="CJF724" s="13"/>
      <c r="CJG724" s="13"/>
      <c r="CJH724" s="13"/>
      <c r="CJI724" s="13"/>
      <c r="CJJ724" s="13"/>
      <c r="CJK724" s="13"/>
      <c r="CJL724" s="13"/>
      <c r="CJM724" s="13"/>
      <c r="CJN724" s="13"/>
      <c r="CJO724" s="13"/>
      <c r="CJP724" s="13"/>
      <c r="CJQ724" s="13"/>
      <c r="CJR724" s="13"/>
      <c r="CJS724" s="13"/>
      <c r="CJT724" s="13"/>
      <c r="CJU724" s="13"/>
      <c r="CJV724" s="13"/>
      <c r="CJW724" s="13"/>
      <c r="CJX724" s="13"/>
      <c r="CJY724" s="13"/>
      <c r="CJZ724" s="13"/>
      <c r="CKA724" s="13"/>
      <c r="CKB724" s="13"/>
      <c r="CKC724" s="13"/>
      <c r="CKD724" s="13"/>
      <c r="CKE724" s="13"/>
      <c r="CKF724" s="13"/>
      <c r="CKG724" s="13"/>
      <c r="CKH724" s="13"/>
      <c r="CKI724" s="13"/>
      <c r="CKJ724" s="13"/>
      <c r="CKK724" s="13"/>
      <c r="CKL724" s="13"/>
      <c r="CKM724" s="13"/>
      <c r="CKN724" s="13"/>
      <c r="CKO724" s="13"/>
      <c r="CKP724" s="13"/>
      <c r="CKQ724" s="13"/>
      <c r="CKR724" s="13"/>
      <c r="CKS724" s="13"/>
      <c r="CKT724" s="13"/>
      <c r="CKU724" s="13"/>
      <c r="CKV724" s="13"/>
      <c r="CKW724" s="13"/>
      <c r="CKX724" s="13"/>
      <c r="CKY724" s="13"/>
      <c r="CKZ724" s="13"/>
      <c r="CLA724" s="13"/>
      <c r="CLB724" s="13"/>
      <c r="CLC724" s="13"/>
      <c r="CLD724" s="13"/>
      <c r="CLE724" s="13"/>
      <c r="CLF724" s="13"/>
      <c r="CLG724" s="13"/>
      <c r="CLH724" s="13"/>
      <c r="CLI724" s="13"/>
      <c r="CLJ724" s="13"/>
      <c r="CLK724" s="13"/>
      <c r="CLL724" s="13"/>
      <c r="CLM724" s="13"/>
      <c r="CLN724" s="13"/>
      <c r="CLO724" s="13"/>
      <c r="CLP724" s="13"/>
      <c r="CLQ724" s="13"/>
      <c r="CLR724" s="13"/>
      <c r="CLS724" s="13"/>
      <c r="CLT724" s="13"/>
      <c r="CLU724" s="13"/>
      <c r="CLV724" s="13"/>
      <c r="CLW724" s="13"/>
      <c r="CLX724" s="13"/>
      <c r="CLY724" s="13"/>
      <c r="CLZ724" s="13"/>
      <c r="CMA724" s="13"/>
      <c r="CMB724" s="13"/>
      <c r="CMC724" s="13"/>
      <c r="CMD724" s="13"/>
      <c r="CME724" s="13"/>
      <c r="CMF724" s="13"/>
      <c r="CMG724" s="13"/>
      <c r="CMH724" s="13"/>
      <c r="CMI724" s="13"/>
      <c r="CMJ724" s="13"/>
      <c r="CMK724" s="13"/>
      <c r="CML724" s="13"/>
      <c r="CMM724" s="13"/>
      <c r="CMN724" s="13"/>
      <c r="CMO724" s="13"/>
      <c r="CMP724" s="13"/>
      <c r="CMQ724" s="13"/>
      <c r="CMR724" s="13"/>
      <c r="CMS724" s="13"/>
      <c r="CMT724" s="13"/>
      <c r="CMU724" s="13"/>
      <c r="CMV724" s="13"/>
      <c r="CMW724" s="13"/>
      <c r="CMX724" s="13"/>
      <c r="CMY724" s="13"/>
      <c r="CMZ724" s="13"/>
      <c r="CNA724" s="13"/>
      <c r="CNB724" s="13"/>
      <c r="CNC724" s="13"/>
      <c r="CND724" s="13"/>
      <c r="CNE724" s="13"/>
      <c r="CNF724" s="13"/>
      <c r="CNG724" s="13"/>
      <c r="CNH724" s="13"/>
      <c r="CNI724" s="13"/>
      <c r="CNJ724" s="13"/>
      <c r="CNK724" s="13"/>
      <c r="CNL724" s="13"/>
      <c r="CNM724" s="13"/>
      <c r="CNN724" s="13"/>
      <c r="CNO724" s="13"/>
      <c r="CNP724" s="13"/>
      <c r="CNQ724" s="13"/>
      <c r="CNR724" s="13"/>
      <c r="CNS724" s="13"/>
      <c r="CNT724" s="13"/>
      <c r="CNU724" s="13"/>
      <c r="CNV724" s="13"/>
      <c r="CNW724" s="13"/>
      <c r="CNX724" s="13"/>
      <c r="CNY724" s="13"/>
      <c r="CNZ724" s="13"/>
      <c r="COA724" s="13"/>
      <c r="COB724" s="13"/>
      <c r="COC724" s="13"/>
      <c r="COD724" s="13"/>
      <c r="COE724" s="13"/>
      <c r="COF724" s="13"/>
      <c r="COG724" s="13"/>
      <c r="COH724" s="13"/>
      <c r="COI724" s="13"/>
      <c r="COJ724" s="13"/>
      <c r="COK724" s="13"/>
      <c r="COL724" s="13"/>
      <c r="COM724" s="13"/>
      <c r="CON724" s="13"/>
      <c r="COO724" s="13"/>
      <c r="COP724" s="13"/>
      <c r="COQ724" s="13"/>
      <c r="COR724" s="13"/>
      <c r="COS724" s="13"/>
      <c r="COT724" s="13"/>
      <c r="COU724" s="13"/>
      <c r="COV724" s="13"/>
      <c r="COW724" s="13"/>
      <c r="COX724" s="13"/>
      <c r="COY724" s="13"/>
      <c r="COZ724" s="13"/>
      <c r="CPA724" s="13"/>
      <c r="CPB724" s="13"/>
      <c r="CPC724" s="13"/>
      <c r="CPD724" s="13"/>
      <c r="CPE724" s="13"/>
      <c r="CPF724" s="13"/>
      <c r="CPG724" s="13"/>
      <c r="CPH724" s="13"/>
      <c r="CPI724" s="13"/>
      <c r="CPJ724" s="13"/>
      <c r="CPK724" s="13"/>
      <c r="CPL724" s="13"/>
      <c r="CPM724" s="13"/>
      <c r="CPN724" s="13"/>
      <c r="CPO724" s="13"/>
      <c r="CPP724" s="13"/>
      <c r="CPQ724" s="13"/>
      <c r="CPR724" s="13"/>
      <c r="CPS724" s="13"/>
      <c r="CPT724" s="13"/>
      <c r="CPU724" s="13"/>
      <c r="CPV724" s="13"/>
      <c r="CPW724" s="13"/>
      <c r="CPX724" s="13"/>
      <c r="CPY724" s="13"/>
      <c r="CPZ724" s="13"/>
      <c r="CQA724" s="13"/>
      <c r="CQB724" s="13"/>
      <c r="CQC724" s="13"/>
      <c r="CQD724" s="13"/>
      <c r="CQE724" s="13"/>
      <c r="CQF724" s="13"/>
      <c r="CQG724" s="13"/>
      <c r="CQH724" s="13"/>
      <c r="CQI724" s="13"/>
      <c r="CQJ724" s="13"/>
      <c r="CQK724" s="13"/>
      <c r="CQL724" s="13"/>
      <c r="CQM724" s="13"/>
      <c r="CQN724" s="13"/>
      <c r="CQO724" s="13"/>
      <c r="CQP724" s="13"/>
      <c r="CQQ724" s="13"/>
      <c r="CQR724" s="13"/>
      <c r="CQS724" s="13"/>
      <c r="CQT724" s="13"/>
      <c r="CQU724" s="13"/>
      <c r="CQV724" s="13"/>
      <c r="CQW724" s="13"/>
      <c r="CQX724" s="13"/>
      <c r="CQY724" s="13"/>
      <c r="CQZ724" s="13"/>
      <c r="CRA724" s="13"/>
      <c r="CRB724" s="13"/>
      <c r="CRC724" s="13"/>
      <c r="CRD724" s="13"/>
      <c r="CRE724" s="13"/>
      <c r="CRF724" s="13"/>
      <c r="CRG724" s="13"/>
      <c r="CRH724" s="13"/>
      <c r="CRI724" s="13"/>
      <c r="CRJ724" s="13"/>
      <c r="CRK724" s="13"/>
      <c r="CRL724" s="13"/>
      <c r="CRM724" s="13"/>
      <c r="CRN724" s="13"/>
      <c r="CRO724" s="13"/>
      <c r="CRP724" s="13"/>
      <c r="CRQ724" s="13"/>
      <c r="CRR724" s="13"/>
      <c r="CRS724" s="13"/>
      <c r="CRT724" s="13"/>
      <c r="CRU724" s="13"/>
      <c r="CRV724" s="13"/>
      <c r="CRW724" s="13"/>
      <c r="CRX724" s="13"/>
      <c r="CRY724" s="13"/>
      <c r="CRZ724" s="13"/>
      <c r="CSA724" s="13"/>
      <c r="CSB724" s="13"/>
      <c r="CSC724" s="13"/>
      <c r="CSD724" s="13"/>
      <c r="CSE724" s="13"/>
      <c r="CSF724" s="13"/>
      <c r="CSG724" s="13"/>
      <c r="CSH724" s="13"/>
      <c r="CSI724" s="13"/>
      <c r="CSJ724" s="13"/>
      <c r="CSK724" s="13"/>
      <c r="CSL724" s="13"/>
      <c r="CSM724" s="13"/>
      <c r="CSN724" s="13"/>
      <c r="CSO724" s="13"/>
      <c r="CSP724" s="13"/>
      <c r="CSQ724" s="13"/>
      <c r="CSR724" s="13"/>
      <c r="CSS724" s="13"/>
      <c r="CST724" s="13"/>
      <c r="CSU724" s="13"/>
      <c r="CSV724" s="13"/>
      <c r="CSW724" s="13"/>
      <c r="CSX724" s="13"/>
      <c r="CSY724" s="13"/>
      <c r="CSZ724" s="13"/>
      <c r="CTA724" s="13"/>
      <c r="CTB724" s="13"/>
      <c r="CTC724" s="13"/>
      <c r="CTD724" s="13"/>
      <c r="CTE724" s="13"/>
      <c r="CTF724" s="13"/>
      <c r="CTG724" s="13"/>
      <c r="CTH724" s="13"/>
      <c r="CTI724" s="13"/>
      <c r="CTJ724" s="13"/>
      <c r="CTK724" s="13"/>
      <c r="CTL724" s="13"/>
      <c r="CTM724" s="13"/>
      <c r="CTN724" s="13"/>
      <c r="CTO724" s="13"/>
      <c r="CTP724" s="13"/>
      <c r="CTQ724" s="13"/>
      <c r="CTR724" s="13"/>
      <c r="CTS724" s="13"/>
      <c r="CTT724" s="13"/>
      <c r="CTU724" s="13"/>
      <c r="CTV724" s="13"/>
      <c r="CTW724" s="13"/>
      <c r="CTX724" s="13"/>
      <c r="CTY724" s="13"/>
      <c r="CTZ724" s="13"/>
      <c r="CUA724" s="13"/>
      <c r="CUB724" s="13"/>
      <c r="CUC724" s="13"/>
      <c r="CUD724" s="13"/>
      <c r="CUE724" s="13"/>
      <c r="CUF724" s="13"/>
      <c r="CUG724" s="13"/>
      <c r="CUH724" s="13"/>
      <c r="CUI724" s="13"/>
      <c r="CUJ724" s="13"/>
      <c r="CUK724" s="13"/>
      <c r="CUL724" s="13"/>
      <c r="CUM724" s="13"/>
      <c r="CUN724" s="13"/>
      <c r="CUO724" s="13"/>
      <c r="CUP724" s="13"/>
      <c r="CUQ724" s="13"/>
      <c r="CUR724" s="13"/>
      <c r="CUS724" s="13"/>
      <c r="CUT724" s="13"/>
      <c r="CUU724" s="13"/>
      <c r="CUV724" s="13"/>
      <c r="CUW724" s="13"/>
      <c r="CUX724" s="13"/>
      <c r="CUY724" s="13"/>
      <c r="CUZ724" s="13"/>
      <c r="CVA724" s="13"/>
      <c r="CVB724" s="13"/>
      <c r="CVC724" s="13"/>
      <c r="CVD724" s="13"/>
      <c r="CVE724" s="13"/>
      <c r="CVF724" s="13"/>
      <c r="CVG724" s="13"/>
      <c r="CVH724" s="13"/>
      <c r="CVI724" s="13"/>
      <c r="CVJ724" s="13"/>
      <c r="CVK724" s="13"/>
      <c r="CVL724" s="13"/>
      <c r="CVM724" s="13"/>
      <c r="CVN724" s="13"/>
      <c r="CVO724" s="13"/>
      <c r="CVP724" s="13"/>
      <c r="CVQ724" s="13"/>
      <c r="CVR724" s="13"/>
      <c r="CVS724" s="13"/>
      <c r="CVT724" s="13"/>
      <c r="CVU724" s="13"/>
      <c r="CVV724" s="13"/>
      <c r="CVW724" s="13"/>
      <c r="CVX724" s="13"/>
      <c r="CVY724" s="13"/>
      <c r="CVZ724" s="13"/>
      <c r="CWA724" s="13"/>
      <c r="CWB724" s="13"/>
      <c r="CWC724" s="13"/>
      <c r="CWD724" s="13"/>
      <c r="CWE724" s="13"/>
      <c r="CWF724" s="13"/>
      <c r="CWG724" s="13"/>
      <c r="CWH724" s="13"/>
      <c r="CWI724" s="13"/>
      <c r="CWJ724" s="13"/>
      <c r="CWK724" s="13"/>
      <c r="CWL724" s="13"/>
      <c r="CWM724" s="13"/>
      <c r="CWN724" s="13"/>
      <c r="CWO724" s="13"/>
      <c r="CWP724" s="13"/>
      <c r="CWQ724" s="13"/>
      <c r="CWR724" s="13"/>
      <c r="CWS724" s="13"/>
      <c r="CWT724" s="13"/>
      <c r="CWU724" s="13"/>
      <c r="CWV724" s="13"/>
      <c r="CWW724" s="13"/>
      <c r="CWX724" s="13"/>
      <c r="CWY724" s="13"/>
      <c r="CWZ724" s="13"/>
      <c r="CXA724" s="13"/>
      <c r="CXB724" s="13"/>
      <c r="CXC724" s="13"/>
      <c r="CXD724" s="13"/>
      <c r="CXE724" s="13"/>
      <c r="CXF724" s="13"/>
      <c r="CXG724" s="13"/>
      <c r="CXH724" s="13"/>
      <c r="CXI724" s="13"/>
      <c r="CXJ724" s="13"/>
      <c r="CXK724" s="13"/>
      <c r="CXL724" s="13"/>
      <c r="CXM724" s="13"/>
      <c r="CXN724" s="13"/>
      <c r="CXO724" s="13"/>
      <c r="CXP724" s="13"/>
      <c r="CXQ724" s="13"/>
      <c r="CXR724" s="13"/>
      <c r="CXS724" s="13"/>
      <c r="CXT724" s="13"/>
      <c r="CXU724" s="13"/>
      <c r="CXV724" s="13"/>
      <c r="CXW724" s="13"/>
      <c r="CXX724" s="13"/>
      <c r="CXY724" s="13"/>
      <c r="CXZ724" s="13"/>
      <c r="CYA724" s="13"/>
      <c r="CYB724" s="13"/>
      <c r="CYC724" s="13"/>
      <c r="CYD724" s="13"/>
      <c r="CYE724" s="13"/>
      <c r="CYF724" s="13"/>
      <c r="CYG724" s="13"/>
      <c r="CYH724" s="13"/>
      <c r="CYI724" s="13"/>
      <c r="CYJ724" s="13"/>
      <c r="CYK724" s="13"/>
      <c r="CYL724" s="13"/>
      <c r="CYM724" s="13"/>
      <c r="CYN724" s="13"/>
      <c r="CYO724" s="13"/>
      <c r="CYP724" s="13"/>
      <c r="CYQ724" s="13"/>
      <c r="CYR724" s="13"/>
      <c r="CYS724" s="13"/>
      <c r="CYT724" s="13"/>
      <c r="CYU724" s="13"/>
      <c r="CYV724" s="13"/>
      <c r="CYW724" s="13"/>
      <c r="CYX724" s="13"/>
      <c r="CYY724" s="13"/>
      <c r="CYZ724" s="13"/>
      <c r="CZA724" s="13"/>
      <c r="CZB724" s="13"/>
      <c r="CZC724" s="13"/>
      <c r="CZD724" s="13"/>
      <c r="CZE724" s="13"/>
      <c r="CZF724" s="13"/>
      <c r="CZG724" s="13"/>
      <c r="CZH724" s="13"/>
      <c r="CZI724" s="13"/>
      <c r="CZJ724" s="13"/>
      <c r="CZK724" s="13"/>
      <c r="CZL724" s="13"/>
      <c r="CZM724" s="13"/>
      <c r="CZN724" s="13"/>
      <c r="CZO724" s="13"/>
      <c r="CZP724" s="13"/>
      <c r="CZQ724" s="13"/>
      <c r="CZR724" s="13"/>
      <c r="CZS724" s="13"/>
      <c r="CZT724" s="13"/>
      <c r="CZU724" s="13"/>
      <c r="CZV724" s="13"/>
      <c r="CZW724" s="13"/>
      <c r="CZX724" s="13"/>
      <c r="CZY724" s="13"/>
      <c r="CZZ724" s="13"/>
      <c r="DAA724" s="13"/>
      <c r="DAB724" s="13"/>
      <c r="DAC724" s="13"/>
      <c r="DAD724" s="13"/>
      <c r="DAE724" s="13"/>
      <c r="DAF724" s="13"/>
      <c r="DAG724" s="13"/>
      <c r="DAH724" s="13"/>
      <c r="DAI724" s="13"/>
      <c r="DAJ724" s="13"/>
      <c r="DAK724" s="13"/>
      <c r="DAL724" s="13"/>
      <c r="DAM724" s="13"/>
      <c r="DAN724" s="13"/>
      <c r="DAO724" s="13"/>
      <c r="DAP724" s="13"/>
      <c r="DAQ724" s="13"/>
      <c r="DAR724" s="13"/>
      <c r="DAS724" s="13"/>
      <c r="DAT724" s="13"/>
      <c r="DAU724" s="13"/>
      <c r="DAV724" s="13"/>
      <c r="DAW724" s="13"/>
      <c r="DAX724" s="13"/>
      <c r="DAY724" s="13"/>
      <c r="DAZ724" s="13"/>
      <c r="DBA724" s="13"/>
      <c r="DBB724" s="13"/>
      <c r="DBC724" s="13"/>
      <c r="DBD724" s="13"/>
      <c r="DBE724" s="13"/>
      <c r="DBF724" s="13"/>
      <c r="DBG724" s="13"/>
      <c r="DBH724" s="13"/>
      <c r="DBI724" s="13"/>
      <c r="DBJ724" s="13"/>
      <c r="DBK724" s="13"/>
      <c r="DBL724" s="13"/>
      <c r="DBM724" s="13"/>
      <c r="DBN724" s="13"/>
      <c r="DBO724" s="13"/>
      <c r="DBP724" s="13"/>
      <c r="DBQ724" s="13"/>
      <c r="DBR724" s="13"/>
      <c r="DBS724" s="13"/>
      <c r="DBT724" s="13"/>
      <c r="DBU724" s="13"/>
      <c r="DBV724" s="13"/>
      <c r="DBW724" s="13"/>
      <c r="DBX724" s="13"/>
      <c r="DBY724" s="13"/>
      <c r="DBZ724" s="13"/>
      <c r="DCA724" s="13"/>
      <c r="DCB724" s="13"/>
      <c r="DCC724" s="13"/>
      <c r="DCD724" s="13"/>
      <c r="DCE724" s="13"/>
      <c r="DCF724" s="13"/>
      <c r="DCG724" s="13"/>
      <c r="DCH724" s="13"/>
      <c r="DCI724" s="13"/>
      <c r="DCJ724" s="13"/>
      <c r="DCK724" s="13"/>
      <c r="DCL724" s="13"/>
      <c r="DCM724" s="13"/>
      <c r="DCN724" s="13"/>
      <c r="DCO724" s="13"/>
      <c r="DCP724" s="13"/>
      <c r="DCQ724" s="13"/>
      <c r="DCR724" s="13"/>
      <c r="DCS724" s="13"/>
      <c r="DCT724" s="13"/>
      <c r="DCU724" s="13"/>
      <c r="DCV724" s="13"/>
      <c r="DCW724" s="13"/>
      <c r="DCX724" s="13"/>
      <c r="DCY724" s="13"/>
      <c r="DCZ724" s="13"/>
      <c r="DDA724" s="13"/>
      <c r="DDB724" s="13"/>
      <c r="DDC724" s="13"/>
      <c r="DDD724" s="13"/>
      <c r="DDE724" s="13"/>
      <c r="DDF724" s="13"/>
      <c r="DDG724" s="13"/>
      <c r="DDH724" s="13"/>
      <c r="DDI724" s="13"/>
      <c r="DDJ724" s="13"/>
      <c r="DDK724" s="13"/>
      <c r="DDL724" s="13"/>
      <c r="DDM724" s="13"/>
      <c r="DDN724" s="13"/>
      <c r="DDO724" s="13"/>
      <c r="DDP724" s="13"/>
      <c r="DDQ724" s="13"/>
      <c r="DDR724" s="13"/>
      <c r="DDS724" s="13"/>
      <c r="DDT724" s="13"/>
      <c r="DDU724" s="13"/>
      <c r="DDV724" s="13"/>
      <c r="DDW724" s="13"/>
      <c r="DDX724" s="13"/>
      <c r="DDY724" s="13"/>
      <c r="DDZ724" s="13"/>
      <c r="DEA724" s="13"/>
      <c r="DEB724" s="13"/>
      <c r="DEC724" s="13"/>
      <c r="DED724" s="13"/>
      <c r="DEE724" s="13"/>
      <c r="DEF724" s="13"/>
      <c r="DEG724" s="13"/>
      <c r="DEH724" s="13"/>
      <c r="DEI724" s="13"/>
      <c r="DEJ724" s="13"/>
      <c r="DEK724" s="13"/>
      <c r="DEL724" s="13"/>
      <c r="DEM724" s="13"/>
      <c r="DEN724" s="13"/>
      <c r="DEO724" s="13"/>
      <c r="DEP724" s="13"/>
      <c r="DEQ724" s="13"/>
      <c r="DER724" s="13"/>
      <c r="DES724" s="13"/>
      <c r="DET724" s="13"/>
      <c r="DEU724" s="13"/>
      <c r="DEV724" s="13"/>
      <c r="DEW724" s="13"/>
      <c r="DEX724" s="13"/>
      <c r="DEY724" s="13"/>
      <c r="DEZ724" s="13"/>
      <c r="DFA724" s="13"/>
      <c r="DFB724" s="13"/>
      <c r="DFC724" s="13"/>
      <c r="DFD724" s="13"/>
      <c r="DFE724" s="13"/>
      <c r="DFF724" s="13"/>
      <c r="DFG724" s="13"/>
      <c r="DFH724" s="13"/>
      <c r="DFI724" s="13"/>
      <c r="DFJ724" s="13"/>
      <c r="DFK724" s="13"/>
      <c r="DFL724" s="13"/>
      <c r="DFM724" s="13"/>
      <c r="DFN724" s="13"/>
      <c r="DFO724" s="13"/>
      <c r="DFP724" s="13"/>
      <c r="DFQ724" s="13"/>
      <c r="DFR724" s="13"/>
      <c r="DFS724" s="13"/>
      <c r="DFT724" s="13"/>
      <c r="DFU724" s="13"/>
      <c r="DFV724" s="13"/>
      <c r="DFW724" s="13"/>
      <c r="DFX724" s="13"/>
      <c r="DFY724" s="13"/>
      <c r="DFZ724" s="13"/>
      <c r="DGA724" s="13"/>
      <c r="DGB724" s="13"/>
      <c r="DGC724" s="13"/>
      <c r="DGD724" s="13"/>
      <c r="DGE724" s="13"/>
      <c r="DGF724" s="13"/>
      <c r="DGG724" s="13"/>
      <c r="DGH724" s="13"/>
      <c r="DGI724" s="13"/>
      <c r="DGJ724" s="13"/>
      <c r="DGK724" s="13"/>
      <c r="DGL724" s="13"/>
      <c r="DGM724" s="13"/>
      <c r="DGN724" s="13"/>
      <c r="DGO724" s="13"/>
      <c r="DGP724" s="13"/>
      <c r="DGQ724" s="13"/>
      <c r="DGR724" s="13"/>
      <c r="DGS724" s="13"/>
      <c r="DGT724" s="13"/>
      <c r="DGU724" s="13"/>
      <c r="DGV724" s="13"/>
      <c r="DGW724" s="13"/>
      <c r="DGX724" s="13"/>
      <c r="DGY724" s="13"/>
      <c r="DGZ724" s="13"/>
      <c r="DHA724" s="13"/>
      <c r="DHB724" s="13"/>
      <c r="DHC724" s="13"/>
      <c r="DHD724" s="13"/>
      <c r="DHE724" s="13"/>
      <c r="DHF724" s="13"/>
      <c r="DHG724" s="13"/>
      <c r="DHH724" s="13"/>
      <c r="DHI724" s="13"/>
      <c r="DHJ724" s="13"/>
      <c r="DHK724" s="13"/>
      <c r="DHL724" s="13"/>
      <c r="DHM724" s="13"/>
      <c r="DHN724" s="13"/>
      <c r="DHO724" s="13"/>
      <c r="DHP724" s="13"/>
      <c r="DHQ724" s="13"/>
      <c r="DHR724" s="13"/>
      <c r="DHS724" s="13"/>
      <c r="DHT724" s="13"/>
      <c r="DHU724" s="13"/>
      <c r="DHV724" s="13"/>
      <c r="DHW724" s="13"/>
      <c r="DHX724" s="13"/>
      <c r="DHY724" s="13"/>
      <c r="DHZ724" s="13"/>
      <c r="DIA724" s="13"/>
      <c r="DIB724" s="13"/>
      <c r="DIC724" s="13"/>
      <c r="DID724" s="13"/>
      <c r="DIE724" s="13"/>
      <c r="DIF724" s="13"/>
      <c r="DIG724" s="13"/>
      <c r="DIH724" s="13"/>
      <c r="DII724" s="13"/>
      <c r="DIJ724" s="13"/>
      <c r="DIK724" s="13"/>
      <c r="DIL724" s="13"/>
      <c r="DIM724" s="13"/>
      <c r="DIN724" s="13"/>
      <c r="DIO724" s="13"/>
      <c r="DIP724" s="13"/>
      <c r="DIQ724" s="13"/>
      <c r="DIR724" s="13"/>
      <c r="DIS724" s="13"/>
      <c r="DIT724" s="13"/>
      <c r="DIU724" s="13"/>
      <c r="DIV724" s="13"/>
      <c r="DIW724" s="13"/>
      <c r="DIX724" s="13"/>
      <c r="DIY724" s="13"/>
      <c r="DIZ724" s="13"/>
      <c r="DJA724" s="13"/>
      <c r="DJB724" s="13"/>
      <c r="DJC724" s="13"/>
      <c r="DJD724" s="13"/>
      <c r="DJE724" s="13"/>
      <c r="DJF724" s="13"/>
      <c r="DJG724" s="13"/>
      <c r="DJH724" s="13"/>
      <c r="DJI724" s="13"/>
      <c r="DJJ724" s="13"/>
      <c r="DJK724" s="13"/>
      <c r="DJL724" s="13"/>
      <c r="DJM724" s="13"/>
      <c r="DJN724" s="13"/>
      <c r="DJO724" s="13"/>
      <c r="DJP724" s="13"/>
      <c r="DJQ724" s="13"/>
      <c r="DJR724" s="13"/>
      <c r="DJS724" s="13"/>
      <c r="DJT724" s="13"/>
      <c r="DJU724" s="13"/>
      <c r="DJV724" s="13"/>
      <c r="DJW724" s="13"/>
      <c r="DJX724" s="13"/>
      <c r="DJY724" s="13"/>
      <c r="DJZ724" s="13"/>
      <c r="DKA724" s="13"/>
      <c r="DKB724" s="13"/>
      <c r="DKC724" s="13"/>
      <c r="DKD724" s="13"/>
      <c r="DKE724" s="13"/>
      <c r="DKF724" s="13"/>
      <c r="DKG724" s="13"/>
      <c r="DKH724" s="13"/>
      <c r="DKI724" s="13"/>
      <c r="DKJ724" s="13"/>
      <c r="DKK724" s="13"/>
      <c r="DKL724" s="13"/>
      <c r="DKM724" s="13"/>
      <c r="DKN724" s="13"/>
      <c r="DKO724" s="13"/>
      <c r="DKP724" s="13"/>
      <c r="DKQ724" s="13"/>
      <c r="DKR724" s="13"/>
      <c r="DKS724" s="13"/>
      <c r="DKT724" s="13"/>
      <c r="DKU724" s="13"/>
      <c r="DKV724" s="13"/>
      <c r="DKW724" s="13"/>
      <c r="DKX724" s="13"/>
      <c r="DKY724" s="13"/>
      <c r="DKZ724" s="13"/>
      <c r="DLA724" s="13"/>
      <c r="DLB724" s="13"/>
      <c r="DLC724" s="13"/>
      <c r="DLD724" s="13"/>
      <c r="DLE724" s="13"/>
      <c r="DLF724" s="13"/>
      <c r="DLG724" s="13"/>
      <c r="DLH724" s="13"/>
      <c r="DLI724" s="13"/>
      <c r="DLJ724" s="13"/>
      <c r="DLK724" s="13"/>
      <c r="DLL724" s="13"/>
      <c r="DLM724" s="13"/>
      <c r="DLN724" s="13"/>
      <c r="DLO724" s="13"/>
      <c r="DLP724" s="13"/>
      <c r="DLQ724" s="13"/>
      <c r="DLR724" s="13"/>
      <c r="DLS724" s="13"/>
      <c r="DLT724" s="13"/>
      <c r="DLU724" s="13"/>
      <c r="DLV724" s="13"/>
      <c r="DLW724" s="13"/>
      <c r="DLX724" s="13"/>
      <c r="DLY724" s="13"/>
      <c r="DLZ724" s="13"/>
      <c r="DMA724" s="13"/>
      <c r="DMB724" s="13"/>
      <c r="DMC724" s="13"/>
      <c r="DMD724" s="13"/>
      <c r="DME724" s="13"/>
      <c r="DMF724" s="13"/>
      <c r="DMG724" s="13"/>
      <c r="DMH724" s="13"/>
      <c r="DMI724" s="13"/>
      <c r="DMJ724" s="13"/>
      <c r="DMK724" s="13"/>
      <c r="DML724" s="13"/>
      <c r="DMM724" s="13"/>
      <c r="DMN724" s="13"/>
      <c r="DMO724" s="13"/>
      <c r="DMP724" s="13"/>
      <c r="DMQ724" s="13"/>
      <c r="DMR724" s="13"/>
      <c r="DMS724" s="13"/>
      <c r="DMT724" s="13"/>
      <c r="DMU724" s="13"/>
      <c r="DMV724" s="13"/>
      <c r="DMW724" s="13"/>
      <c r="DMX724" s="13"/>
      <c r="DMY724" s="13"/>
      <c r="DMZ724" s="13"/>
      <c r="DNA724" s="13"/>
      <c r="DNB724" s="13"/>
      <c r="DNC724" s="13"/>
      <c r="DND724" s="13"/>
      <c r="DNE724" s="13"/>
      <c r="DNF724" s="13"/>
      <c r="DNG724" s="13"/>
      <c r="DNH724" s="13"/>
      <c r="DNI724" s="13"/>
      <c r="DNJ724" s="13"/>
      <c r="DNK724" s="13"/>
      <c r="DNL724" s="13"/>
      <c r="DNM724" s="13"/>
      <c r="DNN724" s="13"/>
      <c r="DNO724" s="13"/>
      <c r="DNP724" s="13"/>
      <c r="DNQ724" s="13"/>
      <c r="DNR724" s="13"/>
      <c r="DNS724" s="13"/>
      <c r="DNT724" s="13"/>
      <c r="DNU724" s="13"/>
      <c r="DNV724" s="13"/>
      <c r="DNW724" s="13"/>
      <c r="DNX724" s="13"/>
      <c r="DNY724" s="13"/>
      <c r="DNZ724" s="13"/>
      <c r="DOA724" s="13"/>
      <c r="DOB724" s="13"/>
      <c r="DOC724" s="13"/>
      <c r="DOD724" s="13"/>
      <c r="DOE724" s="13"/>
      <c r="DOF724" s="13"/>
      <c r="DOG724" s="13"/>
      <c r="DOH724" s="13"/>
      <c r="DOI724" s="13"/>
      <c r="DOJ724" s="13"/>
      <c r="DOK724" s="13"/>
      <c r="DOL724" s="13"/>
      <c r="DOM724" s="13"/>
      <c r="DON724" s="13"/>
      <c r="DOO724" s="13"/>
      <c r="DOP724" s="13"/>
      <c r="DOQ724" s="13"/>
      <c r="DOR724" s="13"/>
      <c r="DOS724" s="13"/>
      <c r="DOT724" s="13"/>
      <c r="DOU724" s="13"/>
      <c r="DOV724" s="13"/>
      <c r="DOW724" s="13"/>
      <c r="DOX724" s="13"/>
      <c r="DOY724" s="13"/>
      <c r="DOZ724" s="13"/>
      <c r="DPA724" s="13"/>
      <c r="DPB724" s="13"/>
      <c r="DPC724" s="13"/>
      <c r="DPD724" s="13"/>
      <c r="DPE724" s="13"/>
      <c r="DPF724" s="13"/>
      <c r="DPG724" s="13"/>
      <c r="DPH724" s="13"/>
      <c r="DPI724" s="13"/>
      <c r="DPJ724" s="13"/>
      <c r="DPK724" s="13"/>
      <c r="DPL724" s="13"/>
      <c r="DPM724" s="13"/>
      <c r="DPN724" s="13"/>
      <c r="DPO724" s="13"/>
      <c r="DPP724" s="13"/>
      <c r="DPQ724" s="13"/>
      <c r="DPR724" s="13"/>
      <c r="DPS724" s="13"/>
      <c r="DPT724" s="13"/>
      <c r="DPU724" s="13"/>
      <c r="DPV724" s="13"/>
      <c r="DPW724" s="13"/>
      <c r="DPX724" s="13"/>
      <c r="DPY724" s="13"/>
      <c r="DPZ724" s="13"/>
      <c r="DQA724" s="13"/>
      <c r="DQB724" s="13"/>
      <c r="DQC724" s="13"/>
      <c r="DQD724" s="13"/>
      <c r="DQE724" s="13"/>
      <c r="DQF724" s="13"/>
      <c r="DQG724" s="13"/>
      <c r="DQH724" s="13"/>
      <c r="DQI724" s="13"/>
      <c r="DQJ724" s="13"/>
      <c r="DQK724" s="13"/>
      <c r="DQL724" s="13"/>
      <c r="DQM724" s="13"/>
      <c r="DQN724" s="13"/>
      <c r="DQO724" s="13"/>
      <c r="DQP724" s="13"/>
      <c r="DQQ724" s="13"/>
      <c r="DQR724" s="13"/>
      <c r="DQS724" s="13"/>
      <c r="DQT724" s="13"/>
      <c r="DQU724" s="13"/>
      <c r="DQV724" s="13"/>
      <c r="DQW724" s="13"/>
      <c r="DQX724" s="13"/>
      <c r="DQY724" s="13"/>
      <c r="DQZ724" s="13"/>
      <c r="DRA724" s="13"/>
      <c r="DRB724" s="13"/>
      <c r="DRC724" s="13"/>
      <c r="DRD724" s="13"/>
      <c r="DRE724" s="13"/>
      <c r="DRF724" s="13"/>
      <c r="DRG724" s="13"/>
      <c r="DRH724" s="13"/>
      <c r="DRI724" s="13"/>
      <c r="DRJ724" s="13"/>
      <c r="DRK724" s="13"/>
      <c r="DRL724" s="13"/>
      <c r="DRM724" s="13"/>
      <c r="DRN724" s="13"/>
      <c r="DRO724" s="13"/>
      <c r="DRP724" s="13"/>
      <c r="DRQ724" s="13"/>
      <c r="DRR724" s="13"/>
      <c r="DRS724" s="13"/>
      <c r="DRT724" s="13"/>
      <c r="DRU724" s="13"/>
      <c r="DRV724" s="13"/>
      <c r="DRW724" s="13"/>
      <c r="DRX724" s="13"/>
      <c r="DRY724" s="13"/>
      <c r="DRZ724" s="13"/>
      <c r="DSA724" s="13"/>
      <c r="DSB724" s="13"/>
      <c r="DSC724" s="13"/>
      <c r="DSD724" s="13"/>
      <c r="DSE724" s="13"/>
      <c r="DSF724" s="13"/>
      <c r="DSG724" s="13"/>
      <c r="DSH724" s="13"/>
      <c r="DSI724" s="13"/>
      <c r="DSJ724" s="13"/>
      <c r="DSK724" s="13"/>
      <c r="DSL724" s="13"/>
      <c r="DSM724" s="13"/>
      <c r="DSN724" s="13"/>
      <c r="DSO724" s="13"/>
      <c r="DSP724" s="13"/>
      <c r="DSQ724" s="13"/>
      <c r="DSR724" s="13"/>
      <c r="DSS724" s="13"/>
      <c r="DST724" s="13"/>
      <c r="DSU724" s="13"/>
      <c r="DSV724" s="13"/>
      <c r="DSW724" s="13"/>
      <c r="DSX724" s="13"/>
      <c r="DSY724" s="13"/>
      <c r="DSZ724" s="13"/>
      <c r="DTA724" s="13"/>
      <c r="DTB724" s="13"/>
      <c r="DTC724" s="13"/>
      <c r="DTD724" s="13"/>
      <c r="DTE724" s="13"/>
      <c r="DTF724" s="13"/>
      <c r="DTG724" s="13"/>
      <c r="DTH724" s="13"/>
      <c r="DTI724" s="13"/>
      <c r="DTJ724" s="13"/>
      <c r="DTK724" s="13"/>
      <c r="DTL724" s="13"/>
      <c r="DTM724" s="13"/>
      <c r="DTN724" s="13"/>
      <c r="DTO724" s="13"/>
      <c r="DTP724" s="13"/>
      <c r="DTQ724" s="13"/>
      <c r="DTR724" s="13"/>
      <c r="DTS724" s="13"/>
      <c r="DTT724" s="13"/>
      <c r="DTU724" s="13"/>
      <c r="DTV724" s="13"/>
      <c r="DTW724" s="13"/>
      <c r="DTX724" s="13"/>
      <c r="DTY724" s="13"/>
      <c r="DTZ724" s="13"/>
      <c r="DUA724" s="13"/>
      <c r="DUB724" s="13"/>
      <c r="DUC724" s="13"/>
      <c r="DUD724" s="13"/>
      <c r="DUE724" s="13"/>
      <c r="DUF724" s="13"/>
      <c r="DUG724" s="13"/>
      <c r="DUH724" s="13"/>
      <c r="DUI724" s="13"/>
      <c r="DUJ724" s="13"/>
      <c r="DUK724" s="13"/>
      <c r="DUL724" s="13"/>
      <c r="DUM724" s="13"/>
      <c r="DUN724" s="13"/>
      <c r="DUO724" s="13"/>
      <c r="DUP724" s="13"/>
      <c r="DUQ724" s="13"/>
      <c r="DUR724" s="13"/>
      <c r="DUS724" s="13"/>
      <c r="DUT724" s="13"/>
      <c r="DUU724" s="13"/>
      <c r="DUV724" s="13"/>
      <c r="DUW724" s="13"/>
      <c r="DUX724" s="13"/>
      <c r="DUY724" s="13"/>
      <c r="DUZ724" s="13"/>
      <c r="DVA724" s="13"/>
      <c r="DVB724" s="13"/>
      <c r="DVC724" s="13"/>
      <c r="DVD724" s="13"/>
      <c r="DVE724" s="13"/>
      <c r="DVF724" s="13"/>
      <c r="DVG724" s="13"/>
      <c r="DVH724" s="13"/>
      <c r="DVI724" s="13"/>
      <c r="DVJ724" s="13"/>
      <c r="DVK724" s="13"/>
      <c r="DVL724" s="13"/>
      <c r="DVM724" s="13"/>
      <c r="DVN724" s="13"/>
      <c r="DVO724" s="13"/>
      <c r="DVP724" s="13"/>
      <c r="DVQ724" s="13"/>
      <c r="DVR724" s="13"/>
      <c r="DVS724" s="13"/>
      <c r="DVT724" s="13"/>
      <c r="DVU724" s="13"/>
      <c r="DVV724" s="13"/>
      <c r="DVW724" s="13"/>
      <c r="DVX724" s="13"/>
      <c r="DVY724" s="13"/>
      <c r="DVZ724" s="13"/>
      <c r="DWA724" s="13"/>
      <c r="DWB724" s="13"/>
      <c r="DWC724" s="13"/>
      <c r="DWD724" s="13"/>
      <c r="DWE724" s="13"/>
      <c r="DWF724" s="13"/>
      <c r="DWG724" s="13"/>
      <c r="DWH724" s="13"/>
      <c r="DWI724" s="13"/>
      <c r="DWJ724" s="13"/>
      <c r="DWK724" s="13"/>
      <c r="DWL724" s="13"/>
      <c r="DWM724" s="13"/>
      <c r="DWN724" s="13"/>
      <c r="DWO724" s="13"/>
      <c r="DWP724" s="13"/>
      <c r="DWQ724" s="13"/>
      <c r="DWR724" s="13"/>
      <c r="DWS724" s="13"/>
      <c r="DWT724" s="13"/>
      <c r="DWU724" s="13"/>
      <c r="DWV724" s="13"/>
      <c r="DWW724" s="13"/>
      <c r="DWX724" s="13"/>
      <c r="DWY724" s="13"/>
      <c r="DWZ724" s="13"/>
      <c r="DXA724" s="13"/>
      <c r="DXB724" s="13"/>
      <c r="DXC724" s="13"/>
      <c r="DXD724" s="13"/>
      <c r="DXE724" s="13"/>
      <c r="DXF724" s="13"/>
      <c r="DXG724" s="13"/>
      <c r="DXH724" s="13"/>
      <c r="DXI724" s="13"/>
      <c r="DXJ724" s="13"/>
      <c r="DXK724" s="13"/>
      <c r="DXL724" s="13"/>
      <c r="DXM724" s="13"/>
      <c r="DXN724" s="13"/>
      <c r="DXO724" s="13"/>
      <c r="DXP724" s="13"/>
      <c r="DXQ724" s="13"/>
      <c r="DXR724" s="13"/>
      <c r="DXS724" s="13"/>
      <c r="DXT724" s="13"/>
      <c r="DXU724" s="13"/>
      <c r="DXV724" s="13"/>
      <c r="DXW724" s="13"/>
      <c r="DXX724" s="13"/>
      <c r="DXY724" s="13"/>
      <c r="DXZ724" s="13"/>
      <c r="DYA724" s="13"/>
      <c r="DYB724" s="13"/>
      <c r="DYC724" s="13"/>
      <c r="DYD724" s="13"/>
      <c r="DYE724" s="13"/>
      <c r="DYF724" s="13"/>
      <c r="DYG724" s="13"/>
      <c r="DYH724" s="13"/>
      <c r="DYI724" s="13"/>
      <c r="DYJ724" s="13"/>
      <c r="DYK724" s="13"/>
      <c r="DYL724" s="13"/>
      <c r="DYM724" s="13"/>
      <c r="DYN724" s="13"/>
      <c r="DYO724" s="13"/>
      <c r="DYP724" s="13"/>
      <c r="DYQ724" s="13"/>
      <c r="DYR724" s="13"/>
      <c r="DYS724" s="13"/>
      <c r="DYT724" s="13"/>
      <c r="DYU724" s="13"/>
      <c r="DYV724" s="13"/>
      <c r="DYW724" s="13"/>
      <c r="DYX724" s="13"/>
      <c r="DYY724" s="13"/>
      <c r="DYZ724" s="13"/>
      <c r="DZA724" s="13"/>
      <c r="DZB724" s="13"/>
      <c r="DZC724" s="13"/>
      <c r="DZD724" s="13"/>
      <c r="DZE724" s="13"/>
      <c r="DZF724" s="13"/>
      <c r="DZG724" s="13"/>
      <c r="DZH724" s="13"/>
      <c r="DZI724" s="13"/>
      <c r="DZJ724" s="13"/>
      <c r="DZK724" s="13"/>
      <c r="DZL724" s="13"/>
      <c r="DZM724" s="13"/>
      <c r="DZN724" s="13"/>
      <c r="DZO724" s="13"/>
      <c r="DZP724" s="13"/>
      <c r="DZQ724" s="13"/>
      <c r="DZR724" s="13"/>
      <c r="DZS724" s="13"/>
      <c r="DZT724" s="13"/>
      <c r="DZU724" s="13"/>
      <c r="DZV724" s="13"/>
      <c r="DZW724" s="13"/>
      <c r="DZX724" s="13"/>
      <c r="DZY724" s="13"/>
      <c r="DZZ724" s="13"/>
      <c r="EAA724" s="13"/>
      <c r="EAB724" s="13"/>
      <c r="EAC724" s="13"/>
      <c r="EAD724" s="13"/>
      <c r="EAE724" s="13"/>
      <c r="EAF724" s="13"/>
      <c r="EAG724" s="13"/>
      <c r="EAH724" s="13"/>
      <c r="EAI724" s="13"/>
      <c r="EAJ724" s="13"/>
      <c r="EAK724" s="13"/>
      <c r="EAL724" s="13"/>
      <c r="EAM724" s="13"/>
      <c r="EAN724" s="13"/>
      <c r="EAO724" s="13"/>
      <c r="EAP724" s="13"/>
      <c r="EAQ724" s="13"/>
      <c r="EAR724" s="13"/>
      <c r="EAS724" s="13"/>
      <c r="EAT724" s="13"/>
      <c r="EAU724" s="13"/>
      <c r="EAV724" s="13"/>
      <c r="EAW724" s="13"/>
      <c r="EAX724" s="13"/>
      <c r="EAY724" s="13"/>
      <c r="EAZ724" s="13"/>
      <c r="EBA724" s="13"/>
      <c r="EBB724" s="13"/>
      <c r="EBC724" s="13"/>
      <c r="EBD724" s="13"/>
      <c r="EBE724" s="13"/>
      <c r="EBF724" s="13"/>
      <c r="EBG724" s="13"/>
      <c r="EBH724" s="13"/>
      <c r="EBI724" s="13"/>
      <c r="EBJ724" s="13"/>
      <c r="EBK724" s="13"/>
      <c r="EBL724" s="13"/>
      <c r="EBM724" s="13"/>
      <c r="EBN724" s="13"/>
      <c r="EBO724" s="13"/>
      <c r="EBP724" s="13"/>
      <c r="EBQ724" s="13"/>
      <c r="EBR724" s="13"/>
      <c r="EBS724" s="13"/>
      <c r="EBT724" s="13"/>
      <c r="EBU724" s="13"/>
      <c r="EBV724" s="13"/>
      <c r="EBW724" s="13"/>
      <c r="EBX724" s="13"/>
      <c r="EBY724" s="13"/>
      <c r="EBZ724" s="13"/>
      <c r="ECA724" s="13"/>
      <c r="ECB724" s="13"/>
      <c r="ECC724" s="13"/>
      <c r="ECD724" s="13"/>
      <c r="ECE724" s="13"/>
      <c r="ECF724" s="13"/>
      <c r="ECG724" s="13"/>
      <c r="ECH724" s="13"/>
      <c r="ECI724" s="13"/>
      <c r="ECJ724" s="13"/>
      <c r="ECK724" s="13"/>
      <c r="ECL724" s="13"/>
      <c r="ECM724" s="13"/>
      <c r="ECN724" s="13"/>
      <c r="ECO724" s="13"/>
      <c r="ECP724" s="13"/>
      <c r="ECQ724" s="13"/>
      <c r="ECR724" s="13"/>
      <c r="ECS724" s="13"/>
      <c r="ECT724" s="13"/>
      <c r="ECU724" s="13"/>
      <c r="ECV724" s="13"/>
      <c r="ECW724" s="13"/>
      <c r="ECX724" s="13"/>
      <c r="ECY724" s="13"/>
      <c r="ECZ724" s="13"/>
      <c r="EDA724" s="13"/>
      <c r="EDB724" s="13"/>
      <c r="EDC724" s="13"/>
      <c r="EDD724" s="13"/>
      <c r="EDE724" s="13"/>
      <c r="EDF724" s="13"/>
      <c r="EDG724" s="13"/>
      <c r="EDH724" s="13"/>
      <c r="EDI724" s="13"/>
      <c r="EDJ724" s="13"/>
      <c r="EDK724" s="13"/>
      <c r="EDL724" s="13"/>
      <c r="EDM724" s="13"/>
      <c r="EDN724" s="13"/>
      <c r="EDO724" s="13"/>
      <c r="EDP724" s="13"/>
      <c r="EDQ724" s="13"/>
      <c r="EDR724" s="13"/>
      <c r="EDS724" s="13"/>
      <c r="EDT724" s="13"/>
      <c r="EDU724" s="13"/>
      <c r="EDV724" s="13"/>
      <c r="EDW724" s="13"/>
      <c r="EDX724" s="13"/>
      <c r="EDY724" s="13"/>
      <c r="EDZ724" s="13"/>
      <c r="EEA724" s="13"/>
      <c r="EEB724" s="13"/>
      <c r="EEC724" s="13"/>
      <c r="EED724" s="13"/>
      <c r="EEE724" s="13"/>
      <c r="EEF724" s="13"/>
      <c r="EEG724" s="13"/>
      <c r="EEH724" s="13"/>
      <c r="EEI724" s="13"/>
      <c r="EEJ724" s="13"/>
      <c r="EEK724" s="13"/>
      <c r="EEL724" s="13"/>
      <c r="EEM724" s="13"/>
      <c r="EEN724" s="13"/>
      <c r="EEO724" s="13"/>
      <c r="EEP724" s="13"/>
      <c r="EEQ724" s="13"/>
      <c r="EER724" s="13"/>
      <c r="EES724" s="13"/>
      <c r="EET724" s="13"/>
      <c r="EEU724" s="13"/>
      <c r="EEV724" s="13"/>
      <c r="EEW724" s="13"/>
      <c r="EEX724" s="13"/>
      <c r="EEY724" s="13"/>
      <c r="EEZ724" s="13"/>
      <c r="EFA724" s="13"/>
      <c r="EFB724" s="13"/>
      <c r="EFC724" s="13"/>
      <c r="EFD724" s="13"/>
      <c r="EFE724" s="13"/>
      <c r="EFF724" s="13"/>
      <c r="EFG724" s="13"/>
      <c r="EFH724" s="13"/>
      <c r="EFI724" s="13"/>
      <c r="EFJ724" s="13"/>
      <c r="EFK724" s="13"/>
      <c r="EFL724" s="13"/>
      <c r="EFM724" s="13"/>
      <c r="EFN724" s="13"/>
      <c r="EFO724" s="13"/>
      <c r="EFP724" s="13"/>
      <c r="EFQ724" s="13"/>
      <c r="EFR724" s="13"/>
      <c r="EFS724" s="13"/>
      <c r="EFT724" s="13"/>
      <c r="EFU724" s="13"/>
      <c r="EFV724" s="13"/>
      <c r="EFW724" s="13"/>
      <c r="EFX724" s="13"/>
      <c r="EFY724" s="13"/>
      <c r="EFZ724" s="13"/>
      <c r="EGA724" s="13"/>
      <c r="EGB724" s="13"/>
      <c r="EGC724" s="13"/>
      <c r="EGD724" s="13"/>
      <c r="EGE724" s="13"/>
      <c r="EGF724" s="13"/>
      <c r="EGG724" s="13"/>
      <c r="EGH724" s="13"/>
      <c r="EGI724" s="13"/>
      <c r="EGJ724" s="13"/>
      <c r="EGK724" s="13"/>
      <c r="EGL724" s="13"/>
      <c r="EGM724" s="13"/>
      <c r="EGN724" s="13"/>
      <c r="EGO724" s="13"/>
      <c r="EGP724" s="13"/>
      <c r="EGQ724" s="13"/>
      <c r="EGR724" s="13"/>
      <c r="EGS724" s="13"/>
      <c r="EGT724" s="13"/>
      <c r="EGU724" s="13"/>
      <c r="EGV724" s="13"/>
      <c r="EGW724" s="13"/>
      <c r="EGX724" s="13"/>
      <c r="EGY724" s="13"/>
      <c r="EGZ724" s="13"/>
      <c r="EHA724" s="13"/>
      <c r="EHB724" s="13"/>
      <c r="EHC724" s="13"/>
      <c r="EHD724" s="13"/>
      <c r="EHE724" s="13"/>
      <c r="EHF724" s="13"/>
      <c r="EHG724" s="13"/>
      <c r="EHH724" s="13"/>
      <c r="EHI724" s="13"/>
      <c r="EHJ724" s="13"/>
      <c r="EHK724" s="13"/>
      <c r="EHL724" s="13"/>
      <c r="EHM724" s="13"/>
      <c r="EHN724" s="13"/>
      <c r="EHO724" s="13"/>
      <c r="EHP724" s="13"/>
      <c r="EHQ724" s="13"/>
      <c r="EHR724" s="13"/>
      <c r="EHS724" s="13"/>
      <c r="EHT724" s="13"/>
      <c r="EHU724" s="13"/>
      <c r="EHV724" s="13"/>
      <c r="EHW724" s="13"/>
      <c r="EHX724" s="13"/>
      <c r="EHY724" s="13"/>
      <c r="EHZ724" s="13"/>
      <c r="EIA724" s="13"/>
      <c r="EIB724" s="13"/>
      <c r="EIC724" s="13"/>
      <c r="EID724" s="13"/>
      <c r="EIE724" s="13"/>
      <c r="EIF724" s="13"/>
      <c r="EIG724" s="13"/>
      <c r="EIH724" s="13"/>
      <c r="EII724" s="13"/>
      <c r="EIJ724" s="13"/>
      <c r="EIK724" s="13"/>
      <c r="EIL724" s="13"/>
      <c r="EIM724" s="13"/>
      <c r="EIN724" s="13"/>
      <c r="EIO724" s="13"/>
      <c r="EIP724" s="13"/>
      <c r="EIQ724" s="13"/>
      <c r="EIR724" s="13"/>
      <c r="EIS724" s="13"/>
      <c r="EIT724" s="13"/>
      <c r="EIU724" s="13"/>
      <c r="EIV724" s="13"/>
      <c r="EIW724" s="13"/>
      <c r="EIX724" s="13"/>
      <c r="EIY724" s="13"/>
      <c r="EIZ724" s="13"/>
      <c r="EJA724" s="13"/>
      <c r="EJB724" s="13"/>
      <c r="EJC724" s="13"/>
      <c r="EJD724" s="13"/>
      <c r="EJE724" s="13"/>
      <c r="EJF724" s="13"/>
      <c r="EJG724" s="13"/>
      <c r="EJH724" s="13"/>
      <c r="EJI724" s="13"/>
      <c r="EJJ724" s="13"/>
      <c r="EJK724" s="13"/>
      <c r="EJL724" s="13"/>
      <c r="EJM724" s="13"/>
      <c r="EJN724" s="13"/>
      <c r="EJO724" s="13"/>
      <c r="EJP724" s="13"/>
      <c r="EJQ724" s="13"/>
      <c r="EJR724" s="13"/>
      <c r="EJS724" s="13"/>
      <c r="EJT724" s="13"/>
      <c r="EJU724" s="13"/>
      <c r="EJV724" s="13"/>
      <c r="EJW724" s="13"/>
      <c r="EJX724" s="13"/>
      <c r="EJY724" s="13"/>
      <c r="EJZ724" s="13"/>
      <c r="EKA724" s="13"/>
      <c r="EKB724" s="13"/>
      <c r="EKC724" s="13"/>
      <c r="EKD724" s="13"/>
      <c r="EKE724" s="13"/>
      <c r="EKF724" s="13"/>
      <c r="EKG724" s="13"/>
      <c r="EKH724" s="13"/>
      <c r="EKI724" s="13"/>
      <c r="EKJ724" s="13"/>
      <c r="EKK724" s="13"/>
      <c r="EKL724" s="13"/>
      <c r="EKM724" s="13"/>
      <c r="EKN724" s="13"/>
      <c r="EKO724" s="13"/>
      <c r="EKP724" s="13"/>
      <c r="EKQ724" s="13"/>
      <c r="EKR724" s="13"/>
      <c r="EKS724" s="13"/>
      <c r="EKT724" s="13"/>
      <c r="EKU724" s="13"/>
      <c r="EKV724" s="13"/>
      <c r="EKW724" s="13"/>
      <c r="EKX724" s="13"/>
      <c r="EKY724" s="13"/>
      <c r="EKZ724" s="13"/>
      <c r="ELA724" s="13"/>
      <c r="ELB724" s="13"/>
      <c r="ELC724" s="13"/>
      <c r="ELD724" s="13"/>
      <c r="ELE724" s="13"/>
      <c r="ELF724" s="13"/>
      <c r="ELG724" s="13"/>
      <c r="ELH724" s="13"/>
      <c r="ELI724" s="13"/>
      <c r="ELJ724" s="13"/>
      <c r="ELK724" s="13"/>
      <c r="ELL724" s="13"/>
      <c r="ELM724" s="13"/>
      <c r="ELN724" s="13"/>
      <c r="ELO724" s="13"/>
      <c r="ELP724" s="13"/>
      <c r="ELQ724" s="13"/>
      <c r="ELR724" s="13"/>
      <c r="ELS724" s="13"/>
      <c r="ELT724" s="13"/>
      <c r="ELU724" s="13"/>
      <c r="ELV724" s="13"/>
      <c r="ELW724" s="13"/>
      <c r="ELX724" s="13"/>
      <c r="ELY724" s="13"/>
      <c r="ELZ724" s="13"/>
      <c r="EMA724" s="13"/>
      <c r="EMB724" s="13"/>
      <c r="EMC724" s="13"/>
      <c r="EMD724" s="13"/>
      <c r="EME724" s="13"/>
      <c r="EMF724" s="13"/>
      <c r="EMG724" s="13"/>
      <c r="EMH724" s="13"/>
      <c r="EMI724" s="13"/>
      <c r="EMJ724" s="13"/>
      <c r="EMK724" s="13"/>
      <c r="EML724" s="13"/>
      <c r="EMM724" s="13"/>
      <c r="EMN724" s="13"/>
      <c r="EMO724" s="13"/>
      <c r="EMP724" s="13"/>
      <c r="EMQ724" s="13"/>
      <c r="EMR724" s="13"/>
      <c r="EMS724" s="13"/>
      <c r="EMT724" s="13"/>
      <c r="EMU724" s="13"/>
      <c r="EMV724" s="13"/>
      <c r="EMW724" s="13"/>
      <c r="EMX724" s="13"/>
      <c r="EMY724" s="13"/>
      <c r="EMZ724" s="13"/>
      <c r="ENA724" s="13"/>
      <c r="ENB724" s="13"/>
      <c r="ENC724" s="13"/>
      <c r="END724" s="13"/>
      <c r="ENE724" s="13"/>
      <c r="ENF724" s="13"/>
      <c r="ENG724" s="13"/>
      <c r="ENH724" s="13"/>
      <c r="ENI724" s="13"/>
      <c r="ENJ724" s="13"/>
      <c r="ENK724" s="13"/>
      <c r="ENL724" s="13"/>
      <c r="ENM724" s="13"/>
      <c r="ENN724" s="13"/>
      <c r="ENO724" s="13"/>
      <c r="ENP724" s="13"/>
      <c r="ENQ724" s="13"/>
      <c r="ENR724" s="13"/>
      <c r="ENS724" s="13"/>
      <c r="ENT724" s="13"/>
      <c r="ENU724" s="13"/>
      <c r="ENV724" s="13"/>
      <c r="ENW724" s="13"/>
      <c r="ENX724" s="13"/>
      <c r="ENY724" s="13"/>
      <c r="ENZ724" s="13"/>
      <c r="EOA724" s="13"/>
      <c r="EOB724" s="13"/>
      <c r="EOC724" s="13"/>
      <c r="EOD724" s="13"/>
      <c r="EOE724" s="13"/>
      <c r="EOF724" s="13"/>
      <c r="EOG724" s="13"/>
      <c r="EOH724" s="13"/>
      <c r="EOI724" s="13"/>
      <c r="EOJ724" s="13"/>
      <c r="EOK724" s="13"/>
      <c r="EOL724" s="13"/>
      <c r="EOM724" s="13"/>
      <c r="EON724" s="13"/>
      <c r="EOO724" s="13"/>
      <c r="EOP724" s="13"/>
      <c r="EOQ724" s="13"/>
      <c r="EOR724" s="13"/>
      <c r="EOS724" s="13"/>
      <c r="EOT724" s="13"/>
      <c r="EOU724" s="13"/>
      <c r="EOV724" s="13"/>
      <c r="EOW724" s="13"/>
      <c r="EOX724" s="13"/>
      <c r="EOY724" s="13"/>
      <c r="EOZ724" s="13"/>
      <c r="EPA724" s="13"/>
      <c r="EPB724" s="13"/>
      <c r="EPC724" s="13"/>
      <c r="EPD724" s="13"/>
      <c r="EPE724" s="13"/>
      <c r="EPF724" s="13"/>
      <c r="EPG724" s="13"/>
      <c r="EPH724" s="13"/>
      <c r="EPI724" s="13"/>
      <c r="EPJ724" s="13"/>
      <c r="EPK724" s="13"/>
      <c r="EPL724" s="13"/>
      <c r="EPM724" s="13"/>
      <c r="EPN724" s="13"/>
      <c r="EPO724" s="13"/>
      <c r="EPP724" s="13"/>
      <c r="EPQ724" s="13"/>
      <c r="EPR724" s="13"/>
      <c r="EPS724" s="13"/>
      <c r="EPT724" s="13"/>
      <c r="EPU724" s="13"/>
      <c r="EPV724" s="13"/>
      <c r="EPW724" s="13"/>
      <c r="EPX724" s="13"/>
      <c r="EPY724" s="13"/>
      <c r="EPZ724" s="13"/>
      <c r="EQA724" s="13"/>
      <c r="EQB724" s="13"/>
      <c r="EQC724" s="13"/>
      <c r="EQD724" s="13"/>
      <c r="EQE724" s="13"/>
      <c r="EQF724" s="13"/>
      <c r="EQG724" s="13"/>
      <c r="EQH724" s="13"/>
      <c r="EQI724" s="13"/>
      <c r="EQJ724" s="13"/>
      <c r="EQK724" s="13"/>
      <c r="EQL724" s="13"/>
      <c r="EQM724" s="13"/>
      <c r="EQN724" s="13"/>
      <c r="EQO724" s="13"/>
      <c r="EQP724" s="13"/>
      <c r="EQQ724" s="13"/>
      <c r="EQR724" s="13"/>
      <c r="EQS724" s="13"/>
      <c r="EQT724" s="13"/>
      <c r="EQU724" s="13"/>
      <c r="EQV724" s="13"/>
      <c r="EQW724" s="13"/>
      <c r="EQX724" s="13"/>
      <c r="EQY724" s="13"/>
      <c r="EQZ724" s="13"/>
      <c r="ERA724" s="13"/>
      <c r="ERB724" s="13"/>
      <c r="ERC724" s="13"/>
      <c r="ERD724" s="13"/>
      <c r="ERE724" s="13"/>
      <c r="ERF724" s="13"/>
      <c r="ERG724" s="13"/>
      <c r="ERH724" s="13"/>
      <c r="ERI724" s="13"/>
      <c r="ERJ724" s="13"/>
      <c r="ERK724" s="13"/>
      <c r="ERL724" s="13"/>
      <c r="ERM724" s="13"/>
      <c r="ERN724" s="13"/>
      <c r="ERO724" s="13"/>
      <c r="ERP724" s="13"/>
      <c r="ERQ724" s="13"/>
      <c r="ERR724" s="13"/>
      <c r="ERS724" s="13"/>
      <c r="ERT724" s="13"/>
      <c r="ERU724" s="13"/>
      <c r="ERV724" s="13"/>
      <c r="ERW724" s="13"/>
      <c r="ERX724" s="13"/>
      <c r="ERY724" s="13"/>
      <c r="ERZ724" s="13"/>
      <c r="ESA724" s="13"/>
      <c r="ESB724" s="13"/>
      <c r="ESC724" s="13"/>
      <c r="ESD724" s="13"/>
      <c r="ESE724" s="13"/>
      <c r="ESF724" s="13"/>
      <c r="ESG724" s="13"/>
      <c r="ESH724" s="13"/>
      <c r="ESI724" s="13"/>
      <c r="ESJ724" s="13"/>
      <c r="ESK724" s="13"/>
      <c r="ESL724" s="13"/>
      <c r="ESM724" s="13"/>
      <c r="ESN724" s="13"/>
      <c r="ESO724" s="13"/>
      <c r="ESP724" s="13"/>
      <c r="ESQ724" s="13"/>
      <c r="ESR724" s="13"/>
      <c r="ESS724" s="13"/>
      <c r="EST724" s="13"/>
      <c r="ESU724" s="13"/>
      <c r="ESV724" s="13"/>
      <c r="ESW724" s="13"/>
      <c r="ESX724" s="13"/>
      <c r="ESY724" s="13"/>
      <c r="ESZ724" s="13"/>
      <c r="ETA724" s="13"/>
      <c r="ETB724" s="13"/>
      <c r="ETC724" s="13"/>
      <c r="ETD724" s="13"/>
      <c r="ETE724" s="13"/>
      <c r="ETF724" s="13"/>
      <c r="ETG724" s="13"/>
      <c r="ETH724" s="13"/>
      <c r="ETI724" s="13"/>
      <c r="ETJ724" s="13"/>
      <c r="ETK724" s="13"/>
      <c r="ETL724" s="13"/>
      <c r="ETM724" s="13"/>
      <c r="ETN724" s="13"/>
      <c r="ETO724" s="13"/>
      <c r="ETP724" s="13"/>
      <c r="ETQ724" s="13"/>
      <c r="ETR724" s="13"/>
      <c r="ETS724" s="13"/>
      <c r="ETT724" s="13"/>
      <c r="ETU724" s="13"/>
      <c r="ETV724" s="13"/>
      <c r="ETW724" s="13"/>
      <c r="ETX724" s="13"/>
      <c r="ETY724" s="13"/>
      <c r="ETZ724" s="13"/>
      <c r="EUA724" s="13"/>
      <c r="EUB724" s="13"/>
      <c r="EUC724" s="13"/>
      <c r="EUD724" s="13"/>
      <c r="EUE724" s="13"/>
      <c r="EUF724" s="13"/>
      <c r="EUG724" s="13"/>
      <c r="EUH724" s="13"/>
      <c r="EUI724" s="13"/>
      <c r="EUJ724" s="13"/>
      <c r="EUK724" s="13"/>
      <c r="EUL724" s="13"/>
      <c r="EUM724" s="13"/>
      <c r="EUN724" s="13"/>
      <c r="EUO724" s="13"/>
      <c r="EUP724" s="13"/>
      <c r="EUQ724" s="13"/>
      <c r="EUR724" s="13"/>
      <c r="EUS724" s="13"/>
      <c r="EUT724" s="13"/>
      <c r="EUU724" s="13"/>
      <c r="EUV724" s="13"/>
      <c r="EUW724" s="13"/>
      <c r="EUX724" s="13"/>
      <c r="EUY724" s="13"/>
      <c r="EUZ724" s="13"/>
      <c r="EVA724" s="13"/>
      <c r="EVB724" s="13"/>
      <c r="EVC724" s="13"/>
      <c r="EVD724" s="13"/>
      <c r="EVE724" s="13"/>
      <c r="EVF724" s="13"/>
      <c r="EVG724" s="13"/>
      <c r="EVH724" s="13"/>
      <c r="EVI724" s="13"/>
      <c r="EVJ724" s="13"/>
      <c r="EVK724" s="13"/>
      <c r="EVL724" s="13"/>
      <c r="EVM724" s="13"/>
      <c r="EVN724" s="13"/>
      <c r="EVO724" s="13"/>
      <c r="EVP724" s="13"/>
      <c r="EVQ724" s="13"/>
      <c r="EVR724" s="13"/>
      <c r="EVS724" s="13"/>
      <c r="EVT724" s="13"/>
      <c r="EVU724" s="13"/>
      <c r="EVV724" s="13"/>
      <c r="EVW724" s="13"/>
      <c r="EVX724" s="13"/>
      <c r="EVY724" s="13"/>
      <c r="EVZ724" s="13"/>
      <c r="EWA724" s="13"/>
      <c r="EWB724" s="13"/>
      <c r="EWC724" s="13"/>
      <c r="EWD724" s="13"/>
      <c r="EWE724" s="13"/>
      <c r="EWF724" s="13"/>
      <c r="EWG724" s="13"/>
      <c r="EWH724" s="13"/>
      <c r="EWI724" s="13"/>
      <c r="EWJ724" s="13"/>
      <c r="EWK724" s="13"/>
      <c r="EWL724" s="13"/>
      <c r="EWM724" s="13"/>
      <c r="EWN724" s="13"/>
      <c r="EWO724" s="13"/>
      <c r="EWP724" s="13"/>
      <c r="EWQ724" s="13"/>
      <c r="EWR724" s="13"/>
      <c r="EWS724" s="13"/>
      <c r="EWT724" s="13"/>
      <c r="EWU724" s="13"/>
      <c r="EWV724" s="13"/>
      <c r="EWW724" s="13"/>
      <c r="EWX724" s="13"/>
      <c r="EWY724" s="13"/>
      <c r="EWZ724" s="13"/>
      <c r="EXA724" s="13"/>
      <c r="EXB724" s="13"/>
      <c r="EXC724" s="13"/>
      <c r="EXD724" s="13"/>
      <c r="EXE724" s="13"/>
      <c r="EXF724" s="13"/>
      <c r="EXG724" s="13"/>
      <c r="EXH724" s="13"/>
      <c r="EXI724" s="13"/>
      <c r="EXJ724" s="13"/>
      <c r="EXK724" s="13"/>
      <c r="EXL724" s="13"/>
      <c r="EXM724" s="13"/>
      <c r="EXN724" s="13"/>
      <c r="EXO724" s="13"/>
      <c r="EXP724" s="13"/>
      <c r="EXQ724" s="13"/>
      <c r="EXR724" s="13"/>
      <c r="EXS724" s="13"/>
      <c r="EXT724" s="13"/>
      <c r="EXU724" s="13"/>
      <c r="EXV724" s="13"/>
      <c r="EXW724" s="13"/>
      <c r="EXX724" s="13"/>
      <c r="EXY724" s="13"/>
      <c r="EXZ724" s="13"/>
      <c r="EYA724" s="13"/>
      <c r="EYB724" s="13"/>
      <c r="EYC724" s="13"/>
      <c r="EYD724" s="13"/>
      <c r="EYE724" s="13"/>
      <c r="EYF724" s="13"/>
      <c r="EYG724" s="13"/>
      <c r="EYH724" s="13"/>
      <c r="EYI724" s="13"/>
      <c r="EYJ724" s="13"/>
      <c r="EYK724" s="13"/>
      <c r="EYL724" s="13"/>
      <c r="EYM724" s="13"/>
      <c r="EYN724" s="13"/>
      <c r="EYO724" s="13"/>
      <c r="EYP724" s="13"/>
      <c r="EYQ724" s="13"/>
      <c r="EYR724" s="13"/>
      <c r="EYS724" s="13"/>
      <c r="EYT724" s="13"/>
      <c r="EYU724" s="13"/>
      <c r="EYV724" s="13"/>
      <c r="EYW724" s="13"/>
      <c r="EYX724" s="13"/>
      <c r="EYY724" s="13"/>
      <c r="EYZ724" s="13"/>
      <c r="EZA724" s="13"/>
      <c r="EZB724" s="13"/>
      <c r="EZC724" s="13"/>
      <c r="EZD724" s="13"/>
      <c r="EZE724" s="13"/>
      <c r="EZF724" s="13"/>
      <c r="EZG724" s="13"/>
      <c r="EZH724" s="13"/>
      <c r="EZI724" s="13"/>
      <c r="EZJ724" s="13"/>
      <c r="EZK724" s="13"/>
      <c r="EZL724" s="13"/>
      <c r="EZM724" s="13"/>
      <c r="EZN724" s="13"/>
      <c r="EZO724" s="13"/>
      <c r="EZP724" s="13"/>
      <c r="EZQ724" s="13"/>
      <c r="EZR724" s="13"/>
      <c r="EZS724" s="13"/>
      <c r="EZT724" s="13"/>
      <c r="EZU724" s="13"/>
      <c r="EZV724" s="13"/>
      <c r="EZW724" s="13"/>
      <c r="EZX724" s="13"/>
      <c r="EZY724" s="13"/>
      <c r="EZZ724" s="13"/>
      <c r="FAA724" s="13"/>
      <c r="FAB724" s="13"/>
      <c r="FAC724" s="13"/>
      <c r="FAD724" s="13"/>
      <c r="FAE724" s="13"/>
      <c r="FAF724" s="13"/>
      <c r="FAG724" s="13"/>
      <c r="FAH724" s="13"/>
      <c r="FAI724" s="13"/>
      <c r="FAJ724" s="13"/>
      <c r="FAK724" s="13"/>
      <c r="FAL724" s="13"/>
      <c r="FAM724" s="13"/>
      <c r="FAN724" s="13"/>
      <c r="FAO724" s="13"/>
      <c r="FAP724" s="13"/>
      <c r="FAQ724" s="13"/>
      <c r="FAR724" s="13"/>
      <c r="FAS724" s="13"/>
      <c r="FAT724" s="13"/>
      <c r="FAU724" s="13"/>
      <c r="FAV724" s="13"/>
      <c r="FAW724" s="13"/>
      <c r="FAX724" s="13"/>
      <c r="FAY724" s="13"/>
      <c r="FAZ724" s="13"/>
      <c r="FBA724" s="13"/>
      <c r="FBB724" s="13"/>
      <c r="FBC724" s="13"/>
      <c r="FBD724" s="13"/>
      <c r="FBE724" s="13"/>
      <c r="FBF724" s="13"/>
      <c r="FBG724" s="13"/>
      <c r="FBH724" s="13"/>
      <c r="FBI724" s="13"/>
      <c r="FBJ724" s="13"/>
      <c r="FBK724" s="13"/>
      <c r="FBL724" s="13"/>
      <c r="FBM724" s="13"/>
      <c r="FBN724" s="13"/>
      <c r="FBO724" s="13"/>
      <c r="FBP724" s="13"/>
      <c r="FBQ724" s="13"/>
      <c r="FBR724" s="13"/>
      <c r="FBS724" s="13"/>
      <c r="FBT724" s="13"/>
      <c r="FBU724" s="13"/>
      <c r="FBV724" s="13"/>
      <c r="FBW724" s="13"/>
      <c r="FBX724" s="13"/>
      <c r="FBY724" s="13"/>
      <c r="FBZ724" s="13"/>
      <c r="FCA724" s="13"/>
      <c r="FCB724" s="13"/>
      <c r="FCC724" s="13"/>
      <c r="FCD724" s="13"/>
      <c r="FCE724" s="13"/>
      <c r="FCF724" s="13"/>
      <c r="FCG724" s="13"/>
      <c r="FCH724" s="13"/>
      <c r="FCI724" s="13"/>
      <c r="FCJ724" s="13"/>
      <c r="FCK724" s="13"/>
      <c r="FCL724" s="13"/>
      <c r="FCM724" s="13"/>
      <c r="FCN724" s="13"/>
      <c r="FCO724" s="13"/>
      <c r="FCP724" s="13"/>
      <c r="FCQ724" s="13"/>
      <c r="FCR724" s="13"/>
      <c r="FCS724" s="13"/>
      <c r="FCT724" s="13"/>
      <c r="FCU724" s="13"/>
      <c r="FCV724" s="13"/>
      <c r="FCW724" s="13"/>
      <c r="FCX724" s="13"/>
      <c r="FCY724" s="13"/>
      <c r="FCZ724" s="13"/>
      <c r="FDA724" s="13"/>
      <c r="FDB724" s="13"/>
      <c r="FDC724" s="13"/>
      <c r="FDD724" s="13"/>
      <c r="FDE724" s="13"/>
      <c r="FDF724" s="13"/>
      <c r="FDG724" s="13"/>
      <c r="FDH724" s="13"/>
      <c r="FDI724" s="13"/>
      <c r="FDJ724" s="13"/>
      <c r="FDK724" s="13"/>
      <c r="FDL724" s="13"/>
      <c r="FDM724" s="13"/>
      <c r="FDN724" s="13"/>
      <c r="FDO724" s="13"/>
      <c r="FDP724" s="13"/>
      <c r="FDQ724" s="13"/>
      <c r="FDR724" s="13"/>
      <c r="FDS724" s="13"/>
      <c r="FDT724" s="13"/>
      <c r="FDU724" s="13"/>
      <c r="FDV724" s="13"/>
      <c r="FDW724" s="13"/>
      <c r="FDX724" s="13"/>
      <c r="FDY724" s="13"/>
      <c r="FDZ724" s="13"/>
      <c r="FEA724" s="13"/>
      <c r="FEB724" s="13"/>
      <c r="FEC724" s="13"/>
      <c r="FED724" s="13"/>
      <c r="FEE724" s="13"/>
      <c r="FEF724" s="13"/>
      <c r="FEG724" s="13"/>
      <c r="FEH724" s="13"/>
      <c r="FEI724" s="13"/>
      <c r="FEJ724" s="13"/>
      <c r="FEK724" s="13"/>
      <c r="FEL724" s="13"/>
      <c r="FEM724" s="13"/>
      <c r="FEN724" s="13"/>
      <c r="FEO724" s="13"/>
      <c r="FEP724" s="13"/>
      <c r="FEQ724" s="13"/>
      <c r="FER724" s="13"/>
      <c r="FES724" s="13"/>
      <c r="FET724" s="13"/>
      <c r="FEU724" s="13"/>
      <c r="FEV724" s="13"/>
      <c r="FEW724" s="13"/>
      <c r="FEX724" s="13"/>
      <c r="FEY724" s="13"/>
      <c r="FEZ724" s="13"/>
      <c r="FFA724" s="13"/>
      <c r="FFB724" s="13"/>
      <c r="FFC724" s="13"/>
      <c r="FFD724" s="13"/>
      <c r="FFE724" s="13"/>
      <c r="FFF724" s="13"/>
      <c r="FFG724" s="13"/>
      <c r="FFH724" s="13"/>
      <c r="FFI724" s="13"/>
      <c r="FFJ724" s="13"/>
      <c r="FFK724" s="13"/>
      <c r="FFL724" s="13"/>
      <c r="FFM724" s="13"/>
      <c r="FFN724" s="13"/>
      <c r="FFO724" s="13"/>
      <c r="FFP724" s="13"/>
      <c r="FFQ724" s="13"/>
      <c r="FFR724" s="13"/>
      <c r="FFS724" s="13"/>
      <c r="FFT724" s="13"/>
      <c r="FFU724" s="13"/>
      <c r="FFV724" s="13"/>
      <c r="FFW724" s="13"/>
      <c r="FFX724" s="13"/>
      <c r="FFY724" s="13"/>
      <c r="FFZ724" s="13"/>
      <c r="FGA724" s="13"/>
      <c r="FGB724" s="13"/>
      <c r="FGC724" s="13"/>
      <c r="FGD724" s="13"/>
      <c r="FGE724" s="13"/>
      <c r="FGF724" s="13"/>
      <c r="FGG724" s="13"/>
      <c r="FGH724" s="13"/>
      <c r="FGI724" s="13"/>
      <c r="FGJ724" s="13"/>
      <c r="FGK724" s="13"/>
      <c r="FGL724" s="13"/>
      <c r="FGM724" s="13"/>
      <c r="FGN724" s="13"/>
      <c r="FGO724" s="13"/>
      <c r="FGP724" s="13"/>
      <c r="FGQ724" s="13"/>
      <c r="FGR724" s="13"/>
      <c r="FGS724" s="13"/>
      <c r="FGT724" s="13"/>
      <c r="FGU724" s="13"/>
      <c r="FGV724" s="13"/>
      <c r="FGW724" s="13"/>
      <c r="FGX724" s="13"/>
      <c r="FGY724" s="13"/>
      <c r="FGZ724" s="13"/>
      <c r="FHA724" s="13"/>
      <c r="FHB724" s="13"/>
      <c r="FHC724" s="13"/>
      <c r="FHD724" s="13"/>
      <c r="FHE724" s="13"/>
      <c r="FHF724" s="13"/>
      <c r="FHG724" s="13"/>
      <c r="FHH724" s="13"/>
      <c r="FHI724" s="13"/>
      <c r="FHJ724" s="13"/>
      <c r="FHK724" s="13"/>
      <c r="FHL724" s="13"/>
      <c r="FHM724" s="13"/>
      <c r="FHN724" s="13"/>
      <c r="FHO724" s="13"/>
      <c r="FHP724" s="13"/>
      <c r="FHQ724" s="13"/>
      <c r="FHR724" s="13"/>
      <c r="FHS724" s="13"/>
      <c r="FHT724" s="13"/>
      <c r="FHU724" s="13"/>
      <c r="FHV724" s="13"/>
      <c r="FHW724" s="13"/>
      <c r="FHX724" s="13"/>
      <c r="FHY724" s="13"/>
      <c r="FHZ724" s="13"/>
      <c r="FIA724" s="13"/>
      <c r="FIB724" s="13"/>
      <c r="FIC724" s="13"/>
      <c r="FID724" s="13"/>
      <c r="FIE724" s="13"/>
      <c r="FIF724" s="13"/>
      <c r="FIG724" s="13"/>
      <c r="FIH724" s="13"/>
      <c r="FII724" s="13"/>
      <c r="FIJ724" s="13"/>
      <c r="FIK724" s="13"/>
      <c r="FIL724" s="13"/>
      <c r="FIM724" s="13"/>
      <c r="FIN724" s="13"/>
      <c r="FIO724" s="13"/>
      <c r="FIP724" s="13"/>
      <c r="FIQ724" s="13"/>
      <c r="FIR724" s="13"/>
      <c r="FIS724" s="13"/>
      <c r="FIT724" s="13"/>
      <c r="FIU724" s="13"/>
      <c r="FIV724" s="13"/>
      <c r="FIW724" s="13"/>
      <c r="FIX724" s="13"/>
      <c r="FIY724" s="13"/>
      <c r="FIZ724" s="13"/>
      <c r="FJA724" s="13"/>
      <c r="FJB724" s="13"/>
      <c r="FJC724" s="13"/>
      <c r="FJD724" s="13"/>
      <c r="FJE724" s="13"/>
      <c r="FJF724" s="13"/>
      <c r="FJG724" s="13"/>
      <c r="FJH724" s="13"/>
      <c r="FJI724" s="13"/>
      <c r="FJJ724" s="13"/>
      <c r="FJK724" s="13"/>
      <c r="FJL724" s="13"/>
      <c r="FJM724" s="13"/>
      <c r="FJN724" s="13"/>
      <c r="FJO724" s="13"/>
      <c r="FJP724" s="13"/>
      <c r="FJQ724" s="13"/>
      <c r="FJR724" s="13"/>
      <c r="FJS724" s="13"/>
      <c r="FJT724" s="13"/>
      <c r="FJU724" s="13"/>
      <c r="FJV724" s="13"/>
      <c r="FJW724" s="13"/>
      <c r="FJX724" s="13"/>
      <c r="FJY724" s="13"/>
      <c r="FJZ724" s="13"/>
      <c r="FKA724" s="13"/>
      <c r="FKB724" s="13"/>
      <c r="FKC724" s="13"/>
      <c r="FKD724" s="13"/>
      <c r="FKE724" s="13"/>
      <c r="FKF724" s="13"/>
      <c r="FKG724" s="13"/>
      <c r="FKH724" s="13"/>
      <c r="FKI724" s="13"/>
      <c r="FKJ724" s="13"/>
      <c r="FKK724" s="13"/>
      <c r="FKL724" s="13"/>
      <c r="FKM724" s="13"/>
      <c r="FKN724" s="13"/>
      <c r="FKO724" s="13"/>
      <c r="FKP724" s="13"/>
      <c r="FKQ724" s="13"/>
      <c r="FKR724" s="13"/>
      <c r="FKS724" s="13"/>
      <c r="FKT724" s="13"/>
      <c r="FKU724" s="13"/>
      <c r="FKV724" s="13"/>
      <c r="FKW724" s="13"/>
      <c r="FKX724" s="13"/>
      <c r="FKY724" s="13"/>
      <c r="FKZ724" s="13"/>
      <c r="FLA724" s="13"/>
      <c r="FLB724" s="13"/>
      <c r="FLC724" s="13"/>
      <c r="FLD724" s="13"/>
      <c r="FLE724" s="13"/>
      <c r="FLF724" s="13"/>
      <c r="FLG724" s="13"/>
      <c r="FLH724" s="13"/>
      <c r="FLI724" s="13"/>
      <c r="FLJ724" s="13"/>
      <c r="FLK724" s="13"/>
      <c r="FLL724" s="13"/>
      <c r="FLM724" s="13"/>
      <c r="FLN724" s="13"/>
      <c r="FLO724" s="13"/>
      <c r="FLP724" s="13"/>
      <c r="FLQ724" s="13"/>
      <c r="FLR724" s="13"/>
      <c r="FLS724" s="13"/>
      <c r="FLT724" s="13"/>
      <c r="FLU724" s="13"/>
      <c r="FLV724" s="13"/>
      <c r="FLW724" s="13"/>
      <c r="FLX724" s="13"/>
      <c r="FLY724" s="13"/>
      <c r="FLZ724" s="13"/>
      <c r="FMA724" s="13"/>
      <c r="FMB724" s="13"/>
      <c r="FMC724" s="13"/>
      <c r="FMD724" s="13"/>
      <c r="FME724" s="13"/>
      <c r="FMF724" s="13"/>
      <c r="FMG724" s="13"/>
      <c r="FMH724" s="13"/>
      <c r="FMI724" s="13"/>
      <c r="FMJ724" s="13"/>
      <c r="FMK724" s="13"/>
      <c r="FML724" s="13"/>
      <c r="FMM724" s="13"/>
      <c r="FMN724" s="13"/>
      <c r="FMO724" s="13"/>
      <c r="FMP724" s="13"/>
      <c r="FMQ724" s="13"/>
      <c r="FMR724" s="13"/>
      <c r="FMS724" s="13"/>
      <c r="FMT724" s="13"/>
      <c r="FMU724" s="13"/>
      <c r="FMV724" s="13"/>
      <c r="FMW724" s="13"/>
      <c r="FMX724" s="13"/>
      <c r="FMY724" s="13"/>
      <c r="FMZ724" s="13"/>
      <c r="FNA724" s="13"/>
      <c r="FNB724" s="13"/>
      <c r="FNC724" s="13"/>
      <c r="FND724" s="13"/>
      <c r="FNE724" s="13"/>
      <c r="FNF724" s="13"/>
      <c r="FNG724" s="13"/>
      <c r="FNH724" s="13"/>
      <c r="FNI724" s="13"/>
      <c r="FNJ724" s="13"/>
      <c r="FNK724" s="13"/>
      <c r="FNL724" s="13"/>
      <c r="FNM724" s="13"/>
      <c r="FNN724" s="13"/>
      <c r="FNO724" s="13"/>
      <c r="FNP724" s="13"/>
      <c r="FNQ724" s="13"/>
      <c r="FNR724" s="13"/>
      <c r="FNS724" s="13"/>
      <c r="FNT724" s="13"/>
      <c r="FNU724" s="13"/>
      <c r="FNV724" s="13"/>
      <c r="FNW724" s="13"/>
      <c r="FNX724" s="13"/>
      <c r="FNY724" s="13"/>
      <c r="FNZ724" s="13"/>
      <c r="FOA724" s="13"/>
      <c r="FOB724" s="13"/>
      <c r="FOC724" s="13"/>
      <c r="FOD724" s="13"/>
      <c r="FOE724" s="13"/>
      <c r="FOF724" s="13"/>
      <c r="FOG724" s="13"/>
      <c r="FOH724" s="13"/>
      <c r="FOI724" s="13"/>
      <c r="FOJ724" s="13"/>
      <c r="FOK724" s="13"/>
      <c r="FOL724" s="13"/>
      <c r="FOM724" s="13"/>
      <c r="FON724" s="13"/>
      <c r="FOO724" s="13"/>
      <c r="FOP724" s="13"/>
      <c r="FOQ724" s="13"/>
      <c r="FOR724" s="13"/>
      <c r="FOS724" s="13"/>
      <c r="FOT724" s="13"/>
      <c r="FOU724" s="13"/>
      <c r="FOV724" s="13"/>
      <c r="FOW724" s="13"/>
      <c r="FOX724" s="13"/>
      <c r="FOY724" s="13"/>
      <c r="FOZ724" s="13"/>
      <c r="FPA724" s="13"/>
      <c r="FPB724" s="13"/>
      <c r="FPC724" s="13"/>
      <c r="FPD724" s="13"/>
      <c r="FPE724" s="13"/>
      <c r="FPF724" s="13"/>
      <c r="FPG724" s="13"/>
      <c r="FPH724" s="13"/>
      <c r="FPI724" s="13"/>
      <c r="FPJ724" s="13"/>
      <c r="FPK724" s="13"/>
      <c r="FPL724" s="13"/>
      <c r="FPM724" s="13"/>
      <c r="FPN724" s="13"/>
      <c r="FPO724" s="13"/>
      <c r="FPP724" s="13"/>
      <c r="FPQ724" s="13"/>
      <c r="FPR724" s="13"/>
      <c r="FPS724" s="13"/>
      <c r="FPT724" s="13"/>
      <c r="FPU724" s="13"/>
      <c r="FPV724" s="13"/>
      <c r="FPW724" s="13"/>
      <c r="FPX724" s="13"/>
      <c r="FPY724" s="13"/>
      <c r="FPZ724" s="13"/>
      <c r="FQA724" s="13"/>
      <c r="FQB724" s="13"/>
      <c r="FQC724" s="13"/>
      <c r="FQD724" s="13"/>
      <c r="FQE724" s="13"/>
      <c r="FQF724" s="13"/>
      <c r="FQG724" s="13"/>
      <c r="FQH724" s="13"/>
      <c r="FQI724" s="13"/>
      <c r="FQJ724" s="13"/>
      <c r="FQK724" s="13"/>
      <c r="FQL724" s="13"/>
      <c r="FQM724" s="13"/>
      <c r="FQN724" s="13"/>
      <c r="FQO724" s="13"/>
      <c r="FQP724" s="13"/>
      <c r="FQQ724" s="13"/>
      <c r="FQR724" s="13"/>
      <c r="FQS724" s="13"/>
      <c r="FQT724" s="13"/>
      <c r="FQU724" s="13"/>
      <c r="FQV724" s="13"/>
      <c r="FQW724" s="13"/>
      <c r="FQX724" s="13"/>
      <c r="FQY724" s="13"/>
      <c r="FQZ724" s="13"/>
      <c r="FRA724" s="13"/>
      <c r="FRB724" s="13"/>
      <c r="FRC724" s="13"/>
      <c r="FRD724" s="13"/>
      <c r="FRE724" s="13"/>
      <c r="FRF724" s="13"/>
      <c r="FRG724" s="13"/>
      <c r="FRH724" s="13"/>
      <c r="FRI724" s="13"/>
      <c r="FRJ724" s="13"/>
      <c r="FRK724" s="13"/>
      <c r="FRL724" s="13"/>
      <c r="FRM724" s="13"/>
      <c r="FRN724" s="13"/>
      <c r="FRO724" s="13"/>
      <c r="FRP724" s="13"/>
      <c r="FRQ724" s="13"/>
      <c r="FRR724" s="13"/>
      <c r="FRS724" s="13"/>
      <c r="FRT724" s="13"/>
      <c r="FRU724" s="13"/>
      <c r="FRV724" s="13"/>
      <c r="FRW724" s="13"/>
      <c r="FRX724" s="13"/>
      <c r="FRY724" s="13"/>
      <c r="FRZ724" s="13"/>
      <c r="FSA724" s="13"/>
      <c r="FSB724" s="13"/>
      <c r="FSC724" s="13"/>
      <c r="FSD724" s="13"/>
      <c r="FSE724" s="13"/>
      <c r="FSF724" s="13"/>
      <c r="FSG724" s="13"/>
      <c r="FSH724" s="13"/>
      <c r="FSI724" s="13"/>
      <c r="FSJ724" s="13"/>
      <c r="FSK724" s="13"/>
      <c r="FSL724" s="13"/>
      <c r="FSM724" s="13"/>
      <c r="FSN724" s="13"/>
      <c r="FSO724" s="13"/>
      <c r="FSP724" s="13"/>
      <c r="FSQ724" s="13"/>
      <c r="FSR724" s="13"/>
      <c r="FSS724" s="13"/>
      <c r="FST724" s="13"/>
      <c r="FSU724" s="13"/>
      <c r="FSV724" s="13"/>
      <c r="FSW724" s="13"/>
      <c r="FSX724" s="13"/>
      <c r="FSY724" s="13"/>
      <c r="FSZ724" s="13"/>
      <c r="FTA724" s="13"/>
      <c r="FTB724" s="13"/>
      <c r="FTC724" s="13"/>
      <c r="FTD724" s="13"/>
      <c r="FTE724" s="13"/>
      <c r="FTF724" s="13"/>
      <c r="FTG724" s="13"/>
      <c r="FTH724" s="13"/>
      <c r="FTI724" s="13"/>
      <c r="FTJ724" s="13"/>
      <c r="FTK724" s="13"/>
      <c r="FTL724" s="13"/>
      <c r="FTM724" s="13"/>
      <c r="FTN724" s="13"/>
      <c r="FTO724" s="13"/>
      <c r="FTP724" s="13"/>
      <c r="FTQ724" s="13"/>
      <c r="FTR724" s="13"/>
      <c r="FTS724" s="13"/>
      <c r="FTT724" s="13"/>
      <c r="FTU724" s="13"/>
      <c r="FTV724" s="13"/>
      <c r="FTW724" s="13"/>
      <c r="FTX724" s="13"/>
      <c r="FTY724" s="13"/>
      <c r="FTZ724" s="13"/>
      <c r="FUA724" s="13"/>
      <c r="FUB724" s="13"/>
      <c r="FUC724" s="13"/>
      <c r="FUD724" s="13"/>
      <c r="FUE724" s="13"/>
      <c r="FUF724" s="13"/>
      <c r="FUG724" s="13"/>
      <c r="FUH724" s="13"/>
      <c r="FUI724" s="13"/>
      <c r="FUJ724" s="13"/>
      <c r="FUK724" s="13"/>
      <c r="FUL724" s="13"/>
      <c r="FUM724" s="13"/>
      <c r="FUN724" s="13"/>
      <c r="FUO724" s="13"/>
      <c r="FUP724" s="13"/>
      <c r="FUQ724" s="13"/>
      <c r="FUR724" s="13"/>
      <c r="FUS724" s="13"/>
      <c r="FUT724" s="13"/>
      <c r="FUU724" s="13"/>
      <c r="FUV724" s="13"/>
      <c r="FUW724" s="13"/>
      <c r="FUX724" s="13"/>
      <c r="FUY724" s="13"/>
      <c r="FUZ724" s="13"/>
      <c r="FVA724" s="13"/>
      <c r="FVB724" s="13"/>
      <c r="FVC724" s="13"/>
      <c r="FVD724" s="13"/>
      <c r="FVE724" s="13"/>
      <c r="FVF724" s="13"/>
      <c r="FVG724" s="13"/>
      <c r="FVH724" s="13"/>
      <c r="FVI724" s="13"/>
      <c r="FVJ724" s="13"/>
      <c r="FVK724" s="13"/>
      <c r="FVL724" s="13"/>
      <c r="FVM724" s="13"/>
      <c r="FVN724" s="13"/>
      <c r="FVO724" s="13"/>
      <c r="FVP724" s="13"/>
      <c r="FVQ724" s="13"/>
      <c r="FVR724" s="13"/>
      <c r="FVS724" s="13"/>
      <c r="FVT724" s="13"/>
      <c r="FVU724" s="13"/>
      <c r="FVV724" s="13"/>
      <c r="FVW724" s="13"/>
      <c r="FVX724" s="13"/>
      <c r="FVY724" s="13"/>
      <c r="FVZ724" s="13"/>
      <c r="FWA724" s="13"/>
      <c r="FWB724" s="13"/>
      <c r="FWC724" s="13"/>
      <c r="FWD724" s="13"/>
      <c r="FWE724" s="13"/>
      <c r="FWF724" s="13"/>
      <c r="FWG724" s="13"/>
      <c r="FWH724" s="13"/>
      <c r="FWI724" s="13"/>
      <c r="FWJ724" s="13"/>
      <c r="FWK724" s="13"/>
      <c r="FWL724" s="13"/>
      <c r="FWM724" s="13"/>
      <c r="FWN724" s="13"/>
      <c r="FWO724" s="13"/>
      <c r="FWP724" s="13"/>
      <c r="FWQ724" s="13"/>
      <c r="FWR724" s="13"/>
      <c r="FWS724" s="13"/>
      <c r="FWT724" s="13"/>
      <c r="FWU724" s="13"/>
      <c r="FWV724" s="13"/>
      <c r="FWW724" s="13"/>
      <c r="FWX724" s="13"/>
      <c r="FWY724" s="13"/>
      <c r="FWZ724" s="13"/>
      <c r="FXA724" s="13"/>
      <c r="FXB724" s="13"/>
      <c r="FXC724" s="13"/>
      <c r="FXD724" s="13"/>
      <c r="FXE724" s="13"/>
      <c r="FXF724" s="13"/>
      <c r="FXG724" s="13"/>
      <c r="FXH724" s="13"/>
      <c r="FXI724" s="13"/>
      <c r="FXJ724" s="13"/>
      <c r="FXK724" s="13"/>
      <c r="FXL724" s="13"/>
      <c r="FXM724" s="13"/>
      <c r="FXN724" s="13"/>
      <c r="FXO724" s="13"/>
      <c r="FXP724" s="13"/>
      <c r="FXQ724" s="13"/>
      <c r="FXR724" s="13"/>
      <c r="FXS724" s="13"/>
      <c r="FXT724" s="13"/>
      <c r="FXU724" s="13"/>
      <c r="FXV724" s="13"/>
      <c r="FXW724" s="13"/>
      <c r="FXX724" s="13"/>
      <c r="FXY724" s="13"/>
      <c r="FXZ724" s="13"/>
      <c r="FYA724" s="13"/>
      <c r="FYB724" s="13"/>
      <c r="FYC724" s="13"/>
      <c r="FYD724" s="13"/>
      <c r="FYE724" s="13"/>
      <c r="FYF724" s="13"/>
      <c r="FYG724" s="13"/>
      <c r="FYH724" s="13"/>
      <c r="FYI724" s="13"/>
      <c r="FYJ724" s="13"/>
      <c r="FYK724" s="13"/>
      <c r="FYL724" s="13"/>
      <c r="FYM724" s="13"/>
      <c r="FYN724" s="13"/>
      <c r="FYO724" s="13"/>
      <c r="FYP724" s="13"/>
      <c r="FYQ724" s="13"/>
      <c r="FYR724" s="13"/>
      <c r="FYS724" s="13"/>
      <c r="FYT724" s="13"/>
      <c r="FYU724" s="13"/>
      <c r="FYV724" s="13"/>
      <c r="FYW724" s="13"/>
      <c r="FYX724" s="13"/>
      <c r="FYY724" s="13"/>
      <c r="FYZ724" s="13"/>
      <c r="FZA724" s="13"/>
      <c r="FZB724" s="13"/>
      <c r="FZC724" s="13"/>
      <c r="FZD724" s="13"/>
      <c r="FZE724" s="13"/>
      <c r="FZF724" s="13"/>
      <c r="FZG724" s="13"/>
      <c r="FZH724" s="13"/>
      <c r="FZI724" s="13"/>
      <c r="FZJ724" s="13"/>
      <c r="FZK724" s="13"/>
      <c r="FZL724" s="13"/>
      <c r="FZM724" s="13"/>
      <c r="FZN724" s="13"/>
      <c r="FZO724" s="13"/>
      <c r="FZP724" s="13"/>
      <c r="FZQ724" s="13"/>
      <c r="FZR724" s="13"/>
      <c r="FZS724" s="13"/>
      <c r="FZT724" s="13"/>
      <c r="FZU724" s="13"/>
      <c r="FZV724" s="13"/>
      <c r="FZW724" s="13"/>
      <c r="FZX724" s="13"/>
      <c r="FZY724" s="13"/>
      <c r="FZZ724" s="13"/>
      <c r="GAA724" s="13"/>
      <c r="GAB724" s="13"/>
      <c r="GAC724" s="13"/>
      <c r="GAD724" s="13"/>
      <c r="GAE724" s="13"/>
      <c r="GAF724" s="13"/>
      <c r="GAG724" s="13"/>
      <c r="GAH724" s="13"/>
      <c r="GAI724" s="13"/>
      <c r="GAJ724" s="13"/>
      <c r="GAK724" s="13"/>
      <c r="GAL724" s="13"/>
      <c r="GAM724" s="13"/>
      <c r="GAN724" s="13"/>
      <c r="GAO724" s="13"/>
      <c r="GAP724" s="13"/>
      <c r="GAQ724" s="13"/>
      <c r="GAR724" s="13"/>
      <c r="GAS724" s="13"/>
      <c r="GAT724" s="13"/>
      <c r="GAU724" s="13"/>
      <c r="GAV724" s="13"/>
      <c r="GAW724" s="13"/>
      <c r="GAX724" s="13"/>
      <c r="GAY724" s="13"/>
      <c r="GAZ724" s="13"/>
      <c r="GBA724" s="13"/>
      <c r="GBB724" s="13"/>
      <c r="GBC724" s="13"/>
      <c r="GBD724" s="13"/>
      <c r="GBE724" s="13"/>
      <c r="GBF724" s="13"/>
      <c r="GBG724" s="13"/>
      <c r="GBH724" s="13"/>
      <c r="GBI724" s="13"/>
      <c r="GBJ724" s="13"/>
      <c r="GBK724" s="13"/>
      <c r="GBL724" s="13"/>
      <c r="GBM724" s="13"/>
      <c r="GBN724" s="13"/>
      <c r="GBO724" s="13"/>
      <c r="GBP724" s="13"/>
      <c r="GBQ724" s="13"/>
      <c r="GBR724" s="13"/>
      <c r="GBS724" s="13"/>
      <c r="GBT724" s="13"/>
      <c r="GBU724" s="13"/>
      <c r="GBV724" s="13"/>
      <c r="GBW724" s="13"/>
      <c r="GBX724" s="13"/>
      <c r="GBY724" s="13"/>
      <c r="GBZ724" s="13"/>
      <c r="GCA724" s="13"/>
      <c r="GCB724" s="13"/>
      <c r="GCC724" s="13"/>
      <c r="GCD724" s="13"/>
      <c r="GCE724" s="13"/>
      <c r="GCF724" s="13"/>
      <c r="GCG724" s="13"/>
      <c r="GCH724" s="13"/>
      <c r="GCI724" s="13"/>
      <c r="GCJ724" s="13"/>
      <c r="GCK724" s="13"/>
      <c r="GCL724" s="13"/>
      <c r="GCM724" s="13"/>
      <c r="GCN724" s="13"/>
      <c r="GCO724" s="13"/>
      <c r="GCP724" s="13"/>
      <c r="GCQ724" s="13"/>
      <c r="GCR724" s="13"/>
      <c r="GCS724" s="13"/>
      <c r="GCT724" s="13"/>
      <c r="GCU724" s="13"/>
      <c r="GCV724" s="13"/>
      <c r="GCW724" s="13"/>
      <c r="GCX724" s="13"/>
      <c r="GCY724" s="13"/>
      <c r="GCZ724" s="13"/>
      <c r="GDA724" s="13"/>
      <c r="GDB724" s="13"/>
      <c r="GDC724" s="13"/>
      <c r="GDD724" s="13"/>
      <c r="GDE724" s="13"/>
      <c r="GDF724" s="13"/>
      <c r="GDG724" s="13"/>
      <c r="GDH724" s="13"/>
      <c r="GDI724" s="13"/>
      <c r="GDJ724" s="13"/>
      <c r="GDK724" s="13"/>
      <c r="GDL724" s="13"/>
      <c r="GDM724" s="13"/>
      <c r="GDN724" s="13"/>
      <c r="GDO724" s="13"/>
      <c r="GDP724" s="13"/>
      <c r="GDQ724" s="13"/>
      <c r="GDR724" s="13"/>
      <c r="GDS724" s="13"/>
      <c r="GDT724" s="13"/>
      <c r="GDU724" s="13"/>
      <c r="GDV724" s="13"/>
      <c r="GDW724" s="13"/>
      <c r="GDX724" s="13"/>
      <c r="GDY724" s="13"/>
      <c r="GDZ724" s="13"/>
      <c r="GEA724" s="13"/>
      <c r="GEB724" s="13"/>
      <c r="GEC724" s="13"/>
      <c r="GED724" s="13"/>
      <c r="GEE724" s="13"/>
      <c r="GEF724" s="13"/>
      <c r="GEG724" s="13"/>
      <c r="GEH724" s="13"/>
      <c r="GEI724" s="13"/>
      <c r="GEJ724" s="13"/>
      <c r="GEK724" s="13"/>
      <c r="GEL724" s="13"/>
      <c r="GEM724" s="13"/>
      <c r="GEN724" s="13"/>
      <c r="GEO724" s="13"/>
      <c r="GEP724" s="13"/>
      <c r="GEQ724" s="13"/>
      <c r="GER724" s="13"/>
      <c r="GES724" s="13"/>
      <c r="GET724" s="13"/>
      <c r="GEU724" s="13"/>
      <c r="GEV724" s="13"/>
      <c r="GEW724" s="13"/>
      <c r="GEX724" s="13"/>
      <c r="GEY724" s="13"/>
      <c r="GEZ724" s="13"/>
      <c r="GFA724" s="13"/>
      <c r="GFB724" s="13"/>
      <c r="GFC724" s="13"/>
      <c r="GFD724" s="13"/>
      <c r="GFE724" s="13"/>
      <c r="GFF724" s="13"/>
      <c r="GFG724" s="13"/>
      <c r="GFH724" s="13"/>
      <c r="GFI724" s="13"/>
      <c r="GFJ724" s="13"/>
      <c r="GFK724" s="13"/>
      <c r="GFL724" s="13"/>
      <c r="GFM724" s="13"/>
      <c r="GFN724" s="13"/>
      <c r="GFO724" s="13"/>
      <c r="GFP724" s="13"/>
      <c r="GFQ724" s="13"/>
      <c r="GFR724" s="13"/>
      <c r="GFS724" s="13"/>
      <c r="GFT724" s="13"/>
      <c r="GFU724" s="13"/>
      <c r="GFV724" s="13"/>
      <c r="GFW724" s="13"/>
      <c r="GFX724" s="13"/>
      <c r="GFY724" s="13"/>
      <c r="GFZ724" s="13"/>
      <c r="GGA724" s="13"/>
      <c r="GGB724" s="13"/>
      <c r="GGC724" s="13"/>
      <c r="GGD724" s="13"/>
      <c r="GGE724" s="13"/>
      <c r="GGF724" s="13"/>
      <c r="GGG724" s="13"/>
      <c r="GGH724" s="13"/>
      <c r="GGI724" s="13"/>
      <c r="GGJ724" s="13"/>
      <c r="GGK724" s="13"/>
      <c r="GGL724" s="13"/>
      <c r="GGM724" s="13"/>
      <c r="GGN724" s="13"/>
      <c r="GGO724" s="13"/>
      <c r="GGP724" s="13"/>
      <c r="GGQ724" s="13"/>
      <c r="GGR724" s="13"/>
      <c r="GGS724" s="13"/>
      <c r="GGT724" s="13"/>
      <c r="GGU724" s="13"/>
      <c r="GGV724" s="13"/>
      <c r="GGW724" s="13"/>
      <c r="GGX724" s="13"/>
      <c r="GGY724" s="13"/>
      <c r="GGZ724" s="13"/>
      <c r="GHA724" s="13"/>
      <c r="GHB724" s="13"/>
      <c r="GHC724" s="13"/>
      <c r="GHD724" s="13"/>
      <c r="GHE724" s="13"/>
      <c r="GHF724" s="13"/>
      <c r="GHG724" s="13"/>
      <c r="GHH724" s="13"/>
      <c r="GHI724" s="13"/>
      <c r="GHJ724" s="13"/>
      <c r="GHK724" s="13"/>
      <c r="GHL724" s="13"/>
      <c r="GHM724" s="13"/>
      <c r="GHN724" s="13"/>
      <c r="GHO724" s="13"/>
      <c r="GHP724" s="13"/>
      <c r="GHQ724" s="13"/>
      <c r="GHR724" s="13"/>
      <c r="GHS724" s="13"/>
      <c r="GHT724" s="13"/>
      <c r="GHU724" s="13"/>
      <c r="GHV724" s="13"/>
      <c r="GHW724" s="13"/>
      <c r="GHX724" s="13"/>
      <c r="GHY724" s="13"/>
      <c r="GHZ724" s="13"/>
      <c r="GIA724" s="13"/>
      <c r="GIB724" s="13"/>
      <c r="GIC724" s="13"/>
      <c r="GID724" s="13"/>
      <c r="GIE724" s="13"/>
      <c r="GIF724" s="13"/>
      <c r="GIG724" s="13"/>
      <c r="GIH724" s="13"/>
      <c r="GII724" s="13"/>
      <c r="GIJ724" s="13"/>
      <c r="GIK724" s="13"/>
      <c r="GIL724" s="13"/>
      <c r="GIM724" s="13"/>
      <c r="GIN724" s="13"/>
      <c r="GIO724" s="13"/>
      <c r="GIP724" s="13"/>
      <c r="GIQ724" s="13"/>
      <c r="GIR724" s="13"/>
      <c r="GIS724" s="13"/>
      <c r="GIT724" s="13"/>
      <c r="GIU724" s="13"/>
      <c r="GIV724" s="13"/>
      <c r="GIW724" s="13"/>
      <c r="GIX724" s="13"/>
      <c r="GIY724" s="13"/>
      <c r="GIZ724" s="13"/>
      <c r="GJA724" s="13"/>
      <c r="GJB724" s="13"/>
      <c r="GJC724" s="13"/>
      <c r="GJD724" s="13"/>
      <c r="GJE724" s="13"/>
      <c r="GJF724" s="13"/>
      <c r="GJG724" s="13"/>
      <c r="GJH724" s="13"/>
      <c r="GJI724" s="13"/>
      <c r="GJJ724" s="13"/>
      <c r="GJK724" s="13"/>
      <c r="GJL724" s="13"/>
      <c r="GJM724" s="13"/>
      <c r="GJN724" s="13"/>
      <c r="GJO724" s="13"/>
      <c r="GJP724" s="13"/>
      <c r="GJQ724" s="13"/>
      <c r="GJR724" s="13"/>
      <c r="GJS724" s="13"/>
      <c r="GJT724" s="13"/>
      <c r="GJU724" s="13"/>
      <c r="GJV724" s="13"/>
      <c r="GJW724" s="13"/>
      <c r="GJX724" s="13"/>
      <c r="GJY724" s="13"/>
      <c r="GJZ724" s="13"/>
      <c r="GKA724" s="13"/>
      <c r="GKB724" s="13"/>
      <c r="GKC724" s="13"/>
      <c r="GKD724" s="13"/>
      <c r="GKE724" s="13"/>
      <c r="GKF724" s="13"/>
      <c r="GKG724" s="13"/>
      <c r="GKH724" s="13"/>
      <c r="GKI724" s="13"/>
      <c r="GKJ724" s="13"/>
      <c r="GKK724" s="13"/>
      <c r="GKL724" s="13"/>
      <c r="GKM724" s="13"/>
      <c r="GKN724" s="13"/>
      <c r="GKO724" s="13"/>
      <c r="GKP724" s="13"/>
      <c r="GKQ724" s="13"/>
      <c r="GKR724" s="13"/>
      <c r="GKS724" s="13"/>
      <c r="GKT724" s="13"/>
      <c r="GKU724" s="13"/>
      <c r="GKV724" s="13"/>
      <c r="GKW724" s="13"/>
      <c r="GKX724" s="13"/>
      <c r="GKY724" s="13"/>
      <c r="GKZ724" s="13"/>
      <c r="GLA724" s="13"/>
      <c r="GLB724" s="13"/>
      <c r="GLC724" s="13"/>
      <c r="GLD724" s="13"/>
      <c r="GLE724" s="13"/>
      <c r="GLF724" s="13"/>
      <c r="GLG724" s="13"/>
      <c r="GLH724" s="13"/>
      <c r="GLI724" s="13"/>
      <c r="GLJ724" s="13"/>
      <c r="GLK724" s="13"/>
      <c r="GLL724" s="13"/>
      <c r="GLM724" s="13"/>
      <c r="GLN724" s="13"/>
      <c r="GLO724" s="13"/>
      <c r="GLP724" s="13"/>
      <c r="GLQ724" s="13"/>
      <c r="GLR724" s="13"/>
      <c r="GLS724" s="13"/>
      <c r="GLT724" s="13"/>
      <c r="GLU724" s="13"/>
      <c r="GLV724" s="13"/>
      <c r="GLW724" s="13"/>
      <c r="GLX724" s="13"/>
      <c r="GLY724" s="13"/>
      <c r="GLZ724" s="13"/>
      <c r="GMA724" s="13"/>
      <c r="GMB724" s="13"/>
      <c r="GMC724" s="13"/>
      <c r="GMD724" s="13"/>
      <c r="GME724" s="13"/>
      <c r="GMF724" s="13"/>
      <c r="GMG724" s="13"/>
      <c r="GMH724" s="13"/>
      <c r="GMI724" s="13"/>
      <c r="GMJ724" s="13"/>
      <c r="GMK724" s="13"/>
      <c r="GML724" s="13"/>
      <c r="GMM724" s="13"/>
      <c r="GMN724" s="13"/>
      <c r="GMO724" s="13"/>
      <c r="GMP724" s="13"/>
      <c r="GMQ724" s="13"/>
      <c r="GMR724" s="13"/>
      <c r="GMS724" s="13"/>
      <c r="GMT724" s="13"/>
      <c r="GMU724" s="13"/>
      <c r="GMV724" s="13"/>
      <c r="GMW724" s="13"/>
      <c r="GMX724" s="13"/>
      <c r="GMY724" s="13"/>
      <c r="GMZ724" s="13"/>
      <c r="GNA724" s="13"/>
      <c r="GNB724" s="13"/>
      <c r="GNC724" s="13"/>
      <c r="GND724" s="13"/>
      <c r="GNE724" s="13"/>
      <c r="GNF724" s="13"/>
      <c r="GNG724" s="13"/>
      <c r="GNH724" s="13"/>
      <c r="GNI724" s="13"/>
      <c r="GNJ724" s="13"/>
      <c r="GNK724" s="13"/>
      <c r="GNL724" s="13"/>
      <c r="GNM724" s="13"/>
      <c r="GNN724" s="13"/>
      <c r="GNO724" s="13"/>
      <c r="GNP724" s="13"/>
      <c r="GNQ724" s="13"/>
      <c r="GNR724" s="13"/>
      <c r="GNS724" s="13"/>
      <c r="GNT724" s="13"/>
      <c r="GNU724" s="13"/>
      <c r="GNV724" s="13"/>
      <c r="GNW724" s="13"/>
      <c r="GNX724" s="13"/>
      <c r="GNY724" s="13"/>
      <c r="GNZ724" s="13"/>
      <c r="GOA724" s="13"/>
      <c r="GOB724" s="13"/>
      <c r="GOC724" s="13"/>
      <c r="GOD724" s="13"/>
      <c r="GOE724" s="13"/>
      <c r="GOF724" s="13"/>
      <c r="GOG724" s="13"/>
      <c r="GOH724" s="13"/>
      <c r="GOI724" s="13"/>
      <c r="GOJ724" s="13"/>
      <c r="GOK724" s="13"/>
      <c r="GOL724" s="13"/>
      <c r="GOM724" s="13"/>
      <c r="GON724" s="13"/>
      <c r="GOO724" s="13"/>
      <c r="GOP724" s="13"/>
      <c r="GOQ724" s="13"/>
      <c r="GOR724" s="13"/>
      <c r="GOS724" s="13"/>
      <c r="GOT724" s="13"/>
      <c r="GOU724" s="13"/>
      <c r="GOV724" s="13"/>
      <c r="GOW724" s="13"/>
      <c r="GOX724" s="13"/>
      <c r="GOY724" s="13"/>
      <c r="GOZ724" s="13"/>
      <c r="GPA724" s="13"/>
      <c r="GPB724" s="13"/>
      <c r="GPC724" s="13"/>
      <c r="GPD724" s="13"/>
      <c r="GPE724" s="13"/>
      <c r="GPF724" s="13"/>
      <c r="GPG724" s="13"/>
      <c r="GPH724" s="13"/>
      <c r="GPI724" s="13"/>
      <c r="GPJ724" s="13"/>
      <c r="GPK724" s="13"/>
      <c r="GPL724" s="13"/>
      <c r="GPM724" s="13"/>
      <c r="GPN724" s="13"/>
      <c r="GPO724" s="13"/>
      <c r="GPP724" s="13"/>
      <c r="GPQ724" s="13"/>
      <c r="GPR724" s="13"/>
      <c r="GPS724" s="13"/>
      <c r="GPT724" s="13"/>
      <c r="GPU724" s="13"/>
      <c r="GPV724" s="13"/>
      <c r="GPW724" s="13"/>
      <c r="GPX724" s="13"/>
      <c r="GPY724" s="13"/>
      <c r="GPZ724" s="13"/>
      <c r="GQA724" s="13"/>
      <c r="GQB724" s="13"/>
      <c r="GQC724" s="13"/>
      <c r="GQD724" s="13"/>
      <c r="GQE724" s="13"/>
      <c r="GQF724" s="13"/>
      <c r="GQG724" s="13"/>
      <c r="GQH724" s="13"/>
      <c r="GQI724" s="13"/>
      <c r="GQJ724" s="13"/>
      <c r="GQK724" s="13"/>
      <c r="GQL724" s="13"/>
      <c r="GQM724" s="13"/>
      <c r="GQN724" s="13"/>
      <c r="GQO724" s="13"/>
      <c r="GQP724" s="13"/>
      <c r="GQQ724" s="13"/>
      <c r="GQR724" s="13"/>
      <c r="GQS724" s="13"/>
      <c r="GQT724" s="13"/>
      <c r="GQU724" s="13"/>
      <c r="GQV724" s="13"/>
      <c r="GQW724" s="13"/>
      <c r="GQX724" s="13"/>
      <c r="GQY724" s="13"/>
      <c r="GQZ724" s="13"/>
      <c r="GRA724" s="13"/>
      <c r="GRB724" s="13"/>
      <c r="GRC724" s="13"/>
      <c r="GRD724" s="13"/>
      <c r="GRE724" s="13"/>
      <c r="GRF724" s="13"/>
      <c r="GRG724" s="13"/>
      <c r="GRH724" s="13"/>
      <c r="GRI724" s="13"/>
      <c r="GRJ724" s="13"/>
      <c r="GRK724" s="13"/>
      <c r="GRL724" s="13"/>
      <c r="GRM724" s="13"/>
      <c r="GRN724" s="13"/>
      <c r="GRO724" s="13"/>
      <c r="GRP724" s="13"/>
      <c r="GRQ724" s="13"/>
      <c r="GRR724" s="13"/>
      <c r="GRS724" s="13"/>
      <c r="GRT724" s="13"/>
      <c r="GRU724" s="13"/>
      <c r="GRV724" s="13"/>
      <c r="GRW724" s="13"/>
      <c r="GRX724" s="13"/>
      <c r="GRY724" s="13"/>
      <c r="GRZ724" s="13"/>
      <c r="GSA724" s="13"/>
      <c r="GSB724" s="13"/>
      <c r="GSC724" s="13"/>
      <c r="GSD724" s="13"/>
      <c r="GSE724" s="13"/>
      <c r="GSF724" s="13"/>
      <c r="GSG724" s="13"/>
      <c r="GSH724" s="13"/>
      <c r="GSI724" s="13"/>
      <c r="GSJ724" s="13"/>
      <c r="GSK724" s="13"/>
      <c r="GSL724" s="13"/>
      <c r="GSM724" s="13"/>
      <c r="GSN724" s="13"/>
      <c r="GSO724" s="13"/>
      <c r="GSP724" s="13"/>
      <c r="GSQ724" s="13"/>
      <c r="GSR724" s="13"/>
      <c r="GSS724" s="13"/>
      <c r="GST724" s="13"/>
      <c r="GSU724" s="13"/>
      <c r="GSV724" s="13"/>
      <c r="GSW724" s="13"/>
      <c r="GSX724" s="13"/>
      <c r="GSY724" s="13"/>
      <c r="GSZ724" s="13"/>
      <c r="GTA724" s="13"/>
      <c r="GTB724" s="13"/>
      <c r="GTC724" s="13"/>
      <c r="GTD724" s="13"/>
      <c r="GTE724" s="13"/>
      <c r="GTF724" s="13"/>
      <c r="GTG724" s="13"/>
      <c r="GTH724" s="13"/>
      <c r="GTI724" s="13"/>
      <c r="GTJ724" s="13"/>
      <c r="GTK724" s="13"/>
      <c r="GTL724" s="13"/>
      <c r="GTM724" s="13"/>
      <c r="GTN724" s="13"/>
      <c r="GTO724" s="13"/>
      <c r="GTP724" s="13"/>
      <c r="GTQ724" s="13"/>
      <c r="GTR724" s="13"/>
      <c r="GTS724" s="13"/>
      <c r="GTT724" s="13"/>
      <c r="GTU724" s="13"/>
      <c r="GTV724" s="13"/>
      <c r="GTW724" s="13"/>
      <c r="GTX724" s="13"/>
      <c r="GTY724" s="13"/>
      <c r="GTZ724" s="13"/>
      <c r="GUA724" s="13"/>
      <c r="GUB724" s="13"/>
      <c r="GUC724" s="13"/>
      <c r="GUD724" s="13"/>
      <c r="GUE724" s="13"/>
      <c r="GUF724" s="13"/>
      <c r="GUG724" s="13"/>
      <c r="GUH724" s="13"/>
      <c r="GUI724" s="13"/>
      <c r="GUJ724" s="13"/>
      <c r="GUK724" s="13"/>
      <c r="GUL724" s="13"/>
      <c r="GUM724" s="13"/>
      <c r="GUN724" s="13"/>
      <c r="GUO724" s="13"/>
      <c r="GUP724" s="13"/>
      <c r="GUQ724" s="13"/>
      <c r="GUR724" s="13"/>
      <c r="GUS724" s="13"/>
      <c r="GUT724" s="13"/>
      <c r="GUU724" s="13"/>
      <c r="GUV724" s="13"/>
      <c r="GUW724" s="13"/>
      <c r="GUX724" s="13"/>
      <c r="GUY724" s="13"/>
      <c r="GUZ724" s="13"/>
      <c r="GVA724" s="13"/>
      <c r="GVB724" s="13"/>
      <c r="GVC724" s="13"/>
      <c r="GVD724" s="13"/>
      <c r="GVE724" s="13"/>
      <c r="GVF724" s="13"/>
      <c r="GVG724" s="13"/>
      <c r="GVH724" s="13"/>
      <c r="GVI724" s="13"/>
      <c r="GVJ724" s="13"/>
      <c r="GVK724" s="13"/>
      <c r="GVL724" s="13"/>
      <c r="GVM724" s="13"/>
      <c r="GVN724" s="13"/>
      <c r="GVO724" s="13"/>
      <c r="GVP724" s="13"/>
      <c r="GVQ724" s="13"/>
      <c r="GVR724" s="13"/>
      <c r="GVS724" s="13"/>
      <c r="GVT724" s="13"/>
      <c r="GVU724" s="13"/>
      <c r="GVV724" s="13"/>
      <c r="GVW724" s="13"/>
      <c r="GVX724" s="13"/>
      <c r="GVY724" s="13"/>
      <c r="GVZ724" s="13"/>
      <c r="GWA724" s="13"/>
      <c r="GWB724" s="13"/>
      <c r="GWC724" s="13"/>
      <c r="GWD724" s="13"/>
      <c r="GWE724" s="13"/>
      <c r="GWF724" s="13"/>
      <c r="GWG724" s="13"/>
      <c r="GWH724" s="13"/>
      <c r="GWI724" s="13"/>
      <c r="GWJ724" s="13"/>
      <c r="GWK724" s="13"/>
      <c r="GWL724" s="13"/>
      <c r="GWM724" s="13"/>
      <c r="GWN724" s="13"/>
      <c r="GWO724" s="13"/>
      <c r="GWP724" s="13"/>
      <c r="GWQ724" s="13"/>
      <c r="GWR724" s="13"/>
      <c r="GWS724" s="13"/>
      <c r="GWT724" s="13"/>
      <c r="GWU724" s="13"/>
      <c r="GWV724" s="13"/>
      <c r="GWW724" s="13"/>
      <c r="GWX724" s="13"/>
      <c r="GWY724" s="13"/>
      <c r="GWZ724" s="13"/>
      <c r="GXA724" s="13"/>
      <c r="GXB724" s="13"/>
      <c r="GXC724" s="13"/>
      <c r="GXD724" s="13"/>
      <c r="GXE724" s="13"/>
      <c r="GXF724" s="13"/>
      <c r="GXG724" s="13"/>
      <c r="GXH724" s="13"/>
      <c r="GXI724" s="13"/>
      <c r="GXJ724" s="13"/>
      <c r="GXK724" s="13"/>
      <c r="GXL724" s="13"/>
      <c r="GXM724" s="13"/>
      <c r="GXN724" s="13"/>
      <c r="GXO724" s="13"/>
      <c r="GXP724" s="13"/>
      <c r="GXQ724" s="13"/>
      <c r="GXR724" s="13"/>
      <c r="GXS724" s="13"/>
      <c r="GXT724" s="13"/>
      <c r="GXU724" s="13"/>
      <c r="GXV724" s="13"/>
      <c r="GXW724" s="13"/>
      <c r="GXX724" s="13"/>
      <c r="GXY724" s="13"/>
      <c r="GXZ724" s="13"/>
      <c r="GYA724" s="13"/>
      <c r="GYB724" s="13"/>
      <c r="GYC724" s="13"/>
      <c r="GYD724" s="13"/>
      <c r="GYE724" s="13"/>
      <c r="GYF724" s="13"/>
      <c r="GYG724" s="13"/>
      <c r="GYH724" s="13"/>
      <c r="GYI724" s="13"/>
      <c r="GYJ724" s="13"/>
      <c r="GYK724" s="13"/>
      <c r="GYL724" s="13"/>
      <c r="GYM724" s="13"/>
      <c r="GYN724" s="13"/>
      <c r="GYO724" s="13"/>
      <c r="GYP724" s="13"/>
      <c r="GYQ724" s="13"/>
      <c r="GYR724" s="13"/>
      <c r="GYS724" s="13"/>
      <c r="GYT724" s="13"/>
      <c r="GYU724" s="13"/>
      <c r="GYV724" s="13"/>
      <c r="GYW724" s="13"/>
      <c r="GYX724" s="13"/>
      <c r="GYY724" s="13"/>
      <c r="GYZ724" s="13"/>
      <c r="GZA724" s="13"/>
      <c r="GZB724" s="13"/>
      <c r="GZC724" s="13"/>
      <c r="GZD724" s="13"/>
      <c r="GZE724" s="13"/>
      <c r="GZF724" s="13"/>
      <c r="GZG724" s="13"/>
      <c r="GZH724" s="13"/>
      <c r="GZI724" s="13"/>
      <c r="GZJ724" s="13"/>
      <c r="GZK724" s="13"/>
      <c r="GZL724" s="13"/>
      <c r="GZM724" s="13"/>
      <c r="GZN724" s="13"/>
      <c r="GZO724" s="13"/>
      <c r="GZP724" s="13"/>
      <c r="GZQ724" s="13"/>
      <c r="GZR724" s="13"/>
      <c r="GZS724" s="13"/>
      <c r="GZT724" s="13"/>
      <c r="GZU724" s="13"/>
      <c r="GZV724" s="13"/>
      <c r="GZW724" s="13"/>
      <c r="GZX724" s="13"/>
      <c r="GZY724" s="13"/>
      <c r="GZZ724" s="13"/>
      <c r="HAA724" s="13"/>
      <c r="HAB724" s="13"/>
      <c r="HAC724" s="13"/>
      <c r="HAD724" s="13"/>
      <c r="HAE724" s="13"/>
      <c r="HAF724" s="13"/>
      <c r="HAG724" s="13"/>
      <c r="HAH724" s="13"/>
      <c r="HAI724" s="13"/>
      <c r="HAJ724" s="13"/>
      <c r="HAK724" s="13"/>
      <c r="HAL724" s="13"/>
      <c r="HAM724" s="13"/>
      <c r="HAN724" s="13"/>
      <c r="HAO724" s="13"/>
      <c r="HAP724" s="13"/>
      <c r="HAQ724" s="13"/>
      <c r="HAR724" s="13"/>
      <c r="HAS724" s="13"/>
      <c r="HAT724" s="13"/>
      <c r="HAU724" s="13"/>
      <c r="HAV724" s="13"/>
      <c r="HAW724" s="13"/>
      <c r="HAX724" s="13"/>
      <c r="HAY724" s="13"/>
      <c r="HAZ724" s="13"/>
      <c r="HBA724" s="13"/>
      <c r="HBB724" s="13"/>
      <c r="HBC724" s="13"/>
      <c r="HBD724" s="13"/>
      <c r="HBE724" s="13"/>
      <c r="HBF724" s="13"/>
      <c r="HBG724" s="13"/>
      <c r="HBH724" s="13"/>
      <c r="HBI724" s="13"/>
      <c r="HBJ724" s="13"/>
      <c r="HBK724" s="13"/>
      <c r="HBL724" s="13"/>
      <c r="HBM724" s="13"/>
      <c r="HBN724" s="13"/>
      <c r="HBO724" s="13"/>
      <c r="HBP724" s="13"/>
      <c r="HBQ724" s="13"/>
      <c r="HBR724" s="13"/>
      <c r="HBS724" s="13"/>
      <c r="HBT724" s="13"/>
      <c r="HBU724" s="13"/>
      <c r="HBV724" s="13"/>
      <c r="HBW724" s="13"/>
      <c r="HBX724" s="13"/>
      <c r="HBY724" s="13"/>
      <c r="HBZ724" s="13"/>
      <c r="HCA724" s="13"/>
      <c r="HCB724" s="13"/>
      <c r="HCC724" s="13"/>
      <c r="HCD724" s="13"/>
      <c r="HCE724" s="13"/>
      <c r="HCF724" s="13"/>
      <c r="HCG724" s="13"/>
      <c r="HCH724" s="13"/>
      <c r="HCI724" s="13"/>
      <c r="HCJ724" s="13"/>
      <c r="HCK724" s="13"/>
      <c r="HCL724" s="13"/>
      <c r="HCM724" s="13"/>
      <c r="HCN724" s="13"/>
      <c r="HCO724" s="13"/>
      <c r="HCP724" s="13"/>
      <c r="HCQ724" s="13"/>
      <c r="HCR724" s="13"/>
      <c r="HCS724" s="13"/>
      <c r="HCT724" s="13"/>
      <c r="HCU724" s="13"/>
      <c r="HCV724" s="13"/>
      <c r="HCW724" s="13"/>
      <c r="HCX724" s="13"/>
      <c r="HCY724" s="13"/>
      <c r="HCZ724" s="13"/>
      <c r="HDA724" s="13"/>
      <c r="HDB724" s="13"/>
      <c r="HDC724" s="13"/>
      <c r="HDD724" s="13"/>
      <c r="HDE724" s="13"/>
      <c r="HDF724" s="13"/>
      <c r="HDG724" s="13"/>
      <c r="HDH724" s="13"/>
      <c r="HDI724" s="13"/>
      <c r="HDJ724" s="13"/>
      <c r="HDK724" s="13"/>
      <c r="HDL724" s="13"/>
      <c r="HDM724" s="13"/>
      <c r="HDN724" s="13"/>
      <c r="HDO724" s="13"/>
      <c r="HDP724" s="13"/>
      <c r="HDQ724" s="13"/>
      <c r="HDR724" s="13"/>
      <c r="HDS724" s="13"/>
      <c r="HDT724" s="13"/>
      <c r="HDU724" s="13"/>
      <c r="HDV724" s="13"/>
      <c r="HDW724" s="13"/>
      <c r="HDX724" s="13"/>
      <c r="HDY724" s="13"/>
      <c r="HDZ724" s="13"/>
      <c r="HEA724" s="13"/>
      <c r="HEB724" s="13"/>
      <c r="HEC724" s="13"/>
      <c r="HED724" s="13"/>
      <c r="HEE724" s="13"/>
      <c r="HEF724" s="13"/>
      <c r="HEG724" s="13"/>
      <c r="HEH724" s="13"/>
      <c r="HEI724" s="13"/>
      <c r="HEJ724" s="13"/>
      <c r="HEK724" s="13"/>
      <c r="HEL724" s="13"/>
      <c r="HEM724" s="13"/>
      <c r="HEN724" s="13"/>
      <c r="HEO724" s="13"/>
      <c r="HEP724" s="13"/>
      <c r="HEQ724" s="13"/>
      <c r="HER724" s="13"/>
      <c r="HES724" s="13"/>
      <c r="HET724" s="13"/>
      <c r="HEU724" s="13"/>
      <c r="HEV724" s="13"/>
      <c r="HEW724" s="13"/>
      <c r="HEX724" s="13"/>
      <c r="HEY724" s="13"/>
      <c r="HEZ724" s="13"/>
      <c r="HFA724" s="13"/>
      <c r="HFB724" s="13"/>
      <c r="HFC724" s="13"/>
      <c r="HFD724" s="13"/>
      <c r="HFE724" s="13"/>
      <c r="HFF724" s="13"/>
      <c r="HFG724" s="13"/>
      <c r="HFH724" s="13"/>
      <c r="HFI724" s="13"/>
      <c r="HFJ724" s="13"/>
      <c r="HFK724" s="13"/>
      <c r="HFL724" s="13"/>
      <c r="HFM724" s="13"/>
      <c r="HFN724" s="13"/>
      <c r="HFO724" s="13"/>
      <c r="HFP724" s="13"/>
      <c r="HFQ724" s="13"/>
      <c r="HFR724" s="13"/>
      <c r="HFS724" s="13"/>
      <c r="HFT724" s="13"/>
      <c r="HFU724" s="13"/>
      <c r="HFV724" s="13"/>
      <c r="HFW724" s="13"/>
      <c r="HFX724" s="13"/>
      <c r="HFY724" s="13"/>
      <c r="HFZ724" s="13"/>
      <c r="HGA724" s="13"/>
      <c r="HGB724" s="13"/>
      <c r="HGC724" s="13"/>
      <c r="HGD724" s="13"/>
      <c r="HGE724" s="13"/>
      <c r="HGF724" s="13"/>
      <c r="HGG724" s="13"/>
      <c r="HGH724" s="13"/>
      <c r="HGI724" s="13"/>
      <c r="HGJ724" s="13"/>
      <c r="HGK724" s="13"/>
      <c r="HGL724" s="13"/>
      <c r="HGM724" s="13"/>
      <c r="HGN724" s="13"/>
      <c r="HGO724" s="13"/>
      <c r="HGP724" s="13"/>
      <c r="HGQ724" s="13"/>
      <c r="HGR724" s="13"/>
      <c r="HGS724" s="13"/>
      <c r="HGT724" s="13"/>
      <c r="HGU724" s="13"/>
      <c r="HGV724" s="13"/>
      <c r="HGW724" s="13"/>
      <c r="HGX724" s="13"/>
      <c r="HGY724" s="13"/>
      <c r="HGZ724" s="13"/>
      <c r="HHA724" s="13"/>
      <c r="HHB724" s="13"/>
      <c r="HHC724" s="13"/>
      <c r="HHD724" s="13"/>
      <c r="HHE724" s="13"/>
      <c r="HHF724" s="13"/>
      <c r="HHG724" s="13"/>
      <c r="HHH724" s="13"/>
      <c r="HHI724" s="13"/>
      <c r="HHJ724" s="13"/>
      <c r="HHK724" s="13"/>
      <c r="HHL724" s="13"/>
      <c r="HHM724" s="13"/>
      <c r="HHN724" s="13"/>
      <c r="HHO724" s="13"/>
      <c r="HHP724" s="13"/>
      <c r="HHQ724" s="13"/>
      <c r="HHR724" s="13"/>
      <c r="HHS724" s="13"/>
      <c r="HHT724" s="13"/>
      <c r="HHU724" s="13"/>
      <c r="HHV724" s="13"/>
      <c r="HHW724" s="13"/>
      <c r="HHX724" s="13"/>
      <c r="HHY724" s="13"/>
      <c r="HHZ724" s="13"/>
      <c r="HIA724" s="13"/>
      <c r="HIB724" s="13"/>
      <c r="HIC724" s="13"/>
      <c r="HID724" s="13"/>
      <c r="HIE724" s="13"/>
      <c r="HIF724" s="13"/>
      <c r="HIG724" s="13"/>
      <c r="HIH724" s="13"/>
      <c r="HII724" s="13"/>
      <c r="HIJ724" s="13"/>
      <c r="HIK724" s="13"/>
      <c r="HIL724" s="13"/>
      <c r="HIM724" s="13"/>
      <c r="HIN724" s="13"/>
      <c r="HIO724" s="13"/>
      <c r="HIP724" s="13"/>
      <c r="HIQ724" s="13"/>
      <c r="HIR724" s="13"/>
      <c r="HIS724" s="13"/>
      <c r="HIT724" s="13"/>
      <c r="HIU724" s="13"/>
      <c r="HIV724" s="13"/>
      <c r="HIW724" s="13"/>
      <c r="HIX724" s="13"/>
      <c r="HIY724" s="13"/>
      <c r="HIZ724" s="13"/>
      <c r="HJA724" s="13"/>
      <c r="HJB724" s="13"/>
      <c r="HJC724" s="13"/>
      <c r="HJD724" s="13"/>
      <c r="HJE724" s="13"/>
      <c r="HJF724" s="13"/>
      <c r="HJG724" s="13"/>
      <c r="HJH724" s="13"/>
      <c r="HJI724" s="13"/>
      <c r="HJJ724" s="13"/>
      <c r="HJK724" s="13"/>
      <c r="HJL724" s="13"/>
      <c r="HJM724" s="13"/>
      <c r="HJN724" s="13"/>
      <c r="HJO724" s="13"/>
      <c r="HJP724" s="13"/>
      <c r="HJQ724" s="13"/>
      <c r="HJR724" s="13"/>
      <c r="HJS724" s="13"/>
      <c r="HJT724" s="13"/>
      <c r="HJU724" s="13"/>
      <c r="HJV724" s="13"/>
      <c r="HJW724" s="13"/>
      <c r="HJX724" s="13"/>
      <c r="HJY724" s="13"/>
      <c r="HJZ724" s="13"/>
      <c r="HKA724" s="13"/>
      <c r="HKB724" s="13"/>
      <c r="HKC724" s="13"/>
      <c r="HKD724" s="13"/>
      <c r="HKE724" s="13"/>
      <c r="HKF724" s="13"/>
      <c r="HKG724" s="13"/>
      <c r="HKH724" s="13"/>
      <c r="HKI724" s="13"/>
      <c r="HKJ724" s="13"/>
      <c r="HKK724" s="13"/>
      <c r="HKL724" s="13"/>
      <c r="HKM724" s="13"/>
      <c r="HKN724" s="13"/>
      <c r="HKO724" s="13"/>
      <c r="HKP724" s="13"/>
      <c r="HKQ724" s="13"/>
      <c r="HKR724" s="13"/>
      <c r="HKS724" s="13"/>
      <c r="HKT724" s="13"/>
      <c r="HKU724" s="13"/>
      <c r="HKV724" s="13"/>
      <c r="HKW724" s="13"/>
      <c r="HKX724" s="13"/>
      <c r="HKY724" s="13"/>
      <c r="HKZ724" s="13"/>
      <c r="HLA724" s="13"/>
      <c r="HLB724" s="13"/>
      <c r="HLC724" s="13"/>
      <c r="HLD724" s="13"/>
      <c r="HLE724" s="13"/>
      <c r="HLF724" s="13"/>
      <c r="HLG724" s="13"/>
      <c r="HLH724" s="13"/>
      <c r="HLI724" s="13"/>
      <c r="HLJ724" s="13"/>
      <c r="HLK724" s="13"/>
      <c r="HLL724" s="13"/>
      <c r="HLM724" s="13"/>
      <c r="HLN724" s="13"/>
      <c r="HLO724" s="13"/>
      <c r="HLP724" s="13"/>
      <c r="HLQ724" s="13"/>
      <c r="HLR724" s="13"/>
      <c r="HLS724" s="13"/>
      <c r="HLT724" s="13"/>
      <c r="HLU724" s="13"/>
      <c r="HLV724" s="13"/>
      <c r="HLW724" s="13"/>
      <c r="HLX724" s="13"/>
      <c r="HLY724" s="13"/>
      <c r="HLZ724" s="13"/>
      <c r="HMA724" s="13"/>
      <c r="HMB724" s="13"/>
      <c r="HMC724" s="13"/>
      <c r="HMD724" s="13"/>
      <c r="HME724" s="13"/>
      <c r="HMF724" s="13"/>
      <c r="HMG724" s="13"/>
      <c r="HMH724" s="13"/>
      <c r="HMI724" s="13"/>
      <c r="HMJ724" s="13"/>
      <c r="HMK724" s="13"/>
      <c r="HML724" s="13"/>
      <c r="HMM724" s="13"/>
      <c r="HMN724" s="13"/>
      <c r="HMO724" s="13"/>
      <c r="HMP724" s="13"/>
      <c r="HMQ724" s="13"/>
      <c r="HMR724" s="13"/>
      <c r="HMS724" s="13"/>
      <c r="HMT724" s="13"/>
      <c r="HMU724" s="13"/>
      <c r="HMV724" s="13"/>
      <c r="HMW724" s="13"/>
      <c r="HMX724" s="13"/>
      <c r="HMY724" s="13"/>
      <c r="HMZ724" s="13"/>
      <c r="HNA724" s="13"/>
      <c r="HNB724" s="13"/>
      <c r="HNC724" s="13"/>
      <c r="HND724" s="13"/>
      <c r="HNE724" s="13"/>
      <c r="HNF724" s="13"/>
      <c r="HNG724" s="13"/>
      <c r="HNH724" s="13"/>
      <c r="HNI724" s="13"/>
      <c r="HNJ724" s="13"/>
      <c r="HNK724" s="13"/>
      <c r="HNL724" s="13"/>
      <c r="HNM724" s="13"/>
      <c r="HNN724" s="13"/>
      <c r="HNO724" s="13"/>
      <c r="HNP724" s="13"/>
      <c r="HNQ724" s="13"/>
      <c r="HNR724" s="13"/>
      <c r="HNS724" s="13"/>
      <c r="HNT724" s="13"/>
      <c r="HNU724" s="13"/>
      <c r="HNV724" s="13"/>
      <c r="HNW724" s="13"/>
      <c r="HNX724" s="13"/>
      <c r="HNY724" s="13"/>
      <c r="HNZ724" s="13"/>
      <c r="HOA724" s="13"/>
      <c r="HOB724" s="13"/>
      <c r="HOC724" s="13"/>
      <c r="HOD724" s="13"/>
      <c r="HOE724" s="13"/>
      <c r="HOF724" s="13"/>
      <c r="HOG724" s="13"/>
      <c r="HOH724" s="13"/>
      <c r="HOI724" s="13"/>
      <c r="HOJ724" s="13"/>
      <c r="HOK724" s="13"/>
      <c r="HOL724" s="13"/>
      <c r="HOM724" s="13"/>
      <c r="HON724" s="13"/>
      <c r="HOO724" s="13"/>
      <c r="HOP724" s="13"/>
      <c r="HOQ724" s="13"/>
      <c r="HOR724" s="13"/>
      <c r="HOS724" s="13"/>
      <c r="HOT724" s="13"/>
      <c r="HOU724" s="13"/>
      <c r="HOV724" s="13"/>
      <c r="HOW724" s="13"/>
      <c r="HOX724" s="13"/>
      <c r="HOY724" s="13"/>
      <c r="HOZ724" s="13"/>
      <c r="HPA724" s="13"/>
      <c r="HPB724" s="13"/>
      <c r="HPC724" s="13"/>
      <c r="HPD724" s="13"/>
      <c r="HPE724" s="13"/>
      <c r="HPF724" s="13"/>
      <c r="HPG724" s="13"/>
      <c r="HPH724" s="13"/>
      <c r="HPI724" s="13"/>
      <c r="HPJ724" s="13"/>
      <c r="HPK724" s="13"/>
      <c r="HPL724" s="13"/>
      <c r="HPM724" s="13"/>
      <c r="HPN724" s="13"/>
      <c r="HPO724" s="13"/>
      <c r="HPP724" s="13"/>
      <c r="HPQ724" s="13"/>
      <c r="HPR724" s="13"/>
      <c r="HPS724" s="13"/>
      <c r="HPT724" s="13"/>
      <c r="HPU724" s="13"/>
      <c r="HPV724" s="13"/>
      <c r="HPW724" s="13"/>
      <c r="HPX724" s="13"/>
      <c r="HPY724" s="13"/>
      <c r="HPZ724" s="13"/>
      <c r="HQA724" s="13"/>
      <c r="HQB724" s="13"/>
      <c r="HQC724" s="13"/>
      <c r="HQD724" s="13"/>
      <c r="HQE724" s="13"/>
      <c r="HQF724" s="13"/>
      <c r="HQG724" s="13"/>
      <c r="HQH724" s="13"/>
      <c r="HQI724" s="13"/>
      <c r="HQJ724" s="13"/>
      <c r="HQK724" s="13"/>
      <c r="HQL724" s="13"/>
      <c r="HQM724" s="13"/>
      <c r="HQN724" s="13"/>
      <c r="HQO724" s="13"/>
      <c r="HQP724" s="13"/>
      <c r="HQQ724" s="13"/>
      <c r="HQR724" s="13"/>
      <c r="HQS724" s="13"/>
      <c r="HQT724" s="13"/>
      <c r="HQU724" s="13"/>
      <c r="HQV724" s="13"/>
      <c r="HQW724" s="13"/>
      <c r="HQX724" s="13"/>
      <c r="HQY724" s="13"/>
      <c r="HQZ724" s="13"/>
      <c r="HRA724" s="13"/>
      <c r="HRB724" s="13"/>
      <c r="HRC724" s="13"/>
      <c r="HRD724" s="13"/>
      <c r="HRE724" s="13"/>
      <c r="HRF724" s="13"/>
      <c r="HRG724" s="13"/>
      <c r="HRH724" s="13"/>
      <c r="HRI724" s="13"/>
      <c r="HRJ724" s="13"/>
      <c r="HRK724" s="13"/>
      <c r="HRL724" s="13"/>
      <c r="HRM724" s="13"/>
      <c r="HRN724" s="13"/>
      <c r="HRO724" s="13"/>
      <c r="HRP724" s="13"/>
      <c r="HRQ724" s="13"/>
      <c r="HRR724" s="13"/>
      <c r="HRS724" s="13"/>
      <c r="HRT724" s="13"/>
      <c r="HRU724" s="13"/>
      <c r="HRV724" s="13"/>
      <c r="HRW724" s="13"/>
      <c r="HRX724" s="13"/>
      <c r="HRY724" s="13"/>
      <c r="HRZ724" s="13"/>
      <c r="HSA724" s="13"/>
      <c r="HSB724" s="13"/>
      <c r="HSC724" s="13"/>
      <c r="HSD724" s="13"/>
      <c r="HSE724" s="13"/>
      <c r="HSF724" s="13"/>
      <c r="HSG724" s="13"/>
      <c r="HSH724" s="13"/>
      <c r="HSI724" s="13"/>
      <c r="HSJ724" s="13"/>
      <c r="HSK724" s="13"/>
      <c r="HSL724" s="13"/>
      <c r="HSM724" s="13"/>
      <c r="HSN724" s="13"/>
      <c r="HSO724" s="13"/>
      <c r="HSP724" s="13"/>
      <c r="HSQ724" s="13"/>
      <c r="HSR724" s="13"/>
      <c r="HSS724" s="13"/>
      <c r="HST724" s="13"/>
      <c r="HSU724" s="13"/>
      <c r="HSV724" s="13"/>
      <c r="HSW724" s="13"/>
      <c r="HSX724" s="13"/>
      <c r="HSY724" s="13"/>
      <c r="HSZ724" s="13"/>
      <c r="HTA724" s="13"/>
      <c r="HTB724" s="13"/>
      <c r="HTC724" s="13"/>
      <c r="HTD724" s="13"/>
      <c r="HTE724" s="13"/>
      <c r="HTF724" s="13"/>
      <c r="HTG724" s="13"/>
      <c r="HTH724" s="13"/>
      <c r="HTI724" s="13"/>
      <c r="HTJ724" s="13"/>
      <c r="HTK724" s="13"/>
      <c r="HTL724" s="13"/>
      <c r="HTM724" s="13"/>
      <c r="HTN724" s="13"/>
      <c r="HTO724" s="13"/>
      <c r="HTP724" s="13"/>
      <c r="HTQ724" s="13"/>
      <c r="HTR724" s="13"/>
      <c r="HTS724" s="13"/>
      <c r="HTT724" s="13"/>
      <c r="HTU724" s="13"/>
      <c r="HTV724" s="13"/>
      <c r="HTW724" s="13"/>
      <c r="HTX724" s="13"/>
      <c r="HTY724" s="13"/>
      <c r="HTZ724" s="13"/>
      <c r="HUA724" s="13"/>
      <c r="HUB724" s="13"/>
      <c r="HUC724" s="13"/>
      <c r="HUD724" s="13"/>
      <c r="HUE724" s="13"/>
      <c r="HUF724" s="13"/>
      <c r="HUG724" s="13"/>
      <c r="HUH724" s="13"/>
      <c r="HUI724" s="13"/>
      <c r="HUJ724" s="13"/>
      <c r="HUK724" s="13"/>
      <c r="HUL724" s="13"/>
      <c r="HUM724" s="13"/>
      <c r="HUN724" s="13"/>
      <c r="HUO724" s="13"/>
      <c r="HUP724" s="13"/>
      <c r="HUQ724" s="13"/>
      <c r="HUR724" s="13"/>
      <c r="HUS724" s="13"/>
      <c r="HUT724" s="13"/>
      <c r="HUU724" s="13"/>
      <c r="HUV724" s="13"/>
      <c r="HUW724" s="13"/>
      <c r="HUX724" s="13"/>
      <c r="HUY724" s="13"/>
      <c r="HUZ724" s="13"/>
      <c r="HVA724" s="13"/>
      <c r="HVB724" s="13"/>
      <c r="HVC724" s="13"/>
      <c r="HVD724" s="13"/>
      <c r="HVE724" s="13"/>
      <c r="HVF724" s="13"/>
      <c r="HVG724" s="13"/>
      <c r="HVH724" s="13"/>
      <c r="HVI724" s="13"/>
      <c r="HVJ724" s="13"/>
      <c r="HVK724" s="13"/>
      <c r="HVL724" s="13"/>
      <c r="HVM724" s="13"/>
      <c r="HVN724" s="13"/>
      <c r="HVO724" s="13"/>
      <c r="HVP724" s="13"/>
      <c r="HVQ724" s="13"/>
      <c r="HVR724" s="13"/>
      <c r="HVS724" s="13"/>
      <c r="HVT724" s="13"/>
      <c r="HVU724" s="13"/>
      <c r="HVV724" s="13"/>
      <c r="HVW724" s="13"/>
      <c r="HVX724" s="13"/>
      <c r="HVY724" s="13"/>
      <c r="HVZ724" s="13"/>
      <c r="HWA724" s="13"/>
      <c r="HWB724" s="13"/>
      <c r="HWC724" s="13"/>
      <c r="HWD724" s="13"/>
      <c r="HWE724" s="13"/>
      <c r="HWF724" s="13"/>
      <c r="HWG724" s="13"/>
      <c r="HWH724" s="13"/>
      <c r="HWI724" s="13"/>
      <c r="HWJ724" s="13"/>
      <c r="HWK724" s="13"/>
      <c r="HWL724" s="13"/>
      <c r="HWM724" s="13"/>
      <c r="HWN724" s="13"/>
      <c r="HWO724" s="13"/>
      <c r="HWP724" s="13"/>
      <c r="HWQ724" s="13"/>
      <c r="HWR724" s="13"/>
      <c r="HWS724" s="13"/>
      <c r="HWT724" s="13"/>
      <c r="HWU724" s="13"/>
      <c r="HWV724" s="13"/>
      <c r="HWW724" s="13"/>
      <c r="HWX724" s="13"/>
      <c r="HWY724" s="13"/>
      <c r="HWZ724" s="13"/>
      <c r="HXA724" s="13"/>
      <c r="HXB724" s="13"/>
      <c r="HXC724" s="13"/>
      <c r="HXD724" s="13"/>
      <c r="HXE724" s="13"/>
      <c r="HXF724" s="13"/>
      <c r="HXG724" s="13"/>
      <c r="HXH724" s="13"/>
      <c r="HXI724" s="13"/>
      <c r="HXJ724" s="13"/>
      <c r="HXK724" s="13"/>
      <c r="HXL724" s="13"/>
      <c r="HXM724" s="13"/>
      <c r="HXN724" s="13"/>
      <c r="HXO724" s="13"/>
      <c r="HXP724" s="13"/>
      <c r="HXQ724" s="13"/>
      <c r="HXR724" s="13"/>
      <c r="HXS724" s="13"/>
      <c r="HXT724" s="13"/>
      <c r="HXU724" s="13"/>
      <c r="HXV724" s="13"/>
      <c r="HXW724" s="13"/>
      <c r="HXX724" s="13"/>
      <c r="HXY724" s="13"/>
      <c r="HXZ724" s="13"/>
      <c r="HYA724" s="13"/>
      <c r="HYB724" s="13"/>
      <c r="HYC724" s="13"/>
      <c r="HYD724" s="13"/>
      <c r="HYE724" s="13"/>
      <c r="HYF724" s="13"/>
      <c r="HYG724" s="13"/>
      <c r="HYH724" s="13"/>
      <c r="HYI724" s="13"/>
      <c r="HYJ724" s="13"/>
      <c r="HYK724" s="13"/>
      <c r="HYL724" s="13"/>
      <c r="HYM724" s="13"/>
      <c r="HYN724" s="13"/>
      <c r="HYO724" s="13"/>
      <c r="HYP724" s="13"/>
      <c r="HYQ724" s="13"/>
      <c r="HYR724" s="13"/>
      <c r="HYS724" s="13"/>
      <c r="HYT724" s="13"/>
      <c r="HYU724" s="13"/>
      <c r="HYV724" s="13"/>
      <c r="HYW724" s="13"/>
      <c r="HYX724" s="13"/>
      <c r="HYY724" s="13"/>
      <c r="HYZ724" s="13"/>
      <c r="HZA724" s="13"/>
      <c r="HZB724" s="13"/>
      <c r="HZC724" s="13"/>
      <c r="HZD724" s="13"/>
      <c r="HZE724" s="13"/>
      <c r="HZF724" s="13"/>
      <c r="HZG724" s="13"/>
      <c r="HZH724" s="13"/>
      <c r="HZI724" s="13"/>
      <c r="HZJ724" s="13"/>
      <c r="HZK724" s="13"/>
      <c r="HZL724" s="13"/>
      <c r="HZM724" s="13"/>
      <c r="HZN724" s="13"/>
      <c r="HZO724" s="13"/>
      <c r="HZP724" s="13"/>
      <c r="HZQ724" s="13"/>
      <c r="HZR724" s="13"/>
      <c r="HZS724" s="13"/>
      <c r="HZT724" s="13"/>
      <c r="HZU724" s="13"/>
      <c r="HZV724" s="13"/>
      <c r="HZW724" s="13"/>
      <c r="HZX724" s="13"/>
      <c r="HZY724" s="13"/>
      <c r="HZZ724" s="13"/>
      <c r="IAA724" s="13"/>
      <c r="IAB724" s="13"/>
      <c r="IAC724" s="13"/>
      <c r="IAD724" s="13"/>
      <c r="IAE724" s="13"/>
      <c r="IAF724" s="13"/>
      <c r="IAG724" s="13"/>
      <c r="IAH724" s="13"/>
      <c r="IAI724" s="13"/>
      <c r="IAJ724" s="13"/>
      <c r="IAK724" s="13"/>
      <c r="IAL724" s="13"/>
      <c r="IAM724" s="13"/>
      <c r="IAN724" s="13"/>
      <c r="IAO724" s="13"/>
      <c r="IAP724" s="13"/>
      <c r="IAQ724" s="13"/>
      <c r="IAR724" s="13"/>
      <c r="IAS724" s="13"/>
      <c r="IAT724" s="13"/>
      <c r="IAU724" s="13"/>
      <c r="IAV724" s="13"/>
      <c r="IAW724" s="13"/>
      <c r="IAX724" s="13"/>
      <c r="IAY724" s="13"/>
      <c r="IAZ724" s="13"/>
      <c r="IBA724" s="13"/>
      <c r="IBB724" s="13"/>
      <c r="IBC724" s="13"/>
      <c r="IBD724" s="13"/>
      <c r="IBE724" s="13"/>
      <c r="IBF724" s="13"/>
      <c r="IBG724" s="13"/>
      <c r="IBH724" s="13"/>
      <c r="IBI724" s="13"/>
      <c r="IBJ724" s="13"/>
      <c r="IBK724" s="13"/>
      <c r="IBL724" s="13"/>
      <c r="IBM724" s="13"/>
      <c r="IBN724" s="13"/>
      <c r="IBO724" s="13"/>
      <c r="IBP724" s="13"/>
      <c r="IBQ724" s="13"/>
      <c r="IBR724" s="13"/>
      <c r="IBS724" s="13"/>
      <c r="IBT724" s="13"/>
      <c r="IBU724" s="13"/>
      <c r="IBV724" s="13"/>
      <c r="IBW724" s="13"/>
      <c r="IBX724" s="13"/>
      <c r="IBY724" s="13"/>
      <c r="IBZ724" s="13"/>
      <c r="ICA724" s="13"/>
      <c r="ICB724" s="13"/>
      <c r="ICC724" s="13"/>
      <c r="ICD724" s="13"/>
      <c r="ICE724" s="13"/>
      <c r="ICF724" s="13"/>
      <c r="ICG724" s="13"/>
      <c r="ICH724" s="13"/>
      <c r="ICI724" s="13"/>
      <c r="ICJ724" s="13"/>
      <c r="ICK724" s="13"/>
      <c r="ICL724" s="13"/>
      <c r="ICM724" s="13"/>
      <c r="ICN724" s="13"/>
      <c r="ICO724" s="13"/>
      <c r="ICP724" s="13"/>
      <c r="ICQ724" s="13"/>
      <c r="ICR724" s="13"/>
      <c r="ICS724" s="13"/>
      <c r="ICT724" s="13"/>
      <c r="ICU724" s="13"/>
      <c r="ICV724" s="13"/>
      <c r="ICW724" s="13"/>
      <c r="ICX724" s="13"/>
      <c r="ICY724" s="13"/>
      <c r="ICZ724" s="13"/>
      <c r="IDA724" s="13"/>
      <c r="IDB724" s="13"/>
      <c r="IDC724" s="13"/>
      <c r="IDD724" s="13"/>
      <c r="IDE724" s="13"/>
      <c r="IDF724" s="13"/>
      <c r="IDG724" s="13"/>
      <c r="IDH724" s="13"/>
      <c r="IDI724" s="13"/>
      <c r="IDJ724" s="13"/>
      <c r="IDK724" s="13"/>
      <c r="IDL724" s="13"/>
      <c r="IDM724" s="13"/>
      <c r="IDN724" s="13"/>
      <c r="IDO724" s="13"/>
      <c r="IDP724" s="13"/>
      <c r="IDQ724" s="13"/>
      <c r="IDR724" s="13"/>
      <c r="IDS724" s="13"/>
      <c r="IDT724" s="13"/>
      <c r="IDU724" s="13"/>
      <c r="IDV724" s="13"/>
      <c r="IDW724" s="13"/>
      <c r="IDX724" s="13"/>
      <c r="IDY724" s="13"/>
      <c r="IDZ724" s="13"/>
      <c r="IEA724" s="13"/>
      <c r="IEB724" s="13"/>
      <c r="IEC724" s="13"/>
      <c r="IED724" s="13"/>
      <c r="IEE724" s="13"/>
      <c r="IEF724" s="13"/>
      <c r="IEG724" s="13"/>
      <c r="IEH724" s="13"/>
      <c r="IEI724" s="13"/>
      <c r="IEJ724" s="13"/>
      <c r="IEK724" s="13"/>
      <c r="IEL724" s="13"/>
      <c r="IEM724" s="13"/>
      <c r="IEN724" s="13"/>
      <c r="IEO724" s="13"/>
      <c r="IEP724" s="13"/>
      <c r="IEQ724" s="13"/>
      <c r="IER724" s="13"/>
      <c r="IES724" s="13"/>
      <c r="IET724" s="13"/>
      <c r="IEU724" s="13"/>
      <c r="IEV724" s="13"/>
      <c r="IEW724" s="13"/>
      <c r="IEX724" s="13"/>
      <c r="IEY724" s="13"/>
      <c r="IEZ724" s="13"/>
      <c r="IFA724" s="13"/>
      <c r="IFB724" s="13"/>
      <c r="IFC724" s="13"/>
      <c r="IFD724" s="13"/>
      <c r="IFE724" s="13"/>
      <c r="IFF724" s="13"/>
      <c r="IFG724" s="13"/>
      <c r="IFH724" s="13"/>
      <c r="IFI724" s="13"/>
      <c r="IFJ724" s="13"/>
      <c r="IFK724" s="13"/>
      <c r="IFL724" s="13"/>
      <c r="IFM724" s="13"/>
      <c r="IFN724" s="13"/>
      <c r="IFO724" s="13"/>
      <c r="IFP724" s="13"/>
      <c r="IFQ724" s="13"/>
      <c r="IFR724" s="13"/>
      <c r="IFS724" s="13"/>
      <c r="IFT724" s="13"/>
      <c r="IFU724" s="13"/>
      <c r="IFV724" s="13"/>
      <c r="IFW724" s="13"/>
      <c r="IFX724" s="13"/>
      <c r="IFY724" s="13"/>
      <c r="IFZ724" s="13"/>
      <c r="IGA724" s="13"/>
      <c r="IGB724" s="13"/>
      <c r="IGC724" s="13"/>
      <c r="IGD724" s="13"/>
      <c r="IGE724" s="13"/>
      <c r="IGF724" s="13"/>
      <c r="IGG724" s="13"/>
      <c r="IGH724" s="13"/>
      <c r="IGI724" s="13"/>
      <c r="IGJ724" s="13"/>
      <c r="IGK724" s="13"/>
      <c r="IGL724" s="13"/>
      <c r="IGM724" s="13"/>
      <c r="IGN724" s="13"/>
      <c r="IGO724" s="13"/>
      <c r="IGP724" s="13"/>
      <c r="IGQ724" s="13"/>
      <c r="IGR724" s="13"/>
      <c r="IGS724" s="13"/>
      <c r="IGT724" s="13"/>
      <c r="IGU724" s="13"/>
      <c r="IGV724" s="13"/>
      <c r="IGW724" s="13"/>
      <c r="IGX724" s="13"/>
      <c r="IGY724" s="13"/>
      <c r="IGZ724" s="13"/>
      <c r="IHA724" s="13"/>
      <c r="IHB724" s="13"/>
      <c r="IHC724" s="13"/>
      <c r="IHD724" s="13"/>
      <c r="IHE724" s="13"/>
      <c r="IHF724" s="13"/>
      <c r="IHG724" s="13"/>
      <c r="IHH724" s="13"/>
      <c r="IHI724" s="13"/>
      <c r="IHJ724" s="13"/>
      <c r="IHK724" s="13"/>
      <c r="IHL724" s="13"/>
      <c r="IHM724" s="13"/>
      <c r="IHN724" s="13"/>
      <c r="IHO724" s="13"/>
      <c r="IHP724" s="13"/>
      <c r="IHQ724" s="13"/>
      <c r="IHR724" s="13"/>
      <c r="IHS724" s="13"/>
      <c r="IHT724" s="13"/>
      <c r="IHU724" s="13"/>
      <c r="IHV724" s="13"/>
      <c r="IHW724" s="13"/>
      <c r="IHX724" s="13"/>
      <c r="IHY724" s="13"/>
      <c r="IHZ724" s="13"/>
      <c r="IIA724" s="13"/>
      <c r="IIB724" s="13"/>
      <c r="IIC724" s="13"/>
      <c r="IID724" s="13"/>
      <c r="IIE724" s="13"/>
      <c r="IIF724" s="13"/>
      <c r="IIG724" s="13"/>
      <c r="IIH724" s="13"/>
      <c r="III724" s="13"/>
      <c r="IIJ724" s="13"/>
      <c r="IIK724" s="13"/>
      <c r="IIL724" s="13"/>
      <c r="IIM724" s="13"/>
      <c r="IIN724" s="13"/>
      <c r="IIO724" s="13"/>
      <c r="IIP724" s="13"/>
      <c r="IIQ724" s="13"/>
      <c r="IIR724" s="13"/>
      <c r="IIS724" s="13"/>
      <c r="IIT724" s="13"/>
      <c r="IIU724" s="13"/>
      <c r="IIV724" s="13"/>
      <c r="IIW724" s="13"/>
      <c r="IIX724" s="13"/>
      <c r="IIY724" s="13"/>
      <c r="IIZ724" s="13"/>
      <c r="IJA724" s="13"/>
      <c r="IJB724" s="13"/>
      <c r="IJC724" s="13"/>
      <c r="IJD724" s="13"/>
      <c r="IJE724" s="13"/>
      <c r="IJF724" s="13"/>
      <c r="IJG724" s="13"/>
      <c r="IJH724" s="13"/>
      <c r="IJI724" s="13"/>
      <c r="IJJ724" s="13"/>
      <c r="IJK724" s="13"/>
      <c r="IJL724" s="13"/>
      <c r="IJM724" s="13"/>
      <c r="IJN724" s="13"/>
      <c r="IJO724" s="13"/>
      <c r="IJP724" s="13"/>
      <c r="IJQ724" s="13"/>
      <c r="IJR724" s="13"/>
      <c r="IJS724" s="13"/>
      <c r="IJT724" s="13"/>
      <c r="IJU724" s="13"/>
      <c r="IJV724" s="13"/>
      <c r="IJW724" s="13"/>
      <c r="IJX724" s="13"/>
      <c r="IJY724" s="13"/>
      <c r="IJZ724" s="13"/>
      <c r="IKA724" s="13"/>
      <c r="IKB724" s="13"/>
      <c r="IKC724" s="13"/>
      <c r="IKD724" s="13"/>
      <c r="IKE724" s="13"/>
      <c r="IKF724" s="13"/>
      <c r="IKG724" s="13"/>
      <c r="IKH724" s="13"/>
      <c r="IKI724" s="13"/>
      <c r="IKJ724" s="13"/>
      <c r="IKK724" s="13"/>
      <c r="IKL724" s="13"/>
      <c r="IKM724" s="13"/>
      <c r="IKN724" s="13"/>
      <c r="IKO724" s="13"/>
      <c r="IKP724" s="13"/>
      <c r="IKQ724" s="13"/>
      <c r="IKR724" s="13"/>
      <c r="IKS724" s="13"/>
      <c r="IKT724" s="13"/>
      <c r="IKU724" s="13"/>
      <c r="IKV724" s="13"/>
      <c r="IKW724" s="13"/>
      <c r="IKX724" s="13"/>
      <c r="IKY724" s="13"/>
      <c r="IKZ724" s="13"/>
      <c r="ILA724" s="13"/>
      <c r="ILB724" s="13"/>
      <c r="ILC724" s="13"/>
      <c r="ILD724" s="13"/>
      <c r="ILE724" s="13"/>
      <c r="ILF724" s="13"/>
      <c r="ILG724" s="13"/>
      <c r="ILH724" s="13"/>
      <c r="ILI724" s="13"/>
      <c r="ILJ724" s="13"/>
      <c r="ILK724" s="13"/>
      <c r="ILL724" s="13"/>
      <c r="ILM724" s="13"/>
      <c r="ILN724" s="13"/>
      <c r="ILO724" s="13"/>
      <c r="ILP724" s="13"/>
      <c r="ILQ724" s="13"/>
      <c r="ILR724" s="13"/>
      <c r="ILS724" s="13"/>
      <c r="ILT724" s="13"/>
      <c r="ILU724" s="13"/>
      <c r="ILV724" s="13"/>
      <c r="ILW724" s="13"/>
      <c r="ILX724" s="13"/>
      <c r="ILY724" s="13"/>
      <c r="ILZ724" s="13"/>
      <c r="IMA724" s="13"/>
      <c r="IMB724" s="13"/>
      <c r="IMC724" s="13"/>
      <c r="IMD724" s="13"/>
      <c r="IME724" s="13"/>
      <c r="IMF724" s="13"/>
      <c r="IMG724" s="13"/>
      <c r="IMH724" s="13"/>
      <c r="IMI724" s="13"/>
      <c r="IMJ724" s="13"/>
      <c r="IMK724" s="13"/>
      <c r="IML724" s="13"/>
      <c r="IMM724" s="13"/>
      <c r="IMN724" s="13"/>
      <c r="IMO724" s="13"/>
      <c r="IMP724" s="13"/>
      <c r="IMQ724" s="13"/>
      <c r="IMR724" s="13"/>
      <c r="IMS724" s="13"/>
      <c r="IMT724" s="13"/>
      <c r="IMU724" s="13"/>
      <c r="IMV724" s="13"/>
      <c r="IMW724" s="13"/>
      <c r="IMX724" s="13"/>
      <c r="IMY724" s="13"/>
      <c r="IMZ724" s="13"/>
      <c r="INA724" s="13"/>
      <c r="INB724" s="13"/>
      <c r="INC724" s="13"/>
      <c r="IND724" s="13"/>
      <c r="INE724" s="13"/>
      <c r="INF724" s="13"/>
      <c r="ING724" s="13"/>
      <c r="INH724" s="13"/>
      <c r="INI724" s="13"/>
      <c r="INJ724" s="13"/>
      <c r="INK724" s="13"/>
      <c r="INL724" s="13"/>
      <c r="INM724" s="13"/>
      <c r="INN724" s="13"/>
      <c r="INO724" s="13"/>
      <c r="INP724" s="13"/>
      <c r="INQ724" s="13"/>
      <c r="INR724" s="13"/>
      <c r="INS724" s="13"/>
      <c r="INT724" s="13"/>
      <c r="INU724" s="13"/>
      <c r="INV724" s="13"/>
      <c r="INW724" s="13"/>
      <c r="INX724" s="13"/>
      <c r="INY724" s="13"/>
      <c r="INZ724" s="13"/>
      <c r="IOA724" s="13"/>
      <c r="IOB724" s="13"/>
      <c r="IOC724" s="13"/>
      <c r="IOD724" s="13"/>
      <c r="IOE724" s="13"/>
      <c r="IOF724" s="13"/>
      <c r="IOG724" s="13"/>
      <c r="IOH724" s="13"/>
      <c r="IOI724" s="13"/>
      <c r="IOJ724" s="13"/>
      <c r="IOK724" s="13"/>
      <c r="IOL724" s="13"/>
      <c r="IOM724" s="13"/>
      <c r="ION724" s="13"/>
      <c r="IOO724" s="13"/>
      <c r="IOP724" s="13"/>
      <c r="IOQ724" s="13"/>
      <c r="IOR724" s="13"/>
      <c r="IOS724" s="13"/>
      <c r="IOT724" s="13"/>
      <c r="IOU724" s="13"/>
      <c r="IOV724" s="13"/>
      <c r="IOW724" s="13"/>
      <c r="IOX724" s="13"/>
      <c r="IOY724" s="13"/>
      <c r="IOZ724" s="13"/>
      <c r="IPA724" s="13"/>
      <c r="IPB724" s="13"/>
      <c r="IPC724" s="13"/>
      <c r="IPD724" s="13"/>
      <c r="IPE724" s="13"/>
      <c r="IPF724" s="13"/>
      <c r="IPG724" s="13"/>
      <c r="IPH724" s="13"/>
      <c r="IPI724" s="13"/>
      <c r="IPJ724" s="13"/>
      <c r="IPK724" s="13"/>
      <c r="IPL724" s="13"/>
      <c r="IPM724" s="13"/>
      <c r="IPN724" s="13"/>
      <c r="IPO724" s="13"/>
      <c r="IPP724" s="13"/>
      <c r="IPQ724" s="13"/>
      <c r="IPR724" s="13"/>
      <c r="IPS724" s="13"/>
      <c r="IPT724" s="13"/>
      <c r="IPU724" s="13"/>
      <c r="IPV724" s="13"/>
      <c r="IPW724" s="13"/>
      <c r="IPX724" s="13"/>
      <c r="IPY724" s="13"/>
      <c r="IPZ724" s="13"/>
      <c r="IQA724" s="13"/>
      <c r="IQB724" s="13"/>
      <c r="IQC724" s="13"/>
      <c r="IQD724" s="13"/>
      <c r="IQE724" s="13"/>
      <c r="IQF724" s="13"/>
      <c r="IQG724" s="13"/>
      <c r="IQH724" s="13"/>
      <c r="IQI724" s="13"/>
      <c r="IQJ724" s="13"/>
      <c r="IQK724" s="13"/>
      <c r="IQL724" s="13"/>
      <c r="IQM724" s="13"/>
      <c r="IQN724" s="13"/>
      <c r="IQO724" s="13"/>
      <c r="IQP724" s="13"/>
      <c r="IQQ724" s="13"/>
      <c r="IQR724" s="13"/>
      <c r="IQS724" s="13"/>
      <c r="IQT724" s="13"/>
      <c r="IQU724" s="13"/>
      <c r="IQV724" s="13"/>
      <c r="IQW724" s="13"/>
      <c r="IQX724" s="13"/>
      <c r="IQY724" s="13"/>
      <c r="IQZ724" s="13"/>
      <c r="IRA724" s="13"/>
      <c r="IRB724" s="13"/>
      <c r="IRC724" s="13"/>
      <c r="IRD724" s="13"/>
      <c r="IRE724" s="13"/>
      <c r="IRF724" s="13"/>
      <c r="IRG724" s="13"/>
      <c r="IRH724" s="13"/>
      <c r="IRI724" s="13"/>
      <c r="IRJ724" s="13"/>
      <c r="IRK724" s="13"/>
      <c r="IRL724" s="13"/>
      <c r="IRM724" s="13"/>
      <c r="IRN724" s="13"/>
      <c r="IRO724" s="13"/>
      <c r="IRP724" s="13"/>
      <c r="IRQ724" s="13"/>
      <c r="IRR724" s="13"/>
      <c r="IRS724" s="13"/>
      <c r="IRT724" s="13"/>
      <c r="IRU724" s="13"/>
      <c r="IRV724" s="13"/>
      <c r="IRW724" s="13"/>
      <c r="IRX724" s="13"/>
      <c r="IRY724" s="13"/>
      <c r="IRZ724" s="13"/>
      <c r="ISA724" s="13"/>
      <c r="ISB724" s="13"/>
      <c r="ISC724" s="13"/>
      <c r="ISD724" s="13"/>
      <c r="ISE724" s="13"/>
      <c r="ISF724" s="13"/>
      <c r="ISG724" s="13"/>
      <c r="ISH724" s="13"/>
      <c r="ISI724" s="13"/>
      <c r="ISJ724" s="13"/>
      <c r="ISK724" s="13"/>
      <c r="ISL724" s="13"/>
      <c r="ISM724" s="13"/>
      <c r="ISN724" s="13"/>
      <c r="ISO724" s="13"/>
      <c r="ISP724" s="13"/>
      <c r="ISQ724" s="13"/>
      <c r="ISR724" s="13"/>
      <c r="ISS724" s="13"/>
      <c r="IST724" s="13"/>
      <c r="ISU724" s="13"/>
      <c r="ISV724" s="13"/>
      <c r="ISW724" s="13"/>
      <c r="ISX724" s="13"/>
      <c r="ISY724" s="13"/>
      <c r="ISZ724" s="13"/>
      <c r="ITA724" s="13"/>
      <c r="ITB724" s="13"/>
      <c r="ITC724" s="13"/>
      <c r="ITD724" s="13"/>
      <c r="ITE724" s="13"/>
      <c r="ITF724" s="13"/>
      <c r="ITG724" s="13"/>
      <c r="ITH724" s="13"/>
      <c r="ITI724" s="13"/>
      <c r="ITJ724" s="13"/>
      <c r="ITK724" s="13"/>
      <c r="ITL724" s="13"/>
      <c r="ITM724" s="13"/>
      <c r="ITN724" s="13"/>
      <c r="ITO724" s="13"/>
      <c r="ITP724" s="13"/>
      <c r="ITQ724" s="13"/>
      <c r="ITR724" s="13"/>
      <c r="ITS724" s="13"/>
      <c r="ITT724" s="13"/>
      <c r="ITU724" s="13"/>
      <c r="ITV724" s="13"/>
      <c r="ITW724" s="13"/>
      <c r="ITX724" s="13"/>
      <c r="ITY724" s="13"/>
      <c r="ITZ724" s="13"/>
      <c r="IUA724" s="13"/>
      <c r="IUB724" s="13"/>
      <c r="IUC724" s="13"/>
      <c r="IUD724" s="13"/>
      <c r="IUE724" s="13"/>
      <c r="IUF724" s="13"/>
      <c r="IUG724" s="13"/>
      <c r="IUH724" s="13"/>
      <c r="IUI724" s="13"/>
      <c r="IUJ724" s="13"/>
      <c r="IUK724" s="13"/>
      <c r="IUL724" s="13"/>
      <c r="IUM724" s="13"/>
      <c r="IUN724" s="13"/>
      <c r="IUO724" s="13"/>
      <c r="IUP724" s="13"/>
      <c r="IUQ724" s="13"/>
      <c r="IUR724" s="13"/>
      <c r="IUS724" s="13"/>
      <c r="IUT724" s="13"/>
      <c r="IUU724" s="13"/>
      <c r="IUV724" s="13"/>
      <c r="IUW724" s="13"/>
      <c r="IUX724" s="13"/>
      <c r="IUY724" s="13"/>
      <c r="IUZ724" s="13"/>
      <c r="IVA724" s="13"/>
      <c r="IVB724" s="13"/>
      <c r="IVC724" s="13"/>
      <c r="IVD724" s="13"/>
      <c r="IVE724" s="13"/>
      <c r="IVF724" s="13"/>
      <c r="IVG724" s="13"/>
      <c r="IVH724" s="13"/>
      <c r="IVI724" s="13"/>
      <c r="IVJ724" s="13"/>
      <c r="IVK724" s="13"/>
      <c r="IVL724" s="13"/>
      <c r="IVM724" s="13"/>
      <c r="IVN724" s="13"/>
      <c r="IVO724" s="13"/>
      <c r="IVP724" s="13"/>
      <c r="IVQ724" s="13"/>
      <c r="IVR724" s="13"/>
      <c r="IVS724" s="13"/>
      <c r="IVT724" s="13"/>
      <c r="IVU724" s="13"/>
      <c r="IVV724" s="13"/>
      <c r="IVW724" s="13"/>
      <c r="IVX724" s="13"/>
      <c r="IVY724" s="13"/>
      <c r="IVZ724" s="13"/>
      <c r="IWA724" s="13"/>
      <c r="IWB724" s="13"/>
      <c r="IWC724" s="13"/>
      <c r="IWD724" s="13"/>
      <c r="IWE724" s="13"/>
      <c r="IWF724" s="13"/>
      <c r="IWG724" s="13"/>
      <c r="IWH724" s="13"/>
      <c r="IWI724" s="13"/>
      <c r="IWJ724" s="13"/>
      <c r="IWK724" s="13"/>
      <c r="IWL724" s="13"/>
      <c r="IWM724" s="13"/>
      <c r="IWN724" s="13"/>
      <c r="IWO724" s="13"/>
      <c r="IWP724" s="13"/>
      <c r="IWQ724" s="13"/>
      <c r="IWR724" s="13"/>
      <c r="IWS724" s="13"/>
      <c r="IWT724" s="13"/>
      <c r="IWU724" s="13"/>
      <c r="IWV724" s="13"/>
      <c r="IWW724" s="13"/>
      <c r="IWX724" s="13"/>
      <c r="IWY724" s="13"/>
      <c r="IWZ724" s="13"/>
      <c r="IXA724" s="13"/>
      <c r="IXB724" s="13"/>
      <c r="IXC724" s="13"/>
      <c r="IXD724" s="13"/>
      <c r="IXE724" s="13"/>
      <c r="IXF724" s="13"/>
      <c r="IXG724" s="13"/>
      <c r="IXH724" s="13"/>
      <c r="IXI724" s="13"/>
      <c r="IXJ724" s="13"/>
      <c r="IXK724" s="13"/>
      <c r="IXL724" s="13"/>
      <c r="IXM724" s="13"/>
      <c r="IXN724" s="13"/>
      <c r="IXO724" s="13"/>
      <c r="IXP724" s="13"/>
      <c r="IXQ724" s="13"/>
      <c r="IXR724" s="13"/>
      <c r="IXS724" s="13"/>
      <c r="IXT724" s="13"/>
      <c r="IXU724" s="13"/>
      <c r="IXV724" s="13"/>
      <c r="IXW724" s="13"/>
      <c r="IXX724" s="13"/>
      <c r="IXY724" s="13"/>
      <c r="IXZ724" s="13"/>
      <c r="IYA724" s="13"/>
      <c r="IYB724" s="13"/>
      <c r="IYC724" s="13"/>
      <c r="IYD724" s="13"/>
      <c r="IYE724" s="13"/>
      <c r="IYF724" s="13"/>
      <c r="IYG724" s="13"/>
      <c r="IYH724" s="13"/>
      <c r="IYI724" s="13"/>
      <c r="IYJ724" s="13"/>
      <c r="IYK724" s="13"/>
      <c r="IYL724" s="13"/>
      <c r="IYM724" s="13"/>
      <c r="IYN724" s="13"/>
      <c r="IYO724" s="13"/>
      <c r="IYP724" s="13"/>
      <c r="IYQ724" s="13"/>
      <c r="IYR724" s="13"/>
      <c r="IYS724" s="13"/>
      <c r="IYT724" s="13"/>
      <c r="IYU724" s="13"/>
      <c r="IYV724" s="13"/>
      <c r="IYW724" s="13"/>
      <c r="IYX724" s="13"/>
      <c r="IYY724" s="13"/>
      <c r="IYZ724" s="13"/>
      <c r="IZA724" s="13"/>
      <c r="IZB724" s="13"/>
      <c r="IZC724" s="13"/>
      <c r="IZD724" s="13"/>
      <c r="IZE724" s="13"/>
      <c r="IZF724" s="13"/>
      <c r="IZG724" s="13"/>
      <c r="IZH724" s="13"/>
      <c r="IZI724" s="13"/>
      <c r="IZJ724" s="13"/>
      <c r="IZK724" s="13"/>
      <c r="IZL724" s="13"/>
      <c r="IZM724" s="13"/>
      <c r="IZN724" s="13"/>
      <c r="IZO724" s="13"/>
      <c r="IZP724" s="13"/>
      <c r="IZQ724" s="13"/>
      <c r="IZR724" s="13"/>
      <c r="IZS724" s="13"/>
      <c r="IZT724" s="13"/>
      <c r="IZU724" s="13"/>
      <c r="IZV724" s="13"/>
      <c r="IZW724" s="13"/>
      <c r="IZX724" s="13"/>
      <c r="IZY724" s="13"/>
      <c r="IZZ724" s="13"/>
      <c r="JAA724" s="13"/>
      <c r="JAB724" s="13"/>
      <c r="JAC724" s="13"/>
      <c r="JAD724" s="13"/>
      <c r="JAE724" s="13"/>
      <c r="JAF724" s="13"/>
      <c r="JAG724" s="13"/>
      <c r="JAH724" s="13"/>
      <c r="JAI724" s="13"/>
      <c r="JAJ724" s="13"/>
      <c r="JAK724" s="13"/>
      <c r="JAL724" s="13"/>
      <c r="JAM724" s="13"/>
      <c r="JAN724" s="13"/>
      <c r="JAO724" s="13"/>
      <c r="JAP724" s="13"/>
      <c r="JAQ724" s="13"/>
      <c r="JAR724" s="13"/>
      <c r="JAS724" s="13"/>
      <c r="JAT724" s="13"/>
      <c r="JAU724" s="13"/>
      <c r="JAV724" s="13"/>
      <c r="JAW724" s="13"/>
      <c r="JAX724" s="13"/>
      <c r="JAY724" s="13"/>
      <c r="JAZ724" s="13"/>
      <c r="JBA724" s="13"/>
      <c r="JBB724" s="13"/>
      <c r="JBC724" s="13"/>
      <c r="JBD724" s="13"/>
      <c r="JBE724" s="13"/>
      <c r="JBF724" s="13"/>
      <c r="JBG724" s="13"/>
      <c r="JBH724" s="13"/>
      <c r="JBI724" s="13"/>
      <c r="JBJ724" s="13"/>
      <c r="JBK724" s="13"/>
      <c r="JBL724" s="13"/>
      <c r="JBM724" s="13"/>
      <c r="JBN724" s="13"/>
      <c r="JBO724" s="13"/>
      <c r="JBP724" s="13"/>
      <c r="JBQ724" s="13"/>
      <c r="JBR724" s="13"/>
      <c r="JBS724" s="13"/>
      <c r="JBT724" s="13"/>
      <c r="JBU724" s="13"/>
      <c r="JBV724" s="13"/>
      <c r="JBW724" s="13"/>
      <c r="JBX724" s="13"/>
      <c r="JBY724" s="13"/>
      <c r="JBZ724" s="13"/>
      <c r="JCA724" s="13"/>
      <c r="JCB724" s="13"/>
      <c r="JCC724" s="13"/>
      <c r="JCD724" s="13"/>
      <c r="JCE724" s="13"/>
      <c r="JCF724" s="13"/>
      <c r="JCG724" s="13"/>
      <c r="JCH724" s="13"/>
      <c r="JCI724" s="13"/>
      <c r="JCJ724" s="13"/>
      <c r="JCK724" s="13"/>
      <c r="JCL724" s="13"/>
      <c r="JCM724" s="13"/>
      <c r="JCN724" s="13"/>
      <c r="JCO724" s="13"/>
      <c r="JCP724" s="13"/>
      <c r="JCQ724" s="13"/>
      <c r="JCR724" s="13"/>
      <c r="JCS724" s="13"/>
      <c r="JCT724" s="13"/>
      <c r="JCU724" s="13"/>
      <c r="JCV724" s="13"/>
      <c r="JCW724" s="13"/>
      <c r="JCX724" s="13"/>
      <c r="JCY724" s="13"/>
      <c r="JCZ724" s="13"/>
      <c r="JDA724" s="13"/>
      <c r="JDB724" s="13"/>
      <c r="JDC724" s="13"/>
      <c r="JDD724" s="13"/>
      <c r="JDE724" s="13"/>
      <c r="JDF724" s="13"/>
      <c r="JDG724" s="13"/>
      <c r="JDH724" s="13"/>
      <c r="JDI724" s="13"/>
      <c r="JDJ724" s="13"/>
      <c r="JDK724" s="13"/>
      <c r="JDL724" s="13"/>
      <c r="JDM724" s="13"/>
      <c r="JDN724" s="13"/>
      <c r="JDO724" s="13"/>
      <c r="JDP724" s="13"/>
      <c r="JDQ724" s="13"/>
      <c r="JDR724" s="13"/>
      <c r="JDS724" s="13"/>
      <c r="JDT724" s="13"/>
      <c r="JDU724" s="13"/>
      <c r="JDV724" s="13"/>
      <c r="JDW724" s="13"/>
      <c r="JDX724" s="13"/>
      <c r="JDY724" s="13"/>
      <c r="JDZ724" s="13"/>
      <c r="JEA724" s="13"/>
      <c r="JEB724" s="13"/>
      <c r="JEC724" s="13"/>
      <c r="JED724" s="13"/>
      <c r="JEE724" s="13"/>
      <c r="JEF724" s="13"/>
      <c r="JEG724" s="13"/>
      <c r="JEH724" s="13"/>
      <c r="JEI724" s="13"/>
      <c r="JEJ724" s="13"/>
      <c r="JEK724" s="13"/>
      <c r="JEL724" s="13"/>
      <c r="JEM724" s="13"/>
      <c r="JEN724" s="13"/>
      <c r="JEO724" s="13"/>
      <c r="JEP724" s="13"/>
      <c r="JEQ724" s="13"/>
      <c r="JER724" s="13"/>
      <c r="JES724" s="13"/>
      <c r="JET724" s="13"/>
      <c r="JEU724" s="13"/>
      <c r="JEV724" s="13"/>
      <c r="JEW724" s="13"/>
      <c r="JEX724" s="13"/>
      <c r="JEY724" s="13"/>
      <c r="JEZ724" s="13"/>
      <c r="JFA724" s="13"/>
      <c r="JFB724" s="13"/>
      <c r="JFC724" s="13"/>
      <c r="JFD724" s="13"/>
      <c r="JFE724" s="13"/>
      <c r="JFF724" s="13"/>
      <c r="JFG724" s="13"/>
      <c r="JFH724" s="13"/>
      <c r="JFI724" s="13"/>
      <c r="JFJ724" s="13"/>
      <c r="JFK724" s="13"/>
      <c r="JFL724" s="13"/>
      <c r="JFM724" s="13"/>
      <c r="JFN724" s="13"/>
      <c r="JFO724" s="13"/>
      <c r="JFP724" s="13"/>
      <c r="JFQ724" s="13"/>
      <c r="JFR724" s="13"/>
      <c r="JFS724" s="13"/>
      <c r="JFT724" s="13"/>
      <c r="JFU724" s="13"/>
      <c r="JFV724" s="13"/>
      <c r="JFW724" s="13"/>
      <c r="JFX724" s="13"/>
      <c r="JFY724" s="13"/>
      <c r="JFZ724" s="13"/>
      <c r="JGA724" s="13"/>
      <c r="JGB724" s="13"/>
      <c r="JGC724" s="13"/>
      <c r="JGD724" s="13"/>
      <c r="JGE724" s="13"/>
      <c r="JGF724" s="13"/>
      <c r="JGG724" s="13"/>
      <c r="JGH724" s="13"/>
      <c r="JGI724" s="13"/>
      <c r="JGJ724" s="13"/>
      <c r="JGK724" s="13"/>
      <c r="JGL724" s="13"/>
      <c r="JGM724" s="13"/>
      <c r="JGN724" s="13"/>
      <c r="JGO724" s="13"/>
      <c r="JGP724" s="13"/>
      <c r="JGQ724" s="13"/>
      <c r="JGR724" s="13"/>
      <c r="JGS724" s="13"/>
      <c r="JGT724" s="13"/>
      <c r="JGU724" s="13"/>
      <c r="JGV724" s="13"/>
      <c r="JGW724" s="13"/>
      <c r="JGX724" s="13"/>
      <c r="JGY724" s="13"/>
      <c r="JGZ724" s="13"/>
      <c r="JHA724" s="13"/>
      <c r="JHB724" s="13"/>
      <c r="JHC724" s="13"/>
      <c r="JHD724" s="13"/>
      <c r="JHE724" s="13"/>
      <c r="JHF724" s="13"/>
      <c r="JHG724" s="13"/>
      <c r="JHH724" s="13"/>
      <c r="JHI724" s="13"/>
      <c r="JHJ724" s="13"/>
      <c r="JHK724" s="13"/>
      <c r="JHL724" s="13"/>
      <c r="JHM724" s="13"/>
      <c r="JHN724" s="13"/>
      <c r="JHO724" s="13"/>
      <c r="JHP724" s="13"/>
      <c r="JHQ724" s="13"/>
      <c r="JHR724" s="13"/>
      <c r="JHS724" s="13"/>
      <c r="JHT724" s="13"/>
      <c r="JHU724" s="13"/>
      <c r="JHV724" s="13"/>
      <c r="JHW724" s="13"/>
      <c r="JHX724" s="13"/>
      <c r="JHY724" s="13"/>
      <c r="JHZ724" s="13"/>
      <c r="JIA724" s="13"/>
      <c r="JIB724" s="13"/>
      <c r="JIC724" s="13"/>
      <c r="JID724" s="13"/>
      <c r="JIE724" s="13"/>
      <c r="JIF724" s="13"/>
      <c r="JIG724" s="13"/>
      <c r="JIH724" s="13"/>
      <c r="JII724" s="13"/>
      <c r="JIJ724" s="13"/>
      <c r="JIK724" s="13"/>
      <c r="JIL724" s="13"/>
      <c r="JIM724" s="13"/>
      <c r="JIN724" s="13"/>
      <c r="JIO724" s="13"/>
      <c r="JIP724" s="13"/>
      <c r="JIQ724" s="13"/>
      <c r="JIR724" s="13"/>
      <c r="JIS724" s="13"/>
      <c r="JIT724" s="13"/>
      <c r="JIU724" s="13"/>
      <c r="JIV724" s="13"/>
      <c r="JIW724" s="13"/>
      <c r="JIX724" s="13"/>
      <c r="JIY724" s="13"/>
      <c r="JIZ724" s="13"/>
      <c r="JJA724" s="13"/>
      <c r="JJB724" s="13"/>
      <c r="JJC724" s="13"/>
      <c r="JJD724" s="13"/>
      <c r="JJE724" s="13"/>
      <c r="JJF724" s="13"/>
      <c r="JJG724" s="13"/>
      <c r="JJH724" s="13"/>
      <c r="JJI724" s="13"/>
      <c r="JJJ724" s="13"/>
      <c r="JJK724" s="13"/>
      <c r="JJL724" s="13"/>
      <c r="JJM724" s="13"/>
      <c r="JJN724" s="13"/>
      <c r="JJO724" s="13"/>
      <c r="JJP724" s="13"/>
      <c r="JJQ724" s="13"/>
      <c r="JJR724" s="13"/>
      <c r="JJS724" s="13"/>
      <c r="JJT724" s="13"/>
      <c r="JJU724" s="13"/>
      <c r="JJV724" s="13"/>
      <c r="JJW724" s="13"/>
      <c r="JJX724" s="13"/>
      <c r="JJY724" s="13"/>
      <c r="JJZ724" s="13"/>
      <c r="JKA724" s="13"/>
      <c r="JKB724" s="13"/>
      <c r="JKC724" s="13"/>
      <c r="JKD724" s="13"/>
      <c r="JKE724" s="13"/>
      <c r="JKF724" s="13"/>
      <c r="JKG724" s="13"/>
      <c r="JKH724" s="13"/>
      <c r="JKI724" s="13"/>
      <c r="JKJ724" s="13"/>
      <c r="JKK724" s="13"/>
      <c r="JKL724" s="13"/>
      <c r="JKM724" s="13"/>
      <c r="JKN724" s="13"/>
      <c r="JKO724" s="13"/>
      <c r="JKP724" s="13"/>
      <c r="JKQ724" s="13"/>
      <c r="JKR724" s="13"/>
      <c r="JKS724" s="13"/>
      <c r="JKT724" s="13"/>
      <c r="JKU724" s="13"/>
      <c r="JKV724" s="13"/>
      <c r="JKW724" s="13"/>
      <c r="JKX724" s="13"/>
      <c r="JKY724" s="13"/>
      <c r="JKZ724" s="13"/>
      <c r="JLA724" s="13"/>
      <c r="JLB724" s="13"/>
      <c r="JLC724" s="13"/>
      <c r="JLD724" s="13"/>
      <c r="JLE724" s="13"/>
      <c r="JLF724" s="13"/>
      <c r="JLG724" s="13"/>
      <c r="JLH724" s="13"/>
      <c r="JLI724" s="13"/>
      <c r="JLJ724" s="13"/>
      <c r="JLK724" s="13"/>
      <c r="JLL724" s="13"/>
      <c r="JLM724" s="13"/>
      <c r="JLN724" s="13"/>
      <c r="JLO724" s="13"/>
      <c r="JLP724" s="13"/>
      <c r="JLQ724" s="13"/>
      <c r="JLR724" s="13"/>
      <c r="JLS724" s="13"/>
      <c r="JLT724" s="13"/>
      <c r="JLU724" s="13"/>
      <c r="JLV724" s="13"/>
      <c r="JLW724" s="13"/>
      <c r="JLX724" s="13"/>
      <c r="JLY724" s="13"/>
      <c r="JLZ724" s="13"/>
      <c r="JMA724" s="13"/>
      <c r="JMB724" s="13"/>
      <c r="JMC724" s="13"/>
      <c r="JMD724" s="13"/>
      <c r="JME724" s="13"/>
      <c r="JMF724" s="13"/>
      <c r="JMG724" s="13"/>
      <c r="JMH724" s="13"/>
      <c r="JMI724" s="13"/>
      <c r="JMJ724" s="13"/>
      <c r="JMK724" s="13"/>
      <c r="JML724" s="13"/>
      <c r="JMM724" s="13"/>
      <c r="JMN724" s="13"/>
      <c r="JMO724" s="13"/>
      <c r="JMP724" s="13"/>
      <c r="JMQ724" s="13"/>
      <c r="JMR724" s="13"/>
      <c r="JMS724" s="13"/>
      <c r="JMT724" s="13"/>
      <c r="JMU724" s="13"/>
      <c r="JMV724" s="13"/>
      <c r="JMW724" s="13"/>
      <c r="JMX724" s="13"/>
      <c r="JMY724" s="13"/>
      <c r="JMZ724" s="13"/>
      <c r="JNA724" s="13"/>
      <c r="JNB724" s="13"/>
      <c r="JNC724" s="13"/>
      <c r="JND724" s="13"/>
      <c r="JNE724" s="13"/>
      <c r="JNF724" s="13"/>
      <c r="JNG724" s="13"/>
      <c r="JNH724" s="13"/>
      <c r="JNI724" s="13"/>
      <c r="JNJ724" s="13"/>
      <c r="JNK724" s="13"/>
      <c r="JNL724" s="13"/>
      <c r="JNM724" s="13"/>
      <c r="JNN724" s="13"/>
      <c r="JNO724" s="13"/>
      <c r="JNP724" s="13"/>
      <c r="JNQ724" s="13"/>
      <c r="JNR724" s="13"/>
      <c r="JNS724" s="13"/>
      <c r="JNT724" s="13"/>
      <c r="JNU724" s="13"/>
      <c r="JNV724" s="13"/>
      <c r="JNW724" s="13"/>
      <c r="JNX724" s="13"/>
      <c r="JNY724" s="13"/>
      <c r="JNZ724" s="13"/>
      <c r="JOA724" s="13"/>
      <c r="JOB724" s="13"/>
      <c r="JOC724" s="13"/>
      <c r="JOD724" s="13"/>
      <c r="JOE724" s="13"/>
      <c r="JOF724" s="13"/>
      <c r="JOG724" s="13"/>
      <c r="JOH724" s="13"/>
      <c r="JOI724" s="13"/>
      <c r="JOJ724" s="13"/>
      <c r="JOK724" s="13"/>
      <c r="JOL724" s="13"/>
      <c r="JOM724" s="13"/>
      <c r="JON724" s="13"/>
      <c r="JOO724" s="13"/>
      <c r="JOP724" s="13"/>
      <c r="JOQ724" s="13"/>
      <c r="JOR724" s="13"/>
      <c r="JOS724" s="13"/>
      <c r="JOT724" s="13"/>
      <c r="JOU724" s="13"/>
      <c r="JOV724" s="13"/>
      <c r="JOW724" s="13"/>
      <c r="JOX724" s="13"/>
      <c r="JOY724" s="13"/>
      <c r="JOZ724" s="13"/>
      <c r="JPA724" s="13"/>
      <c r="JPB724" s="13"/>
      <c r="JPC724" s="13"/>
      <c r="JPD724" s="13"/>
      <c r="JPE724" s="13"/>
      <c r="JPF724" s="13"/>
      <c r="JPG724" s="13"/>
      <c r="JPH724" s="13"/>
      <c r="JPI724" s="13"/>
      <c r="JPJ724" s="13"/>
      <c r="JPK724" s="13"/>
      <c r="JPL724" s="13"/>
      <c r="JPM724" s="13"/>
      <c r="JPN724" s="13"/>
      <c r="JPO724" s="13"/>
      <c r="JPP724" s="13"/>
      <c r="JPQ724" s="13"/>
      <c r="JPR724" s="13"/>
      <c r="JPS724" s="13"/>
      <c r="JPT724" s="13"/>
      <c r="JPU724" s="13"/>
      <c r="JPV724" s="13"/>
      <c r="JPW724" s="13"/>
      <c r="JPX724" s="13"/>
      <c r="JPY724" s="13"/>
      <c r="JPZ724" s="13"/>
      <c r="JQA724" s="13"/>
      <c r="JQB724" s="13"/>
      <c r="JQC724" s="13"/>
      <c r="JQD724" s="13"/>
      <c r="JQE724" s="13"/>
      <c r="JQF724" s="13"/>
      <c r="JQG724" s="13"/>
      <c r="JQH724" s="13"/>
      <c r="JQI724" s="13"/>
      <c r="JQJ724" s="13"/>
      <c r="JQK724" s="13"/>
      <c r="JQL724" s="13"/>
      <c r="JQM724" s="13"/>
      <c r="JQN724" s="13"/>
      <c r="JQO724" s="13"/>
      <c r="JQP724" s="13"/>
      <c r="JQQ724" s="13"/>
      <c r="JQR724" s="13"/>
      <c r="JQS724" s="13"/>
      <c r="JQT724" s="13"/>
      <c r="JQU724" s="13"/>
      <c r="JQV724" s="13"/>
      <c r="JQW724" s="13"/>
      <c r="JQX724" s="13"/>
      <c r="JQY724" s="13"/>
      <c r="JQZ724" s="13"/>
      <c r="JRA724" s="13"/>
      <c r="JRB724" s="13"/>
      <c r="JRC724" s="13"/>
      <c r="JRD724" s="13"/>
      <c r="JRE724" s="13"/>
      <c r="JRF724" s="13"/>
      <c r="JRG724" s="13"/>
      <c r="JRH724" s="13"/>
      <c r="JRI724" s="13"/>
      <c r="JRJ724" s="13"/>
      <c r="JRK724" s="13"/>
      <c r="JRL724" s="13"/>
      <c r="JRM724" s="13"/>
      <c r="JRN724" s="13"/>
      <c r="JRO724" s="13"/>
      <c r="JRP724" s="13"/>
      <c r="JRQ724" s="13"/>
      <c r="JRR724" s="13"/>
      <c r="JRS724" s="13"/>
      <c r="JRT724" s="13"/>
      <c r="JRU724" s="13"/>
      <c r="JRV724" s="13"/>
      <c r="JRW724" s="13"/>
      <c r="JRX724" s="13"/>
      <c r="JRY724" s="13"/>
      <c r="JRZ724" s="13"/>
      <c r="JSA724" s="13"/>
      <c r="JSB724" s="13"/>
      <c r="JSC724" s="13"/>
      <c r="JSD724" s="13"/>
      <c r="JSE724" s="13"/>
      <c r="JSF724" s="13"/>
      <c r="JSG724" s="13"/>
      <c r="JSH724" s="13"/>
      <c r="JSI724" s="13"/>
      <c r="JSJ724" s="13"/>
      <c r="JSK724" s="13"/>
      <c r="JSL724" s="13"/>
      <c r="JSM724" s="13"/>
      <c r="JSN724" s="13"/>
      <c r="JSO724" s="13"/>
      <c r="JSP724" s="13"/>
      <c r="JSQ724" s="13"/>
      <c r="JSR724" s="13"/>
      <c r="JSS724" s="13"/>
      <c r="JST724" s="13"/>
      <c r="JSU724" s="13"/>
      <c r="JSV724" s="13"/>
      <c r="JSW724" s="13"/>
      <c r="JSX724" s="13"/>
      <c r="JSY724" s="13"/>
      <c r="JSZ724" s="13"/>
      <c r="JTA724" s="13"/>
      <c r="JTB724" s="13"/>
      <c r="JTC724" s="13"/>
      <c r="JTD724" s="13"/>
      <c r="JTE724" s="13"/>
      <c r="JTF724" s="13"/>
      <c r="JTG724" s="13"/>
      <c r="JTH724" s="13"/>
      <c r="JTI724" s="13"/>
      <c r="JTJ724" s="13"/>
      <c r="JTK724" s="13"/>
      <c r="JTL724" s="13"/>
      <c r="JTM724" s="13"/>
      <c r="JTN724" s="13"/>
      <c r="JTO724" s="13"/>
      <c r="JTP724" s="13"/>
      <c r="JTQ724" s="13"/>
      <c r="JTR724" s="13"/>
      <c r="JTS724" s="13"/>
      <c r="JTT724" s="13"/>
      <c r="JTU724" s="13"/>
      <c r="JTV724" s="13"/>
      <c r="JTW724" s="13"/>
      <c r="JTX724" s="13"/>
      <c r="JTY724" s="13"/>
      <c r="JTZ724" s="13"/>
      <c r="JUA724" s="13"/>
      <c r="JUB724" s="13"/>
      <c r="JUC724" s="13"/>
      <c r="JUD724" s="13"/>
      <c r="JUE724" s="13"/>
      <c r="JUF724" s="13"/>
      <c r="JUG724" s="13"/>
      <c r="JUH724" s="13"/>
      <c r="JUI724" s="13"/>
      <c r="JUJ724" s="13"/>
      <c r="JUK724" s="13"/>
      <c r="JUL724" s="13"/>
      <c r="JUM724" s="13"/>
      <c r="JUN724" s="13"/>
      <c r="JUO724" s="13"/>
      <c r="JUP724" s="13"/>
      <c r="JUQ724" s="13"/>
      <c r="JUR724" s="13"/>
      <c r="JUS724" s="13"/>
      <c r="JUT724" s="13"/>
      <c r="JUU724" s="13"/>
      <c r="JUV724" s="13"/>
      <c r="JUW724" s="13"/>
      <c r="JUX724" s="13"/>
      <c r="JUY724" s="13"/>
      <c r="JUZ724" s="13"/>
      <c r="JVA724" s="13"/>
      <c r="JVB724" s="13"/>
      <c r="JVC724" s="13"/>
      <c r="JVD724" s="13"/>
      <c r="JVE724" s="13"/>
      <c r="JVF724" s="13"/>
      <c r="JVG724" s="13"/>
      <c r="JVH724" s="13"/>
      <c r="JVI724" s="13"/>
      <c r="JVJ724" s="13"/>
      <c r="JVK724" s="13"/>
      <c r="JVL724" s="13"/>
      <c r="JVM724" s="13"/>
      <c r="JVN724" s="13"/>
      <c r="JVO724" s="13"/>
      <c r="JVP724" s="13"/>
      <c r="JVQ724" s="13"/>
      <c r="JVR724" s="13"/>
      <c r="JVS724" s="13"/>
      <c r="JVT724" s="13"/>
      <c r="JVU724" s="13"/>
      <c r="JVV724" s="13"/>
      <c r="JVW724" s="13"/>
      <c r="JVX724" s="13"/>
      <c r="JVY724" s="13"/>
      <c r="JVZ724" s="13"/>
      <c r="JWA724" s="13"/>
      <c r="JWB724" s="13"/>
      <c r="JWC724" s="13"/>
      <c r="JWD724" s="13"/>
      <c r="JWE724" s="13"/>
      <c r="JWF724" s="13"/>
      <c r="JWG724" s="13"/>
      <c r="JWH724" s="13"/>
      <c r="JWI724" s="13"/>
      <c r="JWJ724" s="13"/>
      <c r="JWK724" s="13"/>
      <c r="JWL724" s="13"/>
      <c r="JWM724" s="13"/>
      <c r="JWN724" s="13"/>
      <c r="JWO724" s="13"/>
      <c r="JWP724" s="13"/>
      <c r="JWQ724" s="13"/>
      <c r="JWR724" s="13"/>
      <c r="JWS724" s="13"/>
      <c r="JWT724" s="13"/>
      <c r="JWU724" s="13"/>
      <c r="JWV724" s="13"/>
      <c r="JWW724" s="13"/>
      <c r="JWX724" s="13"/>
      <c r="JWY724" s="13"/>
      <c r="JWZ724" s="13"/>
      <c r="JXA724" s="13"/>
      <c r="JXB724" s="13"/>
      <c r="JXC724" s="13"/>
      <c r="JXD724" s="13"/>
      <c r="JXE724" s="13"/>
      <c r="JXF724" s="13"/>
      <c r="JXG724" s="13"/>
      <c r="JXH724" s="13"/>
      <c r="JXI724" s="13"/>
      <c r="JXJ724" s="13"/>
      <c r="JXK724" s="13"/>
      <c r="JXL724" s="13"/>
      <c r="JXM724" s="13"/>
      <c r="JXN724" s="13"/>
      <c r="JXO724" s="13"/>
      <c r="JXP724" s="13"/>
      <c r="JXQ724" s="13"/>
      <c r="JXR724" s="13"/>
      <c r="JXS724" s="13"/>
      <c r="JXT724" s="13"/>
      <c r="JXU724" s="13"/>
      <c r="JXV724" s="13"/>
      <c r="JXW724" s="13"/>
      <c r="JXX724" s="13"/>
      <c r="JXY724" s="13"/>
      <c r="JXZ724" s="13"/>
      <c r="JYA724" s="13"/>
      <c r="JYB724" s="13"/>
      <c r="JYC724" s="13"/>
      <c r="JYD724" s="13"/>
      <c r="JYE724" s="13"/>
      <c r="JYF724" s="13"/>
      <c r="JYG724" s="13"/>
      <c r="JYH724" s="13"/>
      <c r="JYI724" s="13"/>
      <c r="JYJ724" s="13"/>
      <c r="JYK724" s="13"/>
      <c r="JYL724" s="13"/>
      <c r="JYM724" s="13"/>
      <c r="JYN724" s="13"/>
      <c r="JYO724" s="13"/>
      <c r="JYP724" s="13"/>
      <c r="JYQ724" s="13"/>
      <c r="JYR724" s="13"/>
      <c r="JYS724" s="13"/>
      <c r="JYT724" s="13"/>
      <c r="JYU724" s="13"/>
      <c r="JYV724" s="13"/>
      <c r="JYW724" s="13"/>
      <c r="JYX724" s="13"/>
      <c r="JYY724" s="13"/>
      <c r="JYZ724" s="13"/>
      <c r="JZA724" s="13"/>
      <c r="JZB724" s="13"/>
      <c r="JZC724" s="13"/>
      <c r="JZD724" s="13"/>
      <c r="JZE724" s="13"/>
      <c r="JZF724" s="13"/>
      <c r="JZG724" s="13"/>
      <c r="JZH724" s="13"/>
      <c r="JZI724" s="13"/>
      <c r="JZJ724" s="13"/>
      <c r="JZK724" s="13"/>
      <c r="JZL724" s="13"/>
      <c r="JZM724" s="13"/>
      <c r="JZN724" s="13"/>
      <c r="JZO724" s="13"/>
      <c r="JZP724" s="13"/>
      <c r="JZQ724" s="13"/>
      <c r="JZR724" s="13"/>
      <c r="JZS724" s="13"/>
      <c r="JZT724" s="13"/>
      <c r="JZU724" s="13"/>
      <c r="JZV724" s="13"/>
      <c r="JZW724" s="13"/>
      <c r="JZX724" s="13"/>
      <c r="JZY724" s="13"/>
      <c r="JZZ724" s="13"/>
      <c r="KAA724" s="13"/>
      <c r="KAB724" s="13"/>
      <c r="KAC724" s="13"/>
      <c r="KAD724" s="13"/>
      <c r="KAE724" s="13"/>
      <c r="KAF724" s="13"/>
      <c r="KAG724" s="13"/>
      <c r="KAH724" s="13"/>
      <c r="KAI724" s="13"/>
      <c r="KAJ724" s="13"/>
      <c r="KAK724" s="13"/>
      <c r="KAL724" s="13"/>
      <c r="KAM724" s="13"/>
      <c r="KAN724" s="13"/>
      <c r="KAO724" s="13"/>
      <c r="KAP724" s="13"/>
      <c r="KAQ724" s="13"/>
      <c r="KAR724" s="13"/>
      <c r="KAS724" s="13"/>
      <c r="KAT724" s="13"/>
      <c r="KAU724" s="13"/>
      <c r="KAV724" s="13"/>
      <c r="KAW724" s="13"/>
      <c r="KAX724" s="13"/>
      <c r="KAY724" s="13"/>
      <c r="KAZ724" s="13"/>
      <c r="KBA724" s="13"/>
      <c r="KBB724" s="13"/>
      <c r="KBC724" s="13"/>
      <c r="KBD724" s="13"/>
      <c r="KBE724" s="13"/>
      <c r="KBF724" s="13"/>
      <c r="KBG724" s="13"/>
      <c r="KBH724" s="13"/>
      <c r="KBI724" s="13"/>
      <c r="KBJ724" s="13"/>
      <c r="KBK724" s="13"/>
      <c r="KBL724" s="13"/>
      <c r="KBM724" s="13"/>
      <c r="KBN724" s="13"/>
      <c r="KBO724" s="13"/>
      <c r="KBP724" s="13"/>
      <c r="KBQ724" s="13"/>
      <c r="KBR724" s="13"/>
      <c r="KBS724" s="13"/>
      <c r="KBT724" s="13"/>
      <c r="KBU724" s="13"/>
      <c r="KBV724" s="13"/>
      <c r="KBW724" s="13"/>
      <c r="KBX724" s="13"/>
      <c r="KBY724" s="13"/>
      <c r="KBZ724" s="13"/>
      <c r="KCA724" s="13"/>
      <c r="KCB724" s="13"/>
      <c r="KCC724" s="13"/>
      <c r="KCD724" s="13"/>
      <c r="KCE724" s="13"/>
      <c r="KCF724" s="13"/>
      <c r="KCG724" s="13"/>
      <c r="KCH724" s="13"/>
      <c r="KCI724" s="13"/>
      <c r="KCJ724" s="13"/>
      <c r="KCK724" s="13"/>
      <c r="KCL724" s="13"/>
      <c r="KCM724" s="13"/>
      <c r="KCN724" s="13"/>
      <c r="KCO724" s="13"/>
      <c r="KCP724" s="13"/>
      <c r="KCQ724" s="13"/>
      <c r="KCR724" s="13"/>
      <c r="KCS724" s="13"/>
      <c r="KCT724" s="13"/>
      <c r="KCU724" s="13"/>
      <c r="KCV724" s="13"/>
      <c r="KCW724" s="13"/>
      <c r="KCX724" s="13"/>
      <c r="KCY724" s="13"/>
      <c r="KCZ724" s="13"/>
      <c r="KDA724" s="13"/>
      <c r="KDB724" s="13"/>
      <c r="KDC724" s="13"/>
      <c r="KDD724" s="13"/>
      <c r="KDE724" s="13"/>
      <c r="KDF724" s="13"/>
      <c r="KDG724" s="13"/>
      <c r="KDH724" s="13"/>
      <c r="KDI724" s="13"/>
      <c r="KDJ724" s="13"/>
      <c r="KDK724" s="13"/>
      <c r="KDL724" s="13"/>
      <c r="KDM724" s="13"/>
      <c r="KDN724" s="13"/>
      <c r="KDO724" s="13"/>
      <c r="KDP724" s="13"/>
      <c r="KDQ724" s="13"/>
      <c r="KDR724" s="13"/>
      <c r="KDS724" s="13"/>
      <c r="KDT724" s="13"/>
      <c r="KDU724" s="13"/>
      <c r="KDV724" s="13"/>
      <c r="KDW724" s="13"/>
      <c r="KDX724" s="13"/>
      <c r="KDY724" s="13"/>
      <c r="KDZ724" s="13"/>
      <c r="KEA724" s="13"/>
      <c r="KEB724" s="13"/>
      <c r="KEC724" s="13"/>
      <c r="KED724" s="13"/>
      <c r="KEE724" s="13"/>
      <c r="KEF724" s="13"/>
      <c r="KEG724" s="13"/>
      <c r="KEH724" s="13"/>
      <c r="KEI724" s="13"/>
      <c r="KEJ724" s="13"/>
      <c r="KEK724" s="13"/>
      <c r="KEL724" s="13"/>
      <c r="KEM724" s="13"/>
      <c r="KEN724" s="13"/>
      <c r="KEO724" s="13"/>
      <c r="KEP724" s="13"/>
      <c r="KEQ724" s="13"/>
      <c r="KER724" s="13"/>
      <c r="KES724" s="13"/>
      <c r="KET724" s="13"/>
      <c r="KEU724" s="13"/>
      <c r="KEV724" s="13"/>
      <c r="KEW724" s="13"/>
      <c r="KEX724" s="13"/>
      <c r="KEY724" s="13"/>
      <c r="KEZ724" s="13"/>
      <c r="KFA724" s="13"/>
      <c r="KFB724" s="13"/>
      <c r="KFC724" s="13"/>
      <c r="KFD724" s="13"/>
      <c r="KFE724" s="13"/>
      <c r="KFF724" s="13"/>
      <c r="KFG724" s="13"/>
      <c r="KFH724" s="13"/>
      <c r="KFI724" s="13"/>
      <c r="KFJ724" s="13"/>
      <c r="KFK724" s="13"/>
      <c r="KFL724" s="13"/>
      <c r="KFM724" s="13"/>
      <c r="KFN724" s="13"/>
      <c r="KFO724" s="13"/>
      <c r="KFP724" s="13"/>
      <c r="KFQ724" s="13"/>
      <c r="KFR724" s="13"/>
      <c r="KFS724" s="13"/>
      <c r="KFT724" s="13"/>
      <c r="KFU724" s="13"/>
      <c r="KFV724" s="13"/>
      <c r="KFW724" s="13"/>
      <c r="KFX724" s="13"/>
      <c r="KFY724" s="13"/>
      <c r="KFZ724" s="13"/>
      <c r="KGA724" s="13"/>
      <c r="KGB724" s="13"/>
      <c r="KGC724" s="13"/>
      <c r="KGD724" s="13"/>
      <c r="KGE724" s="13"/>
      <c r="KGF724" s="13"/>
      <c r="KGG724" s="13"/>
      <c r="KGH724" s="13"/>
      <c r="KGI724" s="13"/>
      <c r="KGJ724" s="13"/>
      <c r="KGK724" s="13"/>
      <c r="KGL724" s="13"/>
      <c r="KGM724" s="13"/>
      <c r="KGN724" s="13"/>
      <c r="KGO724" s="13"/>
      <c r="KGP724" s="13"/>
      <c r="KGQ724" s="13"/>
      <c r="KGR724" s="13"/>
      <c r="KGS724" s="13"/>
      <c r="KGT724" s="13"/>
      <c r="KGU724" s="13"/>
      <c r="KGV724" s="13"/>
      <c r="KGW724" s="13"/>
      <c r="KGX724" s="13"/>
      <c r="KGY724" s="13"/>
      <c r="KGZ724" s="13"/>
      <c r="KHA724" s="13"/>
      <c r="KHB724" s="13"/>
      <c r="KHC724" s="13"/>
      <c r="KHD724" s="13"/>
      <c r="KHE724" s="13"/>
      <c r="KHF724" s="13"/>
      <c r="KHG724" s="13"/>
      <c r="KHH724" s="13"/>
      <c r="KHI724" s="13"/>
      <c r="KHJ724" s="13"/>
      <c r="KHK724" s="13"/>
      <c r="KHL724" s="13"/>
      <c r="KHM724" s="13"/>
      <c r="KHN724" s="13"/>
      <c r="KHO724" s="13"/>
      <c r="KHP724" s="13"/>
      <c r="KHQ724" s="13"/>
      <c r="KHR724" s="13"/>
      <c r="KHS724" s="13"/>
      <c r="KHT724" s="13"/>
      <c r="KHU724" s="13"/>
      <c r="KHV724" s="13"/>
      <c r="KHW724" s="13"/>
      <c r="KHX724" s="13"/>
      <c r="KHY724" s="13"/>
      <c r="KHZ724" s="13"/>
      <c r="KIA724" s="13"/>
      <c r="KIB724" s="13"/>
      <c r="KIC724" s="13"/>
      <c r="KID724" s="13"/>
      <c r="KIE724" s="13"/>
      <c r="KIF724" s="13"/>
      <c r="KIG724" s="13"/>
      <c r="KIH724" s="13"/>
      <c r="KII724" s="13"/>
      <c r="KIJ724" s="13"/>
      <c r="KIK724" s="13"/>
      <c r="KIL724" s="13"/>
      <c r="KIM724" s="13"/>
      <c r="KIN724" s="13"/>
      <c r="KIO724" s="13"/>
      <c r="KIP724" s="13"/>
      <c r="KIQ724" s="13"/>
      <c r="KIR724" s="13"/>
      <c r="KIS724" s="13"/>
      <c r="KIT724" s="13"/>
      <c r="KIU724" s="13"/>
      <c r="KIV724" s="13"/>
      <c r="KIW724" s="13"/>
      <c r="KIX724" s="13"/>
      <c r="KIY724" s="13"/>
      <c r="KIZ724" s="13"/>
      <c r="KJA724" s="13"/>
      <c r="KJB724" s="13"/>
      <c r="KJC724" s="13"/>
      <c r="KJD724" s="13"/>
      <c r="KJE724" s="13"/>
      <c r="KJF724" s="13"/>
      <c r="KJG724" s="13"/>
      <c r="KJH724" s="13"/>
      <c r="KJI724" s="13"/>
      <c r="KJJ724" s="13"/>
      <c r="KJK724" s="13"/>
      <c r="KJL724" s="13"/>
      <c r="KJM724" s="13"/>
      <c r="KJN724" s="13"/>
      <c r="KJO724" s="13"/>
      <c r="KJP724" s="13"/>
      <c r="KJQ724" s="13"/>
      <c r="KJR724" s="13"/>
      <c r="KJS724" s="13"/>
      <c r="KJT724" s="13"/>
      <c r="KJU724" s="13"/>
      <c r="KJV724" s="13"/>
      <c r="KJW724" s="13"/>
      <c r="KJX724" s="13"/>
      <c r="KJY724" s="13"/>
      <c r="KJZ724" s="13"/>
      <c r="KKA724" s="13"/>
      <c r="KKB724" s="13"/>
      <c r="KKC724" s="13"/>
      <c r="KKD724" s="13"/>
      <c r="KKE724" s="13"/>
      <c r="KKF724" s="13"/>
      <c r="KKG724" s="13"/>
      <c r="KKH724" s="13"/>
      <c r="KKI724" s="13"/>
      <c r="KKJ724" s="13"/>
      <c r="KKK724" s="13"/>
      <c r="KKL724" s="13"/>
      <c r="KKM724" s="13"/>
      <c r="KKN724" s="13"/>
      <c r="KKO724" s="13"/>
      <c r="KKP724" s="13"/>
      <c r="KKQ724" s="13"/>
      <c r="KKR724" s="13"/>
      <c r="KKS724" s="13"/>
      <c r="KKT724" s="13"/>
      <c r="KKU724" s="13"/>
      <c r="KKV724" s="13"/>
      <c r="KKW724" s="13"/>
      <c r="KKX724" s="13"/>
      <c r="KKY724" s="13"/>
      <c r="KKZ724" s="13"/>
      <c r="KLA724" s="13"/>
      <c r="KLB724" s="13"/>
      <c r="KLC724" s="13"/>
      <c r="KLD724" s="13"/>
      <c r="KLE724" s="13"/>
      <c r="KLF724" s="13"/>
      <c r="KLG724" s="13"/>
      <c r="KLH724" s="13"/>
      <c r="KLI724" s="13"/>
      <c r="KLJ724" s="13"/>
      <c r="KLK724" s="13"/>
      <c r="KLL724" s="13"/>
      <c r="KLM724" s="13"/>
      <c r="KLN724" s="13"/>
      <c r="KLO724" s="13"/>
      <c r="KLP724" s="13"/>
      <c r="KLQ724" s="13"/>
      <c r="KLR724" s="13"/>
      <c r="KLS724" s="13"/>
      <c r="KLT724" s="13"/>
      <c r="KLU724" s="13"/>
      <c r="KLV724" s="13"/>
      <c r="KLW724" s="13"/>
      <c r="KLX724" s="13"/>
      <c r="KLY724" s="13"/>
      <c r="KLZ724" s="13"/>
      <c r="KMA724" s="13"/>
      <c r="KMB724" s="13"/>
      <c r="KMC724" s="13"/>
      <c r="KMD724" s="13"/>
      <c r="KME724" s="13"/>
      <c r="KMF724" s="13"/>
      <c r="KMG724" s="13"/>
      <c r="KMH724" s="13"/>
      <c r="KMI724" s="13"/>
      <c r="KMJ724" s="13"/>
      <c r="KMK724" s="13"/>
      <c r="KML724" s="13"/>
      <c r="KMM724" s="13"/>
      <c r="KMN724" s="13"/>
      <c r="KMO724" s="13"/>
      <c r="KMP724" s="13"/>
      <c r="KMQ724" s="13"/>
      <c r="KMR724" s="13"/>
      <c r="KMS724" s="13"/>
      <c r="KMT724" s="13"/>
      <c r="KMU724" s="13"/>
      <c r="KMV724" s="13"/>
      <c r="KMW724" s="13"/>
      <c r="KMX724" s="13"/>
      <c r="KMY724" s="13"/>
      <c r="KMZ724" s="13"/>
      <c r="KNA724" s="13"/>
      <c r="KNB724" s="13"/>
      <c r="KNC724" s="13"/>
      <c r="KND724" s="13"/>
      <c r="KNE724" s="13"/>
      <c r="KNF724" s="13"/>
      <c r="KNG724" s="13"/>
      <c r="KNH724" s="13"/>
      <c r="KNI724" s="13"/>
      <c r="KNJ724" s="13"/>
      <c r="KNK724" s="13"/>
      <c r="KNL724" s="13"/>
      <c r="KNM724" s="13"/>
      <c r="KNN724" s="13"/>
      <c r="KNO724" s="13"/>
      <c r="KNP724" s="13"/>
      <c r="KNQ724" s="13"/>
      <c r="KNR724" s="13"/>
      <c r="KNS724" s="13"/>
      <c r="KNT724" s="13"/>
      <c r="KNU724" s="13"/>
      <c r="KNV724" s="13"/>
      <c r="KNW724" s="13"/>
      <c r="KNX724" s="13"/>
      <c r="KNY724" s="13"/>
      <c r="KNZ724" s="13"/>
      <c r="KOA724" s="13"/>
      <c r="KOB724" s="13"/>
      <c r="KOC724" s="13"/>
      <c r="KOD724" s="13"/>
      <c r="KOE724" s="13"/>
      <c r="KOF724" s="13"/>
      <c r="KOG724" s="13"/>
      <c r="KOH724" s="13"/>
      <c r="KOI724" s="13"/>
      <c r="KOJ724" s="13"/>
      <c r="KOK724" s="13"/>
      <c r="KOL724" s="13"/>
      <c r="KOM724" s="13"/>
      <c r="KON724" s="13"/>
      <c r="KOO724" s="13"/>
      <c r="KOP724" s="13"/>
      <c r="KOQ724" s="13"/>
      <c r="KOR724" s="13"/>
      <c r="KOS724" s="13"/>
      <c r="KOT724" s="13"/>
      <c r="KOU724" s="13"/>
      <c r="KOV724" s="13"/>
      <c r="KOW724" s="13"/>
      <c r="KOX724" s="13"/>
      <c r="KOY724" s="13"/>
      <c r="KOZ724" s="13"/>
      <c r="KPA724" s="13"/>
      <c r="KPB724" s="13"/>
      <c r="KPC724" s="13"/>
      <c r="KPD724" s="13"/>
      <c r="KPE724" s="13"/>
      <c r="KPF724" s="13"/>
      <c r="KPG724" s="13"/>
      <c r="KPH724" s="13"/>
      <c r="KPI724" s="13"/>
      <c r="KPJ724" s="13"/>
      <c r="KPK724" s="13"/>
      <c r="KPL724" s="13"/>
      <c r="KPM724" s="13"/>
      <c r="KPN724" s="13"/>
      <c r="KPO724" s="13"/>
      <c r="KPP724" s="13"/>
      <c r="KPQ724" s="13"/>
      <c r="KPR724" s="13"/>
      <c r="KPS724" s="13"/>
      <c r="KPT724" s="13"/>
      <c r="KPU724" s="13"/>
      <c r="KPV724" s="13"/>
      <c r="KPW724" s="13"/>
      <c r="KPX724" s="13"/>
      <c r="KPY724" s="13"/>
      <c r="KPZ724" s="13"/>
      <c r="KQA724" s="13"/>
      <c r="KQB724" s="13"/>
      <c r="KQC724" s="13"/>
      <c r="KQD724" s="13"/>
      <c r="KQE724" s="13"/>
      <c r="KQF724" s="13"/>
      <c r="KQG724" s="13"/>
      <c r="KQH724" s="13"/>
      <c r="KQI724" s="13"/>
      <c r="KQJ724" s="13"/>
      <c r="KQK724" s="13"/>
      <c r="KQL724" s="13"/>
      <c r="KQM724" s="13"/>
      <c r="KQN724" s="13"/>
      <c r="KQO724" s="13"/>
      <c r="KQP724" s="13"/>
      <c r="KQQ724" s="13"/>
      <c r="KQR724" s="13"/>
      <c r="KQS724" s="13"/>
      <c r="KQT724" s="13"/>
      <c r="KQU724" s="13"/>
      <c r="KQV724" s="13"/>
      <c r="KQW724" s="13"/>
      <c r="KQX724" s="13"/>
      <c r="KQY724" s="13"/>
      <c r="KQZ724" s="13"/>
      <c r="KRA724" s="13"/>
      <c r="KRB724" s="13"/>
      <c r="KRC724" s="13"/>
      <c r="KRD724" s="13"/>
      <c r="KRE724" s="13"/>
      <c r="KRF724" s="13"/>
      <c r="KRG724" s="13"/>
      <c r="KRH724" s="13"/>
      <c r="KRI724" s="13"/>
      <c r="KRJ724" s="13"/>
      <c r="KRK724" s="13"/>
      <c r="KRL724" s="13"/>
      <c r="KRM724" s="13"/>
      <c r="KRN724" s="13"/>
      <c r="KRO724" s="13"/>
      <c r="KRP724" s="13"/>
      <c r="KRQ724" s="13"/>
      <c r="KRR724" s="13"/>
      <c r="KRS724" s="13"/>
      <c r="KRT724" s="13"/>
      <c r="KRU724" s="13"/>
      <c r="KRV724" s="13"/>
      <c r="KRW724" s="13"/>
      <c r="KRX724" s="13"/>
      <c r="KRY724" s="13"/>
      <c r="KRZ724" s="13"/>
      <c r="KSA724" s="13"/>
      <c r="KSB724" s="13"/>
      <c r="KSC724" s="13"/>
      <c r="KSD724" s="13"/>
      <c r="KSE724" s="13"/>
      <c r="KSF724" s="13"/>
      <c r="KSG724" s="13"/>
      <c r="KSH724" s="13"/>
      <c r="KSI724" s="13"/>
      <c r="KSJ724" s="13"/>
      <c r="KSK724" s="13"/>
      <c r="KSL724" s="13"/>
      <c r="KSM724" s="13"/>
      <c r="KSN724" s="13"/>
      <c r="KSO724" s="13"/>
      <c r="KSP724" s="13"/>
      <c r="KSQ724" s="13"/>
      <c r="KSR724" s="13"/>
      <c r="KSS724" s="13"/>
      <c r="KST724" s="13"/>
      <c r="KSU724" s="13"/>
      <c r="KSV724" s="13"/>
      <c r="KSW724" s="13"/>
      <c r="KSX724" s="13"/>
      <c r="KSY724" s="13"/>
      <c r="KSZ724" s="13"/>
      <c r="KTA724" s="13"/>
      <c r="KTB724" s="13"/>
      <c r="KTC724" s="13"/>
      <c r="KTD724" s="13"/>
      <c r="KTE724" s="13"/>
      <c r="KTF724" s="13"/>
      <c r="KTG724" s="13"/>
      <c r="KTH724" s="13"/>
      <c r="KTI724" s="13"/>
      <c r="KTJ724" s="13"/>
      <c r="KTK724" s="13"/>
      <c r="KTL724" s="13"/>
      <c r="KTM724" s="13"/>
      <c r="KTN724" s="13"/>
      <c r="KTO724" s="13"/>
      <c r="KTP724" s="13"/>
      <c r="KTQ724" s="13"/>
      <c r="KTR724" s="13"/>
      <c r="KTS724" s="13"/>
      <c r="KTT724" s="13"/>
      <c r="KTU724" s="13"/>
      <c r="KTV724" s="13"/>
      <c r="KTW724" s="13"/>
      <c r="KTX724" s="13"/>
      <c r="KTY724" s="13"/>
      <c r="KTZ724" s="13"/>
      <c r="KUA724" s="13"/>
      <c r="KUB724" s="13"/>
      <c r="KUC724" s="13"/>
      <c r="KUD724" s="13"/>
      <c r="KUE724" s="13"/>
      <c r="KUF724" s="13"/>
      <c r="KUG724" s="13"/>
      <c r="KUH724" s="13"/>
      <c r="KUI724" s="13"/>
      <c r="KUJ724" s="13"/>
      <c r="KUK724" s="13"/>
      <c r="KUL724" s="13"/>
      <c r="KUM724" s="13"/>
      <c r="KUN724" s="13"/>
      <c r="KUO724" s="13"/>
      <c r="KUP724" s="13"/>
      <c r="KUQ724" s="13"/>
      <c r="KUR724" s="13"/>
      <c r="KUS724" s="13"/>
      <c r="KUT724" s="13"/>
      <c r="KUU724" s="13"/>
      <c r="KUV724" s="13"/>
      <c r="KUW724" s="13"/>
      <c r="KUX724" s="13"/>
      <c r="KUY724" s="13"/>
      <c r="KUZ724" s="13"/>
      <c r="KVA724" s="13"/>
      <c r="KVB724" s="13"/>
      <c r="KVC724" s="13"/>
      <c r="KVD724" s="13"/>
      <c r="KVE724" s="13"/>
      <c r="KVF724" s="13"/>
      <c r="KVG724" s="13"/>
      <c r="KVH724" s="13"/>
      <c r="KVI724" s="13"/>
      <c r="KVJ724" s="13"/>
      <c r="KVK724" s="13"/>
      <c r="KVL724" s="13"/>
      <c r="KVM724" s="13"/>
      <c r="KVN724" s="13"/>
      <c r="KVO724" s="13"/>
      <c r="KVP724" s="13"/>
      <c r="KVQ724" s="13"/>
      <c r="KVR724" s="13"/>
      <c r="KVS724" s="13"/>
      <c r="KVT724" s="13"/>
      <c r="KVU724" s="13"/>
      <c r="KVV724" s="13"/>
      <c r="KVW724" s="13"/>
      <c r="KVX724" s="13"/>
      <c r="KVY724" s="13"/>
      <c r="KVZ724" s="13"/>
      <c r="KWA724" s="13"/>
      <c r="KWB724" s="13"/>
      <c r="KWC724" s="13"/>
      <c r="KWD724" s="13"/>
      <c r="KWE724" s="13"/>
      <c r="KWF724" s="13"/>
      <c r="KWG724" s="13"/>
      <c r="KWH724" s="13"/>
      <c r="KWI724" s="13"/>
      <c r="KWJ724" s="13"/>
      <c r="KWK724" s="13"/>
      <c r="KWL724" s="13"/>
      <c r="KWM724" s="13"/>
      <c r="KWN724" s="13"/>
      <c r="KWO724" s="13"/>
      <c r="KWP724" s="13"/>
      <c r="KWQ724" s="13"/>
      <c r="KWR724" s="13"/>
      <c r="KWS724" s="13"/>
      <c r="KWT724" s="13"/>
      <c r="KWU724" s="13"/>
      <c r="KWV724" s="13"/>
      <c r="KWW724" s="13"/>
      <c r="KWX724" s="13"/>
      <c r="KWY724" s="13"/>
      <c r="KWZ724" s="13"/>
      <c r="KXA724" s="13"/>
      <c r="KXB724" s="13"/>
      <c r="KXC724" s="13"/>
      <c r="KXD724" s="13"/>
      <c r="KXE724" s="13"/>
      <c r="KXF724" s="13"/>
      <c r="KXG724" s="13"/>
      <c r="KXH724" s="13"/>
      <c r="KXI724" s="13"/>
      <c r="KXJ724" s="13"/>
      <c r="KXK724" s="13"/>
      <c r="KXL724" s="13"/>
      <c r="KXM724" s="13"/>
      <c r="KXN724" s="13"/>
      <c r="KXO724" s="13"/>
      <c r="KXP724" s="13"/>
      <c r="KXQ724" s="13"/>
      <c r="KXR724" s="13"/>
      <c r="KXS724" s="13"/>
      <c r="KXT724" s="13"/>
      <c r="KXU724" s="13"/>
      <c r="KXV724" s="13"/>
      <c r="KXW724" s="13"/>
      <c r="KXX724" s="13"/>
      <c r="KXY724" s="13"/>
      <c r="KXZ724" s="13"/>
      <c r="KYA724" s="13"/>
      <c r="KYB724" s="13"/>
      <c r="KYC724" s="13"/>
      <c r="KYD724" s="13"/>
      <c r="KYE724" s="13"/>
      <c r="KYF724" s="13"/>
      <c r="KYG724" s="13"/>
      <c r="KYH724" s="13"/>
      <c r="KYI724" s="13"/>
      <c r="KYJ724" s="13"/>
      <c r="KYK724" s="13"/>
      <c r="KYL724" s="13"/>
      <c r="KYM724" s="13"/>
      <c r="KYN724" s="13"/>
      <c r="KYO724" s="13"/>
      <c r="KYP724" s="13"/>
      <c r="KYQ724" s="13"/>
      <c r="KYR724" s="13"/>
      <c r="KYS724" s="13"/>
      <c r="KYT724" s="13"/>
      <c r="KYU724" s="13"/>
      <c r="KYV724" s="13"/>
      <c r="KYW724" s="13"/>
      <c r="KYX724" s="13"/>
      <c r="KYY724" s="13"/>
      <c r="KYZ724" s="13"/>
      <c r="KZA724" s="13"/>
      <c r="KZB724" s="13"/>
      <c r="KZC724" s="13"/>
      <c r="KZD724" s="13"/>
      <c r="KZE724" s="13"/>
      <c r="KZF724" s="13"/>
      <c r="KZG724" s="13"/>
      <c r="KZH724" s="13"/>
      <c r="KZI724" s="13"/>
      <c r="KZJ724" s="13"/>
      <c r="KZK724" s="13"/>
      <c r="KZL724" s="13"/>
      <c r="KZM724" s="13"/>
      <c r="KZN724" s="13"/>
      <c r="KZO724" s="13"/>
      <c r="KZP724" s="13"/>
      <c r="KZQ724" s="13"/>
      <c r="KZR724" s="13"/>
      <c r="KZS724" s="13"/>
      <c r="KZT724" s="13"/>
      <c r="KZU724" s="13"/>
      <c r="KZV724" s="13"/>
      <c r="KZW724" s="13"/>
      <c r="KZX724" s="13"/>
      <c r="KZY724" s="13"/>
      <c r="KZZ724" s="13"/>
      <c r="LAA724" s="13"/>
      <c r="LAB724" s="13"/>
      <c r="LAC724" s="13"/>
      <c r="LAD724" s="13"/>
      <c r="LAE724" s="13"/>
      <c r="LAF724" s="13"/>
      <c r="LAG724" s="13"/>
      <c r="LAH724" s="13"/>
      <c r="LAI724" s="13"/>
      <c r="LAJ724" s="13"/>
      <c r="LAK724" s="13"/>
      <c r="LAL724" s="13"/>
      <c r="LAM724" s="13"/>
      <c r="LAN724" s="13"/>
      <c r="LAO724" s="13"/>
      <c r="LAP724" s="13"/>
      <c r="LAQ724" s="13"/>
      <c r="LAR724" s="13"/>
      <c r="LAS724" s="13"/>
      <c r="LAT724" s="13"/>
      <c r="LAU724" s="13"/>
      <c r="LAV724" s="13"/>
      <c r="LAW724" s="13"/>
      <c r="LAX724" s="13"/>
      <c r="LAY724" s="13"/>
      <c r="LAZ724" s="13"/>
      <c r="LBA724" s="13"/>
      <c r="LBB724" s="13"/>
      <c r="LBC724" s="13"/>
      <c r="LBD724" s="13"/>
      <c r="LBE724" s="13"/>
      <c r="LBF724" s="13"/>
      <c r="LBG724" s="13"/>
      <c r="LBH724" s="13"/>
      <c r="LBI724" s="13"/>
      <c r="LBJ724" s="13"/>
      <c r="LBK724" s="13"/>
      <c r="LBL724" s="13"/>
      <c r="LBM724" s="13"/>
      <c r="LBN724" s="13"/>
      <c r="LBO724" s="13"/>
      <c r="LBP724" s="13"/>
      <c r="LBQ724" s="13"/>
      <c r="LBR724" s="13"/>
      <c r="LBS724" s="13"/>
      <c r="LBT724" s="13"/>
      <c r="LBU724" s="13"/>
      <c r="LBV724" s="13"/>
      <c r="LBW724" s="13"/>
      <c r="LBX724" s="13"/>
      <c r="LBY724" s="13"/>
      <c r="LBZ724" s="13"/>
      <c r="LCA724" s="13"/>
      <c r="LCB724" s="13"/>
      <c r="LCC724" s="13"/>
      <c r="LCD724" s="13"/>
      <c r="LCE724" s="13"/>
      <c r="LCF724" s="13"/>
      <c r="LCG724" s="13"/>
      <c r="LCH724" s="13"/>
      <c r="LCI724" s="13"/>
      <c r="LCJ724" s="13"/>
      <c r="LCK724" s="13"/>
      <c r="LCL724" s="13"/>
      <c r="LCM724" s="13"/>
      <c r="LCN724" s="13"/>
      <c r="LCO724" s="13"/>
      <c r="LCP724" s="13"/>
      <c r="LCQ724" s="13"/>
      <c r="LCR724" s="13"/>
      <c r="LCS724" s="13"/>
      <c r="LCT724" s="13"/>
      <c r="LCU724" s="13"/>
      <c r="LCV724" s="13"/>
      <c r="LCW724" s="13"/>
      <c r="LCX724" s="13"/>
      <c r="LCY724" s="13"/>
      <c r="LCZ724" s="13"/>
      <c r="LDA724" s="13"/>
      <c r="LDB724" s="13"/>
      <c r="LDC724" s="13"/>
      <c r="LDD724" s="13"/>
      <c r="LDE724" s="13"/>
      <c r="LDF724" s="13"/>
      <c r="LDG724" s="13"/>
      <c r="LDH724" s="13"/>
      <c r="LDI724" s="13"/>
      <c r="LDJ724" s="13"/>
      <c r="LDK724" s="13"/>
      <c r="LDL724" s="13"/>
      <c r="LDM724" s="13"/>
      <c r="LDN724" s="13"/>
      <c r="LDO724" s="13"/>
      <c r="LDP724" s="13"/>
      <c r="LDQ724" s="13"/>
      <c r="LDR724" s="13"/>
      <c r="LDS724" s="13"/>
      <c r="LDT724" s="13"/>
      <c r="LDU724" s="13"/>
      <c r="LDV724" s="13"/>
      <c r="LDW724" s="13"/>
      <c r="LDX724" s="13"/>
      <c r="LDY724" s="13"/>
      <c r="LDZ724" s="13"/>
      <c r="LEA724" s="13"/>
      <c r="LEB724" s="13"/>
      <c r="LEC724" s="13"/>
      <c r="LED724" s="13"/>
      <c r="LEE724" s="13"/>
      <c r="LEF724" s="13"/>
      <c r="LEG724" s="13"/>
      <c r="LEH724" s="13"/>
      <c r="LEI724" s="13"/>
      <c r="LEJ724" s="13"/>
      <c r="LEK724" s="13"/>
      <c r="LEL724" s="13"/>
      <c r="LEM724" s="13"/>
      <c r="LEN724" s="13"/>
      <c r="LEO724" s="13"/>
      <c r="LEP724" s="13"/>
      <c r="LEQ724" s="13"/>
      <c r="LER724" s="13"/>
      <c r="LES724" s="13"/>
      <c r="LET724" s="13"/>
      <c r="LEU724" s="13"/>
      <c r="LEV724" s="13"/>
      <c r="LEW724" s="13"/>
      <c r="LEX724" s="13"/>
      <c r="LEY724" s="13"/>
      <c r="LEZ724" s="13"/>
      <c r="LFA724" s="13"/>
      <c r="LFB724" s="13"/>
      <c r="LFC724" s="13"/>
      <c r="LFD724" s="13"/>
      <c r="LFE724" s="13"/>
      <c r="LFF724" s="13"/>
      <c r="LFG724" s="13"/>
      <c r="LFH724" s="13"/>
      <c r="LFI724" s="13"/>
      <c r="LFJ724" s="13"/>
      <c r="LFK724" s="13"/>
      <c r="LFL724" s="13"/>
      <c r="LFM724" s="13"/>
      <c r="LFN724" s="13"/>
      <c r="LFO724" s="13"/>
      <c r="LFP724" s="13"/>
      <c r="LFQ724" s="13"/>
      <c r="LFR724" s="13"/>
      <c r="LFS724" s="13"/>
      <c r="LFT724" s="13"/>
      <c r="LFU724" s="13"/>
      <c r="LFV724" s="13"/>
      <c r="LFW724" s="13"/>
      <c r="LFX724" s="13"/>
      <c r="LFY724" s="13"/>
      <c r="LFZ724" s="13"/>
      <c r="LGA724" s="13"/>
      <c r="LGB724" s="13"/>
      <c r="LGC724" s="13"/>
      <c r="LGD724" s="13"/>
      <c r="LGE724" s="13"/>
      <c r="LGF724" s="13"/>
      <c r="LGG724" s="13"/>
      <c r="LGH724" s="13"/>
      <c r="LGI724" s="13"/>
      <c r="LGJ724" s="13"/>
      <c r="LGK724" s="13"/>
      <c r="LGL724" s="13"/>
      <c r="LGM724" s="13"/>
      <c r="LGN724" s="13"/>
      <c r="LGO724" s="13"/>
      <c r="LGP724" s="13"/>
      <c r="LGQ724" s="13"/>
      <c r="LGR724" s="13"/>
      <c r="LGS724" s="13"/>
      <c r="LGT724" s="13"/>
      <c r="LGU724" s="13"/>
      <c r="LGV724" s="13"/>
      <c r="LGW724" s="13"/>
      <c r="LGX724" s="13"/>
      <c r="LGY724" s="13"/>
      <c r="LGZ724" s="13"/>
      <c r="LHA724" s="13"/>
      <c r="LHB724" s="13"/>
      <c r="LHC724" s="13"/>
      <c r="LHD724" s="13"/>
      <c r="LHE724" s="13"/>
      <c r="LHF724" s="13"/>
      <c r="LHG724" s="13"/>
      <c r="LHH724" s="13"/>
      <c r="LHI724" s="13"/>
      <c r="LHJ724" s="13"/>
      <c r="LHK724" s="13"/>
      <c r="LHL724" s="13"/>
      <c r="LHM724" s="13"/>
      <c r="LHN724" s="13"/>
      <c r="LHO724" s="13"/>
      <c r="LHP724" s="13"/>
      <c r="LHQ724" s="13"/>
      <c r="LHR724" s="13"/>
      <c r="LHS724" s="13"/>
      <c r="LHT724" s="13"/>
      <c r="LHU724" s="13"/>
      <c r="LHV724" s="13"/>
      <c r="LHW724" s="13"/>
      <c r="LHX724" s="13"/>
      <c r="LHY724" s="13"/>
      <c r="LHZ724" s="13"/>
      <c r="LIA724" s="13"/>
      <c r="LIB724" s="13"/>
      <c r="LIC724" s="13"/>
      <c r="LID724" s="13"/>
      <c r="LIE724" s="13"/>
      <c r="LIF724" s="13"/>
      <c r="LIG724" s="13"/>
      <c r="LIH724" s="13"/>
      <c r="LII724" s="13"/>
      <c r="LIJ724" s="13"/>
      <c r="LIK724" s="13"/>
      <c r="LIL724" s="13"/>
      <c r="LIM724" s="13"/>
      <c r="LIN724" s="13"/>
      <c r="LIO724" s="13"/>
      <c r="LIP724" s="13"/>
      <c r="LIQ724" s="13"/>
      <c r="LIR724" s="13"/>
      <c r="LIS724" s="13"/>
      <c r="LIT724" s="13"/>
      <c r="LIU724" s="13"/>
      <c r="LIV724" s="13"/>
      <c r="LIW724" s="13"/>
      <c r="LIX724" s="13"/>
      <c r="LIY724" s="13"/>
      <c r="LIZ724" s="13"/>
      <c r="LJA724" s="13"/>
      <c r="LJB724" s="13"/>
      <c r="LJC724" s="13"/>
      <c r="LJD724" s="13"/>
      <c r="LJE724" s="13"/>
      <c r="LJF724" s="13"/>
      <c r="LJG724" s="13"/>
      <c r="LJH724" s="13"/>
      <c r="LJI724" s="13"/>
      <c r="LJJ724" s="13"/>
      <c r="LJK724" s="13"/>
      <c r="LJL724" s="13"/>
      <c r="LJM724" s="13"/>
      <c r="LJN724" s="13"/>
      <c r="LJO724" s="13"/>
      <c r="LJP724" s="13"/>
      <c r="LJQ724" s="13"/>
      <c r="LJR724" s="13"/>
      <c r="LJS724" s="13"/>
      <c r="LJT724" s="13"/>
      <c r="LJU724" s="13"/>
      <c r="LJV724" s="13"/>
      <c r="LJW724" s="13"/>
      <c r="LJX724" s="13"/>
      <c r="LJY724" s="13"/>
      <c r="LJZ724" s="13"/>
      <c r="LKA724" s="13"/>
      <c r="LKB724" s="13"/>
      <c r="LKC724" s="13"/>
      <c r="LKD724" s="13"/>
      <c r="LKE724" s="13"/>
      <c r="LKF724" s="13"/>
      <c r="LKG724" s="13"/>
      <c r="LKH724" s="13"/>
      <c r="LKI724" s="13"/>
      <c r="LKJ724" s="13"/>
      <c r="LKK724" s="13"/>
      <c r="LKL724" s="13"/>
      <c r="LKM724" s="13"/>
      <c r="LKN724" s="13"/>
      <c r="LKO724" s="13"/>
      <c r="LKP724" s="13"/>
      <c r="LKQ724" s="13"/>
      <c r="LKR724" s="13"/>
      <c r="LKS724" s="13"/>
      <c r="LKT724" s="13"/>
      <c r="LKU724" s="13"/>
      <c r="LKV724" s="13"/>
      <c r="LKW724" s="13"/>
      <c r="LKX724" s="13"/>
      <c r="LKY724" s="13"/>
      <c r="LKZ724" s="13"/>
      <c r="LLA724" s="13"/>
      <c r="LLB724" s="13"/>
      <c r="LLC724" s="13"/>
      <c r="LLD724" s="13"/>
      <c r="LLE724" s="13"/>
      <c r="LLF724" s="13"/>
      <c r="LLG724" s="13"/>
      <c r="LLH724" s="13"/>
      <c r="LLI724" s="13"/>
      <c r="LLJ724" s="13"/>
      <c r="LLK724" s="13"/>
      <c r="LLL724" s="13"/>
      <c r="LLM724" s="13"/>
      <c r="LLN724" s="13"/>
      <c r="LLO724" s="13"/>
      <c r="LLP724" s="13"/>
      <c r="LLQ724" s="13"/>
      <c r="LLR724" s="13"/>
      <c r="LLS724" s="13"/>
      <c r="LLT724" s="13"/>
      <c r="LLU724" s="13"/>
      <c r="LLV724" s="13"/>
      <c r="LLW724" s="13"/>
      <c r="LLX724" s="13"/>
      <c r="LLY724" s="13"/>
      <c r="LLZ724" s="13"/>
      <c r="LMA724" s="13"/>
      <c r="LMB724" s="13"/>
      <c r="LMC724" s="13"/>
      <c r="LMD724" s="13"/>
      <c r="LME724" s="13"/>
      <c r="LMF724" s="13"/>
      <c r="LMG724" s="13"/>
      <c r="LMH724" s="13"/>
      <c r="LMI724" s="13"/>
      <c r="LMJ724" s="13"/>
      <c r="LMK724" s="13"/>
      <c r="LML724" s="13"/>
      <c r="LMM724" s="13"/>
      <c r="LMN724" s="13"/>
      <c r="LMO724" s="13"/>
      <c r="LMP724" s="13"/>
      <c r="LMQ724" s="13"/>
      <c r="LMR724" s="13"/>
      <c r="LMS724" s="13"/>
      <c r="LMT724" s="13"/>
      <c r="LMU724" s="13"/>
      <c r="LMV724" s="13"/>
      <c r="LMW724" s="13"/>
      <c r="LMX724" s="13"/>
      <c r="LMY724" s="13"/>
      <c r="LMZ724" s="13"/>
      <c r="LNA724" s="13"/>
      <c r="LNB724" s="13"/>
      <c r="LNC724" s="13"/>
      <c r="LND724" s="13"/>
      <c r="LNE724" s="13"/>
      <c r="LNF724" s="13"/>
      <c r="LNG724" s="13"/>
      <c r="LNH724" s="13"/>
      <c r="LNI724" s="13"/>
      <c r="LNJ724" s="13"/>
      <c r="LNK724" s="13"/>
      <c r="LNL724" s="13"/>
      <c r="LNM724" s="13"/>
      <c r="LNN724" s="13"/>
      <c r="LNO724" s="13"/>
      <c r="LNP724" s="13"/>
      <c r="LNQ724" s="13"/>
      <c r="LNR724" s="13"/>
      <c r="LNS724" s="13"/>
      <c r="LNT724" s="13"/>
      <c r="LNU724" s="13"/>
      <c r="LNV724" s="13"/>
      <c r="LNW724" s="13"/>
      <c r="LNX724" s="13"/>
      <c r="LNY724" s="13"/>
      <c r="LNZ724" s="13"/>
      <c r="LOA724" s="13"/>
      <c r="LOB724" s="13"/>
      <c r="LOC724" s="13"/>
      <c r="LOD724" s="13"/>
      <c r="LOE724" s="13"/>
      <c r="LOF724" s="13"/>
      <c r="LOG724" s="13"/>
      <c r="LOH724" s="13"/>
      <c r="LOI724" s="13"/>
      <c r="LOJ724" s="13"/>
      <c r="LOK724" s="13"/>
      <c r="LOL724" s="13"/>
      <c r="LOM724" s="13"/>
      <c r="LON724" s="13"/>
      <c r="LOO724" s="13"/>
      <c r="LOP724" s="13"/>
      <c r="LOQ724" s="13"/>
      <c r="LOR724" s="13"/>
      <c r="LOS724" s="13"/>
      <c r="LOT724" s="13"/>
      <c r="LOU724" s="13"/>
      <c r="LOV724" s="13"/>
      <c r="LOW724" s="13"/>
      <c r="LOX724" s="13"/>
      <c r="LOY724" s="13"/>
      <c r="LOZ724" s="13"/>
      <c r="LPA724" s="13"/>
      <c r="LPB724" s="13"/>
      <c r="LPC724" s="13"/>
      <c r="LPD724" s="13"/>
      <c r="LPE724" s="13"/>
      <c r="LPF724" s="13"/>
      <c r="LPG724" s="13"/>
      <c r="LPH724" s="13"/>
      <c r="LPI724" s="13"/>
      <c r="LPJ724" s="13"/>
      <c r="LPK724" s="13"/>
      <c r="LPL724" s="13"/>
      <c r="LPM724" s="13"/>
      <c r="LPN724" s="13"/>
      <c r="LPO724" s="13"/>
      <c r="LPP724" s="13"/>
      <c r="LPQ724" s="13"/>
      <c r="LPR724" s="13"/>
      <c r="LPS724" s="13"/>
      <c r="LPT724" s="13"/>
      <c r="LPU724" s="13"/>
      <c r="LPV724" s="13"/>
      <c r="LPW724" s="13"/>
      <c r="LPX724" s="13"/>
      <c r="LPY724" s="13"/>
      <c r="LPZ724" s="13"/>
      <c r="LQA724" s="13"/>
      <c r="LQB724" s="13"/>
      <c r="LQC724" s="13"/>
      <c r="LQD724" s="13"/>
      <c r="LQE724" s="13"/>
      <c r="LQF724" s="13"/>
      <c r="LQG724" s="13"/>
      <c r="LQH724" s="13"/>
      <c r="LQI724" s="13"/>
      <c r="LQJ724" s="13"/>
      <c r="LQK724" s="13"/>
      <c r="LQL724" s="13"/>
      <c r="LQM724" s="13"/>
      <c r="LQN724" s="13"/>
      <c r="LQO724" s="13"/>
      <c r="LQP724" s="13"/>
      <c r="LQQ724" s="13"/>
      <c r="LQR724" s="13"/>
      <c r="LQS724" s="13"/>
      <c r="LQT724" s="13"/>
      <c r="LQU724" s="13"/>
      <c r="LQV724" s="13"/>
      <c r="LQW724" s="13"/>
      <c r="LQX724" s="13"/>
      <c r="LQY724" s="13"/>
      <c r="LQZ724" s="13"/>
      <c r="LRA724" s="13"/>
      <c r="LRB724" s="13"/>
      <c r="LRC724" s="13"/>
      <c r="LRD724" s="13"/>
      <c r="LRE724" s="13"/>
      <c r="LRF724" s="13"/>
      <c r="LRG724" s="13"/>
      <c r="LRH724" s="13"/>
      <c r="LRI724" s="13"/>
      <c r="LRJ724" s="13"/>
      <c r="LRK724" s="13"/>
      <c r="LRL724" s="13"/>
      <c r="LRM724" s="13"/>
      <c r="LRN724" s="13"/>
      <c r="LRO724" s="13"/>
      <c r="LRP724" s="13"/>
      <c r="LRQ724" s="13"/>
      <c r="LRR724" s="13"/>
      <c r="LRS724" s="13"/>
      <c r="LRT724" s="13"/>
      <c r="LRU724" s="13"/>
      <c r="LRV724" s="13"/>
      <c r="LRW724" s="13"/>
      <c r="LRX724" s="13"/>
      <c r="LRY724" s="13"/>
      <c r="LRZ724" s="13"/>
      <c r="LSA724" s="13"/>
      <c r="LSB724" s="13"/>
      <c r="LSC724" s="13"/>
      <c r="LSD724" s="13"/>
      <c r="LSE724" s="13"/>
      <c r="LSF724" s="13"/>
      <c r="LSG724" s="13"/>
      <c r="LSH724" s="13"/>
      <c r="LSI724" s="13"/>
      <c r="LSJ724" s="13"/>
      <c r="LSK724" s="13"/>
      <c r="LSL724" s="13"/>
      <c r="LSM724" s="13"/>
      <c r="LSN724" s="13"/>
      <c r="LSO724" s="13"/>
      <c r="LSP724" s="13"/>
      <c r="LSQ724" s="13"/>
      <c r="LSR724" s="13"/>
      <c r="LSS724" s="13"/>
      <c r="LST724" s="13"/>
      <c r="LSU724" s="13"/>
      <c r="LSV724" s="13"/>
      <c r="LSW724" s="13"/>
      <c r="LSX724" s="13"/>
      <c r="LSY724" s="13"/>
      <c r="LSZ724" s="13"/>
      <c r="LTA724" s="13"/>
      <c r="LTB724" s="13"/>
      <c r="LTC724" s="13"/>
      <c r="LTD724" s="13"/>
      <c r="LTE724" s="13"/>
      <c r="LTF724" s="13"/>
      <c r="LTG724" s="13"/>
      <c r="LTH724" s="13"/>
      <c r="LTI724" s="13"/>
      <c r="LTJ724" s="13"/>
      <c r="LTK724" s="13"/>
      <c r="LTL724" s="13"/>
      <c r="LTM724" s="13"/>
      <c r="LTN724" s="13"/>
      <c r="LTO724" s="13"/>
      <c r="LTP724" s="13"/>
      <c r="LTQ724" s="13"/>
      <c r="LTR724" s="13"/>
      <c r="LTS724" s="13"/>
      <c r="LTT724" s="13"/>
      <c r="LTU724" s="13"/>
      <c r="LTV724" s="13"/>
      <c r="LTW724" s="13"/>
      <c r="LTX724" s="13"/>
      <c r="LTY724" s="13"/>
      <c r="LTZ724" s="13"/>
      <c r="LUA724" s="13"/>
      <c r="LUB724" s="13"/>
      <c r="LUC724" s="13"/>
      <c r="LUD724" s="13"/>
      <c r="LUE724" s="13"/>
      <c r="LUF724" s="13"/>
      <c r="LUG724" s="13"/>
      <c r="LUH724" s="13"/>
      <c r="LUI724" s="13"/>
      <c r="LUJ724" s="13"/>
      <c r="LUK724" s="13"/>
      <c r="LUL724" s="13"/>
      <c r="LUM724" s="13"/>
      <c r="LUN724" s="13"/>
      <c r="LUO724" s="13"/>
      <c r="LUP724" s="13"/>
      <c r="LUQ724" s="13"/>
      <c r="LUR724" s="13"/>
      <c r="LUS724" s="13"/>
      <c r="LUT724" s="13"/>
      <c r="LUU724" s="13"/>
      <c r="LUV724" s="13"/>
      <c r="LUW724" s="13"/>
      <c r="LUX724" s="13"/>
      <c r="LUY724" s="13"/>
      <c r="LUZ724" s="13"/>
      <c r="LVA724" s="13"/>
      <c r="LVB724" s="13"/>
      <c r="LVC724" s="13"/>
      <c r="LVD724" s="13"/>
      <c r="LVE724" s="13"/>
      <c r="LVF724" s="13"/>
      <c r="LVG724" s="13"/>
      <c r="LVH724" s="13"/>
      <c r="LVI724" s="13"/>
      <c r="LVJ724" s="13"/>
      <c r="LVK724" s="13"/>
      <c r="LVL724" s="13"/>
      <c r="LVM724" s="13"/>
      <c r="LVN724" s="13"/>
      <c r="LVO724" s="13"/>
      <c r="LVP724" s="13"/>
      <c r="LVQ724" s="13"/>
      <c r="LVR724" s="13"/>
      <c r="LVS724" s="13"/>
      <c r="LVT724" s="13"/>
      <c r="LVU724" s="13"/>
      <c r="LVV724" s="13"/>
      <c r="LVW724" s="13"/>
      <c r="LVX724" s="13"/>
      <c r="LVY724" s="13"/>
      <c r="LVZ724" s="13"/>
      <c r="LWA724" s="13"/>
      <c r="LWB724" s="13"/>
      <c r="LWC724" s="13"/>
      <c r="LWD724" s="13"/>
      <c r="LWE724" s="13"/>
      <c r="LWF724" s="13"/>
      <c r="LWG724" s="13"/>
      <c r="LWH724" s="13"/>
      <c r="LWI724" s="13"/>
      <c r="LWJ724" s="13"/>
      <c r="LWK724" s="13"/>
      <c r="LWL724" s="13"/>
      <c r="LWM724" s="13"/>
      <c r="LWN724" s="13"/>
      <c r="LWO724" s="13"/>
      <c r="LWP724" s="13"/>
      <c r="LWQ724" s="13"/>
      <c r="LWR724" s="13"/>
      <c r="LWS724" s="13"/>
      <c r="LWT724" s="13"/>
      <c r="LWU724" s="13"/>
      <c r="LWV724" s="13"/>
      <c r="LWW724" s="13"/>
      <c r="LWX724" s="13"/>
      <c r="LWY724" s="13"/>
      <c r="LWZ724" s="13"/>
      <c r="LXA724" s="13"/>
      <c r="LXB724" s="13"/>
      <c r="LXC724" s="13"/>
      <c r="LXD724" s="13"/>
      <c r="LXE724" s="13"/>
      <c r="LXF724" s="13"/>
      <c r="LXG724" s="13"/>
      <c r="LXH724" s="13"/>
      <c r="LXI724" s="13"/>
      <c r="LXJ724" s="13"/>
      <c r="LXK724" s="13"/>
      <c r="LXL724" s="13"/>
      <c r="LXM724" s="13"/>
      <c r="LXN724" s="13"/>
      <c r="LXO724" s="13"/>
      <c r="LXP724" s="13"/>
      <c r="LXQ724" s="13"/>
      <c r="LXR724" s="13"/>
      <c r="LXS724" s="13"/>
      <c r="LXT724" s="13"/>
      <c r="LXU724" s="13"/>
      <c r="LXV724" s="13"/>
      <c r="LXW724" s="13"/>
      <c r="LXX724" s="13"/>
      <c r="LXY724" s="13"/>
      <c r="LXZ724" s="13"/>
      <c r="LYA724" s="13"/>
      <c r="LYB724" s="13"/>
      <c r="LYC724" s="13"/>
      <c r="LYD724" s="13"/>
      <c r="LYE724" s="13"/>
      <c r="LYF724" s="13"/>
      <c r="LYG724" s="13"/>
      <c r="LYH724" s="13"/>
      <c r="LYI724" s="13"/>
      <c r="LYJ724" s="13"/>
      <c r="LYK724" s="13"/>
      <c r="LYL724" s="13"/>
      <c r="LYM724" s="13"/>
      <c r="LYN724" s="13"/>
      <c r="LYO724" s="13"/>
      <c r="LYP724" s="13"/>
      <c r="LYQ724" s="13"/>
      <c r="LYR724" s="13"/>
      <c r="LYS724" s="13"/>
      <c r="LYT724" s="13"/>
      <c r="LYU724" s="13"/>
      <c r="LYV724" s="13"/>
      <c r="LYW724" s="13"/>
      <c r="LYX724" s="13"/>
      <c r="LYY724" s="13"/>
      <c r="LYZ724" s="13"/>
      <c r="LZA724" s="13"/>
      <c r="LZB724" s="13"/>
      <c r="LZC724" s="13"/>
      <c r="LZD724" s="13"/>
      <c r="LZE724" s="13"/>
      <c r="LZF724" s="13"/>
      <c r="LZG724" s="13"/>
      <c r="LZH724" s="13"/>
      <c r="LZI724" s="13"/>
      <c r="LZJ724" s="13"/>
      <c r="LZK724" s="13"/>
      <c r="LZL724" s="13"/>
      <c r="LZM724" s="13"/>
      <c r="LZN724" s="13"/>
      <c r="LZO724" s="13"/>
      <c r="LZP724" s="13"/>
      <c r="LZQ724" s="13"/>
      <c r="LZR724" s="13"/>
      <c r="LZS724" s="13"/>
      <c r="LZT724" s="13"/>
      <c r="LZU724" s="13"/>
      <c r="LZV724" s="13"/>
      <c r="LZW724" s="13"/>
      <c r="LZX724" s="13"/>
      <c r="LZY724" s="13"/>
      <c r="LZZ724" s="13"/>
      <c r="MAA724" s="13"/>
      <c r="MAB724" s="13"/>
      <c r="MAC724" s="13"/>
      <c r="MAD724" s="13"/>
      <c r="MAE724" s="13"/>
      <c r="MAF724" s="13"/>
      <c r="MAG724" s="13"/>
      <c r="MAH724" s="13"/>
      <c r="MAI724" s="13"/>
      <c r="MAJ724" s="13"/>
      <c r="MAK724" s="13"/>
      <c r="MAL724" s="13"/>
      <c r="MAM724" s="13"/>
      <c r="MAN724" s="13"/>
      <c r="MAO724" s="13"/>
      <c r="MAP724" s="13"/>
      <c r="MAQ724" s="13"/>
      <c r="MAR724" s="13"/>
      <c r="MAS724" s="13"/>
      <c r="MAT724" s="13"/>
      <c r="MAU724" s="13"/>
      <c r="MAV724" s="13"/>
      <c r="MAW724" s="13"/>
      <c r="MAX724" s="13"/>
      <c r="MAY724" s="13"/>
      <c r="MAZ724" s="13"/>
      <c r="MBA724" s="13"/>
      <c r="MBB724" s="13"/>
      <c r="MBC724" s="13"/>
      <c r="MBD724" s="13"/>
      <c r="MBE724" s="13"/>
      <c r="MBF724" s="13"/>
      <c r="MBG724" s="13"/>
      <c r="MBH724" s="13"/>
      <c r="MBI724" s="13"/>
      <c r="MBJ724" s="13"/>
      <c r="MBK724" s="13"/>
      <c r="MBL724" s="13"/>
      <c r="MBM724" s="13"/>
      <c r="MBN724" s="13"/>
      <c r="MBO724" s="13"/>
      <c r="MBP724" s="13"/>
      <c r="MBQ724" s="13"/>
      <c r="MBR724" s="13"/>
      <c r="MBS724" s="13"/>
      <c r="MBT724" s="13"/>
      <c r="MBU724" s="13"/>
      <c r="MBV724" s="13"/>
      <c r="MBW724" s="13"/>
      <c r="MBX724" s="13"/>
      <c r="MBY724" s="13"/>
      <c r="MBZ724" s="13"/>
      <c r="MCA724" s="13"/>
      <c r="MCB724" s="13"/>
      <c r="MCC724" s="13"/>
      <c r="MCD724" s="13"/>
      <c r="MCE724" s="13"/>
      <c r="MCF724" s="13"/>
      <c r="MCG724" s="13"/>
      <c r="MCH724" s="13"/>
      <c r="MCI724" s="13"/>
      <c r="MCJ724" s="13"/>
      <c r="MCK724" s="13"/>
      <c r="MCL724" s="13"/>
      <c r="MCM724" s="13"/>
      <c r="MCN724" s="13"/>
      <c r="MCO724" s="13"/>
      <c r="MCP724" s="13"/>
      <c r="MCQ724" s="13"/>
      <c r="MCR724" s="13"/>
      <c r="MCS724" s="13"/>
      <c r="MCT724" s="13"/>
      <c r="MCU724" s="13"/>
      <c r="MCV724" s="13"/>
      <c r="MCW724" s="13"/>
      <c r="MCX724" s="13"/>
      <c r="MCY724" s="13"/>
      <c r="MCZ724" s="13"/>
      <c r="MDA724" s="13"/>
      <c r="MDB724" s="13"/>
      <c r="MDC724" s="13"/>
      <c r="MDD724" s="13"/>
      <c r="MDE724" s="13"/>
      <c r="MDF724" s="13"/>
      <c r="MDG724" s="13"/>
      <c r="MDH724" s="13"/>
      <c r="MDI724" s="13"/>
      <c r="MDJ724" s="13"/>
      <c r="MDK724" s="13"/>
      <c r="MDL724" s="13"/>
      <c r="MDM724" s="13"/>
      <c r="MDN724" s="13"/>
      <c r="MDO724" s="13"/>
      <c r="MDP724" s="13"/>
      <c r="MDQ724" s="13"/>
      <c r="MDR724" s="13"/>
      <c r="MDS724" s="13"/>
      <c r="MDT724" s="13"/>
      <c r="MDU724" s="13"/>
      <c r="MDV724" s="13"/>
      <c r="MDW724" s="13"/>
      <c r="MDX724" s="13"/>
      <c r="MDY724" s="13"/>
      <c r="MDZ724" s="13"/>
      <c r="MEA724" s="13"/>
      <c r="MEB724" s="13"/>
      <c r="MEC724" s="13"/>
      <c r="MED724" s="13"/>
      <c r="MEE724" s="13"/>
      <c r="MEF724" s="13"/>
      <c r="MEG724" s="13"/>
      <c r="MEH724" s="13"/>
      <c r="MEI724" s="13"/>
      <c r="MEJ724" s="13"/>
      <c r="MEK724" s="13"/>
      <c r="MEL724" s="13"/>
      <c r="MEM724" s="13"/>
      <c r="MEN724" s="13"/>
      <c r="MEO724" s="13"/>
      <c r="MEP724" s="13"/>
      <c r="MEQ724" s="13"/>
      <c r="MER724" s="13"/>
      <c r="MES724" s="13"/>
      <c r="MET724" s="13"/>
      <c r="MEU724" s="13"/>
      <c r="MEV724" s="13"/>
      <c r="MEW724" s="13"/>
      <c r="MEX724" s="13"/>
      <c r="MEY724" s="13"/>
      <c r="MEZ724" s="13"/>
      <c r="MFA724" s="13"/>
      <c r="MFB724" s="13"/>
      <c r="MFC724" s="13"/>
      <c r="MFD724" s="13"/>
      <c r="MFE724" s="13"/>
      <c r="MFF724" s="13"/>
      <c r="MFG724" s="13"/>
      <c r="MFH724" s="13"/>
      <c r="MFI724" s="13"/>
      <c r="MFJ724" s="13"/>
      <c r="MFK724" s="13"/>
      <c r="MFL724" s="13"/>
      <c r="MFM724" s="13"/>
      <c r="MFN724" s="13"/>
      <c r="MFO724" s="13"/>
      <c r="MFP724" s="13"/>
      <c r="MFQ724" s="13"/>
      <c r="MFR724" s="13"/>
      <c r="MFS724" s="13"/>
      <c r="MFT724" s="13"/>
      <c r="MFU724" s="13"/>
      <c r="MFV724" s="13"/>
      <c r="MFW724" s="13"/>
      <c r="MFX724" s="13"/>
      <c r="MFY724" s="13"/>
      <c r="MFZ724" s="13"/>
      <c r="MGA724" s="13"/>
      <c r="MGB724" s="13"/>
      <c r="MGC724" s="13"/>
      <c r="MGD724" s="13"/>
      <c r="MGE724" s="13"/>
      <c r="MGF724" s="13"/>
      <c r="MGG724" s="13"/>
      <c r="MGH724" s="13"/>
      <c r="MGI724" s="13"/>
      <c r="MGJ724" s="13"/>
      <c r="MGK724" s="13"/>
      <c r="MGL724" s="13"/>
      <c r="MGM724" s="13"/>
      <c r="MGN724" s="13"/>
      <c r="MGO724" s="13"/>
      <c r="MGP724" s="13"/>
      <c r="MGQ724" s="13"/>
      <c r="MGR724" s="13"/>
      <c r="MGS724" s="13"/>
      <c r="MGT724" s="13"/>
      <c r="MGU724" s="13"/>
      <c r="MGV724" s="13"/>
      <c r="MGW724" s="13"/>
      <c r="MGX724" s="13"/>
      <c r="MGY724" s="13"/>
      <c r="MGZ724" s="13"/>
      <c r="MHA724" s="13"/>
      <c r="MHB724" s="13"/>
      <c r="MHC724" s="13"/>
      <c r="MHD724" s="13"/>
      <c r="MHE724" s="13"/>
      <c r="MHF724" s="13"/>
      <c r="MHG724" s="13"/>
      <c r="MHH724" s="13"/>
      <c r="MHI724" s="13"/>
      <c r="MHJ724" s="13"/>
      <c r="MHK724" s="13"/>
      <c r="MHL724" s="13"/>
      <c r="MHM724" s="13"/>
      <c r="MHN724" s="13"/>
      <c r="MHO724" s="13"/>
      <c r="MHP724" s="13"/>
      <c r="MHQ724" s="13"/>
      <c r="MHR724" s="13"/>
      <c r="MHS724" s="13"/>
      <c r="MHT724" s="13"/>
      <c r="MHU724" s="13"/>
      <c r="MHV724" s="13"/>
      <c r="MHW724" s="13"/>
      <c r="MHX724" s="13"/>
      <c r="MHY724" s="13"/>
      <c r="MHZ724" s="13"/>
      <c r="MIA724" s="13"/>
      <c r="MIB724" s="13"/>
      <c r="MIC724" s="13"/>
      <c r="MID724" s="13"/>
      <c r="MIE724" s="13"/>
      <c r="MIF724" s="13"/>
      <c r="MIG724" s="13"/>
      <c r="MIH724" s="13"/>
      <c r="MII724" s="13"/>
      <c r="MIJ724" s="13"/>
      <c r="MIK724" s="13"/>
      <c r="MIL724" s="13"/>
      <c r="MIM724" s="13"/>
      <c r="MIN724" s="13"/>
      <c r="MIO724" s="13"/>
      <c r="MIP724" s="13"/>
      <c r="MIQ724" s="13"/>
      <c r="MIR724" s="13"/>
      <c r="MIS724" s="13"/>
      <c r="MIT724" s="13"/>
      <c r="MIU724" s="13"/>
      <c r="MIV724" s="13"/>
      <c r="MIW724" s="13"/>
      <c r="MIX724" s="13"/>
      <c r="MIY724" s="13"/>
      <c r="MIZ724" s="13"/>
      <c r="MJA724" s="13"/>
      <c r="MJB724" s="13"/>
      <c r="MJC724" s="13"/>
      <c r="MJD724" s="13"/>
      <c r="MJE724" s="13"/>
      <c r="MJF724" s="13"/>
      <c r="MJG724" s="13"/>
      <c r="MJH724" s="13"/>
      <c r="MJI724" s="13"/>
      <c r="MJJ724" s="13"/>
      <c r="MJK724" s="13"/>
      <c r="MJL724" s="13"/>
      <c r="MJM724" s="13"/>
      <c r="MJN724" s="13"/>
      <c r="MJO724" s="13"/>
      <c r="MJP724" s="13"/>
      <c r="MJQ724" s="13"/>
      <c r="MJR724" s="13"/>
      <c r="MJS724" s="13"/>
      <c r="MJT724" s="13"/>
      <c r="MJU724" s="13"/>
      <c r="MJV724" s="13"/>
      <c r="MJW724" s="13"/>
      <c r="MJX724" s="13"/>
      <c r="MJY724" s="13"/>
      <c r="MJZ724" s="13"/>
      <c r="MKA724" s="13"/>
      <c r="MKB724" s="13"/>
      <c r="MKC724" s="13"/>
      <c r="MKD724" s="13"/>
      <c r="MKE724" s="13"/>
      <c r="MKF724" s="13"/>
      <c r="MKG724" s="13"/>
      <c r="MKH724" s="13"/>
      <c r="MKI724" s="13"/>
      <c r="MKJ724" s="13"/>
      <c r="MKK724" s="13"/>
      <c r="MKL724" s="13"/>
      <c r="MKM724" s="13"/>
      <c r="MKN724" s="13"/>
      <c r="MKO724" s="13"/>
      <c r="MKP724" s="13"/>
      <c r="MKQ724" s="13"/>
      <c r="MKR724" s="13"/>
      <c r="MKS724" s="13"/>
      <c r="MKT724" s="13"/>
      <c r="MKU724" s="13"/>
      <c r="MKV724" s="13"/>
      <c r="MKW724" s="13"/>
      <c r="MKX724" s="13"/>
      <c r="MKY724" s="13"/>
      <c r="MKZ724" s="13"/>
      <c r="MLA724" s="13"/>
      <c r="MLB724" s="13"/>
      <c r="MLC724" s="13"/>
      <c r="MLD724" s="13"/>
      <c r="MLE724" s="13"/>
      <c r="MLF724" s="13"/>
      <c r="MLG724" s="13"/>
      <c r="MLH724" s="13"/>
      <c r="MLI724" s="13"/>
      <c r="MLJ724" s="13"/>
      <c r="MLK724" s="13"/>
      <c r="MLL724" s="13"/>
      <c r="MLM724" s="13"/>
      <c r="MLN724" s="13"/>
      <c r="MLO724" s="13"/>
      <c r="MLP724" s="13"/>
      <c r="MLQ724" s="13"/>
      <c r="MLR724" s="13"/>
      <c r="MLS724" s="13"/>
      <c r="MLT724" s="13"/>
      <c r="MLU724" s="13"/>
      <c r="MLV724" s="13"/>
      <c r="MLW724" s="13"/>
      <c r="MLX724" s="13"/>
      <c r="MLY724" s="13"/>
      <c r="MLZ724" s="13"/>
      <c r="MMA724" s="13"/>
      <c r="MMB724" s="13"/>
      <c r="MMC724" s="13"/>
      <c r="MMD724" s="13"/>
      <c r="MME724" s="13"/>
      <c r="MMF724" s="13"/>
      <c r="MMG724" s="13"/>
      <c r="MMH724" s="13"/>
      <c r="MMI724" s="13"/>
      <c r="MMJ724" s="13"/>
      <c r="MMK724" s="13"/>
      <c r="MML724" s="13"/>
      <c r="MMM724" s="13"/>
      <c r="MMN724" s="13"/>
      <c r="MMO724" s="13"/>
      <c r="MMP724" s="13"/>
      <c r="MMQ724" s="13"/>
      <c r="MMR724" s="13"/>
      <c r="MMS724" s="13"/>
      <c r="MMT724" s="13"/>
      <c r="MMU724" s="13"/>
      <c r="MMV724" s="13"/>
      <c r="MMW724" s="13"/>
      <c r="MMX724" s="13"/>
      <c r="MMY724" s="13"/>
      <c r="MMZ724" s="13"/>
      <c r="MNA724" s="13"/>
      <c r="MNB724" s="13"/>
      <c r="MNC724" s="13"/>
      <c r="MND724" s="13"/>
      <c r="MNE724" s="13"/>
      <c r="MNF724" s="13"/>
      <c r="MNG724" s="13"/>
      <c r="MNH724" s="13"/>
      <c r="MNI724" s="13"/>
      <c r="MNJ724" s="13"/>
      <c r="MNK724" s="13"/>
      <c r="MNL724" s="13"/>
      <c r="MNM724" s="13"/>
      <c r="MNN724" s="13"/>
      <c r="MNO724" s="13"/>
      <c r="MNP724" s="13"/>
      <c r="MNQ724" s="13"/>
      <c r="MNR724" s="13"/>
      <c r="MNS724" s="13"/>
      <c r="MNT724" s="13"/>
      <c r="MNU724" s="13"/>
      <c r="MNV724" s="13"/>
      <c r="MNW724" s="13"/>
      <c r="MNX724" s="13"/>
      <c r="MNY724" s="13"/>
      <c r="MNZ724" s="13"/>
      <c r="MOA724" s="13"/>
      <c r="MOB724" s="13"/>
      <c r="MOC724" s="13"/>
      <c r="MOD724" s="13"/>
      <c r="MOE724" s="13"/>
      <c r="MOF724" s="13"/>
      <c r="MOG724" s="13"/>
      <c r="MOH724" s="13"/>
      <c r="MOI724" s="13"/>
      <c r="MOJ724" s="13"/>
      <c r="MOK724" s="13"/>
      <c r="MOL724" s="13"/>
      <c r="MOM724" s="13"/>
      <c r="MON724" s="13"/>
      <c r="MOO724" s="13"/>
      <c r="MOP724" s="13"/>
      <c r="MOQ724" s="13"/>
      <c r="MOR724" s="13"/>
      <c r="MOS724" s="13"/>
      <c r="MOT724" s="13"/>
      <c r="MOU724" s="13"/>
      <c r="MOV724" s="13"/>
      <c r="MOW724" s="13"/>
      <c r="MOX724" s="13"/>
      <c r="MOY724" s="13"/>
      <c r="MOZ724" s="13"/>
      <c r="MPA724" s="13"/>
      <c r="MPB724" s="13"/>
      <c r="MPC724" s="13"/>
      <c r="MPD724" s="13"/>
      <c r="MPE724" s="13"/>
      <c r="MPF724" s="13"/>
      <c r="MPG724" s="13"/>
      <c r="MPH724" s="13"/>
      <c r="MPI724" s="13"/>
      <c r="MPJ724" s="13"/>
      <c r="MPK724" s="13"/>
      <c r="MPL724" s="13"/>
      <c r="MPM724" s="13"/>
      <c r="MPN724" s="13"/>
      <c r="MPO724" s="13"/>
      <c r="MPP724" s="13"/>
      <c r="MPQ724" s="13"/>
      <c r="MPR724" s="13"/>
      <c r="MPS724" s="13"/>
      <c r="MPT724" s="13"/>
      <c r="MPU724" s="13"/>
      <c r="MPV724" s="13"/>
      <c r="MPW724" s="13"/>
      <c r="MPX724" s="13"/>
      <c r="MPY724" s="13"/>
      <c r="MPZ724" s="13"/>
      <c r="MQA724" s="13"/>
      <c r="MQB724" s="13"/>
      <c r="MQC724" s="13"/>
      <c r="MQD724" s="13"/>
      <c r="MQE724" s="13"/>
      <c r="MQF724" s="13"/>
      <c r="MQG724" s="13"/>
      <c r="MQH724" s="13"/>
      <c r="MQI724" s="13"/>
      <c r="MQJ724" s="13"/>
      <c r="MQK724" s="13"/>
      <c r="MQL724" s="13"/>
      <c r="MQM724" s="13"/>
      <c r="MQN724" s="13"/>
      <c r="MQO724" s="13"/>
      <c r="MQP724" s="13"/>
      <c r="MQQ724" s="13"/>
      <c r="MQR724" s="13"/>
      <c r="MQS724" s="13"/>
      <c r="MQT724" s="13"/>
      <c r="MQU724" s="13"/>
      <c r="MQV724" s="13"/>
      <c r="MQW724" s="13"/>
      <c r="MQX724" s="13"/>
      <c r="MQY724" s="13"/>
      <c r="MQZ724" s="13"/>
      <c r="MRA724" s="13"/>
      <c r="MRB724" s="13"/>
      <c r="MRC724" s="13"/>
      <c r="MRD724" s="13"/>
      <c r="MRE724" s="13"/>
      <c r="MRF724" s="13"/>
      <c r="MRG724" s="13"/>
      <c r="MRH724" s="13"/>
      <c r="MRI724" s="13"/>
      <c r="MRJ724" s="13"/>
      <c r="MRK724" s="13"/>
      <c r="MRL724" s="13"/>
      <c r="MRM724" s="13"/>
      <c r="MRN724" s="13"/>
      <c r="MRO724" s="13"/>
      <c r="MRP724" s="13"/>
      <c r="MRQ724" s="13"/>
      <c r="MRR724" s="13"/>
      <c r="MRS724" s="13"/>
      <c r="MRT724" s="13"/>
      <c r="MRU724" s="13"/>
      <c r="MRV724" s="13"/>
      <c r="MRW724" s="13"/>
      <c r="MRX724" s="13"/>
      <c r="MRY724" s="13"/>
      <c r="MRZ724" s="13"/>
      <c r="MSA724" s="13"/>
      <c r="MSB724" s="13"/>
      <c r="MSC724" s="13"/>
      <c r="MSD724" s="13"/>
      <c r="MSE724" s="13"/>
      <c r="MSF724" s="13"/>
      <c r="MSG724" s="13"/>
      <c r="MSH724" s="13"/>
      <c r="MSI724" s="13"/>
      <c r="MSJ724" s="13"/>
      <c r="MSK724" s="13"/>
      <c r="MSL724" s="13"/>
      <c r="MSM724" s="13"/>
      <c r="MSN724" s="13"/>
      <c r="MSO724" s="13"/>
      <c r="MSP724" s="13"/>
      <c r="MSQ724" s="13"/>
      <c r="MSR724" s="13"/>
      <c r="MSS724" s="13"/>
      <c r="MST724" s="13"/>
      <c r="MSU724" s="13"/>
      <c r="MSV724" s="13"/>
      <c r="MSW724" s="13"/>
      <c r="MSX724" s="13"/>
      <c r="MSY724" s="13"/>
      <c r="MSZ724" s="13"/>
      <c r="MTA724" s="13"/>
      <c r="MTB724" s="13"/>
      <c r="MTC724" s="13"/>
      <c r="MTD724" s="13"/>
      <c r="MTE724" s="13"/>
      <c r="MTF724" s="13"/>
      <c r="MTG724" s="13"/>
      <c r="MTH724" s="13"/>
      <c r="MTI724" s="13"/>
      <c r="MTJ724" s="13"/>
      <c r="MTK724" s="13"/>
      <c r="MTL724" s="13"/>
      <c r="MTM724" s="13"/>
      <c r="MTN724" s="13"/>
      <c r="MTO724" s="13"/>
      <c r="MTP724" s="13"/>
      <c r="MTQ724" s="13"/>
      <c r="MTR724" s="13"/>
      <c r="MTS724" s="13"/>
      <c r="MTT724" s="13"/>
      <c r="MTU724" s="13"/>
      <c r="MTV724" s="13"/>
      <c r="MTW724" s="13"/>
      <c r="MTX724" s="13"/>
      <c r="MTY724" s="13"/>
      <c r="MTZ724" s="13"/>
      <c r="MUA724" s="13"/>
      <c r="MUB724" s="13"/>
      <c r="MUC724" s="13"/>
      <c r="MUD724" s="13"/>
      <c r="MUE724" s="13"/>
      <c r="MUF724" s="13"/>
      <c r="MUG724" s="13"/>
      <c r="MUH724" s="13"/>
      <c r="MUI724" s="13"/>
      <c r="MUJ724" s="13"/>
      <c r="MUK724" s="13"/>
      <c r="MUL724" s="13"/>
      <c r="MUM724" s="13"/>
      <c r="MUN724" s="13"/>
      <c r="MUO724" s="13"/>
      <c r="MUP724" s="13"/>
      <c r="MUQ724" s="13"/>
      <c r="MUR724" s="13"/>
      <c r="MUS724" s="13"/>
      <c r="MUT724" s="13"/>
      <c r="MUU724" s="13"/>
      <c r="MUV724" s="13"/>
      <c r="MUW724" s="13"/>
      <c r="MUX724" s="13"/>
      <c r="MUY724" s="13"/>
      <c r="MUZ724" s="13"/>
      <c r="MVA724" s="13"/>
      <c r="MVB724" s="13"/>
      <c r="MVC724" s="13"/>
      <c r="MVD724" s="13"/>
      <c r="MVE724" s="13"/>
      <c r="MVF724" s="13"/>
      <c r="MVG724" s="13"/>
      <c r="MVH724" s="13"/>
      <c r="MVI724" s="13"/>
      <c r="MVJ724" s="13"/>
      <c r="MVK724" s="13"/>
      <c r="MVL724" s="13"/>
      <c r="MVM724" s="13"/>
      <c r="MVN724" s="13"/>
      <c r="MVO724" s="13"/>
      <c r="MVP724" s="13"/>
      <c r="MVQ724" s="13"/>
      <c r="MVR724" s="13"/>
      <c r="MVS724" s="13"/>
      <c r="MVT724" s="13"/>
      <c r="MVU724" s="13"/>
      <c r="MVV724" s="13"/>
      <c r="MVW724" s="13"/>
      <c r="MVX724" s="13"/>
      <c r="MVY724" s="13"/>
      <c r="MVZ724" s="13"/>
      <c r="MWA724" s="13"/>
      <c r="MWB724" s="13"/>
      <c r="MWC724" s="13"/>
      <c r="MWD724" s="13"/>
      <c r="MWE724" s="13"/>
      <c r="MWF724" s="13"/>
      <c r="MWG724" s="13"/>
      <c r="MWH724" s="13"/>
      <c r="MWI724" s="13"/>
      <c r="MWJ724" s="13"/>
      <c r="MWK724" s="13"/>
      <c r="MWL724" s="13"/>
      <c r="MWM724" s="13"/>
      <c r="MWN724" s="13"/>
      <c r="MWO724" s="13"/>
      <c r="MWP724" s="13"/>
      <c r="MWQ724" s="13"/>
      <c r="MWR724" s="13"/>
      <c r="MWS724" s="13"/>
      <c r="MWT724" s="13"/>
      <c r="MWU724" s="13"/>
      <c r="MWV724" s="13"/>
      <c r="MWW724" s="13"/>
      <c r="MWX724" s="13"/>
      <c r="MWY724" s="13"/>
      <c r="MWZ724" s="13"/>
      <c r="MXA724" s="13"/>
      <c r="MXB724" s="13"/>
      <c r="MXC724" s="13"/>
      <c r="MXD724" s="13"/>
      <c r="MXE724" s="13"/>
      <c r="MXF724" s="13"/>
      <c r="MXG724" s="13"/>
      <c r="MXH724" s="13"/>
      <c r="MXI724" s="13"/>
      <c r="MXJ724" s="13"/>
      <c r="MXK724" s="13"/>
      <c r="MXL724" s="13"/>
      <c r="MXM724" s="13"/>
      <c r="MXN724" s="13"/>
      <c r="MXO724" s="13"/>
      <c r="MXP724" s="13"/>
      <c r="MXQ724" s="13"/>
      <c r="MXR724" s="13"/>
      <c r="MXS724" s="13"/>
      <c r="MXT724" s="13"/>
      <c r="MXU724" s="13"/>
      <c r="MXV724" s="13"/>
      <c r="MXW724" s="13"/>
      <c r="MXX724" s="13"/>
      <c r="MXY724" s="13"/>
      <c r="MXZ724" s="13"/>
      <c r="MYA724" s="13"/>
      <c r="MYB724" s="13"/>
      <c r="MYC724" s="13"/>
      <c r="MYD724" s="13"/>
      <c r="MYE724" s="13"/>
      <c r="MYF724" s="13"/>
      <c r="MYG724" s="13"/>
      <c r="MYH724" s="13"/>
      <c r="MYI724" s="13"/>
      <c r="MYJ724" s="13"/>
      <c r="MYK724" s="13"/>
      <c r="MYL724" s="13"/>
      <c r="MYM724" s="13"/>
      <c r="MYN724" s="13"/>
      <c r="MYO724" s="13"/>
      <c r="MYP724" s="13"/>
      <c r="MYQ724" s="13"/>
      <c r="MYR724" s="13"/>
      <c r="MYS724" s="13"/>
      <c r="MYT724" s="13"/>
      <c r="MYU724" s="13"/>
      <c r="MYV724" s="13"/>
      <c r="MYW724" s="13"/>
      <c r="MYX724" s="13"/>
      <c r="MYY724" s="13"/>
      <c r="MYZ724" s="13"/>
      <c r="MZA724" s="13"/>
      <c r="MZB724" s="13"/>
      <c r="MZC724" s="13"/>
      <c r="MZD724" s="13"/>
      <c r="MZE724" s="13"/>
      <c r="MZF724" s="13"/>
      <c r="MZG724" s="13"/>
      <c r="MZH724" s="13"/>
      <c r="MZI724" s="13"/>
      <c r="MZJ724" s="13"/>
      <c r="MZK724" s="13"/>
      <c r="MZL724" s="13"/>
      <c r="MZM724" s="13"/>
      <c r="MZN724" s="13"/>
      <c r="MZO724" s="13"/>
      <c r="MZP724" s="13"/>
      <c r="MZQ724" s="13"/>
      <c r="MZR724" s="13"/>
      <c r="MZS724" s="13"/>
      <c r="MZT724" s="13"/>
      <c r="MZU724" s="13"/>
      <c r="MZV724" s="13"/>
      <c r="MZW724" s="13"/>
      <c r="MZX724" s="13"/>
      <c r="MZY724" s="13"/>
      <c r="MZZ724" s="13"/>
      <c r="NAA724" s="13"/>
      <c r="NAB724" s="13"/>
      <c r="NAC724" s="13"/>
      <c r="NAD724" s="13"/>
      <c r="NAE724" s="13"/>
      <c r="NAF724" s="13"/>
      <c r="NAG724" s="13"/>
      <c r="NAH724" s="13"/>
      <c r="NAI724" s="13"/>
      <c r="NAJ724" s="13"/>
      <c r="NAK724" s="13"/>
      <c r="NAL724" s="13"/>
      <c r="NAM724" s="13"/>
      <c r="NAN724" s="13"/>
      <c r="NAO724" s="13"/>
      <c r="NAP724" s="13"/>
      <c r="NAQ724" s="13"/>
      <c r="NAR724" s="13"/>
      <c r="NAS724" s="13"/>
      <c r="NAT724" s="13"/>
      <c r="NAU724" s="13"/>
      <c r="NAV724" s="13"/>
      <c r="NAW724" s="13"/>
      <c r="NAX724" s="13"/>
      <c r="NAY724" s="13"/>
      <c r="NAZ724" s="13"/>
      <c r="NBA724" s="13"/>
      <c r="NBB724" s="13"/>
      <c r="NBC724" s="13"/>
      <c r="NBD724" s="13"/>
      <c r="NBE724" s="13"/>
      <c r="NBF724" s="13"/>
      <c r="NBG724" s="13"/>
      <c r="NBH724" s="13"/>
      <c r="NBI724" s="13"/>
      <c r="NBJ724" s="13"/>
      <c r="NBK724" s="13"/>
      <c r="NBL724" s="13"/>
      <c r="NBM724" s="13"/>
      <c r="NBN724" s="13"/>
      <c r="NBO724" s="13"/>
      <c r="NBP724" s="13"/>
      <c r="NBQ724" s="13"/>
      <c r="NBR724" s="13"/>
      <c r="NBS724" s="13"/>
      <c r="NBT724" s="13"/>
      <c r="NBU724" s="13"/>
      <c r="NBV724" s="13"/>
      <c r="NBW724" s="13"/>
      <c r="NBX724" s="13"/>
      <c r="NBY724" s="13"/>
      <c r="NBZ724" s="13"/>
      <c r="NCA724" s="13"/>
      <c r="NCB724" s="13"/>
      <c r="NCC724" s="13"/>
      <c r="NCD724" s="13"/>
      <c r="NCE724" s="13"/>
      <c r="NCF724" s="13"/>
      <c r="NCG724" s="13"/>
      <c r="NCH724" s="13"/>
      <c r="NCI724" s="13"/>
      <c r="NCJ724" s="13"/>
      <c r="NCK724" s="13"/>
      <c r="NCL724" s="13"/>
      <c r="NCM724" s="13"/>
      <c r="NCN724" s="13"/>
      <c r="NCO724" s="13"/>
      <c r="NCP724" s="13"/>
      <c r="NCQ724" s="13"/>
      <c r="NCR724" s="13"/>
      <c r="NCS724" s="13"/>
      <c r="NCT724" s="13"/>
      <c r="NCU724" s="13"/>
      <c r="NCV724" s="13"/>
      <c r="NCW724" s="13"/>
      <c r="NCX724" s="13"/>
      <c r="NCY724" s="13"/>
      <c r="NCZ724" s="13"/>
      <c r="NDA724" s="13"/>
      <c r="NDB724" s="13"/>
      <c r="NDC724" s="13"/>
      <c r="NDD724" s="13"/>
      <c r="NDE724" s="13"/>
      <c r="NDF724" s="13"/>
      <c r="NDG724" s="13"/>
      <c r="NDH724" s="13"/>
      <c r="NDI724" s="13"/>
      <c r="NDJ724" s="13"/>
      <c r="NDK724" s="13"/>
      <c r="NDL724" s="13"/>
      <c r="NDM724" s="13"/>
      <c r="NDN724" s="13"/>
      <c r="NDO724" s="13"/>
      <c r="NDP724" s="13"/>
      <c r="NDQ724" s="13"/>
      <c r="NDR724" s="13"/>
      <c r="NDS724" s="13"/>
      <c r="NDT724" s="13"/>
      <c r="NDU724" s="13"/>
      <c r="NDV724" s="13"/>
      <c r="NDW724" s="13"/>
      <c r="NDX724" s="13"/>
      <c r="NDY724" s="13"/>
      <c r="NDZ724" s="13"/>
      <c r="NEA724" s="13"/>
      <c r="NEB724" s="13"/>
      <c r="NEC724" s="13"/>
      <c r="NED724" s="13"/>
      <c r="NEE724" s="13"/>
      <c r="NEF724" s="13"/>
      <c r="NEG724" s="13"/>
      <c r="NEH724" s="13"/>
      <c r="NEI724" s="13"/>
      <c r="NEJ724" s="13"/>
      <c r="NEK724" s="13"/>
      <c r="NEL724" s="13"/>
      <c r="NEM724" s="13"/>
      <c r="NEN724" s="13"/>
      <c r="NEO724" s="13"/>
      <c r="NEP724" s="13"/>
      <c r="NEQ724" s="13"/>
      <c r="NER724" s="13"/>
      <c r="NES724" s="13"/>
      <c r="NET724" s="13"/>
      <c r="NEU724" s="13"/>
      <c r="NEV724" s="13"/>
      <c r="NEW724" s="13"/>
      <c r="NEX724" s="13"/>
      <c r="NEY724" s="13"/>
      <c r="NEZ724" s="13"/>
      <c r="NFA724" s="13"/>
      <c r="NFB724" s="13"/>
      <c r="NFC724" s="13"/>
      <c r="NFD724" s="13"/>
      <c r="NFE724" s="13"/>
      <c r="NFF724" s="13"/>
      <c r="NFG724" s="13"/>
      <c r="NFH724" s="13"/>
      <c r="NFI724" s="13"/>
      <c r="NFJ724" s="13"/>
      <c r="NFK724" s="13"/>
      <c r="NFL724" s="13"/>
      <c r="NFM724" s="13"/>
      <c r="NFN724" s="13"/>
      <c r="NFO724" s="13"/>
      <c r="NFP724" s="13"/>
      <c r="NFQ724" s="13"/>
      <c r="NFR724" s="13"/>
      <c r="NFS724" s="13"/>
      <c r="NFT724" s="13"/>
      <c r="NFU724" s="13"/>
      <c r="NFV724" s="13"/>
      <c r="NFW724" s="13"/>
      <c r="NFX724" s="13"/>
      <c r="NFY724" s="13"/>
      <c r="NFZ724" s="13"/>
      <c r="NGA724" s="13"/>
      <c r="NGB724" s="13"/>
      <c r="NGC724" s="13"/>
      <c r="NGD724" s="13"/>
      <c r="NGE724" s="13"/>
      <c r="NGF724" s="13"/>
      <c r="NGG724" s="13"/>
      <c r="NGH724" s="13"/>
      <c r="NGI724" s="13"/>
      <c r="NGJ724" s="13"/>
      <c r="NGK724" s="13"/>
      <c r="NGL724" s="13"/>
      <c r="NGM724" s="13"/>
      <c r="NGN724" s="13"/>
      <c r="NGO724" s="13"/>
      <c r="NGP724" s="13"/>
      <c r="NGQ724" s="13"/>
      <c r="NGR724" s="13"/>
      <c r="NGS724" s="13"/>
      <c r="NGT724" s="13"/>
      <c r="NGU724" s="13"/>
      <c r="NGV724" s="13"/>
      <c r="NGW724" s="13"/>
      <c r="NGX724" s="13"/>
      <c r="NGY724" s="13"/>
      <c r="NGZ724" s="13"/>
      <c r="NHA724" s="13"/>
      <c r="NHB724" s="13"/>
      <c r="NHC724" s="13"/>
      <c r="NHD724" s="13"/>
      <c r="NHE724" s="13"/>
      <c r="NHF724" s="13"/>
      <c r="NHG724" s="13"/>
      <c r="NHH724" s="13"/>
      <c r="NHI724" s="13"/>
      <c r="NHJ724" s="13"/>
      <c r="NHK724" s="13"/>
      <c r="NHL724" s="13"/>
      <c r="NHM724" s="13"/>
      <c r="NHN724" s="13"/>
      <c r="NHO724" s="13"/>
      <c r="NHP724" s="13"/>
      <c r="NHQ724" s="13"/>
      <c r="NHR724" s="13"/>
      <c r="NHS724" s="13"/>
      <c r="NHT724" s="13"/>
      <c r="NHU724" s="13"/>
      <c r="NHV724" s="13"/>
      <c r="NHW724" s="13"/>
      <c r="NHX724" s="13"/>
      <c r="NHY724" s="13"/>
      <c r="NHZ724" s="13"/>
      <c r="NIA724" s="13"/>
      <c r="NIB724" s="13"/>
      <c r="NIC724" s="13"/>
      <c r="NID724" s="13"/>
      <c r="NIE724" s="13"/>
      <c r="NIF724" s="13"/>
      <c r="NIG724" s="13"/>
      <c r="NIH724" s="13"/>
      <c r="NII724" s="13"/>
      <c r="NIJ724" s="13"/>
      <c r="NIK724" s="13"/>
      <c r="NIL724" s="13"/>
      <c r="NIM724" s="13"/>
      <c r="NIN724" s="13"/>
      <c r="NIO724" s="13"/>
      <c r="NIP724" s="13"/>
      <c r="NIQ724" s="13"/>
      <c r="NIR724" s="13"/>
      <c r="NIS724" s="13"/>
      <c r="NIT724" s="13"/>
      <c r="NIU724" s="13"/>
      <c r="NIV724" s="13"/>
      <c r="NIW724" s="13"/>
      <c r="NIX724" s="13"/>
      <c r="NIY724" s="13"/>
      <c r="NIZ724" s="13"/>
      <c r="NJA724" s="13"/>
      <c r="NJB724" s="13"/>
      <c r="NJC724" s="13"/>
      <c r="NJD724" s="13"/>
      <c r="NJE724" s="13"/>
      <c r="NJF724" s="13"/>
      <c r="NJG724" s="13"/>
      <c r="NJH724" s="13"/>
      <c r="NJI724" s="13"/>
      <c r="NJJ724" s="13"/>
      <c r="NJK724" s="13"/>
      <c r="NJL724" s="13"/>
      <c r="NJM724" s="13"/>
      <c r="NJN724" s="13"/>
      <c r="NJO724" s="13"/>
      <c r="NJP724" s="13"/>
      <c r="NJQ724" s="13"/>
      <c r="NJR724" s="13"/>
      <c r="NJS724" s="13"/>
      <c r="NJT724" s="13"/>
      <c r="NJU724" s="13"/>
      <c r="NJV724" s="13"/>
      <c r="NJW724" s="13"/>
      <c r="NJX724" s="13"/>
      <c r="NJY724" s="13"/>
      <c r="NJZ724" s="13"/>
      <c r="NKA724" s="13"/>
      <c r="NKB724" s="13"/>
      <c r="NKC724" s="13"/>
      <c r="NKD724" s="13"/>
      <c r="NKE724" s="13"/>
      <c r="NKF724" s="13"/>
      <c r="NKG724" s="13"/>
      <c r="NKH724" s="13"/>
      <c r="NKI724" s="13"/>
      <c r="NKJ724" s="13"/>
      <c r="NKK724" s="13"/>
      <c r="NKL724" s="13"/>
      <c r="NKM724" s="13"/>
      <c r="NKN724" s="13"/>
      <c r="NKO724" s="13"/>
      <c r="NKP724" s="13"/>
      <c r="NKQ724" s="13"/>
      <c r="NKR724" s="13"/>
      <c r="NKS724" s="13"/>
      <c r="NKT724" s="13"/>
      <c r="NKU724" s="13"/>
      <c r="NKV724" s="13"/>
      <c r="NKW724" s="13"/>
      <c r="NKX724" s="13"/>
      <c r="NKY724" s="13"/>
      <c r="NKZ724" s="13"/>
      <c r="NLA724" s="13"/>
      <c r="NLB724" s="13"/>
      <c r="NLC724" s="13"/>
      <c r="NLD724" s="13"/>
      <c r="NLE724" s="13"/>
      <c r="NLF724" s="13"/>
      <c r="NLG724" s="13"/>
      <c r="NLH724" s="13"/>
      <c r="NLI724" s="13"/>
      <c r="NLJ724" s="13"/>
      <c r="NLK724" s="13"/>
      <c r="NLL724" s="13"/>
      <c r="NLM724" s="13"/>
      <c r="NLN724" s="13"/>
      <c r="NLO724" s="13"/>
      <c r="NLP724" s="13"/>
      <c r="NLQ724" s="13"/>
      <c r="NLR724" s="13"/>
      <c r="NLS724" s="13"/>
      <c r="NLT724" s="13"/>
      <c r="NLU724" s="13"/>
      <c r="NLV724" s="13"/>
      <c r="NLW724" s="13"/>
      <c r="NLX724" s="13"/>
      <c r="NLY724" s="13"/>
      <c r="NLZ724" s="13"/>
      <c r="NMA724" s="13"/>
      <c r="NMB724" s="13"/>
      <c r="NMC724" s="13"/>
      <c r="NMD724" s="13"/>
      <c r="NME724" s="13"/>
      <c r="NMF724" s="13"/>
      <c r="NMG724" s="13"/>
      <c r="NMH724" s="13"/>
      <c r="NMI724" s="13"/>
      <c r="NMJ724" s="13"/>
      <c r="NMK724" s="13"/>
      <c r="NML724" s="13"/>
      <c r="NMM724" s="13"/>
      <c r="NMN724" s="13"/>
      <c r="NMO724" s="13"/>
      <c r="NMP724" s="13"/>
      <c r="NMQ724" s="13"/>
      <c r="NMR724" s="13"/>
      <c r="NMS724" s="13"/>
      <c r="NMT724" s="13"/>
      <c r="NMU724" s="13"/>
      <c r="NMV724" s="13"/>
      <c r="NMW724" s="13"/>
      <c r="NMX724" s="13"/>
      <c r="NMY724" s="13"/>
      <c r="NMZ724" s="13"/>
      <c r="NNA724" s="13"/>
      <c r="NNB724" s="13"/>
      <c r="NNC724" s="13"/>
      <c r="NND724" s="13"/>
      <c r="NNE724" s="13"/>
      <c r="NNF724" s="13"/>
      <c r="NNG724" s="13"/>
      <c r="NNH724" s="13"/>
      <c r="NNI724" s="13"/>
      <c r="NNJ724" s="13"/>
      <c r="NNK724" s="13"/>
      <c r="NNL724" s="13"/>
      <c r="NNM724" s="13"/>
      <c r="NNN724" s="13"/>
      <c r="NNO724" s="13"/>
      <c r="NNP724" s="13"/>
      <c r="NNQ724" s="13"/>
      <c r="NNR724" s="13"/>
      <c r="NNS724" s="13"/>
      <c r="NNT724" s="13"/>
      <c r="NNU724" s="13"/>
      <c r="NNV724" s="13"/>
      <c r="NNW724" s="13"/>
      <c r="NNX724" s="13"/>
      <c r="NNY724" s="13"/>
      <c r="NNZ724" s="13"/>
      <c r="NOA724" s="13"/>
      <c r="NOB724" s="13"/>
      <c r="NOC724" s="13"/>
      <c r="NOD724" s="13"/>
      <c r="NOE724" s="13"/>
      <c r="NOF724" s="13"/>
      <c r="NOG724" s="13"/>
      <c r="NOH724" s="13"/>
      <c r="NOI724" s="13"/>
      <c r="NOJ724" s="13"/>
      <c r="NOK724" s="13"/>
      <c r="NOL724" s="13"/>
      <c r="NOM724" s="13"/>
      <c r="NON724" s="13"/>
      <c r="NOO724" s="13"/>
      <c r="NOP724" s="13"/>
      <c r="NOQ724" s="13"/>
      <c r="NOR724" s="13"/>
      <c r="NOS724" s="13"/>
      <c r="NOT724" s="13"/>
      <c r="NOU724" s="13"/>
      <c r="NOV724" s="13"/>
      <c r="NOW724" s="13"/>
      <c r="NOX724" s="13"/>
      <c r="NOY724" s="13"/>
      <c r="NOZ724" s="13"/>
      <c r="NPA724" s="13"/>
      <c r="NPB724" s="13"/>
      <c r="NPC724" s="13"/>
      <c r="NPD724" s="13"/>
      <c r="NPE724" s="13"/>
      <c r="NPF724" s="13"/>
      <c r="NPG724" s="13"/>
      <c r="NPH724" s="13"/>
      <c r="NPI724" s="13"/>
      <c r="NPJ724" s="13"/>
      <c r="NPK724" s="13"/>
      <c r="NPL724" s="13"/>
      <c r="NPM724" s="13"/>
      <c r="NPN724" s="13"/>
      <c r="NPO724" s="13"/>
      <c r="NPP724" s="13"/>
      <c r="NPQ724" s="13"/>
      <c r="NPR724" s="13"/>
      <c r="NPS724" s="13"/>
      <c r="NPT724" s="13"/>
      <c r="NPU724" s="13"/>
      <c r="NPV724" s="13"/>
      <c r="NPW724" s="13"/>
      <c r="NPX724" s="13"/>
      <c r="NPY724" s="13"/>
      <c r="NPZ724" s="13"/>
      <c r="NQA724" s="13"/>
      <c r="NQB724" s="13"/>
      <c r="NQC724" s="13"/>
      <c r="NQD724" s="13"/>
      <c r="NQE724" s="13"/>
      <c r="NQF724" s="13"/>
      <c r="NQG724" s="13"/>
      <c r="NQH724" s="13"/>
      <c r="NQI724" s="13"/>
      <c r="NQJ724" s="13"/>
      <c r="NQK724" s="13"/>
      <c r="NQL724" s="13"/>
      <c r="NQM724" s="13"/>
      <c r="NQN724" s="13"/>
      <c r="NQO724" s="13"/>
      <c r="NQP724" s="13"/>
      <c r="NQQ724" s="13"/>
      <c r="NQR724" s="13"/>
      <c r="NQS724" s="13"/>
      <c r="NQT724" s="13"/>
      <c r="NQU724" s="13"/>
      <c r="NQV724" s="13"/>
      <c r="NQW724" s="13"/>
      <c r="NQX724" s="13"/>
      <c r="NQY724" s="13"/>
      <c r="NQZ724" s="13"/>
      <c r="NRA724" s="13"/>
      <c r="NRB724" s="13"/>
      <c r="NRC724" s="13"/>
      <c r="NRD724" s="13"/>
      <c r="NRE724" s="13"/>
      <c r="NRF724" s="13"/>
      <c r="NRG724" s="13"/>
      <c r="NRH724" s="13"/>
      <c r="NRI724" s="13"/>
      <c r="NRJ724" s="13"/>
      <c r="NRK724" s="13"/>
      <c r="NRL724" s="13"/>
      <c r="NRM724" s="13"/>
      <c r="NRN724" s="13"/>
      <c r="NRO724" s="13"/>
      <c r="NRP724" s="13"/>
      <c r="NRQ724" s="13"/>
      <c r="NRR724" s="13"/>
      <c r="NRS724" s="13"/>
      <c r="NRT724" s="13"/>
      <c r="NRU724" s="13"/>
      <c r="NRV724" s="13"/>
      <c r="NRW724" s="13"/>
      <c r="NRX724" s="13"/>
      <c r="NRY724" s="13"/>
      <c r="NRZ724" s="13"/>
      <c r="NSA724" s="13"/>
      <c r="NSB724" s="13"/>
      <c r="NSC724" s="13"/>
      <c r="NSD724" s="13"/>
      <c r="NSE724" s="13"/>
      <c r="NSF724" s="13"/>
      <c r="NSG724" s="13"/>
      <c r="NSH724" s="13"/>
      <c r="NSI724" s="13"/>
      <c r="NSJ724" s="13"/>
      <c r="NSK724" s="13"/>
      <c r="NSL724" s="13"/>
      <c r="NSM724" s="13"/>
      <c r="NSN724" s="13"/>
      <c r="NSO724" s="13"/>
      <c r="NSP724" s="13"/>
      <c r="NSQ724" s="13"/>
      <c r="NSR724" s="13"/>
      <c r="NSS724" s="13"/>
      <c r="NST724" s="13"/>
      <c r="NSU724" s="13"/>
      <c r="NSV724" s="13"/>
      <c r="NSW724" s="13"/>
      <c r="NSX724" s="13"/>
      <c r="NSY724" s="13"/>
      <c r="NSZ724" s="13"/>
      <c r="NTA724" s="13"/>
      <c r="NTB724" s="13"/>
      <c r="NTC724" s="13"/>
      <c r="NTD724" s="13"/>
      <c r="NTE724" s="13"/>
      <c r="NTF724" s="13"/>
      <c r="NTG724" s="13"/>
      <c r="NTH724" s="13"/>
      <c r="NTI724" s="13"/>
      <c r="NTJ724" s="13"/>
      <c r="NTK724" s="13"/>
      <c r="NTL724" s="13"/>
      <c r="NTM724" s="13"/>
      <c r="NTN724" s="13"/>
      <c r="NTO724" s="13"/>
      <c r="NTP724" s="13"/>
      <c r="NTQ724" s="13"/>
      <c r="NTR724" s="13"/>
      <c r="NTS724" s="13"/>
      <c r="NTT724" s="13"/>
      <c r="NTU724" s="13"/>
      <c r="NTV724" s="13"/>
      <c r="NTW724" s="13"/>
      <c r="NTX724" s="13"/>
      <c r="NTY724" s="13"/>
      <c r="NTZ724" s="13"/>
      <c r="NUA724" s="13"/>
      <c r="NUB724" s="13"/>
      <c r="NUC724" s="13"/>
      <c r="NUD724" s="13"/>
      <c r="NUE724" s="13"/>
      <c r="NUF724" s="13"/>
      <c r="NUG724" s="13"/>
      <c r="NUH724" s="13"/>
      <c r="NUI724" s="13"/>
      <c r="NUJ724" s="13"/>
      <c r="NUK724" s="13"/>
      <c r="NUL724" s="13"/>
      <c r="NUM724" s="13"/>
      <c r="NUN724" s="13"/>
      <c r="NUO724" s="13"/>
      <c r="NUP724" s="13"/>
      <c r="NUQ724" s="13"/>
      <c r="NUR724" s="13"/>
      <c r="NUS724" s="13"/>
      <c r="NUT724" s="13"/>
      <c r="NUU724" s="13"/>
      <c r="NUV724" s="13"/>
      <c r="NUW724" s="13"/>
      <c r="NUX724" s="13"/>
      <c r="NUY724" s="13"/>
      <c r="NUZ724" s="13"/>
      <c r="NVA724" s="13"/>
      <c r="NVB724" s="13"/>
      <c r="NVC724" s="13"/>
      <c r="NVD724" s="13"/>
      <c r="NVE724" s="13"/>
      <c r="NVF724" s="13"/>
      <c r="NVG724" s="13"/>
      <c r="NVH724" s="13"/>
      <c r="NVI724" s="13"/>
      <c r="NVJ724" s="13"/>
      <c r="NVK724" s="13"/>
      <c r="NVL724" s="13"/>
      <c r="NVM724" s="13"/>
      <c r="NVN724" s="13"/>
      <c r="NVO724" s="13"/>
      <c r="NVP724" s="13"/>
      <c r="NVQ724" s="13"/>
      <c r="NVR724" s="13"/>
      <c r="NVS724" s="13"/>
      <c r="NVT724" s="13"/>
      <c r="NVU724" s="13"/>
      <c r="NVV724" s="13"/>
      <c r="NVW724" s="13"/>
      <c r="NVX724" s="13"/>
      <c r="NVY724" s="13"/>
      <c r="NVZ724" s="13"/>
      <c r="NWA724" s="13"/>
      <c r="NWB724" s="13"/>
      <c r="NWC724" s="13"/>
      <c r="NWD724" s="13"/>
      <c r="NWE724" s="13"/>
      <c r="NWF724" s="13"/>
      <c r="NWG724" s="13"/>
      <c r="NWH724" s="13"/>
      <c r="NWI724" s="13"/>
      <c r="NWJ724" s="13"/>
      <c r="NWK724" s="13"/>
      <c r="NWL724" s="13"/>
      <c r="NWM724" s="13"/>
      <c r="NWN724" s="13"/>
      <c r="NWO724" s="13"/>
      <c r="NWP724" s="13"/>
      <c r="NWQ724" s="13"/>
      <c r="NWR724" s="13"/>
      <c r="NWS724" s="13"/>
      <c r="NWT724" s="13"/>
      <c r="NWU724" s="13"/>
      <c r="NWV724" s="13"/>
      <c r="NWW724" s="13"/>
      <c r="NWX724" s="13"/>
      <c r="NWY724" s="13"/>
      <c r="NWZ724" s="13"/>
      <c r="NXA724" s="13"/>
      <c r="NXB724" s="13"/>
      <c r="NXC724" s="13"/>
      <c r="NXD724" s="13"/>
      <c r="NXE724" s="13"/>
      <c r="NXF724" s="13"/>
      <c r="NXG724" s="13"/>
      <c r="NXH724" s="13"/>
      <c r="NXI724" s="13"/>
      <c r="NXJ724" s="13"/>
      <c r="NXK724" s="13"/>
      <c r="NXL724" s="13"/>
      <c r="NXM724" s="13"/>
      <c r="NXN724" s="13"/>
      <c r="NXO724" s="13"/>
      <c r="NXP724" s="13"/>
      <c r="NXQ724" s="13"/>
      <c r="NXR724" s="13"/>
      <c r="NXS724" s="13"/>
      <c r="NXT724" s="13"/>
      <c r="NXU724" s="13"/>
      <c r="NXV724" s="13"/>
      <c r="NXW724" s="13"/>
      <c r="NXX724" s="13"/>
      <c r="NXY724" s="13"/>
      <c r="NXZ724" s="13"/>
      <c r="NYA724" s="13"/>
      <c r="NYB724" s="13"/>
      <c r="NYC724" s="13"/>
      <c r="NYD724" s="13"/>
      <c r="NYE724" s="13"/>
      <c r="NYF724" s="13"/>
      <c r="NYG724" s="13"/>
      <c r="NYH724" s="13"/>
      <c r="NYI724" s="13"/>
      <c r="NYJ724" s="13"/>
      <c r="NYK724" s="13"/>
      <c r="NYL724" s="13"/>
      <c r="NYM724" s="13"/>
      <c r="NYN724" s="13"/>
      <c r="NYO724" s="13"/>
      <c r="NYP724" s="13"/>
      <c r="NYQ724" s="13"/>
      <c r="NYR724" s="13"/>
      <c r="NYS724" s="13"/>
      <c r="NYT724" s="13"/>
      <c r="NYU724" s="13"/>
      <c r="NYV724" s="13"/>
      <c r="NYW724" s="13"/>
      <c r="NYX724" s="13"/>
      <c r="NYY724" s="13"/>
      <c r="NYZ724" s="13"/>
      <c r="NZA724" s="13"/>
      <c r="NZB724" s="13"/>
      <c r="NZC724" s="13"/>
      <c r="NZD724" s="13"/>
      <c r="NZE724" s="13"/>
      <c r="NZF724" s="13"/>
      <c r="NZG724" s="13"/>
      <c r="NZH724" s="13"/>
      <c r="NZI724" s="13"/>
      <c r="NZJ724" s="13"/>
      <c r="NZK724" s="13"/>
      <c r="NZL724" s="13"/>
      <c r="NZM724" s="13"/>
      <c r="NZN724" s="13"/>
      <c r="NZO724" s="13"/>
      <c r="NZP724" s="13"/>
      <c r="NZQ724" s="13"/>
      <c r="NZR724" s="13"/>
      <c r="NZS724" s="13"/>
      <c r="NZT724" s="13"/>
      <c r="NZU724" s="13"/>
      <c r="NZV724" s="13"/>
      <c r="NZW724" s="13"/>
      <c r="NZX724" s="13"/>
      <c r="NZY724" s="13"/>
      <c r="NZZ724" s="13"/>
      <c r="OAA724" s="13"/>
      <c r="OAB724" s="13"/>
      <c r="OAC724" s="13"/>
      <c r="OAD724" s="13"/>
      <c r="OAE724" s="13"/>
      <c r="OAF724" s="13"/>
      <c r="OAG724" s="13"/>
      <c r="OAH724" s="13"/>
      <c r="OAI724" s="13"/>
      <c r="OAJ724" s="13"/>
      <c r="OAK724" s="13"/>
      <c r="OAL724" s="13"/>
      <c r="OAM724" s="13"/>
      <c r="OAN724" s="13"/>
      <c r="OAO724" s="13"/>
      <c r="OAP724" s="13"/>
      <c r="OAQ724" s="13"/>
      <c r="OAR724" s="13"/>
      <c r="OAS724" s="13"/>
      <c r="OAT724" s="13"/>
      <c r="OAU724" s="13"/>
      <c r="OAV724" s="13"/>
      <c r="OAW724" s="13"/>
      <c r="OAX724" s="13"/>
      <c r="OAY724" s="13"/>
      <c r="OAZ724" s="13"/>
      <c r="OBA724" s="13"/>
      <c r="OBB724" s="13"/>
      <c r="OBC724" s="13"/>
      <c r="OBD724" s="13"/>
      <c r="OBE724" s="13"/>
      <c r="OBF724" s="13"/>
      <c r="OBG724" s="13"/>
      <c r="OBH724" s="13"/>
      <c r="OBI724" s="13"/>
      <c r="OBJ724" s="13"/>
      <c r="OBK724" s="13"/>
      <c r="OBL724" s="13"/>
      <c r="OBM724" s="13"/>
      <c r="OBN724" s="13"/>
      <c r="OBO724" s="13"/>
      <c r="OBP724" s="13"/>
      <c r="OBQ724" s="13"/>
      <c r="OBR724" s="13"/>
      <c r="OBS724" s="13"/>
      <c r="OBT724" s="13"/>
      <c r="OBU724" s="13"/>
      <c r="OBV724" s="13"/>
      <c r="OBW724" s="13"/>
      <c r="OBX724" s="13"/>
      <c r="OBY724" s="13"/>
      <c r="OBZ724" s="13"/>
      <c r="OCA724" s="13"/>
      <c r="OCB724" s="13"/>
      <c r="OCC724" s="13"/>
      <c r="OCD724" s="13"/>
      <c r="OCE724" s="13"/>
      <c r="OCF724" s="13"/>
      <c r="OCG724" s="13"/>
      <c r="OCH724" s="13"/>
      <c r="OCI724" s="13"/>
      <c r="OCJ724" s="13"/>
      <c r="OCK724" s="13"/>
      <c r="OCL724" s="13"/>
      <c r="OCM724" s="13"/>
      <c r="OCN724" s="13"/>
      <c r="OCO724" s="13"/>
      <c r="OCP724" s="13"/>
      <c r="OCQ724" s="13"/>
      <c r="OCR724" s="13"/>
      <c r="OCS724" s="13"/>
      <c r="OCT724" s="13"/>
      <c r="OCU724" s="13"/>
      <c r="OCV724" s="13"/>
      <c r="OCW724" s="13"/>
      <c r="OCX724" s="13"/>
      <c r="OCY724" s="13"/>
      <c r="OCZ724" s="13"/>
      <c r="ODA724" s="13"/>
      <c r="ODB724" s="13"/>
      <c r="ODC724" s="13"/>
      <c r="ODD724" s="13"/>
      <c r="ODE724" s="13"/>
      <c r="ODF724" s="13"/>
      <c r="ODG724" s="13"/>
      <c r="ODH724" s="13"/>
      <c r="ODI724" s="13"/>
      <c r="ODJ724" s="13"/>
      <c r="ODK724" s="13"/>
      <c r="ODL724" s="13"/>
      <c r="ODM724" s="13"/>
      <c r="ODN724" s="13"/>
      <c r="ODO724" s="13"/>
      <c r="ODP724" s="13"/>
      <c r="ODQ724" s="13"/>
      <c r="ODR724" s="13"/>
      <c r="ODS724" s="13"/>
      <c r="ODT724" s="13"/>
      <c r="ODU724" s="13"/>
      <c r="ODV724" s="13"/>
      <c r="ODW724" s="13"/>
      <c r="ODX724" s="13"/>
      <c r="ODY724" s="13"/>
      <c r="ODZ724" s="13"/>
      <c r="OEA724" s="13"/>
      <c r="OEB724" s="13"/>
      <c r="OEC724" s="13"/>
      <c r="OED724" s="13"/>
      <c r="OEE724" s="13"/>
      <c r="OEF724" s="13"/>
      <c r="OEG724" s="13"/>
      <c r="OEH724" s="13"/>
      <c r="OEI724" s="13"/>
      <c r="OEJ724" s="13"/>
      <c r="OEK724" s="13"/>
      <c r="OEL724" s="13"/>
      <c r="OEM724" s="13"/>
      <c r="OEN724" s="13"/>
      <c r="OEO724" s="13"/>
      <c r="OEP724" s="13"/>
      <c r="OEQ724" s="13"/>
      <c r="OER724" s="13"/>
      <c r="OES724" s="13"/>
      <c r="OET724" s="13"/>
      <c r="OEU724" s="13"/>
      <c r="OEV724" s="13"/>
      <c r="OEW724" s="13"/>
      <c r="OEX724" s="13"/>
      <c r="OEY724" s="13"/>
      <c r="OEZ724" s="13"/>
      <c r="OFA724" s="13"/>
      <c r="OFB724" s="13"/>
      <c r="OFC724" s="13"/>
      <c r="OFD724" s="13"/>
      <c r="OFE724" s="13"/>
      <c r="OFF724" s="13"/>
      <c r="OFG724" s="13"/>
      <c r="OFH724" s="13"/>
      <c r="OFI724" s="13"/>
      <c r="OFJ724" s="13"/>
      <c r="OFK724" s="13"/>
      <c r="OFL724" s="13"/>
      <c r="OFM724" s="13"/>
      <c r="OFN724" s="13"/>
      <c r="OFO724" s="13"/>
      <c r="OFP724" s="13"/>
      <c r="OFQ724" s="13"/>
      <c r="OFR724" s="13"/>
      <c r="OFS724" s="13"/>
      <c r="OFT724" s="13"/>
      <c r="OFU724" s="13"/>
      <c r="OFV724" s="13"/>
      <c r="OFW724" s="13"/>
      <c r="OFX724" s="13"/>
      <c r="OFY724" s="13"/>
      <c r="OFZ724" s="13"/>
      <c r="OGA724" s="13"/>
      <c r="OGB724" s="13"/>
      <c r="OGC724" s="13"/>
      <c r="OGD724" s="13"/>
      <c r="OGE724" s="13"/>
      <c r="OGF724" s="13"/>
      <c r="OGG724" s="13"/>
      <c r="OGH724" s="13"/>
      <c r="OGI724" s="13"/>
      <c r="OGJ724" s="13"/>
      <c r="OGK724" s="13"/>
      <c r="OGL724" s="13"/>
      <c r="OGM724" s="13"/>
      <c r="OGN724" s="13"/>
      <c r="OGO724" s="13"/>
      <c r="OGP724" s="13"/>
      <c r="OGQ724" s="13"/>
      <c r="OGR724" s="13"/>
      <c r="OGS724" s="13"/>
      <c r="OGT724" s="13"/>
      <c r="OGU724" s="13"/>
      <c r="OGV724" s="13"/>
      <c r="OGW724" s="13"/>
      <c r="OGX724" s="13"/>
      <c r="OGY724" s="13"/>
      <c r="OGZ724" s="13"/>
      <c r="OHA724" s="13"/>
      <c r="OHB724" s="13"/>
      <c r="OHC724" s="13"/>
      <c r="OHD724" s="13"/>
      <c r="OHE724" s="13"/>
      <c r="OHF724" s="13"/>
      <c r="OHG724" s="13"/>
      <c r="OHH724" s="13"/>
      <c r="OHI724" s="13"/>
      <c r="OHJ724" s="13"/>
      <c r="OHK724" s="13"/>
      <c r="OHL724" s="13"/>
      <c r="OHM724" s="13"/>
      <c r="OHN724" s="13"/>
      <c r="OHO724" s="13"/>
      <c r="OHP724" s="13"/>
      <c r="OHQ724" s="13"/>
      <c r="OHR724" s="13"/>
      <c r="OHS724" s="13"/>
      <c r="OHT724" s="13"/>
      <c r="OHU724" s="13"/>
      <c r="OHV724" s="13"/>
      <c r="OHW724" s="13"/>
      <c r="OHX724" s="13"/>
      <c r="OHY724" s="13"/>
      <c r="OHZ724" s="13"/>
      <c r="OIA724" s="13"/>
      <c r="OIB724" s="13"/>
      <c r="OIC724" s="13"/>
      <c r="OID724" s="13"/>
      <c r="OIE724" s="13"/>
      <c r="OIF724" s="13"/>
      <c r="OIG724" s="13"/>
      <c r="OIH724" s="13"/>
      <c r="OII724" s="13"/>
      <c r="OIJ724" s="13"/>
      <c r="OIK724" s="13"/>
      <c r="OIL724" s="13"/>
      <c r="OIM724" s="13"/>
      <c r="OIN724" s="13"/>
      <c r="OIO724" s="13"/>
      <c r="OIP724" s="13"/>
      <c r="OIQ724" s="13"/>
      <c r="OIR724" s="13"/>
      <c r="OIS724" s="13"/>
      <c r="OIT724" s="13"/>
      <c r="OIU724" s="13"/>
      <c r="OIV724" s="13"/>
      <c r="OIW724" s="13"/>
      <c r="OIX724" s="13"/>
      <c r="OIY724" s="13"/>
      <c r="OIZ724" s="13"/>
      <c r="OJA724" s="13"/>
      <c r="OJB724" s="13"/>
      <c r="OJC724" s="13"/>
      <c r="OJD724" s="13"/>
      <c r="OJE724" s="13"/>
      <c r="OJF724" s="13"/>
      <c r="OJG724" s="13"/>
      <c r="OJH724" s="13"/>
      <c r="OJI724" s="13"/>
      <c r="OJJ724" s="13"/>
      <c r="OJK724" s="13"/>
      <c r="OJL724" s="13"/>
      <c r="OJM724" s="13"/>
      <c r="OJN724" s="13"/>
      <c r="OJO724" s="13"/>
      <c r="OJP724" s="13"/>
      <c r="OJQ724" s="13"/>
      <c r="OJR724" s="13"/>
      <c r="OJS724" s="13"/>
      <c r="OJT724" s="13"/>
      <c r="OJU724" s="13"/>
      <c r="OJV724" s="13"/>
      <c r="OJW724" s="13"/>
      <c r="OJX724" s="13"/>
      <c r="OJY724" s="13"/>
      <c r="OJZ724" s="13"/>
      <c r="OKA724" s="13"/>
      <c r="OKB724" s="13"/>
      <c r="OKC724" s="13"/>
      <c r="OKD724" s="13"/>
      <c r="OKE724" s="13"/>
      <c r="OKF724" s="13"/>
      <c r="OKG724" s="13"/>
      <c r="OKH724" s="13"/>
      <c r="OKI724" s="13"/>
      <c r="OKJ724" s="13"/>
      <c r="OKK724" s="13"/>
      <c r="OKL724" s="13"/>
      <c r="OKM724" s="13"/>
      <c r="OKN724" s="13"/>
      <c r="OKO724" s="13"/>
      <c r="OKP724" s="13"/>
      <c r="OKQ724" s="13"/>
      <c r="OKR724" s="13"/>
      <c r="OKS724" s="13"/>
      <c r="OKT724" s="13"/>
      <c r="OKU724" s="13"/>
      <c r="OKV724" s="13"/>
      <c r="OKW724" s="13"/>
      <c r="OKX724" s="13"/>
      <c r="OKY724" s="13"/>
      <c r="OKZ724" s="13"/>
      <c r="OLA724" s="13"/>
      <c r="OLB724" s="13"/>
      <c r="OLC724" s="13"/>
      <c r="OLD724" s="13"/>
      <c r="OLE724" s="13"/>
      <c r="OLF724" s="13"/>
      <c r="OLG724" s="13"/>
      <c r="OLH724" s="13"/>
      <c r="OLI724" s="13"/>
      <c r="OLJ724" s="13"/>
      <c r="OLK724" s="13"/>
      <c r="OLL724" s="13"/>
      <c r="OLM724" s="13"/>
      <c r="OLN724" s="13"/>
      <c r="OLO724" s="13"/>
      <c r="OLP724" s="13"/>
      <c r="OLQ724" s="13"/>
      <c r="OLR724" s="13"/>
      <c r="OLS724" s="13"/>
      <c r="OLT724" s="13"/>
      <c r="OLU724" s="13"/>
      <c r="OLV724" s="13"/>
      <c r="OLW724" s="13"/>
      <c r="OLX724" s="13"/>
      <c r="OLY724" s="13"/>
      <c r="OLZ724" s="13"/>
      <c r="OMA724" s="13"/>
      <c r="OMB724" s="13"/>
      <c r="OMC724" s="13"/>
      <c r="OMD724" s="13"/>
      <c r="OME724" s="13"/>
      <c r="OMF724" s="13"/>
      <c r="OMG724" s="13"/>
      <c r="OMH724" s="13"/>
      <c r="OMI724" s="13"/>
      <c r="OMJ724" s="13"/>
      <c r="OMK724" s="13"/>
      <c r="OML724" s="13"/>
      <c r="OMM724" s="13"/>
      <c r="OMN724" s="13"/>
      <c r="OMO724" s="13"/>
      <c r="OMP724" s="13"/>
      <c r="OMQ724" s="13"/>
      <c r="OMR724" s="13"/>
      <c r="OMS724" s="13"/>
      <c r="OMT724" s="13"/>
      <c r="OMU724" s="13"/>
      <c r="OMV724" s="13"/>
      <c r="OMW724" s="13"/>
      <c r="OMX724" s="13"/>
      <c r="OMY724" s="13"/>
      <c r="OMZ724" s="13"/>
      <c r="ONA724" s="13"/>
      <c r="ONB724" s="13"/>
      <c r="ONC724" s="13"/>
      <c r="OND724" s="13"/>
      <c r="ONE724" s="13"/>
      <c r="ONF724" s="13"/>
      <c r="ONG724" s="13"/>
      <c r="ONH724" s="13"/>
      <c r="ONI724" s="13"/>
      <c r="ONJ724" s="13"/>
      <c r="ONK724" s="13"/>
      <c r="ONL724" s="13"/>
      <c r="ONM724" s="13"/>
      <c r="ONN724" s="13"/>
      <c r="ONO724" s="13"/>
      <c r="ONP724" s="13"/>
      <c r="ONQ724" s="13"/>
      <c r="ONR724" s="13"/>
      <c r="ONS724" s="13"/>
      <c r="ONT724" s="13"/>
      <c r="ONU724" s="13"/>
      <c r="ONV724" s="13"/>
      <c r="ONW724" s="13"/>
      <c r="ONX724" s="13"/>
      <c r="ONY724" s="13"/>
      <c r="ONZ724" s="13"/>
      <c r="OOA724" s="13"/>
      <c r="OOB724" s="13"/>
      <c r="OOC724" s="13"/>
      <c r="OOD724" s="13"/>
      <c r="OOE724" s="13"/>
      <c r="OOF724" s="13"/>
      <c r="OOG724" s="13"/>
      <c r="OOH724" s="13"/>
      <c r="OOI724" s="13"/>
      <c r="OOJ724" s="13"/>
      <c r="OOK724" s="13"/>
      <c r="OOL724" s="13"/>
      <c r="OOM724" s="13"/>
      <c r="OON724" s="13"/>
      <c r="OOO724" s="13"/>
      <c r="OOP724" s="13"/>
      <c r="OOQ724" s="13"/>
      <c r="OOR724" s="13"/>
      <c r="OOS724" s="13"/>
      <c r="OOT724" s="13"/>
      <c r="OOU724" s="13"/>
      <c r="OOV724" s="13"/>
      <c r="OOW724" s="13"/>
      <c r="OOX724" s="13"/>
      <c r="OOY724" s="13"/>
      <c r="OOZ724" s="13"/>
      <c r="OPA724" s="13"/>
      <c r="OPB724" s="13"/>
      <c r="OPC724" s="13"/>
      <c r="OPD724" s="13"/>
      <c r="OPE724" s="13"/>
      <c r="OPF724" s="13"/>
      <c r="OPG724" s="13"/>
      <c r="OPH724" s="13"/>
      <c r="OPI724" s="13"/>
      <c r="OPJ724" s="13"/>
      <c r="OPK724" s="13"/>
      <c r="OPL724" s="13"/>
      <c r="OPM724" s="13"/>
      <c r="OPN724" s="13"/>
      <c r="OPO724" s="13"/>
      <c r="OPP724" s="13"/>
      <c r="OPQ724" s="13"/>
      <c r="OPR724" s="13"/>
      <c r="OPS724" s="13"/>
      <c r="OPT724" s="13"/>
      <c r="OPU724" s="13"/>
      <c r="OPV724" s="13"/>
      <c r="OPW724" s="13"/>
      <c r="OPX724" s="13"/>
      <c r="OPY724" s="13"/>
      <c r="OPZ724" s="13"/>
      <c r="OQA724" s="13"/>
      <c r="OQB724" s="13"/>
      <c r="OQC724" s="13"/>
      <c r="OQD724" s="13"/>
      <c r="OQE724" s="13"/>
      <c r="OQF724" s="13"/>
      <c r="OQG724" s="13"/>
      <c r="OQH724" s="13"/>
      <c r="OQI724" s="13"/>
      <c r="OQJ724" s="13"/>
      <c r="OQK724" s="13"/>
      <c r="OQL724" s="13"/>
      <c r="OQM724" s="13"/>
      <c r="OQN724" s="13"/>
      <c r="OQO724" s="13"/>
      <c r="OQP724" s="13"/>
      <c r="OQQ724" s="13"/>
      <c r="OQR724" s="13"/>
      <c r="OQS724" s="13"/>
      <c r="OQT724" s="13"/>
      <c r="OQU724" s="13"/>
      <c r="OQV724" s="13"/>
      <c r="OQW724" s="13"/>
      <c r="OQX724" s="13"/>
      <c r="OQY724" s="13"/>
      <c r="OQZ724" s="13"/>
      <c r="ORA724" s="13"/>
      <c r="ORB724" s="13"/>
      <c r="ORC724" s="13"/>
      <c r="ORD724" s="13"/>
      <c r="ORE724" s="13"/>
      <c r="ORF724" s="13"/>
      <c r="ORG724" s="13"/>
      <c r="ORH724" s="13"/>
      <c r="ORI724" s="13"/>
      <c r="ORJ724" s="13"/>
      <c r="ORK724" s="13"/>
      <c r="ORL724" s="13"/>
      <c r="ORM724" s="13"/>
      <c r="ORN724" s="13"/>
      <c r="ORO724" s="13"/>
      <c r="ORP724" s="13"/>
      <c r="ORQ724" s="13"/>
      <c r="ORR724" s="13"/>
      <c r="ORS724" s="13"/>
      <c r="ORT724" s="13"/>
      <c r="ORU724" s="13"/>
      <c r="ORV724" s="13"/>
      <c r="ORW724" s="13"/>
      <c r="ORX724" s="13"/>
      <c r="ORY724" s="13"/>
      <c r="ORZ724" s="13"/>
      <c r="OSA724" s="13"/>
      <c r="OSB724" s="13"/>
      <c r="OSC724" s="13"/>
      <c r="OSD724" s="13"/>
      <c r="OSE724" s="13"/>
      <c r="OSF724" s="13"/>
      <c r="OSG724" s="13"/>
      <c r="OSH724" s="13"/>
      <c r="OSI724" s="13"/>
      <c r="OSJ724" s="13"/>
      <c r="OSK724" s="13"/>
      <c r="OSL724" s="13"/>
      <c r="OSM724" s="13"/>
      <c r="OSN724" s="13"/>
      <c r="OSO724" s="13"/>
      <c r="OSP724" s="13"/>
      <c r="OSQ724" s="13"/>
      <c r="OSR724" s="13"/>
      <c r="OSS724" s="13"/>
      <c r="OST724" s="13"/>
      <c r="OSU724" s="13"/>
      <c r="OSV724" s="13"/>
      <c r="OSW724" s="13"/>
      <c r="OSX724" s="13"/>
      <c r="OSY724" s="13"/>
      <c r="OSZ724" s="13"/>
      <c r="OTA724" s="13"/>
      <c r="OTB724" s="13"/>
      <c r="OTC724" s="13"/>
      <c r="OTD724" s="13"/>
      <c r="OTE724" s="13"/>
      <c r="OTF724" s="13"/>
      <c r="OTG724" s="13"/>
      <c r="OTH724" s="13"/>
      <c r="OTI724" s="13"/>
      <c r="OTJ724" s="13"/>
      <c r="OTK724" s="13"/>
      <c r="OTL724" s="13"/>
      <c r="OTM724" s="13"/>
      <c r="OTN724" s="13"/>
      <c r="OTO724" s="13"/>
      <c r="OTP724" s="13"/>
      <c r="OTQ724" s="13"/>
      <c r="OTR724" s="13"/>
      <c r="OTS724" s="13"/>
      <c r="OTT724" s="13"/>
      <c r="OTU724" s="13"/>
      <c r="OTV724" s="13"/>
      <c r="OTW724" s="13"/>
      <c r="OTX724" s="13"/>
      <c r="OTY724" s="13"/>
      <c r="OTZ724" s="13"/>
      <c r="OUA724" s="13"/>
      <c r="OUB724" s="13"/>
      <c r="OUC724" s="13"/>
      <c r="OUD724" s="13"/>
      <c r="OUE724" s="13"/>
      <c r="OUF724" s="13"/>
      <c r="OUG724" s="13"/>
      <c r="OUH724" s="13"/>
      <c r="OUI724" s="13"/>
      <c r="OUJ724" s="13"/>
      <c r="OUK724" s="13"/>
      <c r="OUL724" s="13"/>
      <c r="OUM724" s="13"/>
      <c r="OUN724" s="13"/>
      <c r="OUO724" s="13"/>
      <c r="OUP724" s="13"/>
      <c r="OUQ724" s="13"/>
      <c r="OUR724" s="13"/>
      <c r="OUS724" s="13"/>
      <c r="OUT724" s="13"/>
      <c r="OUU724" s="13"/>
      <c r="OUV724" s="13"/>
      <c r="OUW724" s="13"/>
      <c r="OUX724" s="13"/>
      <c r="OUY724" s="13"/>
      <c r="OUZ724" s="13"/>
      <c r="OVA724" s="13"/>
      <c r="OVB724" s="13"/>
      <c r="OVC724" s="13"/>
      <c r="OVD724" s="13"/>
      <c r="OVE724" s="13"/>
      <c r="OVF724" s="13"/>
      <c r="OVG724" s="13"/>
      <c r="OVH724" s="13"/>
      <c r="OVI724" s="13"/>
      <c r="OVJ724" s="13"/>
      <c r="OVK724" s="13"/>
      <c r="OVL724" s="13"/>
      <c r="OVM724" s="13"/>
      <c r="OVN724" s="13"/>
      <c r="OVO724" s="13"/>
      <c r="OVP724" s="13"/>
      <c r="OVQ724" s="13"/>
      <c r="OVR724" s="13"/>
      <c r="OVS724" s="13"/>
      <c r="OVT724" s="13"/>
      <c r="OVU724" s="13"/>
      <c r="OVV724" s="13"/>
      <c r="OVW724" s="13"/>
      <c r="OVX724" s="13"/>
      <c r="OVY724" s="13"/>
      <c r="OVZ724" s="13"/>
      <c r="OWA724" s="13"/>
      <c r="OWB724" s="13"/>
      <c r="OWC724" s="13"/>
      <c r="OWD724" s="13"/>
      <c r="OWE724" s="13"/>
      <c r="OWF724" s="13"/>
      <c r="OWG724" s="13"/>
      <c r="OWH724" s="13"/>
      <c r="OWI724" s="13"/>
      <c r="OWJ724" s="13"/>
      <c r="OWK724" s="13"/>
      <c r="OWL724" s="13"/>
      <c r="OWM724" s="13"/>
      <c r="OWN724" s="13"/>
      <c r="OWO724" s="13"/>
      <c r="OWP724" s="13"/>
      <c r="OWQ724" s="13"/>
      <c r="OWR724" s="13"/>
      <c r="OWS724" s="13"/>
      <c r="OWT724" s="13"/>
      <c r="OWU724" s="13"/>
      <c r="OWV724" s="13"/>
      <c r="OWW724" s="13"/>
      <c r="OWX724" s="13"/>
      <c r="OWY724" s="13"/>
      <c r="OWZ724" s="13"/>
      <c r="OXA724" s="13"/>
      <c r="OXB724" s="13"/>
      <c r="OXC724" s="13"/>
      <c r="OXD724" s="13"/>
      <c r="OXE724" s="13"/>
      <c r="OXF724" s="13"/>
      <c r="OXG724" s="13"/>
      <c r="OXH724" s="13"/>
      <c r="OXI724" s="13"/>
      <c r="OXJ724" s="13"/>
      <c r="OXK724" s="13"/>
      <c r="OXL724" s="13"/>
      <c r="OXM724" s="13"/>
      <c r="OXN724" s="13"/>
      <c r="OXO724" s="13"/>
      <c r="OXP724" s="13"/>
      <c r="OXQ724" s="13"/>
      <c r="OXR724" s="13"/>
      <c r="OXS724" s="13"/>
      <c r="OXT724" s="13"/>
      <c r="OXU724" s="13"/>
      <c r="OXV724" s="13"/>
      <c r="OXW724" s="13"/>
      <c r="OXX724" s="13"/>
      <c r="OXY724" s="13"/>
      <c r="OXZ724" s="13"/>
      <c r="OYA724" s="13"/>
      <c r="OYB724" s="13"/>
      <c r="OYC724" s="13"/>
      <c r="OYD724" s="13"/>
      <c r="OYE724" s="13"/>
      <c r="OYF724" s="13"/>
      <c r="OYG724" s="13"/>
      <c r="OYH724" s="13"/>
      <c r="OYI724" s="13"/>
      <c r="OYJ724" s="13"/>
      <c r="OYK724" s="13"/>
      <c r="OYL724" s="13"/>
      <c r="OYM724" s="13"/>
      <c r="OYN724" s="13"/>
      <c r="OYO724" s="13"/>
      <c r="OYP724" s="13"/>
      <c r="OYQ724" s="13"/>
      <c r="OYR724" s="13"/>
      <c r="OYS724" s="13"/>
      <c r="OYT724" s="13"/>
      <c r="OYU724" s="13"/>
      <c r="OYV724" s="13"/>
      <c r="OYW724" s="13"/>
      <c r="OYX724" s="13"/>
      <c r="OYY724" s="13"/>
      <c r="OYZ724" s="13"/>
      <c r="OZA724" s="13"/>
      <c r="OZB724" s="13"/>
      <c r="OZC724" s="13"/>
      <c r="OZD724" s="13"/>
      <c r="OZE724" s="13"/>
      <c r="OZF724" s="13"/>
      <c r="OZG724" s="13"/>
      <c r="OZH724" s="13"/>
      <c r="OZI724" s="13"/>
      <c r="OZJ724" s="13"/>
      <c r="OZK724" s="13"/>
      <c r="OZL724" s="13"/>
      <c r="OZM724" s="13"/>
      <c r="OZN724" s="13"/>
      <c r="OZO724" s="13"/>
      <c r="OZP724" s="13"/>
      <c r="OZQ724" s="13"/>
      <c r="OZR724" s="13"/>
      <c r="OZS724" s="13"/>
      <c r="OZT724" s="13"/>
      <c r="OZU724" s="13"/>
      <c r="OZV724" s="13"/>
      <c r="OZW724" s="13"/>
      <c r="OZX724" s="13"/>
      <c r="OZY724" s="13"/>
      <c r="OZZ724" s="13"/>
      <c r="PAA724" s="13"/>
      <c r="PAB724" s="13"/>
      <c r="PAC724" s="13"/>
      <c r="PAD724" s="13"/>
      <c r="PAE724" s="13"/>
      <c r="PAF724" s="13"/>
      <c r="PAG724" s="13"/>
      <c r="PAH724" s="13"/>
      <c r="PAI724" s="13"/>
      <c r="PAJ724" s="13"/>
      <c r="PAK724" s="13"/>
      <c r="PAL724" s="13"/>
      <c r="PAM724" s="13"/>
      <c r="PAN724" s="13"/>
      <c r="PAO724" s="13"/>
      <c r="PAP724" s="13"/>
      <c r="PAQ724" s="13"/>
      <c r="PAR724" s="13"/>
      <c r="PAS724" s="13"/>
      <c r="PAT724" s="13"/>
      <c r="PAU724" s="13"/>
      <c r="PAV724" s="13"/>
      <c r="PAW724" s="13"/>
      <c r="PAX724" s="13"/>
      <c r="PAY724" s="13"/>
      <c r="PAZ724" s="13"/>
      <c r="PBA724" s="13"/>
      <c r="PBB724" s="13"/>
      <c r="PBC724" s="13"/>
      <c r="PBD724" s="13"/>
      <c r="PBE724" s="13"/>
      <c r="PBF724" s="13"/>
      <c r="PBG724" s="13"/>
      <c r="PBH724" s="13"/>
      <c r="PBI724" s="13"/>
      <c r="PBJ724" s="13"/>
      <c r="PBK724" s="13"/>
      <c r="PBL724" s="13"/>
      <c r="PBM724" s="13"/>
      <c r="PBN724" s="13"/>
      <c r="PBO724" s="13"/>
      <c r="PBP724" s="13"/>
      <c r="PBQ724" s="13"/>
      <c r="PBR724" s="13"/>
      <c r="PBS724" s="13"/>
      <c r="PBT724" s="13"/>
      <c r="PBU724" s="13"/>
      <c r="PBV724" s="13"/>
      <c r="PBW724" s="13"/>
      <c r="PBX724" s="13"/>
      <c r="PBY724" s="13"/>
      <c r="PBZ724" s="13"/>
      <c r="PCA724" s="13"/>
      <c r="PCB724" s="13"/>
      <c r="PCC724" s="13"/>
      <c r="PCD724" s="13"/>
      <c r="PCE724" s="13"/>
      <c r="PCF724" s="13"/>
      <c r="PCG724" s="13"/>
      <c r="PCH724" s="13"/>
      <c r="PCI724" s="13"/>
      <c r="PCJ724" s="13"/>
      <c r="PCK724" s="13"/>
      <c r="PCL724" s="13"/>
      <c r="PCM724" s="13"/>
      <c r="PCN724" s="13"/>
      <c r="PCO724" s="13"/>
      <c r="PCP724" s="13"/>
      <c r="PCQ724" s="13"/>
      <c r="PCR724" s="13"/>
      <c r="PCS724" s="13"/>
      <c r="PCT724" s="13"/>
      <c r="PCU724" s="13"/>
      <c r="PCV724" s="13"/>
      <c r="PCW724" s="13"/>
      <c r="PCX724" s="13"/>
      <c r="PCY724" s="13"/>
      <c r="PCZ724" s="13"/>
      <c r="PDA724" s="13"/>
      <c r="PDB724" s="13"/>
      <c r="PDC724" s="13"/>
      <c r="PDD724" s="13"/>
      <c r="PDE724" s="13"/>
      <c r="PDF724" s="13"/>
      <c r="PDG724" s="13"/>
      <c r="PDH724" s="13"/>
      <c r="PDI724" s="13"/>
      <c r="PDJ724" s="13"/>
      <c r="PDK724" s="13"/>
      <c r="PDL724" s="13"/>
      <c r="PDM724" s="13"/>
      <c r="PDN724" s="13"/>
      <c r="PDO724" s="13"/>
      <c r="PDP724" s="13"/>
      <c r="PDQ724" s="13"/>
      <c r="PDR724" s="13"/>
      <c r="PDS724" s="13"/>
      <c r="PDT724" s="13"/>
      <c r="PDU724" s="13"/>
      <c r="PDV724" s="13"/>
      <c r="PDW724" s="13"/>
      <c r="PDX724" s="13"/>
      <c r="PDY724" s="13"/>
      <c r="PDZ724" s="13"/>
      <c r="PEA724" s="13"/>
      <c r="PEB724" s="13"/>
      <c r="PEC724" s="13"/>
      <c r="PED724" s="13"/>
      <c r="PEE724" s="13"/>
      <c r="PEF724" s="13"/>
      <c r="PEG724" s="13"/>
      <c r="PEH724" s="13"/>
      <c r="PEI724" s="13"/>
      <c r="PEJ724" s="13"/>
      <c r="PEK724" s="13"/>
      <c r="PEL724" s="13"/>
      <c r="PEM724" s="13"/>
      <c r="PEN724" s="13"/>
      <c r="PEO724" s="13"/>
      <c r="PEP724" s="13"/>
      <c r="PEQ724" s="13"/>
      <c r="PER724" s="13"/>
      <c r="PES724" s="13"/>
      <c r="PET724" s="13"/>
      <c r="PEU724" s="13"/>
      <c r="PEV724" s="13"/>
      <c r="PEW724" s="13"/>
      <c r="PEX724" s="13"/>
      <c r="PEY724" s="13"/>
      <c r="PEZ724" s="13"/>
      <c r="PFA724" s="13"/>
      <c r="PFB724" s="13"/>
      <c r="PFC724" s="13"/>
      <c r="PFD724" s="13"/>
      <c r="PFE724" s="13"/>
      <c r="PFF724" s="13"/>
      <c r="PFG724" s="13"/>
      <c r="PFH724" s="13"/>
      <c r="PFI724" s="13"/>
      <c r="PFJ724" s="13"/>
      <c r="PFK724" s="13"/>
      <c r="PFL724" s="13"/>
      <c r="PFM724" s="13"/>
      <c r="PFN724" s="13"/>
      <c r="PFO724" s="13"/>
      <c r="PFP724" s="13"/>
      <c r="PFQ724" s="13"/>
      <c r="PFR724" s="13"/>
      <c r="PFS724" s="13"/>
      <c r="PFT724" s="13"/>
      <c r="PFU724" s="13"/>
      <c r="PFV724" s="13"/>
      <c r="PFW724" s="13"/>
      <c r="PFX724" s="13"/>
      <c r="PFY724" s="13"/>
      <c r="PFZ724" s="13"/>
      <c r="PGA724" s="13"/>
      <c r="PGB724" s="13"/>
      <c r="PGC724" s="13"/>
      <c r="PGD724" s="13"/>
      <c r="PGE724" s="13"/>
      <c r="PGF724" s="13"/>
      <c r="PGG724" s="13"/>
      <c r="PGH724" s="13"/>
      <c r="PGI724" s="13"/>
      <c r="PGJ724" s="13"/>
      <c r="PGK724" s="13"/>
      <c r="PGL724" s="13"/>
      <c r="PGM724" s="13"/>
      <c r="PGN724" s="13"/>
      <c r="PGO724" s="13"/>
      <c r="PGP724" s="13"/>
      <c r="PGQ724" s="13"/>
      <c r="PGR724" s="13"/>
      <c r="PGS724" s="13"/>
      <c r="PGT724" s="13"/>
      <c r="PGU724" s="13"/>
      <c r="PGV724" s="13"/>
      <c r="PGW724" s="13"/>
      <c r="PGX724" s="13"/>
      <c r="PGY724" s="13"/>
      <c r="PGZ724" s="13"/>
      <c r="PHA724" s="13"/>
      <c r="PHB724" s="13"/>
      <c r="PHC724" s="13"/>
      <c r="PHD724" s="13"/>
      <c r="PHE724" s="13"/>
      <c r="PHF724" s="13"/>
      <c r="PHG724" s="13"/>
      <c r="PHH724" s="13"/>
      <c r="PHI724" s="13"/>
      <c r="PHJ724" s="13"/>
      <c r="PHK724" s="13"/>
      <c r="PHL724" s="13"/>
      <c r="PHM724" s="13"/>
      <c r="PHN724" s="13"/>
      <c r="PHO724" s="13"/>
      <c r="PHP724" s="13"/>
      <c r="PHQ724" s="13"/>
      <c r="PHR724" s="13"/>
      <c r="PHS724" s="13"/>
      <c r="PHT724" s="13"/>
      <c r="PHU724" s="13"/>
      <c r="PHV724" s="13"/>
      <c r="PHW724" s="13"/>
      <c r="PHX724" s="13"/>
      <c r="PHY724" s="13"/>
      <c r="PHZ724" s="13"/>
      <c r="PIA724" s="13"/>
      <c r="PIB724" s="13"/>
      <c r="PIC724" s="13"/>
      <c r="PID724" s="13"/>
      <c r="PIE724" s="13"/>
      <c r="PIF724" s="13"/>
      <c r="PIG724" s="13"/>
      <c r="PIH724" s="13"/>
      <c r="PII724" s="13"/>
      <c r="PIJ724" s="13"/>
      <c r="PIK724" s="13"/>
      <c r="PIL724" s="13"/>
      <c r="PIM724" s="13"/>
      <c r="PIN724" s="13"/>
      <c r="PIO724" s="13"/>
      <c r="PIP724" s="13"/>
      <c r="PIQ724" s="13"/>
      <c r="PIR724" s="13"/>
      <c r="PIS724" s="13"/>
      <c r="PIT724" s="13"/>
      <c r="PIU724" s="13"/>
      <c r="PIV724" s="13"/>
      <c r="PIW724" s="13"/>
      <c r="PIX724" s="13"/>
      <c r="PIY724" s="13"/>
      <c r="PIZ724" s="13"/>
      <c r="PJA724" s="13"/>
      <c r="PJB724" s="13"/>
      <c r="PJC724" s="13"/>
      <c r="PJD724" s="13"/>
      <c r="PJE724" s="13"/>
      <c r="PJF724" s="13"/>
      <c r="PJG724" s="13"/>
      <c r="PJH724" s="13"/>
      <c r="PJI724" s="13"/>
      <c r="PJJ724" s="13"/>
      <c r="PJK724" s="13"/>
      <c r="PJL724" s="13"/>
      <c r="PJM724" s="13"/>
      <c r="PJN724" s="13"/>
      <c r="PJO724" s="13"/>
      <c r="PJP724" s="13"/>
      <c r="PJQ724" s="13"/>
      <c r="PJR724" s="13"/>
      <c r="PJS724" s="13"/>
      <c r="PJT724" s="13"/>
      <c r="PJU724" s="13"/>
      <c r="PJV724" s="13"/>
      <c r="PJW724" s="13"/>
      <c r="PJX724" s="13"/>
      <c r="PJY724" s="13"/>
      <c r="PJZ724" s="13"/>
      <c r="PKA724" s="13"/>
      <c r="PKB724" s="13"/>
      <c r="PKC724" s="13"/>
      <c r="PKD724" s="13"/>
      <c r="PKE724" s="13"/>
      <c r="PKF724" s="13"/>
      <c r="PKG724" s="13"/>
      <c r="PKH724" s="13"/>
      <c r="PKI724" s="13"/>
      <c r="PKJ724" s="13"/>
      <c r="PKK724" s="13"/>
      <c r="PKL724" s="13"/>
      <c r="PKM724" s="13"/>
      <c r="PKN724" s="13"/>
      <c r="PKO724" s="13"/>
      <c r="PKP724" s="13"/>
      <c r="PKQ724" s="13"/>
      <c r="PKR724" s="13"/>
      <c r="PKS724" s="13"/>
      <c r="PKT724" s="13"/>
      <c r="PKU724" s="13"/>
      <c r="PKV724" s="13"/>
      <c r="PKW724" s="13"/>
      <c r="PKX724" s="13"/>
      <c r="PKY724" s="13"/>
      <c r="PKZ724" s="13"/>
      <c r="PLA724" s="13"/>
      <c r="PLB724" s="13"/>
      <c r="PLC724" s="13"/>
      <c r="PLD724" s="13"/>
      <c r="PLE724" s="13"/>
      <c r="PLF724" s="13"/>
      <c r="PLG724" s="13"/>
      <c r="PLH724" s="13"/>
      <c r="PLI724" s="13"/>
      <c r="PLJ724" s="13"/>
      <c r="PLK724" s="13"/>
      <c r="PLL724" s="13"/>
      <c r="PLM724" s="13"/>
      <c r="PLN724" s="13"/>
      <c r="PLO724" s="13"/>
      <c r="PLP724" s="13"/>
      <c r="PLQ724" s="13"/>
      <c r="PLR724" s="13"/>
      <c r="PLS724" s="13"/>
      <c r="PLT724" s="13"/>
      <c r="PLU724" s="13"/>
      <c r="PLV724" s="13"/>
      <c r="PLW724" s="13"/>
      <c r="PLX724" s="13"/>
      <c r="PLY724" s="13"/>
      <c r="PLZ724" s="13"/>
      <c r="PMA724" s="13"/>
      <c r="PMB724" s="13"/>
      <c r="PMC724" s="13"/>
      <c r="PMD724" s="13"/>
      <c r="PME724" s="13"/>
      <c r="PMF724" s="13"/>
      <c r="PMG724" s="13"/>
      <c r="PMH724" s="13"/>
      <c r="PMI724" s="13"/>
      <c r="PMJ724" s="13"/>
      <c r="PMK724" s="13"/>
      <c r="PML724" s="13"/>
      <c r="PMM724" s="13"/>
      <c r="PMN724" s="13"/>
      <c r="PMO724" s="13"/>
      <c r="PMP724" s="13"/>
      <c r="PMQ724" s="13"/>
      <c r="PMR724" s="13"/>
      <c r="PMS724" s="13"/>
      <c r="PMT724" s="13"/>
      <c r="PMU724" s="13"/>
      <c r="PMV724" s="13"/>
      <c r="PMW724" s="13"/>
      <c r="PMX724" s="13"/>
      <c r="PMY724" s="13"/>
      <c r="PMZ724" s="13"/>
      <c r="PNA724" s="13"/>
      <c r="PNB724" s="13"/>
      <c r="PNC724" s="13"/>
      <c r="PND724" s="13"/>
      <c r="PNE724" s="13"/>
      <c r="PNF724" s="13"/>
      <c r="PNG724" s="13"/>
      <c r="PNH724" s="13"/>
      <c r="PNI724" s="13"/>
      <c r="PNJ724" s="13"/>
      <c r="PNK724" s="13"/>
      <c r="PNL724" s="13"/>
      <c r="PNM724" s="13"/>
      <c r="PNN724" s="13"/>
      <c r="PNO724" s="13"/>
      <c r="PNP724" s="13"/>
      <c r="PNQ724" s="13"/>
      <c r="PNR724" s="13"/>
      <c r="PNS724" s="13"/>
      <c r="PNT724" s="13"/>
      <c r="PNU724" s="13"/>
      <c r="PNV724" s="13"/>
      <c r="PNW724" s="13"/>
      <c r="PNX724" s="13"/>
      <c r="PNY724" s="13"/>
      <c r="PNZ724" s="13"/>
      <c r="POA724" s="13"/>
      <c r="POB724" s="13"/>
      <c r="POC724" s="13"/>
      <c r="POD724" s="13"/>
      <c r="POE724" s="13"/>
      <c r="POF724" s="13"/>
      <c r="POG724" s="13"/>
      <c r="POH724" s="13"/>
      <c r="POI724" s="13"/>
      <c r="POJ724" s="13"/>
      <c r="POK724" s="13"/>
      <c r="POL724" s="13"/>
      <c r="POM724" s="13"/>
      <c r="PON724" s="13"/>
      <c r="POO724" s="13"/>
      <c r="POP724" s="13"/>
      <c r="POQ724" s="13"/>
      <c r="POR724" s="13"/>
      <c r="POS724" s="13"/>
      <c r="POT724" s="13"/>
      <c r="POU724" s="13"/>
      <c r="POV724" s="13"/>
      <c r="POW724" s="13"/>
      <c r="POX724" s="13"/>
      <c r="POY724" s="13"/>
      <c r="POZ724" s="13"/>
      <c r="PPA724" s="13"/>
      <c r="PPB724" s="13"/>
      <c r="PPC724" s="13"/>
      <c r="PPD724" s="13"/>
      <c r="PPE724" s="13"/>
      <c r="PPF724" s="13"/>
      <c r="PPG724" s="13"/>
      <c r="PPH724" s="13"/>
      <c r="PPI724" s="13"/>
      <c r="PPJ724" s="13"/>
      <c r="PPK724" s="13"/>
      <c r="PPL724" s="13"/>
      <c r="PPM724" s="13"/>
      <c r="PPN724" s="13"/>
      <c r="PPO724" s="13"/>
      <c r="PPP724" s="13"/>
      <c r="PPQ724" s="13"/>
      <c r="PPR724" s="13"/>
      <c r="PPS724" s="13"/>
      <c r="PPT724" s="13"/>
      <c r="PPU724" s="13"/>
      <c r="PPV724" s="13"/>
      <c r="PPW724" s="13"/>
      <c r="PPX724" s="13"/>
      <c r="PPY724" s="13"/>
      <c r="PPZ724" s="13"/>
      <c r="PQA724" s="13"/>
      <c r="PQB724" s="13"/>
      <c r="PQC724" s="13"/>
      <c r="PQD724" s="13"/>
      <c r="PQE724" s="13"/>
      <c r="PQF724" s="13"/>
      <c r="PQG724" s="13"/>
      <c r="PQH724" s="13"/>
      <c r="PQI724" s="13"/>
      <c r="PQJ724" s="13"/>
      <c r="PQK724" s="13"/>
      <c r="PQL724" s="13"/>
      <c r="PQM724" s="13"/>
      <c r="PQN724" s="13"/>
      <c r="PQO724" s="13"/>
      <c r="PQP724" s="13"/>
      <c r="PQQ724" s="13"/>
      <c r="PQR724" s="13"/>
      <c r="PQS724" s="13"/>
      <c r="PQT724" s="13"/>
      <c r="PQU724" s="13"/>
      <c r="PQV724" s="13"/>
      <c r="PQW724" s="13"/>
      <c r="PQX724" s="13"/>
      <c r="PQY724" s="13"/>
      <c r="PQZ724" s="13"/>
      <c r="PRA724" s="13"/>
      <c r="PRB724" s="13"/>
      <c r="PRC724" s="13"/>
      <c r="PRD724" s="13"/>
      <c r="PRE724" s="13"/>
      <c r="PRF724" s="13"/>
      <c r="PRG724" s="13"/>
      <c r="PRH724" s="13"/>
      <c r="PRI724" s="13"/>
      <c r="PRJ724" s="13"/>
      <c r="PRK724" s="13"/>
      <c r="PRL724" s="13"/>
      <c r="PRM724" s="13"/>
      <c r="PRN724" s="13"/>
      <c r="PRO724" s="13"/>
      <c r="PRP724" s="13"/>
      <c r="PRQ724" s="13"/>
      <c r="PRR724" s="13"/>
      <c r="PRS724" s="13"/>
      <c r="PRT724" s="13"/>
      <c r="PRU724" s="13"/>
      <c r="PRV724" s="13"/>
      <c r="PRW724" s="13"/>
      <c r="PRX724" s="13"/>
      <c r="PRY724" s="13"/>
      <c r="PRZ724" s="13"/>
      <c r="PSA724" s="13"/>
      <c r="PSB724" s="13"/>
      <c r="PSC724" s="13"/>
      <c r="PSD724" s="13"/>
      <c r="PSE724" s="13"/>
      <c r="PSF724" s="13"/>
      <c r="PSG724" s="13"/>
      <c r="PSH724" s="13"/>
      <c r="PSI724" s="13"/>
      <c r="PSJ724" s="13"/>
      <c r="PSK724" s="13"/>
      <c r="PSL724" s="13"/>
      <c r="PSM724" s="13"/>
      <c r="PSN724" s="13"/>
      <c r="PSO724" s="13"/>
      <c r="PSP724" s="13"/>
      <c r="PSQ724" s="13"/>
      <c r="PSR724" s="13"/>
      <c r="PSS724" s="13"/>
      <c r="PST724" s="13"/>
      <c r="PSU724" s="13"/>
      <c r="PSV724" s="13"/>
      <c r="PSW724" s="13"/>
      <c r="PSX724" s="13"/>
      <c r="PSY724" s="13"/>
      <c r="PSZ724" s="13"/>
      <c r="PTA724" s="13"/>
      <c r="PTB724" s="13"/>
      <c r="PTC724" s="13"/>
      <c r="PTD724" s="13"/>
      <c r="PTE724" s="13"/>
      <c r="PTF724" s="13"/>
      <c r="PTG724" s="13"/>
      <c r="PTH724" s="13"/>
      <c r="PTI724" s="13"/>
      <c r="PTJ724" s="13"/>
      <c r="PTK724" s="13"/>
      <c r="PTL724" s="13"/>
      <c r="PTM724" s="13"/>
      <c r="PTN724" s="13"/>
      <c r="PTO724" s="13"/>
      <c r="PTP724" s="13"/>
      <c r="PTQ724" s="13"/>
      <c r="PTR724" s="13"/>
      <c r="PTS724" s="13"/>
      <c r="PTT724" s="13"/>
      <c r="PTU724" s="13"/>
      <c r="PTV724" s="13"/>
      <c r="PTW724" s="13"/>
      <c r="PTX724" s="13"/>
      <c r="PTY724" s="13"/>
      <c r="PTZ724" s="13"/>
      <c r="PUA724" s="13"/>
      <c r="PUB724" s="13"/>
      <c r="PUC724" s="13"/>
      <c r="PUD724" s="13"/>
      <c r="PUE724" s="13"/>
      <c r="PUF724" s="13"/>
      <c r="PUG724" s="13"/>
      <c r="PUH724" s="13"/>
      <c r="PUI724" s="13"/>
      <c r="PUJ724" s="13"/>
      <c r="PUK724" s="13"/>
      <c r="PUL724" s="13"/>
      <c r="PUM724" s="13"/>
      <c r="PUN724" s="13"/>
      <c r="PUO724" s="13"/>
      <c r="PUP724" s="13"/>
      <c r="PUQ724" s="13"/>
      <c r="PUR724" s="13"/>
      <c r="PUS724" s="13"/>
      <c r="PUT724" s="13"/>
      <c r="PUU724" s="13"/>
      <c r="PUV724" s="13"/>
      <c r="PUW724" s="13"/>
      <c r="PUX724" s="13"/>
      <c r="PUY724" s="13"/>
      <c r="PUZ724" s="13"/>
      <c r="PVA724" s="13"/>
      <c r="PVB724" s="13"/>
      <c r="PVC724" s="13"/>
      <c r="PVD724" s="13"/>
      <c r="PVE724" s="13"/>
      <c r="PVF724" s="13"/>
      <c r="PVG724" s="13"/>
      <c r="PVH724" s="13"/>
      <c r="PVI724" s="13"/>
      <c r="PVJ724" s="13"/>
      <c r="PVK724" s="13"/>
      <c r="PVL724" s="13"/>
      <c r="PVM724" s="13"/>
      <c r="PVN724" s="13"/>
      <c r="PVO724" s="13"/>
      <c r="PVP724" s="13"/>
      <c r="PVQ724" s="13"/>
      <c r="PVR724" s="13"/>
      <c r="PVS724" s="13"/>
      <c r="PVT724" s="13"/>
      <c r="PVU724" s="13"/>
      <c r="PVV724" s="13"/>
      <c r="PVW724" s="13"/>
      <c r="PVX724" s="13"/>
      <c r="PVY724" s="13"/>
      <c r="PVZ724" s="13"/>
      <c r="PWA724" s="13"/>
      <c r="PWB724" s="13"/>
      <c r="PWC724" s="13"/>
      <c r="PWD724" s="13"/>
      <c r="PWE724" s="13"/>
      <c r="PWF724" s="13"/>
      <c r="PWG724" s="13"/>
      <c r="PWH724" s="13"/>
      <c r="PWI724" s="13"/>
      <c r="PWJ724" s="13"/>
      <c r="PWK724" s="13"/>
      <c r="PWL724" s="13"/>
      <c r="PWM724" s="13"/>
      <c r="PWN724" s="13"/>
      <c r="PWO724" s="13"/>
      <c r="PWP724" s="13"/>
      <c r="PWQ724" s="13"/>
      <c r="PWR724" s="13"/>
      <c r="PWS724" s="13"/>
      <c r="PWT724" s="13"/>
      <c r="PWU724" s="13"/>
      <c r="PWV724" s="13"/>
      <c r="PWW724" s="13"/>
      <c r="PWX724" s="13"/>
      <c r="PWY724" s="13"/>
      <c r="PWZ724" s="13"/>
      <c r="PXA724" s="13"/>
      <c r="PXB724" s="13"/>
      <c r="PXC724" s="13"/>
      <c r="PXD724" s="13"/>
      <c r="PXE724" s="13"/>
      <c r="PXF724" s="13"/>
      <c r="PXG724" s="13"/>
      <c r="PXH724" s="13"/>
      <c r="PXI724" s="13"/>
      <c r="PXJ724" s="13"/>
      <c r="PXK724" s="13"/>
      <c r="PXL724" s="13"/>
      <c r="PXM724" s="13"/>
      <c r="PXN724" s="13"/>
      <c r="PXO724" s="13"/>
      <c r="PXP724" s="13"/>
      <c r="PXQ724" s="13"/>
      <c r="PXR724" s="13"/>
      <c r="PXS724" s="13"/>
      <c r="PXT724" s="13"/>
      <c r="PXU724" s="13"/>
      <c r="PXV724" s="13"/>
      <c r="PXW724" s="13"/>
      <c r="PXX724" s="13"/>
      <c r="PXY724" s="13"/>
      <c r="PXZ724" s="13"/>
      <c r="PYA724" s="13"/>
      <c r="PYB724" s="13"/>
      <c r="PYC724" s="13"/>
      <c r="PYD724" s="13"/>
      <c r="PYE724" s="13"/>
      <c r="PYF724" s="13"/>
      <c r="PYG724" s="13"/>
      <c r="PYH724" s="13"/>
      <c r="PYI724" s="13"/>
      <c r="PYJ724" s="13"/>
      <c r="PYK724" s="13"/>
      <c r="PYL724" s="13"/>
      <c r="PYM724" s="13"/>
      <c r="PYN724" s="13"/>
      <c r="PYO724" s="13"/>
      <c r="PYP724" s="13"/>
      <c r="PYQ724" s="13"/>
      <c r="PYR724" s="13"/>
      <c r="PYS724" s="13"/>
      <c r="PYT724" s="13"/>
      <c r="PYU724" s="13"/>
      <c r="PYV724" s="13"/>
      <c r="PYW724" s="13"/>
      <c r="PYX724" s="13"/>
      <c r="PYY724" s="13"/>
      <c r="PYZ724" s="13"/>
      <c r="PZA724" s="13"/>
      <c r="PZB724" s="13"/>
      <c r="PZC724" s="13"/>
      <c r="PZD724" s="13"/>
      <c r="PZE724" s="13"/>
      <c r="PZF724" s="13"/>
      <c r="PZG724" s="13"/>
      <c r="PZH724" s="13"/>
      <c r="PZI724" s="13"/>
      <c r="PZJ724" s="13"/>
      <c r="PZK724" s="13"/>
      <c r="PZL724" s="13"/>
      <c r="PZM724" s="13"/>
      <c r="PZN724" s="13"/>
      <c r="PZO724" s="13"/>
      <c r="PZP724" s="13"/>
      <c r="PZQ724" s="13"/>
      <c r="PZR724" s="13"/>
      <c r="PZS724" s="13"/>
      <c r="PZT724" s="13"/>
      <c r="PZU724" s="13"/>
      <c r="PZV724" s="13"/>
      <c r="PZW724" s="13"/>
      <c r="PZX724" s="13"/>
      <c r="PZY724" s="13"/>
      <c r="PZZ724" s="13"/>
      <c r="QAA724" s="13"/>
      <c r="QAB724" s="13"/>
      <c r="QAC724" s="13"/>
      <c r="QAD724" s="13"/>
      <c r="QAE724" s="13"/>
      <c r="QAF724" s="13"/>
      <c r="QAG724" s="13"/>
      <c r="QAH724" s="13"/>
      <c r="QAI724" s="13"/>
      <c r="QAJ724" s="13"/>
      <c r="QAK724" s="13"/>
      <c r="QAL724" s="13"/>
      <c r="QAM724" s="13"/>
      <c r="QAN724" s="13"/>
      <c r="QAO724" s="13"/>
      <c r="QAP724" s="13"/>
      <c r="QAQ724" s="13"/>
      <c r="QAR724" s="13"/>
      <c r="QAS724" s="13"/>
      <c r="QAT724" s="13"/>
      <c r="QAU724" s="13"/>
      <c r="QAV724" s="13"/>
      <c r="QAW724" s="13"/>
      <c r="QAX724" s="13"/>
      <c r="QAY724" s="13"/>
      <c r="QAZ724" s="13"/>
      <c r="QBA724" s="13"/>
      <c r="QBB724" s="13"/>
      <c r="QBC724" s="13"/>
      <c r="QBD724" s="13"/>
      <c r="QBE724" s="13"/>
      <c r="QBF724" s="13"/>
      <c r="QBG724" s="13"/>
      <c r="QBH724" s="13"/>
      <c r="QBI724" s="13"/>
      <c r="QBJ724" s="13"/>
      <c r="QBK724" s="13"/>
      <c r="QBL724" s="13"/>
      <c r="QBM724" s="13"/>
      <c r="QBN724" s="13"/>
      <c r="QBO724" s="13"/>
      <c r="QBP724" s="13"/>
      <c r="QBQ724" s="13"/>
      <c r="QBR724" s="13"/>
      <c r="QBS724" s="13"/>
      <c r="QBT724" s="13"/>
      <c r="QBU724" s="13"/>
      <c r="QBV724" s="13"/>
      <c r="QBW724" s="13"/>
      <c r="QBX724" s="13"/>
      <c r="QBY724" s="13"/>
      <c r="QBZ724" s="13"/>
      <c r="QCA724" s="13"/>
      <c r="QCB724" s="13"/>
      <c r="QCC724" s="13"/>
      <c r="QCD724" s="13"/>
      <c r="QCE724" s="13"/>
      <c r="QCF724" s="13"/>
      <c r="QCG724" s="13"/>
      <c r="QCH724" s="13"/>
      <c r="QCI724" s="13"/>
      <c r="QCJ724" s="13"/>
      <c r="QCK724" s="13"/>
      <c r="QCL724" s="13"/>
      <c r="QCM724" s="13"/>
      <c r="QCN724" s="13"/>
      <c r="QCO724" s="13"/>
      <c r="QCP724" s="13"/>
      <c r="QCQ724" s="13"/>
      <c r="QCR724" s="13"/>
      <c r="QCS724" s="13"/>
      <c r="QCT724" s="13"/>
      <c r="QCU724" s="13"/>
      <c r="QCV724" s="13"/>
      <c r="QCW724" s="13"/>
      <c r="QCX724" s="13"/>
      <c r="QCY724" s="13"/>
      <c r="QCZ724" s="13"/>
      <c r="QDA724" s="13"/>
      <c r="QDB724" s="13"/>
      <c r="QDC724" s="13"/>
      <c r="QDD724" s="13"/>
      <c r="QDE724" s="13"/>
      <c r="QDF724" s="13"/>
      <c r="QDG724" s="13"/>
      <c r="QDH724" s="13"/>
      <c r="QDI724" s="13"/>
      <c r="QDJ724" s="13"/>
      <c r="QDK724" s="13"/>
      <c r="QDL724" s="13"/>
      <c r="QDM724" s="13"/>
      <c r="QDN724" s="13"/>
      <c r="QDO724" s="13"/>
      <c r="QDP724" s="13"/>
      <c r="QDQ724" s="13"/>
      <c r="QDR724" s="13"/>
      <c r="QDS724" s="13"/>
      <c r="QDT724" s="13"/>
      <c r="QDU724" s="13"/>
      <c r="QDV724" s="13"/>
      <c r="QDW724" s="13"/>
      <c r="QDX724" s="13"/>
      <c r="QDY724" s="13"/>
      <c r="QDZ724" s="13"/>
      <c r="QEA724" s="13"/>
      <c r="QEB724" s="13"/>
      <c r="QEC724" s="13"/>
      <c r="QED724" s="13"/>
      <c r="QEE724" s="13"/>
      <c r="QEF724" s="13"/>
      <c r="QEG724" s="13"/>
      <c r="QEH724" s="13"/>
      <c r="QEI724" s="13"/>
      <c r="QEJ724" s="13"/>
      <c r="QEK724" s="13"/>
      <c r="QEL724" s="13"/>
      <c r="QEM724" s="13"/>
      <c r="QEN724" s="13"/>
      <c r="QEO724" s="13"/>
      <c r="QEP724" s="13"/>
      <c r="QEQ724" s="13"/>
      <c r="QER724" s="13"/>
      <c r="QES724" s="13"/>
      <c r="QET724" s="13"/>
      <c r="QEU724" s="13"/>
      <c r="QEV724" s="13"/>
      <c r="QEW724" s="13"/>
      <c r="QEX724" s="13"/>
      <c r="QEY724" s="13"/>
      <c r="QEZ724" s="13"/>
      <c r="QFA724" s="13"/>
      <c r="QFB724" s="13"/>
      <c r="QFC724" s="13"/>
      <c r="QFD724" s="13"/>
      <c r="QFE724" s="13"/>
      <c r="QFF724" s="13"/>
      <c r="QFG724" s="13"/>
      <c r="QFH724" s="13"/>
      <c r="QFI724" s="13"/>
      <c r="QFJ724" s="13"/>
      <c r="QFK724" s="13"/>
      <c r="QFL724" s="13"/>
      <c r="QFM724" s="13"/>
      <c r="QFN724" s="13"/>
      <c r="QFO724" s="13"/>
      <c r="QFP724" s="13"/>
      <c r="QFQ724" s="13"/>
      <c r="QFR724" s="13"/>
      <c r="QFS724" s="13"/>
      <c r="QFT724" s="13"/>
      <c r="QFU724" s="13"/>
      <c r="QFV724" s="13"/>
      <c r="QFW724" s="13"/>
      <c r="QFX724" s="13"/>
      <c r="QFY724" s="13"/>
      <c r="QFZ724" s="13"/>
      <c r="QGA724" s="13"/>
      <c r="QGB724" s="13"/>
      <c r="QGC724" s="13"/>
      <c r="QGD724" s="13"/>
      <c r="QGE724" s="13"/>
      <c r="QGF724" s="13"/>
      <c r="QGG724" s="13"/>
      <c r="QGH724" s="13"/>
      <c r="QGI724" s="13"/>
      <c r="QGJ724" s="13"/>
      <c r="QGK724" s="13"/>
      <c r="QGL724" s="13"/>
      <c r="QGM724" s="13"/>
      <c r="QGN724" s="13"/>
      <c r="QGO724" s="13"/>
      <c r="QGP724" s="13"/>
      <c r="QGQ724" s="13"/>
      <c r="QGR724" s="13"/>
      <c r="QGS724" s="13"/>
      <c r="QGT724" s="13"/>
      <c r="QGU724" s="13"/>
      <c r="QGV724" s="13"/>
      <c r="QGW724" s="13"/>
      <c r="QGX724" s="13"/>
      <c r="QGY724" s="13"/>
      <c r="QGZ724" s="13"/>
      <c r="QHA724" s="13"/>
      <c r="QHB724" s="13"/>
      <c r="QHC724" s="13"/>
      <c r="QHD724" s="13"/>
      <c r="QHE724" s="13"/>
      <c r="QHF724" s="13"/>
      <c r="QHG724" s="13"/>
      <c r="QHH724" s="13"/>
      <c r="QHI724" s="13"/>
      <c r="QHJ724" s="13"/>
      <c r="QHK724" s="13"/>
      <c r="QHL724" s="13"/>
      <c r="QHM724" s="13"/>
      <c r="QHN724" s="13"/>
      <c r="QHO724" s="13"/>
      <c r="QHP724" s="13"/>
      <c r="QHQ724" s="13"/>
      <c r="QHR724" s="13"/>
      <c r="QHS724" s="13"/>
      <c r="QHT724" s="13"/>
      <c r="QHU724" s="13"/>
      <c r="QHV724" s="13"/>
      <c r="QHW724" s="13"/>
      <c r="QHX724" s="13"/>
      <c r="QHY724" s="13"/>
      <c r="QHZ724" s="13"/>
      <c r="QIA724" s="13"/>
      <c r="QIB724" s="13"/>
      <c r="QIC724" s="13"/>
      <c r="QID724" s="13"/>
      <c r="QIE724" s="13"/>
      <c r="QIF724" s="13"/>
      <c r="QIG724" s="13"/>
      <c r="QIH724" s="13"/>
      <c r="QII724" s="13"/>
      <c r="QIJ724" s="13"/>
      <c r="QIK724" s="13"/>
      <c r="QIL724" s="13"/>
      <c r="QIM724" s="13"/>
      <c r="QIN724" s="13"/>
      <c r="QIO724" s="13"/>
      <c r="QIP724" s="13"/>
      <c r="QIQ724" s="13"/>
      <c r="QIR724" s="13"/>
      <c r="QIS724" s="13"/>
      <c r="QIT724" s="13"/>
      <c r="QIU724" s="13"/>
      <c r="QIV724" s="13"/>
      <c r="QIW724" s="13"/>
      <c r="QIX724" s="13"/>
      <c r="QIY724" s="13"/>
      <c r="QIZ724" s="13"/>
      <c r="QJA724" s="13"/>
      <c r="QJB724" s="13"/>
      <c r="QJC724" s="13"/>
      <c r="QJD724" s="13"/>
      <c r="QJE724" s="13"/>
      <c r="QJF724" s="13"/>
      <c r="QJG724" s="13"/>
      <c r="QJH724" s="13"/>
      <c r="QJI724" s="13"/>
      <c r="QJJ724" s="13"/>
      <c r="QJK724" s="13"/>
      <c r="QJL724" s="13"/>
      <c r="QJM724" s="13"/>
      <c r="QJN724" s="13"/>
      <c r="QJO724" s="13"/>
      <c r="QJP724" s="13"/>
      <c r="QJQ724" s="13"/>
      <c r="QJR724" s="13"/>
      <c r="QJS724" s="13"/>
      <c r="QJT724" s="13"/>
      <c r="QJU724" s="13"/>
      <c r="QJV724" s="13"/>
      <c r="QJW724" s="13"/>
      <c r="QJX724" s="13"/>
      <c r="QJY724" s="13"/>
      <c r="QJZ724" s="13"/>
      <c r="QKA724" s="13"/>
      <c r="QKB724" s="13"/>
      <c r="QKC724" s="13"/>
      <c r="QKD724" s="13"/>
      <c r="QKE724" s="13"/>
      <c r="QKF724" s="13"/>
      <c r="QKG724" s="13"/>
      <c r="QKH724" s="13"/>
      <c r="QKI724" s="13"/>
      <c r="QKJ724" s="13"/>
      <c r="QKK724" s="13"/>
      <c r="QKL724" s="13"/>
      <c r="QKM724" s="13"/>
      <c r="QKN724" s="13"/>
      <c r="QKO724" s="13"/>
      <c r="QKP724" s="13"/>
      <c r="QKQ724" s="13"/>
      <c r="QKR724" s="13"/>
      <c r="QKS724" s="13"/>
      <c r="QKT724" s="13"/>
      <c r="QKU724" s="13"/>
      <c r="QKV724" s="13"/>
      <c r="QKW724" s="13"/>
      <c r="QKX724" s="13"/>
      <c r="QKY724" s="13"/>
      <c r="QKZ724" s="13"/>
      <c r="QLA724" s="13"/>
      <c r="QLB724" s="13"/>
      <c r="QLC724" s="13"/>
      <c r="QLD724" s="13"/>
      <c r="QLE724" s="13"/>
      <c r="QLF724" s="13"/>
      <c r="QLG724" s="13"/>
      <c r="QLH724" s="13"/>
      <c r="QLI724" s="13"/>
      <c r="QLJ724" s="13"/>
      <c r="QLK724" s="13"/>
      <c r="QLL724" s="13"/>
      <c r="QLM724" s="13"/>
      <c r="QLN724" s="13"/>
      <c r="QLO724" s="13"/>
      <c r="QLP724" s="13"/>
      <c r="QLQ724" s="13"/>
      <c r="QLR724" s="13"/>
      <c r="QLS724" s="13"/>
      <c r="QLT724" s="13"/>
      <c r="QLU724" s="13"/>
      <c r="QLV724" s="13"/>
      <c r="QLW724" s="13"/>
      <c r="QLX724" s="13"/>
      <c r="QLY724" s="13"/>
      <c r="QLZ724" s="13"/>
      <c r="QMA724" s="13"/>
      <c r="QMB724" s="13"/>
      <c r="QMC724" s="13"/>
      <c r="QMD724" s="13"/>
      <c r="QME724" s="13"/>
      <c r="QMF724" s="13"/>
      <c r="QMG724" s="13"/>
      <c r="QMH724" s="13"/>
      <c r="QMI724" s="13"/>
      <c r="QMJ724" s="13"/>
      <c r="QMK724" s="13"/>
      <c r="QML724" s="13"/>
      <c r="QMM724" s="13"/>
      <c r="QMN724" s="13"/>
      <c r="QMO724" s="13"/>
      <c r="QMP724" s="13"/>
      <c r="QMQ724" s="13"/>
      <c r="QMR724" s="13"/>
      <c r="QMS724" s="13"/>
      <c r="QMT724" s="13"/>
      <c r="QMU724" s="13"/>
      <c r="QMV724" s="13"/>
      <c r="QMW724" s="13"/>
      <c r="QMX724" s="13"/>
      <c r="QMY724" s="13"/>
      <c r="QMZ724" s="13"/>
      <c r="QNA724" s="13"/>
      <c r="QNB724" s="13"/>
      <c r="QNC724" s="13"/>
      <c r="QND724" s="13"/>
      <c r="QNE724" s="13"/>
      <c r="QNF724" s="13"/>
      <c r="QNG724" s="13"/>
      <c r="QNH724" s="13"/>
      <c r="QNI724" s="13"/>
      <c r="QNJ724" s="13"/>
      <c r="QNK724" s="13"/>
      <c r="QNL724" s="13"/>
      <c r="QNM724" s="13"/>
      <c r="QNN724" s="13"/>
      <c r="QNO724" s="13"/>
      <c r="QNP724" s="13"/>
      <c r="QNQ724" s="13"/>
      <c r="QNR724" s="13"/>
      <c r="QNS724" s="13"/>
      <c r="QNT724" s="13"/>
      <c r="QNU724" s="13"/>
      <c r="QNV724" s="13"/>
      <c r="QNW724" s="13"/>
      <c r="QNX724" s="13"/>
      <c r="QNY724" s="13"/>
      <c r="QNZ724" s="13"/>
      <c r="QOA724" s="13"/>
      <c r="QOB724" s="13"/>
      <c r="QOC724" s="13"/>
      <c r="QOD724" s="13"/>
      <c r="QOE724" s="13"/>
      <c r="QOF724" s="13"/>
      <c r="QOG724" s="13"/>
      <c r="QOH724" s="13"/>
      <c r="QOI724" s="13"/>
      <c r="QOJ724" s="13"/>
      <c r="QOK724" s="13"/>
      <c r="QOL724" s="13"/>
      <c r="QOM724" s="13"/>
      <c r="QON724" s="13"/>
      <c r="QOO724" s="13"/>
      <c r="QOP724" s="13"/>
      <c r="QOQ724" s="13"/>
      <c r="QOR724" s="13"/>
      <c r="QOS724" s="13"/>
      <c r="QOT724" s="13"/>
      <c r="QOU724" s="13"/>
      <c r="QOV724" s="13"/>
      <c r="QOW724" s="13"/>
      <c r="QOX724" s="13"/>
      <c r="QOY724" s="13"/>
      <c r="QOZ724" s="13"/>
      <c r="QPA724" s="13"/>
      <c r="QPB724" s="13"/>
      <c r="QPC724" s="13"/>
      <c r="QPD724" s="13"/>
      <c r="QPE724" s="13"/>
      <c r="QPF724" s="13"/>
      <c r="QPG724" s="13"/>
      <c r="QPH724" s="13"/>
      <c r="QPI724" s="13"/>
      <c r="QPJ724" s="13"/>
      <c r="QPK724" s="13"/>
      <c r="QPL724" s="13"/>
      <c r="QPM724" s="13"/>
      <c r="QPN724" s="13"/>
      <c r="QPO724" s="13"/>
      <c r="QPP724" s="13"/>
      <c r="QPQ724" s="13"/>
      <c r="QPR724" s="13"/>
      <c r="QPS724" s="13"/>
      <c r="QPT724" s="13"/>
      <c r="QPU724" s="13"/>
      <c r="QPV724" s="13"/>
      <c r="QPW724" s="13"/>
      <c r="QPX724" s="13"/>
      <c r="QPY724" s="13"/>
      <c r="QPZ724" s="13"/>
      <c r="QQA724" s="13"/>
      <c r="QQB724" s="13"/>
      <c r="QQC724" s="13"/>
      <c r="QQD724" s="13"/>
      <c r="QQE724" s="13"/>
      <c r="QQF724" s="13"/>
      <c r="QQG724" s="13"/>
      <c r="QQH724" s="13"/>
      <c r="QQI724" s="13"/>
      <c r="QQJ724" s="13"/>
      <c r="QQK724" s="13"/>
      <c r="QQL724" s="13"/>
      <c r="QQM724" s="13"/>
      <c r="QQN724" s="13"/>
      <c r="QQO724" s="13"/>
      <c r="QQP724" s="13"/>
      <c r="QQQ724" s="13"/>
      <c r="QQR724" s="13"/>
      <c r="QQS724" s="13"/>
      <c r="QQT724" s="13"/>
      <c r="QQU724" s="13"/>
      <c r="QQV724" s="13"/>
      <c r="QQW724" s="13"/>
      <c r="QQX724" s="13"/>
      <c r="QQY724" s="13"/>
      <c r="QQZ724" s="13"/>
      <c r="QRA724" s="13"/>
      <c r="QRB724" s="13"/>
      <c r="QRC724" s="13"/>
      <c r="QRD724" s="13"/>
      <c r="QRE724" s="13"/>
      <c r="QRF724" s="13"/>
      <c r="QRG724" s="13"/>
      <c r="QRH724" s="13"/>
      <c r="QRI724" s="13"/>
      <c r="QRJ724" s="13"/>
      <c r="QRK724" s="13"/>
      <c r="QRL724" s="13"/>
      <c r="QRM724" s="13"/>
      <c r="QRN724" s="13"/>
      <c r="QRO724" s="13"/>
      <c r="QRP724" s="13"/>
      <c r="QRQ724" s="13"/>
      <c r="QRR724" s="13"/>
      <c r="QRS724" s="13"/>
      <c r="QRT724" s="13"/>
      <c r="QRU724" s="13"/>
      <c r="QRV724" s="13"/>
      <c r="QRW724" s="13"/>
      <c r="QRX724" s="13"/>
      <c r="QRY724" s="13"/>
      <c r="QRZ724" s="13"/>
      <c r="QSA724" s="13"/>
      <c r="QSB724" s="13"/>
      <c r="QSC724" s="13"/>
      <c r="QSD724" s="13"/>
      <c r="QSE724" s="13"/>
      <c r="QSF724" s="13"/>
      <c r="QSG724" s="13"/>
      <c r="QSH724" s="13"/>
      <c r="QSI724" s="13"/>
      <c r="QSJ724" s="13"/>
      <c r="QSK724" s="13"/>
      <c r="QSL724" s="13"/>
      <c r="QSM724" s="13"/>
      <c r="QSN724" s="13"/>
      <c r="QSO724" s="13"/>
      <c r="QSP724" s="13"/>
      <c r="QSQ724" s="13"/>
      <c r="QSR724" s="13"/>
      <c r="QSS724" s="13"/>
      <c r="QST724" s="13"/>
      <c r="QSU724" s="13"/>
      <c r="QSV724" s="13"/>
      <c r="QSW724" s="13"/>
      <c r="QSX724" s="13"/>
      <c r="QSY724" s="13"/>
      <c r="QSZ724" s="13"/>
      <c r="QTA724" s="13"/>
      <c r="QTB724" s="13"/>
      <c r="QTC724" s="13"/>
      <c r="QTD724" s="13"/>
      <c r="QTE724" s="13"/>
      <c r="QTF724" s="13"/>
      <c r="QTG724" s="13"/>
      <c r="QTH724" s="13"/>
      <c r="QTI724" s="13"/>
      <c r="QTJ724" s="13"/>
      <c r="QTK724" s="13"/>
      <c r="QTL724" s="13"/>
      <c r="QTM724" s="13"/>
      <c r="QTN724" s="13"/>
      <c r="QTO724" s="13"/>
      <c r="QTP724" s="13"/>
      <c r="QTQ724" s="13"/>
      <c r="QTR724" s="13"/>
      <c r="QTS724" s="13"/>
      <c r="QTT724" s="13"/>
      <c r="QTU724" s="13"/>
      <c r="QTV724" s="13"/>
      <c r="QTW724" s="13"/>
      <c r="QTX724" s="13"/>
      <c r="QTY724" s="13"/>
      <c r="QTZ724" s="13"/>
      <c r="QUA724" s="13"/>
      <c r="QUB724" s="13"/>
      <c r="QUC724" s="13"/>
      <c r="QUD724" s="13"/>
      <c r="QUE724" s="13"/>
      <c r="QUF724" s="13"/>
      <c r="QUG724" s="13"/>
      <c r="QUH724" s="13"/>
      <c r="QUI724" s="13"/>
      <c r="QUJ724" s="13"/>
      <c r="QUK724" s="13"/>
      <c r="QUL724" s="13"/>
      <c r="QUM724" s="13"/>
      <c r="QUN724" s="13"/>
      <c r="QUO724" s="13"/>
      <c r="QUP724" s="13"/>
      <c r="QUQ724" s="13"/>
      <c r="QUR724" s="13"/>
      <c r="QUS724" s="13"/>
      <c r="QUT724" s="13"/>
      <c r="QUU724" s="13"/>
      <c r="QUV724" s="13"/>
      <c r="QUW724" s="13"/>
      <c r="QUX724" s="13"/>
      <c r="QUY724" s="13"/>
      <c r="QUZ724" s="13"/>
      <c r="QVA724" s="13"/>
      <c r="QVB724" s="13"/>
      <c r="QVC724" s="13"/>
      <c r="QVD724" s="13"/>
      <c r="QVE724" s="13"/>
      <c r="QVF724" s="13"/>
      <c r="QVG724" s="13"/>
      <c r="QVH724" s="13"/>
      <c r="QVI724" s="13"/>
      <c r="QVJ724" s="13"/>
      <c r="QVK724" s="13"/>
      <c r="QVL724" s="13"/>
      <c r="QVM724" s="13"/>
      <c r="QVN724" s="13"/>
      <c r="QVO724" s="13"/>
      <c r="QVP724" s="13"/>
      <c r="QVQ724" s="13"/>
      <c r="QVR724" s="13"/>
      <c r="QVS724" s="13"/>
      <c r="QVT724" s="13"/>
      <c r="QVU724" s="13"/>
      <c r="QVV724" s="13"/>
      <c r="QVW724" s="13"/>
      <c r="QVX724" s="13"/>
      <c r="QVY724" s="13"/>
      <c r="QVZ724" s="13"/>
      <c r="QWA724" s="13"/>
      <c r="QWB724" s="13"/>
      <c r="QWC724" s="13"/>
      <c r="QWD724" s="13"/>
      <c r="QWE724" s="13"/>
      <c r="QWF724" s="13"/>
      <c r="QWG724" s="13"/>
      <c r="QWH724" s="13"/>
      <c r="QWI724" s="13"/>
      <c r="QWJ724" s="13"/>
      <c r="QWK724" s="13"/>
      <c r="QWL724" s="13"/>
      <c r="QWM724" s="13"/>
      <c r="QWN724" s="13"/>
      <c r="QWO724" s="13"/>
      <c r="QWP724" s="13"/>
      <c r="QWQ724" s="13"/>
      <c r="QWR724" s="13"/>
      <c r="QWS724" s="13"/>
      <c r="QWT724" s="13"/>
      <c r="QWU724" s="13"/>
      <c r="QWV724" s="13"/>
      <c r="QWW724" s="13"/>
      <c r="QWX724" s="13"/>
      <c r="QWY724" s="13"/>
      <c r="QWZ724" s="13"/>
      <c r="QXA724" s="13"/>
      <c r="QXB724" s="13"/>
      <c r="QXC724" s="13"/>
      <c r="QXD724" s="13"/>
      <c r="QXE724" s="13"/>
      <c r="QXF724" s="13"/>
      <c r="QXG724" s="13"/>
      <c r="QXH724" s="13"/>
      <c r="QXI724" s="13"/>
      <c r="QXJ724" s="13"/>
      <c r="QXK724" s="13"/>
      <c r="QXL724" s="13"/>
      <c r="QXM724" s="13"/>
      <c r="QXN724" s="13"/>
      <c r="QXO724" s="13"/>
      <c r="QXP724" s="13"/>
      <c r="QXQ724" s="13"/>
      <c r="QXR724" s="13"/>
      <c r="QXS724" s="13"/>
      <c r="QXT724" s="13"/>
      <c r="QXU724" s="13"/>
      <c r="QXV724" s="13"/>
      <c r="QXW724" s="13"/>
      <c r="QXX724" s="13"/>
      <c r="QXY724" s="13"/>
      <c r="QXZ724" s="13"/>
      <c r="QYA724" s="13"/>
      <c r="QYB724" s="13"/>
      <c r="QYC724" s="13"/>
      <c r="QYD724" s="13"/>
      <c r="QYE724" s="13"/>
      <c r="QYF724" s="13"/>
      <c r="QYG724" s="13"/>
      <c r="QYH724" s="13"/>
      <c r="QYI724" s="13"/>
      <c r="QYJ724" s="13"/>
      <c r="QYK724" s="13"/>
      <c r="QYL724" s="13"/>
      <c r="QYM724" s="13"/>
      <c r="QYN724" s="13"/>
      <c r="QYO724" s="13"/>
      <c r="QYP724" s="13"/>
      <c r="QYQ724" s="13"/>
      <c r="QYR724" s="13"/>
      <c r="QYS724" s="13"/>
      <c r="QYT724" s="13"/>
      <c r="QYU724" s="13"/>
      <c r="QYV724" s="13"/>
      <c r="QYW724" s="13"/>
      <c r="QYX724" s="13"/>
      <c r="QYY724" s="13"/>
      <c r="QYZ724" s="13"/>
      <c r="QZA724" s="13"/>
      <c r="QZB724" s="13"/>
      <c r="QZC724" s="13"/>
      <c r="QZD724" s="13"/>
      <c r="QZE724" s="13"/>
      <c r="QZF724" s="13"/>
      <c r="QZG724" s="13"/>
      <c r="QZH724" s="13"/>
      <c r="QZI724" s="13"/>
      <c r="QZJ724" s="13"/>
      <c r="QZK724" s="13"/>
      <c r="QZL724" s="13"/>
      <c r="QZM724" s="13"/>
      <c r="QZN724" s="13"/>
      <c r="QZO724" s="13"/>
      <c r="QZP724" s="13"/>
      <c r="QZQ724" s="13"/>
      <c r="QZR724" s="13"/>
      <c r="QZS724" s="13"/>
      <c r="QZT724" s="13"/>
      <c r="QZU724" s="13"/>
      <c r="QZV724" s="13"/>
      <c r="QZW724" s="13"/>
      <c r="QZX724" s="13"/>
      <c r="QZY724" s="13"/>
      <c r="QZZ724" s="13"/>
      <c r="RAA724" s="13"/>
      <c r="RAB724" s="13"/>
      <c r="RAC724" s="13"/>
      <c r="RAD724" s="13"/>
      <c r="RAE724" s="13"/>
      <c r="RAF724" s="13"/>
      <c r="RAG724" s="13"/>
      <c r="RAH724" s="13"/>
      <c r="RAI724" s="13"/>
      <c r="RAJ724" s="13"/>
      <c r="RAK724" s="13"/>
      <c r="RAL724" s="13"/>
      <c r="RAM724" s="13"/>
      <c r="RAN724" s="13"/>
      <c r="RAO724" s="13"/>
      <c r="RAP724" s="13"/>
      <c r="RAQ724" s="13"/>
      <c r="RAR724" s="13"/>
      <c r="RAS724" s="13"/>
      <c r="RAT724" s="13"/>
      <c r="RAU724" s="13"/>
      <c r="RAV724" s="13"/>
      <c r="RAW724" s="13"/>
      <c r="RAX724" s="13"/>
      <c r="RAY724" s="13"/>
      <c r="RAZ724" s="13"/>
      <c r="RBA724" s="13"/>
      <c r="RBB724" s="13"/>
      <c r="RBC724" s="13"/>
      <c r="RBD724" s="13"/>
      <c r="RBE724" s="13"/>
      <c r="RBF724" s="13"/>
      <c r="RBG724" s="13"/>
      <c r="RBH724" s="13"/>
      <c r="RBI724" s="13"/>
      <c r="RBJ724" s="13"/>
      <c r="RBK724" s="13"/>
      <c r="RBL724" s="13"/>
      <c r="RBM724" s="13"/>
      <c r="RBN724" s="13"/>
      <c r="RBO724" s="13"/>
      <c r="RBP724" s="13"/>
      <c r="RBQ724" s="13"/>
      <c r="RBR724" s="13"/>
      <c r="RBS724" s="13"/>
      <c r="RBT724" s="13"/>
      <c r="RBU724" s="13"/>
      <c r="RBV724" s="13"/>
      <c r="RBW724" s="13"/>
      <c r="RBX724" s="13"/>
      <c r="RBY724" s="13"/>
      <c r="RBZ724" s="13"/>
      <c r="RCA724" s="13"/>
      <c r="RCB724" s="13"/>
      <c r="RCC724" s="13"/>
      <c r="RCD724" s="13"/>
      <c r="RCE724" s="13"/>
      <c r="RCF724" s="13"/>
      <c r="RCG724" s="13"/>
      <c r="RCH724" s="13"/>
      <c r="RCI724" s="13"/>
      <c r="RCJ724" s="13"/>
      <c r="RCK724" s="13"/>
      <c r="RCL724" s="13"/>
      <c r="RCM724" s="13"/>
      <c r="RCN724" s="13"/>
      <c r="RCO724" s="13"/>
      <c r="RCP724" s="13"/>
      <c r="RCQ724" s="13"/>
      <c r="RCR724" s="13"/>
      <c r="RCS724" s="13"/>
      <c r="RCT724" s="13"/>
      <c r="RCU724" s="13"/>
      <c r="RCV724" s="13"/>
      <c r="RCW724" s="13"/>
      <c r="RCX724" s="13"/>
      <c r="RCY724" s="13"/>
      <c r="RCZ724" s="13"/>
      <c r="RDA724" s="13"/>
      <c r="RDB724" s="13"/>
      <c r="RDC724" s="13"/>
      <c r="RDD724" s="13"/>
      <c r="RDE724" s="13"/>
      <c r="RDF724" s="13"/>
      <c r="RDG724" s="13"/>
      <c r="RDH724" s="13"/>
      <c r="RDI724" s="13"/>
      <c r="RDJ724" s="13"/>
      <c r="RDK724" s="13"/>
      <c r="RDL724" s="13"/>
      <c r="RDM724" s="13"/>
      <c r="RDN724" s="13"/>
      <c r="RDO724" s="13"/>
      <c r="RDP724" s="13"/>
      <c r="RDQ724" s="13"/>
      <c r="RDR724" s="13"/>
      <c r="RDS724" s="13"/>
      <c r="RDT724" s="13"/>
      <c r="RDU724" s="13"/>
      <c r="RDV724" s="13"/>
      <c r="RDW724" s="13"/>
      <c r="RDX724" s="13"/>
      <c r="RDY724" s="13"/>
      <c r="RDZ724" s="13"/>
      <c r="REA724" s="13"/>
      <c r="REB724" s="13"/>
      <c r="REC724" s="13"/>
      <c r="RED724" s="13"/>
      <c r="REE724" s="13"/>
      <c r="REF724" s="13"/>
      <c r="REG724" s="13"/>
      <c r="REH724" s="13"/>
      <c r="REI724" s="13"/>
      <c r="REJ724" s="13"/>
      <c r="REK724" s="13"/>
      <c r="REL724" s="13"/>
      <c r="REM724" s="13"/>
      <c r="REN724" s="13"/>
      <c r="REO724" s="13"/>
      <c r="REP724" s="13"/>
      <c r="REQ724" s="13"/>
      <c r="RER724" s="13"/>
      <c r="RES724" s="13"/>
      <c r="RET724" s="13"/>
      <c r="REU724" s="13"/>
      <c r="REV724" s="13"/>
      <c r="REW724" s="13"/>
      <c r="REX724" s="13"/>
      <c r="REY724" s="13"/>
      <c r="REZ724" s="13"/>
      <c r="RFA724" s="13"/>
      <c r="RFB724" s="13"/>
      <c r="RFC724" s="13"/>
      <c r="RFD724" s="13"/>
      <c r="RFE724" s="13"/>
      <c r="RFF724" s="13"/>
      <c r="RFG724" s="13"/>
      <c r="RFH724" s="13"/>
      <c r="RFI724" s="13"/>
      <c r="RFJ724" s="13"/>
      <c r="RFK724" s="13"/>
      <c r="RFL724" s="13"/>
      <c r="RFM724" s="13"/>
      <c r="RFN724" s="13"/>
      <c r="RFO724" s="13"/>
      <c r="RFP724" s="13"/>
      <c r="RFQ724" s="13"/>
      <c r="RFR724" s="13"/>
      <c r="RFS724" s="13"/>
      <c r="RFT724" s="13"/>
      <c r="RFU724" s="13"/>
      <c r="RFV724" s="13"/>
      <c r="RFW724" s="13"/>
      <c r="RFX724" s="13"/>
      <c r="RFY724" s="13"/>
      <c r="RFZ724" s="13"/>
      <c r="RGA724" s="13"/>
      <c r="RGB724" s="13"/>
      <c r="RGC724" s="13"/>
      <c r="RGD724" s="13"/>
      <c r="RGE724" s="13"/>
      <c r="RGF724" s="13"/>
      <c r="RGG724" s="13"/>
      <c r="RGH724" s="13"/>
      <c r="RGI724" s="13"/>
      <c r="RGJ724" s="13"/>
      <c r="RGK724" s="13"/>
      <c r="RGL724" s="13"/>
      <c r="RGM724" s="13"/>
      <c r="RGN724" s="13"/>
      <c r="RGO724" s="13"/>
      <c r="RGP724" s="13"/>
      <c r="RGQ724" s="13"/>
      <c r="RGR724" s="13"/>
      <c r="RGS724" s="13"/>
      <c r="RGT724" s="13"/>
      <c r="RGU724" s="13"/>
      <c r="RGV724" s="13"/>
      <c r="RGW724" s="13"/>
      <c r="RGX724" s="13"/>
      <c r="RGY724" s="13"/>
      <c r="RGZ724" s="13"/>
      <c r="RHA724" s="13"/>
      <c r="RHB724" s="13"/>
      <c r="RHC724" s="13"/>
      <c r="RHD724" s="13"/>
      <c r="RHE724" s="13"/>
      <c r="RHF724" s="13"/>
      <c r="RHG724" s="13"/>
      <c r="RHH724" s="13"/>
      <c r="RHI724" s="13"/>
      <c r="RHJ724" s="13"/>
      <c r="RHK724" s="13"/>
      <c r="RHL724" s="13"/>
      <c r="RHM724" s="13"/>
      <c r="RHN724" s="13"/>
      <c r="RHO724" s="13"/>
      <c r="RHP724" s="13"/>
      <c r="RHQ724" s="13"/>
      <c r="RHR724" s="13"/>
      <c r="RHS724" s="13"/>
      <c r="RHT724" s="13"/>
      <c r="RHU724" s="13"/>
      <c r="RHV724" s="13"/>
      <c r="RHW724" s="13"/>
      <c r="RHX724" s="13"/>
      <c r="RHY724" s="13"/>
      <c r="RHZ724" s="13"/>
      <c r="RIA724" s="13"/>
      <c r="RIB724" s="13"/>
      <c r="RIC724" s="13"/>
      <c r="RID724" s="13"/>
      <c r="RIE724" s="13"/>
      <c r="RIF724" s="13"/>
      <c r="RIG724" s="13"/>
      <c r="RIH724" s="13"/>
      <c r="RII724" s="13"/>
      <c r="RIJ724" s="13"/>
      <c r="RIK724" s="13"/>
      <c r="RIL724" s="13"/>
      <c r="RIM724" s="13"/>
      <c r="RIN724" s="13"/>
      <c r="RIO724" s="13"/>
      <c r="RIP724" s="13"/>
      <c r="RIQ724" s="13"/>
      <c r="RIR724" s="13"/>
      <c r="RIS724" s="13"/>
      <c r="RIT724" s="13"/>
      <c r="RIU724" s="13"/>
      <c r="RIV724" s="13"/>
      <c r="RIW724" s="13"/>
      <c r="RIX724" s="13"/>
      <c r="RIY724" s="13"/>
      <c r="RIZ724" s="13"/>
      <c r="RJA724" s="13"/>
      <c r="RJB724" s="13"/>
      <c r="RJC724" s="13"/>
      <c r="RJD724" s="13"/>
      <c r="RJE724" s="13"/>
      <c r="RJF724" s="13"/>
      <c r="RJG724" s="13"/>
      <c r="RJH724" s="13"/>
      <c r="RJI724" s="13"/>
      <c r="RJJ724" s="13"/>
      <c r="RJK724" s="13"/>
      <c r="RJL724" s="13"/>
      <c r="RJM724" s="13"/>
      <c r="RJN724" s="13"/>
      <c r="RJO724" s="13"/>
      <c r="RJP724" s="13"/>
      <c r="RJQ724" s="13"/>
      <c r="RJR724" s="13"/>
      <c r="RJS724" s="13"/>
      <c r="RJT724" s="13"/>
      <c r="RJU724" s="13"/>
      <c r="RJV724" s="13"/>
      <c r="RJW724" s="13"/>
      <c r="RJX724" s="13"/>
      <c r="RJY724" s="13"/>
      <c r="RJZ724" s="13"/>
      <c r="RKA724" s="13"/>
      <c r="RKB724" s="13"/>
      <c r="RKC724" s="13"/>
      <c r="RKD724" s="13"/>
      <c r="RKE724" s="13"/>
      <c r="RKF724" s="13"/>
      <c r="RKG724" s="13"/>
      <c r="RKH724" s="13"/>
      <c r="RKI724" s="13"/>
      <c r="RKJ724" s="13"/>
      <c r="RKK724" s="13"/>
      <c r="RKL724" s="13"/>
      <c r="RKM724" s="13"/>
      <c r="RKN724" s="13"/>
      <c r="RKO724" s="13"/>
      <c r="RKP724" s="13"/>
      <c r="RKQ724" s="13"/>
      <c r="RKR724" s="13"/>
      <c r="RKS724" s="13"/>
      <c r="RKT724" s="13"/>
      <c r="RKU724" s="13"/>
      <c r="RKV724" s="13"/>
      <c r="RKW724" s="13"/>
      <c r="RKX724" s="13"/>
      <c r="RKY724" s="13"/>
      <c r="RKZ724" s="13"/>
      <c r="RLA724" s="13"/>
      <c r="RLB724" s="13"/>
      <c r="RLC724" s="13"/>
      <c r="RLD724" s="13"/>
      <c r="RLE724" s="13"/>
      <c r="RLF724" s="13"/>
      <c r="RLG724" s="13"/>
      <c r="RLH724" s="13"/>
      <c r="RLI724" s="13"/>
      <c r="RLJ724" s="13"/>
      <c r="RLK724" s="13"/>
      <c r="RLL724" s="13"/>
      <c r="RLM724" s="13"/>
      <c r="RLN724" s="13"/>
      <c r="RLO724" s="13"/>
      <c r="RLP724" s="13"/>
      <c r="RLQ724" s="13"/>
      <c r="RLR724" s="13"/>
      <c r="RLS724" s="13"/>
      <c r="RLT724" s="13"/>
      <c r="RLU724" s="13"/>
      <c r="RLV724" s="13"/>
      <c r="RLW724" s="13"/>
      <c r="RLX724" s="13"/>
      <c r="RLY724" s="13"/>
      <c r="RLZ724" s="13"/>
      <c r="RMA724" s="13"/>
      <c r="RMB724" s="13"/>
      <c r="RMC724" s="13"/>
      <c r="RMD724" s="13"/>
      <c r="RME724" s="13"/>
      <c r="RMF724" s="13"/>
      <c r="RMG724" s="13"/>
      <c r="RMH724" s="13"/>
      <c r="RMI724" s="13"/>
      <c r="RMJ724" s="13"/>
      <c r="RMK724" s="13"/>
      <c r="RML724" s="13"/>
      <c r="RMM724" s="13"/>
      <c r="RMN724" s="13"/>
      <c r="RMO724" s="13"/>
      <c r="RMP724" s="13"/>
      <c r="RMQ724" s="13"/>
      <c r="RMR724" s="13"/>
      <c r="RMS724" s="13"/>
      <c r="RMT724" s="13"/>
      <c r="RMU724" s="13"/>
      <c r="RMV724" s="13"/>
      <c r="RMW724" s="13"/>
      <c r="RMX724" s="13"/>
      <c r="RMY724" s="13"/>
      <c r="RMZ724" s="13"/>
      <c r="RNA724" s="13"/>
      <c r="RNB724" s="13"/>
      <c r="RNC724" s="13"/>
      <c r="RND724" s="13"/>
      <c r="RNE724" s="13"/>
      <c r="RNF724" s="13"/>
      <c r="RNG724" s="13"/>
      <c r="RNH724" s="13"/>
      <c r="RNI724" s="13"/>
      <c r="RNJ724" s="13"/>
      <c r="RNK724" s="13"/>
      <c r="RNL724" s="13"/>
      <c r="RNM724" s="13"/>
      <c r="RNN724" s="13"/>
      <c r="RNO724" s="13"/>
      <c r="RNP724" s="13"/>
      <c r="RNQ724" s="13"/>
      <c r="RNR724" s="13"/>
      <c r="RNS724" s="13"/>
      <c r="RNT724" s="13"/>
      <c r="RNU724" s="13"/>
      <c r="RNV724" s="13"/>
      <c r="RNW724" s="13"/>
      <c r="RNX724" s="13"/>
      <c r="RNY724" s="13"/>
      <c r="RNZ724" s="13"/>
      <c r="ROA724" s="13"/>
      <c r="ROB724" s="13"/>
      <c r="ROC724" s="13"/>
      <c r="ROD724" s="13"/>
      <c r="ROE724" s="13"/>
      <c r="ROF724" s="13"/>
      <c r="ROG724" s="13"/>
      <c r="ROH724" s="13"/>
      <c r="ROI724" s="13"/>
      <c r="ROJ724" s="13"/>
      <c r="ROK724" s="13"/>
      <c r="ROL724" s="13"/>
      <c r="ROM724" s="13"/>
      <c r="RON724" s="13"/>
      <c r="ROO724" s="13"/>
      <c r="ROP724" s="13"/>
      <c r="ROQ724" s="13"/>
      <c r="ROR724" s="13"/>
      <c r="ROS724" s="13"/>
      <c r="ROT724" s="13"/>
      <c r="ROU724" s="13"/>
      <c r="ROV724" s="13"/>
      <c r="ROW724" s="13"/>
      <c r="ROX724" s="13"/>
      <c r="ROY724" s="13"/>
      <c r="ROZ724" s="13"/>
      <c r="RPA724" s="13"/>
      <c r="RPB724" s="13"/>
      <c r="RPC724" s="13"/>
      <c r="RPD724" s="13"/>
      <c r="RPE724" s="13"/>
      <c r="RPF724" s="13"/>
      <c r="RPG724" s="13"/>
      <c r="RPH724" s="13"/>
      <c r="RPI724" s="13"/>
      <c r="RPJ724" s="13"/>
      <c r="RPK724" s="13"/>
      <c r="RPL724" s="13"/>
      <c r="RPM724" s="13"/>
      <c r="RPN724" s="13"/>
      <c r="RPO724" s="13"/>
      <c r="RPP724" s="13"/>
      <c r="RPQ724" s="13"/>
      <c r="RPR724" s="13"/>
      <c r="RPS724" s="13"/>
      <c r="RPT724" s="13"/>
      <c r="RPU724" s="13"/>
      <c r="RPV724" s="13"/>
      <c r="RPW724" s="13"/>
      <c r="RPX724" s="13"/>
      <c r="RPY724" s="13"/>
      <c r="RPZ724" s="13"/>
      <c r="RQA724" s="13"/>
      <c r="RQB724" s="13"/>
      <c r="RQC724" s="13"/>
      <c r="RQD724" s="13"/>
      <c r="RQE724" s="13"/>
      <c r="RQF724" s="13"/>
      <c r="RQG724" s="13"/>
      <c r="RQH724" s="13"/>
      <c r="RQI724" s="13"/>
      <c r="RQJ724" s="13"/>
      <c r="RQK724" s="13"/>
      <c r="RQL724" s="13"/>
      <c r="RQM724" s="13"/>
      <c r="RQN724" s="13"/>
      <c r="RQO724" s="13"/>
      <c r="RQP724" s="13"/>
      <c r="RQQ724" s="13"/>
      <c r="RQR724" s="13"/>
      <c r="RQS724" s="13"/>
      <c r="RQT724" s="13"/>
      <c r="RQU724" s="13"/>
      <c r="RQV724" s="13"/>
      <c r="RQW724" s="13"/>
      <c r="RQX724" s="13"/>
      <c r="RQY724" s="13"/>
      <c r="RQZ724" s="13"/>
      <c r="RRA724" s="13"/>
      <c r="RRB724" s="13"/>
      <c r="RRC724" s="13"/>
      <c r="RRD724" s="13"/>
      <c r="RRE724" s="13"/>
      <c r="RRF724" s="13"/>
      <c r="RRG724" s="13"/>
      <c r="RRH724" s="13"/>
      <c r="RRI724" s="13"/>
      <c r="RRJ724" s="13"/>
      <c r="RRK724" s="13"/>
      <c r="RRL724" s="13"/>
      <c r="RRM724" s="13"/>
      <c r="RRN724" s="13"/>
      <c r="RRO724" s="13"/>
      <c r="RRP724" s="13"/>
      <c r="RRQ724" s="13"/>
      <c r="RRR724" s="13"/>
      <c r="RRS724" s="13"/>
      <c r="RRT724" s="13"/>
      <c r="RRU724" s="13"/>
      <c r="RRV724" s="13"/>
      <c r="RRW724" s="13"/>
      <c r="RRX724" s="13"/>
      <c r="RRY724" s="13"/>
      <c r="RRZ724" s="13"/>
      <c r="RSA724" s="13"/>
      <c r="RSB724" s="13"/>
      <c r="RSC724" s="13"/>
      <c r="RSD724" s="13"/>
      <c r="RSE724" s="13"/>
      <c r="RSF724" s="13"/>
      <c r="RSG724" s="13"/>
      <c r="RSH724" s="13"/>
      <c r="RSI724" s="13"/>
      <c r="RSJ724" s="13"/>
      <c r="RSK724" s="13"/>
      <c r="RSL724" s="13"/>
      <c r="RSM724" s="13"/>
      <c r="RSN724" s="13"/>
      <c r="RSO724" s="13"/>
      <c r="RSP724" s="13"/>
      <c r="RSQ724" s="13"/>
      <c r="RSR724" s="13"/>
      <c r="RSS724" s="13"/>
      <c r="RST724" s="13"/>
      <c r="RSU724" s="13"/>
      <c r="RSV724" s="13"/>
      <c r="RSW724" s="13"/>
      <c r="RSX724" s="13"/>
      <c r="RSY724" s="13"/>
      <c r="RSZ724" s="13"/>
      <c r="RTA724" s="13"/>
      <c r="RTB724" s="13"/>
      <c r="RTC724" s="13"/>
      <c r="RTD724" s="13"/>
      <c r="RTE724" s="13"/>
      <c r="RTF724" s="13"/>
      <c r="RTG724" s="13"/>
      <c r="RTH724" s="13"/>
      <c r="RTI724" s="13"/>
      <c r="RTJ724" s="13"/>
      <c r="RTK724" s="13"/>
      <c r="RTL724" s="13"/>
      <c r="RTM724" s="13"/>
      <c r="RTN724" s="13"/>
      <c r="RTO724" s="13"/>
      <c r="RTP724" s="13"/>
      <c r="RTQ724" s="13"/>
      <c r="RTR724" s="13"/>
      <c r="RTS724" s="13"/>
      <c r="RTT724" s="13"/>
      <c r="RTU724" s="13"/>
      <c r="RTV724" s="13"/>
      <c r="RTW724" s="13"/>
      <c r="RTX724" s="13"/>
      <c r="RTY724" s="13"/>
      <c r="RTZ724" s="13"/>
      <c r="RUA724" s="13"/>
      <c r="RUB724" s="13"/>
      <c r="RUC724" s="13"/>
      <c r="RUD724" s="13"/>
      <c r="RUE724" s="13"/>
      <c r="RUF724" s="13"/>
      <c r="RUG724" s="13"/>
      <c r="RUH724" s="13"/>
      <c r="RUI724" s="13"/>
      <c r="RUJ724" s="13"/>
      <c r="RUK724" s="13"/>
      <c r="RUL724" s="13"/>
      <c r="RUM724" s="13"/>
      <c r="RUN724" s="13"/>
      <c r="RUO724" s="13"/>
      <c r="RUP724" s="13"/>
      <c r="RUQ724" s="13"/>
      <c r="RUR724" s="13"/>
      <c r="RUS724" s="13"/>
      <c r="RUT724" s="13"/>
      <c r="RUU724" s="13"/>
      <c r="RUV724" s="13"/>
      <c r="RUW724" s="13"/>
      <c r="RUX724" s="13"/>
      <c r="RUY724" s="13"/>
      <c r="RUZ724" s="13"/>
      <c r="RVA724" s="13"/>
      <c r="RVB724" s="13"/>
      <c r="RVC724" s="13"/>
      <c r="RVD724" s="13"/>
      <c r="RVE724" s="13"/>
      <c r="RVF724" s="13"/>
      <c r="RVG724" s="13"/>
      <c r="RVH724" s="13"/>
      <c r="RVI724" s="13"/>
      <c r="RVJ724" s="13"/>
      <c r="RVK724" s="13"/>
      <c r="RVL724" s="13"/>
      <c r="RVM724" s="13"/>
      <c r="RVN724" s="13"/>
      <c r="RVO724" s="13"/>
      <c r="RVP724" s="13"/>
      <c r="RVQ724" s="13"/>
      <c r="RVR724" s="13"/>
      <c r="RVS724" s="13"/>
      <c r="RVT724" s="13"/>
      <c r="RVU724" s="13"/>
      <c r="RVV724" s="13"/>
      <c r="RVW724" s="13"/>
      <c r="RVX724" s="13"/>
      <c r="RVY724" s="13"/>
      <c r="RVZ724" s="13"/>
      <c r="RWA724" s="13"/>
      <c r="RWB724" s="13"/>
      <c r="RWC724" s="13"/>
      <c r="RWD724" s="13"/>
      <c r="RWE724" s="13"/>
      <c r="RWF724" s="13"/>
      <c r="RWG724" s="13"/>
      <c r="RWH724" s="13"/>
      <c r="RWI724" s="13"/>
      <c r="RWJ724" s="13"/>
      <c r="RWK724" s="13"/>
      <c r="RWL724" s="13"/>
      <c r="RWM724" s="13"/>
      <c r="RWN724" s="13"/>
      <c r="RWO724" s="13"/>
      <c r="RWP724" s="13"/>
      <c r="RWQ724" s="13"/>
      <c r="RWR724" s="13"/>
      <c r="RWS724" s="13"/>
      <c r="RWT724" s="13"/>
      <c r="RWU724" s="13"/>
      <c r="RWV724" s="13"/>
      <c r="RWW724" s="13"/>
      <c r="RWX724" s="13"/>
      <c r="RWY724" s="13"/>
      <c r="RWZ724" s="13"/>
      <c r="RXA724" s="13"/>
      <c r="RXB724" s="13"/>
      <c r="RXC724" s="13"/>
      <c r="RXD724" s="13"/>
      <c r="RXE724" s="13"/>
      <c r="RXF724" s="13"/>
      <c r="RXG724" s="13"/>
      <c r="RXH724" s="13"/>
      <c r="RXI724" s="13"/>
      <c r="RXJ724" s="13"/>
      <c r="RXK724" s="13"/>
      <c r="RXL724" s="13"/>
      <c r="RXM724" s="13"/>
      <c r="RXN724" s="13"/>
      <c r="RXO724" s="13"/>
      <c r="RXP724" s="13"/>
      <c r="RXQ724" s="13"/>
      <c r="RXR724" s="13"/>
      <c r="RXS724" s="13"/>
      <c r="RXT724" s="13"/>
      <c r="RXU724" s="13"/>
      <c r="RXV724" s="13"/>
      <c r="RXW724" s="13"/>
      <c r="RXX724" s="13"/>
      <c r="RXY724" s="13"/>
      <c r="RXZ724" s="13"/>
      <c r="RYA724" s="13"/>
      <c r="RYB724" s="13"/>
      <c r="RYC724" s="13"/>
      <c r="RYD724" s="13"/>
      <c r="RYE724" s="13"/>
      <c r="RYF724" s="13"/>
      <c r="RYG724" s="13"/>
      <c r="RYH724" s="13"/>
      <c r="RYI724" s="13"/>
      <c r="RYJ724" s="13"/>
      <c r="RYK724" s="13"/>
      <c r="RYL724" s="13"/>
      <c r="RYM724" s="13"/>
      <c r="RYN724" s="13"/>
      <c r="RYO724" s="13"/>
      <c r="RYP724" s="13"/>
      <c r="RYQ724" s="13"/>
      <c r="RYR724" s="13"/>
      <c r="RYS724" s="13"/>
      <c r="RYT724" s="13"/>
      <c r="RYU724" s="13"/>
      <c r="RYV724" s="13"/>
      <c r="RYW724" s="13"/>
      <c r="RYX724" s="13"/>
      <c r="RYY724" s="13"/>
      <c r="RYZ724" s="13"/>
      <c r="RZA724" s="13"/>
      <c r="RZB724" s="13"/>
      <c r="RZC724" s="13"/>
      <c r="RZD724" s="13"/>
      <c r="RZE724" s="13"/>
      <c r="RZF724" s="13"/>
      <c r="RZG724" s="13"/>
      <c r="RZH724" s="13"/>
      <c r="RZI724" s="13"/>
      <c r="RZJ724" s="13"/>
      <c r="RZK724" s="13"/>
      <c r="RZL724" s="13"/>
      <c r="RZM724" s="13"/>
      <c r="RZN724" s="13"/>
      <c r="RZO724" s="13"/>
      <c r="RZP724" s="13"/>
      <c r="RZQ724" s="13"/>
      <c r="RZR724" s="13"/>
      <c r="RZS724" s="13"/>
      <c r="RZT724" s="13"/>
      <c r="RZU724" s="13"/>
      <c r="RZV724" s="13"/>
      <c r="RZW724" s="13"/>
      <c r="RZX724" s="13"/>
      <c r="RZY724" s="13"/>
      <c r="RZZ724" s="13"/>
      <c r="SAA724" s="13"/>
      <c r="SAB724" s="13"/>
      <c r="SAC724" s="13"/>
      <c r="SAD724" s="13"/>
      <c r="SAE724" s="13"/>
      <c r="SAF724" s="13"/>
      <c r="SAG724" s="13"/>
      <c r="SAH724" s="13"/>
      <c r="SAI724" s="13"/>
      <c r="SAJ724" s="13"/>
      <c r="SAK724" s="13"/>
      <c r="SAL724" s="13"/>
      <c r="SAM724" s="13"/>
      <c r="SAN724" s="13"/>
      <c r="SAO724" s="13"/>
      <c r="SAP724" s="13"/>
      <c r="SAQ724" s="13"/>
      <c r="SAR724" s="13"/>
      <c r="SAS724" s="13"/>
      <c r="SAT724" s="13"/>
      <c r="SAU724" s="13"/>
      <c r="SAV724" s="13"/>
      <c r="SAW724" s="13"/>
      <c r="SAX724" s="13"/>
      <c r="SAY724" s="13"/>
      <c r="SAZ724" s="13"/>
      <c r="SBA724" s="13"/>
      <c r="SBB724" s="13"/>
      <c r="SBC724" s="13"/>
      <c r="SBD724" s="13"/>
      <c r="SBE724" s="13"/>
      <c r="SBF724" s="13"/>
      <c r="SBG724" s="13"/>
      <c r="SBH724" s="13"/>
      <c r="SBI724" s="13"/>
      <c r="SBJ724" s="13"/>
      <c r="SBK724" s="13"/>
      <c r="SBL724" s="13"/>
      <c r="SBM724" s="13"/>
      <c r="SBN724" s="13"/>
      <c r="SBO724" s="13"/>
      <c r="SBP724" s="13"/>
      <c r="SBQ724" s="13"/>
      <c r="SBR724" s="13"/>
      <c r="SBS724" s="13"/>
      <c r="SBT724" s="13"/>
      <c r="SBU724" s="13"/>
      <c r="SBV724" s="13"/>
      <c r="SBW724" s="13"/>
      <c r="SBX724" s="13"/>
      <c r="SBY724" s="13"/>
      <c r="SBZ724" s="13"/>
      <c r="SCA724" s="13"/>
      <c r="SCB724" s="13"/>
      <c r="SCC724" s="13"/>
      <c r="SCD724" s="13"/>
      <c r="SCE724" s="13"/>
      <c r="SCF724" s="13"/>
      <c r="SCG724" s="13"/>
      <c r="SCH724" s="13"/>
      <c r="SCI724" s="13"/>
      <c r="SCJ724" s="13"/>
      <c r="SCK724" s="13"/>
      <c r="SCL724" s="13"/>
      <c r="SCM724" s="13"/>
      <c r="SCN724" s="13"/>
      <c r="SCO724" s="13"/>
      <c r="SCP724" s="13"/>
      <c r="SCQ724" s="13"/>
      <c r="SCR724" s="13"/>
      <c r="SCS724" s="13"/>
      <c r="SCT724" s="13"/>
      <c r="SCU724" s="13"/>
      <c r="SCV724" s="13"/>
      <c r="SCW724" s="13"/>
      <c r="SCX724" s="13"/>
      <c r="SCY724" s="13"/>
      <c r="SCZ724" s="13"/>
      <c r="SDA724" s="13"/>
      <c r="SDB724" s="13"/>
      <c r="SDC724" s="13"/>
      <c r="SDD724" s="13"/>
      <c r="SDE724" s="13"/>
      <c r="SDF724" s="13"/>
      <c r="SDG724" s="13"/>
      <c r="SDH724" s="13"/>
      <c r="SDI724" s="13"/>
      <c r="SDJ724" s="13"/>
      <c r="SDK724" s="13"/>
      <c r="SDL724" s="13"/>
      <c r="SDM724" s="13"/>
      <c r="SDN724" s="13"/>
      <c r="SDO724" s="13"/>
      <c r="SDP724" s="13"/>
      <c r="SDQ724" s="13"/>
      <c r="SDR724" s="13"/>
      <c r="SDS724" s="13"/>
      <c r="SDT724" s="13"/>
      <c r="SDU724" s="13"/>
      <c r="SDV724" s="13"/>
      <c r="SDW724" s="13"/>
      <c r="SDX724" s="13"/>
      <c r="SDY724" s="13"/>
      <c r="SDZ724" s="13"/>
      <c r="SEA724" s="13"/>
      <c r="SEB724" s="13"/>
      <c r="SEC724" s="13"/>
      <c r="SED724" s="13"/>
      <c r="SEE724" s="13"/>
      <c r="SEF724" s="13"/>
      <c r="SEG724" s="13"/>
      <c r="SEH724" s="13"/>
      <c r="SEI724" s="13"/>
      <c r="SEJ724" s="13"/>
      <c r="SEK724" s="13"/>
      <c r="SEL724" s="13"/>
      <c r="SEM724" s="13"/>
      <c r="SEN724" s="13"/>
      <c r="SEO724" s="13"/>
      <c r="SEP724" s="13"/>
      <c r="SEQ724" s="13"/>
      <c r="SER724" s="13"/>
      <c r="SES724" s="13"/>
      <c r="SET724" s="13"/>
      <c r="SEU724" s="13"/>
      <c r="SEV724" s="13"/>
      <c r="SEW724" s="13"/>
      <c r="SEX724" s="13"/>
      <c r="SEY724" s="13"/>
      <c r="SEZ724" s="13"/>
      <c r="SFA724" s="13"/>
      <c r="SFB724" s="13"/>
      <c r="SFC724" s="13"/>
      <c r="SFD724" s="13"/>
      <c r="SFE724" s="13"/>
      <c r="SFF724" s="13"/>
      <c r="SFG724" s="13"/>
      <c r="SFH724" s="13"/>
      <c r="SFI724" s="13"/>
      <c r="SFJ724" s="13"/>
      <c r="SFK724" s="13"/>
      <c r="SFL724" s="13"/>
      <c r="SFM724" s="13"/>
      <c r="SFN724" s="13"/>
      <c r="SFO724" s="13"/>
      <c r="SFP724" s="13"/>
      <c r="SFQ724" s="13"/>
      <c r="SFR724" s="13"/>
      <c r="SFS724" s="13"/>
      <c r="SFT724" s="13"/>
      <c r="SFU724" s="13"/>
      <c r="SFV724" s="13"/>
      <c r="SFW724" s="13"/>
      <c r="SFX724" s="13"/>
      <c r="SFY724" s="13"/>
      <c r="SFZ724" s="13"/>
      <c r="SGA724" s="13"/>
      <c r="SGB724" s="13"/>
      <c r="SGC724" s="13"/>
      <c r="SGD724" s="13"/>
      <c r="SGE724" s="13"/>
      <c r="SGF724" s="13"/>
      <c r="SGG724" s="13"/>
      <c r="SGH724" s="13"/>
      <c r="SGI724" s="13"/>
      <c r="SGJ724" s="13"/>
      <c r="SGK724" s="13"/>
      <c r="SGL724" s="13"/>
      <c r="SGM724" s="13"/>
      <c r="SGN724" s="13"/>
      <c r="SGO724" s="13"/>
      <c r="SGP724" s="13"/>
      <c r="SGQ724" s="13"/>
      <c r="SGR724" s="13"/>
      <c r="SGS724" s="13"/>
      <c r="SGT724" s="13"/>
      <c r="SGU724" s="13"/>
      <c r="SGV724" s="13"/>
      <c r="SGW724" s="13"/>
      <c r="SGX724" s="13"/>
      <c r="SGY724" s="13"/>
      <c r="SGZ724" s="13"/>
      <c r="SHA724" s="13"/>
      <c r="SHB724" s="13"/>
      <c r="SHC724" s="13"/>
      <c r="SHD724" s="13"/>
      <c r="SHE724" s="13"/>
      <c r="SHF724" s="13"/>
      <c r="SHG724" s="13"/>
      <c r="SHH724" s="13"/>
      <c r="SHI724" s="13"/>
      <c r="SHJ724" s="13"/>
      <c r="SHK724" s="13"/>
      <c r="SHL724" s="13"/>
      <c r="SHM724" s="13"/>
      <c r="SHN724" s="13"/>
      <c r="SHO724" s="13"/>
      <c r="SHP724" s="13"/>
      <c r="SHQ724" s="13"/>
      <c r="SHR724" s="13"/>
      <c r="SHS724" s="13"/>
      <c r="SHT724" s="13"/>
      <c r="SHU724" s="13"/>
      <c r="SHV724" s="13"/>
      <c r="SHW724" s="13"/>
      <c r="SHX724" s="13"/>
      <c r="SHY724" s="13"/>
      <c r="SHZ724" s="13"/>
      <c r="SIA724" s="13"/>
      <c r="SIB724" s="13"/>
      <c r="SIC724" s="13"/>
      <c r="SID724" s="13"/>
      <c r="SIE724" s="13"/>
      <c r="SIF724" s="13"/>
      <c r="SIG724" s="13"/>
      <c r="SIH724" s="13"/>
      <c r="SII724" s="13"/>
      <c r="SIJ724" s="13"/>
      <c r="SIK724" s="13"/>
      <c r="SIL724" s="13"/>
      <c r="SIM724" s="13"/>
      <c r="SIN724" s="13"/>
      <c r="SIO724" s="13"/>
      <c r="SIP724" s="13"/>
      <c r="SIQ724" s="13"/>
      <c r="SIR724" s="13"/>
      <c r="SIS724" s="13"/>
      <c r="SIT724" s="13"/>
      <c r="SIU724" s="13"/>
      <c r="SIV724" s="13"/>
      <c r="SIW724" s="13"/>
      <c r="SIX724" s="13"/>
      <c r="SIY724" s="13"/>
      <c r="SIZ724" s="13"/>
      <c r="SJA724" s="13"/>
      <c r="SJB724" s="13"/>
      <c r="SJC724" s="13"/>
      <c r="SJD724" s="13"/>
      <c r="SJE724" s="13"/>
      <c r="SJF724" s="13"/>
      <c r="SJG724" s="13"/>
      <c r="SJH724" s="13"/>
      <c r="SJI724" s="13"/>
      <c r="SJJ724" s="13"/>
      <c r="SJK724" s="13"/>
      <c r="SJL724" s="13"/>
      <c r="SJM724" s="13"/>
      <c r="SJN724" s="13"/>
      <c r="SJO724" s="13"/>
      <c r="SJP724" s="13"/>
      <c r="SJQ724" s="13"/>
      <c r="SJR724" s="13"/>
      <c r="SJS724" s="13"/>
      <c r="SJT724" s="13"/>
      <c r="SJU724" s="13"/>
      <c r="SJV724" s="13"/>
      <c r="SJW724" s="13"/>
      <c r="SJX724" s="13"/>
      <c r="SJY724" s="13"/>
      <c r="SJZ724" s="13"/>
      <c r="SKA724" s="13"/>
      <c r="SKB724" s="13"/>
      <c r="SKC724" s="13"/>
      <c r="SKD724" s="13"/>
      <c r="SKE724" s="13"/>
      <c r="SKF724" s="13"/>
      <c r="SKG724" s="13"/>
      <c r="SKH724" s="13"/>
      <c r="SKI724" s="13"/>
      <c r="SKJ724" s="13"/>
      <c r="SKK724" s="13"/>
      <c r="SKL724" s="13"/>
      <c r="SKM724" s="13"/>
      <c r="SKN724" s="13"/>
      <c r="SKO724" s="13"/>
      <c r="SKP724" s="13"/>
      <c r="SKQ724" s="13"/>
      <c r="SKR724" s="13"/>
      <c r="SKS724" s="13"/>
      <c r="SKT724" s="13"/>
      <c r="SKU724" s="13"/>
      <c r="SKV724" s="13"/>
      <c r="SKW724" s="13"/>
      <c r="SKX724" s="13"/>
      <c r="SKY724" s="13"/>
      <c r="SKZ724" s="13"/>
      <c r="SLA724" s="13"/>
      <c r="SLB724" s="13"/>
      <c r="SLC724" s="13"/>
      <c r="SLD724" s="13"/>
      <c r="SLE724" s="13"/>
      <c r="SLF724" s="13"/>
      <c r="SLG724" s="13"/>
      <c r="SLH724" s="13"/>
      <c r="SLI724" s="13"/>
      <c r="SLJ724" s="13"/>
      <c r="SLK724" s="13"/>
      <c r="SLL724" s="13"/>
      <c r="SLM724" s="13"/>
      <c r="SLN724" s="13"/>
      <c r="SLO724" s="13"/>
      <c r="SLP724" s="13"/>
      <c r="SLQ724" s="13"/>
      <c r="SLR724" s="13"/>
      <c r="SLS724" s="13"/>
      <c r="SLT724" s="13"/>
      <c r="SLU724" s="13"/>
      <c r="SLV724" s="13"/>
      <c r="SLW724" s="13"/>
      <c r="SLX724" s="13"/>
      <c r="SLY724" s="13"/>
      <c r="SLZ724" s="13"/>
      <c r="SMA724" s="13"/>
      <c r="SMB724" s="13"/>
      <c r="SMC724" s="13"/>
      <c r="SMD724" s="13"/>
      <c r="SME724" s="13"/>
      <c r="SMF724" s="13"/>
      <c r="SMG724" s="13"/>
      <c r="SMH724" s="13"/>
      <c r="SMI724" s="13"/>
      <c r="SMJ724" s="13"/>
      <c r="SMK724" s="13"/>
      <c r="SML724" s="13"/>
      <c r="SMM724" s="13"/>
      <c r="SMN724" s="13"/>
      <c r="SMO724" s="13"/>
      <c r="SMP724" s="13"/>
      <c r="SMQ724" s="13"/>
      <c r="SMR724" s="13"/>
      <c r="SMS724" s="13"/>
      <c r="SMT724" s="13"/>
      <c r="SMU724" s="13"/>
      <c r="SMV724" s="13"/>
      <c r="SMW724" s="13"/>
      <c r="SMX724" s="13"/>
      <c r="SMY724" s="13"/>
      <c r="SMZ724" s="13"/>
      <c r="SNA724" s="13"/>
      <c r="SNB724" s="13"/>
      <c r="SNC724" s="13"/>
      <c r="SND724" s="13"/>
      <c r="SNE724" s="13"/>
      <c r="SNF724" s="13"/>
      <c r="SNG724" s="13"/>
      <c r="SNH724" s="13"/>
      <c r="SNI724" s="13"/>
      <c r="SNJ724" s="13"/>
      <c r="SNK724" s="13"/>
      <c r="SNL724" s="13"/>
      <c r="SNM724" s="13"/>
      <c r="SNN724" s="13"/>
      <c r="SNO724" s="13"/>
      <c r="SNP724" s="13"/>
      <c r="SNQ724" s="13"/>
      <c r="SNR724" s="13"/>
      <c r="SNS724" s="13"/>
      <c r="SNT724" s="13"/>
      <c r="SNU724" s="13"/>
      <c r="SNV724" s="13"/>
      <c r="SNW724" s="13"/>
      <c r="SNX724" s="13"/>
      <c r="SNY724" s="13"/>
      <c r="SNZ724" s="13"/>
      <c r="SOA724" s="13"/>
      <c r="SOB724" s="13"/>
      <c r="SOC724" s="13"/>
      <c r="SOD724" s="13"/>
      <c r="SOE724" s="13"/>
      <c r="SOF724" s="13"/>
      <c r="SOG724" s="13"/>
      <c r="SOH724" s="13"/>
      <c r="SOI724" s="13"/>
      <c r="SOJ724" s="13"/>
      <c r="SOK724" s="13"/>
      <c r="SOL724" s="13"/>
      <c r="SOM724" s="13"/>
      <c r="SON724" s="13"/>
      <c r="SOO724" s="13"/>
      <c r="SOP724" s="13"/>
      <c r="SOQ724" s="13"/>
      <c r="SOR724" s="13"/>
      <c r="SOS724" s="13"/>
      <c r="SOT724" s="13"/>
      <c r="SOU724" s="13"/>
      <c r="SOV724" s="13"/>
      <c r="SOW724" s="13"/>
      <c r="SOX724" s="13"/>
      <c r="SOY724" s="13"/>
      <c r="SOZ724" s="13"/>
      <c r="SPA724" s="13"/>
      <c r="SPB724" s="13"/>
      <c r="SPC724" s="13"/>
      <c r="SPD724" s="13"/>
      <c r="SPE724" s="13"/>
      <c r="SPF724" s="13"/>
      <c r="SPG724" s="13"/>
      <c r="SPH724" s="13"/>
      <c r="SPI724" s="13"/>
      <c r="SPJ724" s="13"/>
      <c r="SPK724" s="13"/>
      <c r="SPL724" s="13"/>
      <c r="SPM724" s="13"/>
      <c r="SPN724" s="13"/>
      <c r="SPO724" s="13"/>
      <c r="SPP724" s="13"/>
      <c r="SPQ724" s="13"/>
      <c r="SPR724" s="13"/>
      <c r="SPS724" s="13"/>
      <c r="SPT724" s="13"/>
      <c r="SPU724" s="13"/>
      <c r="SPV724" s="13"/>
      <c r="SPW724" s="13"/>
      <c r="SPX724" s="13"/>
      <c r="SPY724" s="13"/>
      <c r="SPZ724" s="13"/>
      <c r="SQA724" s="13"/>
      <c r="SQB724" s="13"/>
      <c r="SQC724" s="13"/>
      <c r="SQD724" s="13"/>
      <c r="SQE724" s="13"/>
      <c r="SQF724" s="13"/>
      <c r="SQG724" s="13"/>
      <c r="SQH724" s="13"/>
      <c r="SQI724" s="13"/>
      <c r="SQJ724" s="13"/>
      <c r="SQK724" s="13"/>
      <c r="SQL724" s="13"/>
      <c r="SQM724" s="13"/>
      <c r="SQN724" s="13"/>
      <c r="SQO724" s="13"/>
      <c r="SQP724" s="13"/>
      <c r="SQQ724" s="13"/>
      <c r="SQR724" s="13"/>
      <c r="SQS724" s="13"/>
      <c r="SQT724" s="13"/>
      <c r="SQU724" s="13"/>
      <c r="SQV724" s="13"/>
      <c r="SQW724" s="13"/>
      <c r="SQX724" s="13"/>
      <c r="SQY724" s="13"/>
      <c r="SQZ724" s="13"/>
      <c r="SRA724" s="13"/>
      <c r="SRB724" s="13"/>
      <c r="SRC724" s="13"/>
      <c r="SRD724" s="13"/>
      <c r="SRE724" s="13"/>
      <c r="SRF724" s="13"/>
      <c r="SRG724" s="13"/>
      <c r="SRH724" s="13"/>
      <c r="SRI724" s="13"/>
      <c r="SRJ724" s="13"/>
      <c r="SRK724" s="13"/>
      <c r="SRL724" s="13"/>
      <c r="SRM724" s="13"/>
      <c r="SRN724" s="13"/>
      <c r="SRO724" s="13"/>
      <c r="SRP724" s="13"/>
      <c r="SRQ724" s="13"/>
      <c r="SRR724" s="13"/>
      <c r="SRS724" s="13"/>
      <c r="SRT724" s="13"/>
      <c r="SRU724" s="13"/>
      <c r="SRV724" s="13"/>
      <c r="SRW724" s="13"/>
      <c r="SRX724" s="13"/>
      <c r="SRY724" s="13"/>
      <c r="SRZ724" s="13"/>
      <c r="SSA724" s="13"/>
      <c r="SSB724" s="13"/>
      <c r="SSC724" s="13"/>
      <c r="SSD724" s="13"/>
      <c r="SSE724" s="13"/>
      <c r="SSF724" s="13"/>
      <c r="SSG724" s="13"/>
      <c r="SSH724" s="13"/>
      <c r="SSI724" s="13"/>
      <c r="SSJ724" s="13"/>
      <c r="SSK724" s="13"/>
      <c r="SSL724" s="13"/>
      <c r="SSM724" s="13"/>
      <c r="SSN724" s="13"/>
      <c r="SSO724" s="13"/>
      <c r="SSP724" s="13"/>
      <c r="SSQ724" s="13"/>
      <c r="SSR724" s="13"/>
      <c r="SSS724" s="13"/>
      <c r="SST724" s="13"/>
      <c r="SSU724" s="13"/>
      <c r="SSV724" s="13"/>
      <c r="SSW724" s="13"/>
      <c r="SSX724" s="13"/>
      <c r="SSY724" s="13"/>
      <c r="SSZ724" s="13"/>
      <c r="STA724" s="13"/>
      <c r="STB724" s="13"/>
      <c r="STC724" s="13"/>
      <c r="STD724" s="13"/>
      <c r="STE724" s="13"/>
      <c r="STF724" s="13"/>
      <c r="STG724" s="13"/>
      <c r="STH724" s="13"/>
      <c r="STI724" s="13"/>
      <c r="STJ724" s="13"/>
      <c r="STK724" s="13"/>
      <c r="STL724" s="13"/>
      <c r="STM724" s="13"/>
      <c r="STN724" s="13"/>
      <c r="STO724" s="13"/>
      <c r="STP724" s="13"/>
      <c r="STQ724" s="13"/>
      <c r="STR724" s="13"/>
      <c r="STS724" s="13"/>
      <c r="STT724" s="13"/>
      <c r="STU724" s="13"/>
      <c r="STV724" s="13"/>
      <c r="STW724" s="13"/>
      <c r="STX724" s="13"/>
      <c r="STY724" s="13"/>
      <c r="STZ724" s="13"/>
      <c r="SUA724" s="13"/>
      <c r="SUB724" s="13"/>
      <c r="SUC724" s="13"/>
      <c r="SUD724" s="13"/>
      <c r="SUE724" s="13"/>
      <c r="SUF724" s="13"/>
      <c r="SUG724" s="13"/>
      <c r="SUH724" s="13"/>
      <c r="SUI724" s="13"/>
      <c r="SUJ724" s="13"/>
      <c r="SUK724" s="13"/>
      <c r="SUL724" s="13"/>
      <c r="SUM724" s="13"/>
      <c r="SUN724" s="13"/>
      <c r="SUO724" s="13"/>
      <c r="SUP724" s="13"/>
      <c r="SUQ724" s="13"/>
      <c r="SUR724" s="13"/>
      <c r="SUS724" s="13"/>
      <c r="SUT724" s="13"/>
      <c r="SUU724" s="13"/>
      <c r="SUV724" s="13"/>
      <c r="SUW724" s="13"/>
      <c r="SUX724" s="13"/>
      <c r="SUY724" s="13"/>
      <c r="SUZ724" s="13"/>
      <c r="SVA724" s="13"/>
      <c r="SVB724" s="13"/>
      <c r="SVC724" s="13"/>
      <c r="SVD724" s="13"/>
      <c r="SVE724" s="13"/>
      <c r="SVF724" s="13"/>
      <c r="SVG724" s="13"/>
      <c r="SVH724" s="13"/>
      <c r="SVI724" s="13"/>
      <c r="SVJ724" s="13"/>
      <c r="SVK724" s="13"/>
      <c r="SVL724" s="13"/>
      <c r="SVM724" s="13"/>
      <c r="SVN724" s="13"/>
      <c r="SVO724" s="13"/>
      <c r="SVP724" s="13"/>
      <c r="SVQ724" s="13"/>
      <c r="SVR724" s="13"/>
      <c r="SVS724" s="13"/>
      <c r="SVT724" s="13"/>
      <c r="SVU724" s="13"/>
      <c r="SVV724" s="13"/>
      <c r="SVW724" s="13"/>
      <c r="SVX724" s="13"/>
      <c r="SVY724" s="13"/>
      <c r="SVZ724" s="13"/>
      <c r="SWA724" s="13"/>
      <c r="SWB724" s="13"/>
      <c r="SWC724" s="13"/>
      <c r="SWD724" s="13"/>
      <c r="SWE724" s="13"/>
      <c r="SWF724" s="13"/>
      <c r="SWG724" s="13"/>
      <c r="SWH724" s="13"/>
      <c r="SWI724" s="13"/>
      <c r="SWJ724" s="13"/>
      <c r="SWK724" s="13"/>
      <c r="SWL724" s="13"/>
      <c r="SWM724" s="13"/>
      <c r="SWN724" s="13"/>
      <c r="SWO724" s="13"/>
      <c r="SWP724" s="13"/>
      <c r="SWQ724" s="13"/>
      <c r="SWR724" s="13"/>
      <c r="SWS724" s="13"/>
      <c r="SWT724" s="13"/>
      <c r="SWU724" s="13"/>
      <c r="SWV724" s="13"/>
      <c r="SWW724" s="13"/>
      <c r="SWX724" s="13"/>
      <c r="SWY724" s="13"/>
      <c r="SWZ724" s="13"/>
      <c r="SXA724" s="13"/>
      <c r="SXB724" s="13"/>
      <c r="SXC724" s="13"/>
      <c r="SXD724" s="13"/>
      <c r="SXE724" s="13"/>
      <c r="SXF724" s="13"/>
      <c r="SXG724" s="13"/>
      <c r="SXH724" s="13"/>
      <c r="SXI724" s="13"/>
      <c r="SXJ724" s="13"/>
      <c r="SXK724" s="13"/>
      <c r="SXL724" s="13"/>
      <c r="SXM724" s="13"/>
      <c r="SXN724" s="13"/>
      <c r="SXO724" s="13"/>
      <c r="SXP724" s="13"/>
      <c r="SXQ724" s="13"/>
      <c r="SXR724" s="13"/>
      <c r="SXS724" s="13"/>
      <c r="SXT724" s="13"/>
      <c r="SXU724" s="13"/>
      <c r="SXV724" s="13"/>
      <c r="SXW724" s="13"/>
      <c r="SXX724" s="13"/>
      <c r="SXY724" s="13"/>
      <c r="SXZ724" s="13"/>
      <c r="SYA724" s="13"/>
      <c r="SYB724" s="13"/>
      <c r="SYC724" s="13"/>
      <c r="SYD724" s="13"/>
      <c r="SYE724" s="13"/>
      <c r="SYF724" s="13"/>
      <c r="SYG724" s="13"/>
      <c r="SYH724" s="13"/>
      <c r="SYI724" s="13"/>
      <c r="SYJ724" s="13"/>
      <c r="SYK724" s="13"/>
      <c r="SYL724" s="13"/>
      <c r="SYM724" s="13"/>
      <c r="SYN724" s="13"/>
      <c r="SYO724" s="13"/>
      <c r="SYP724" s="13"/>
      <c r="SYQ724" s="13"/>
      <c r="SYR724" s="13"/>
      <c r="SYS724" s="13"/>
      <c r="SYT724" s="13"/>
      <c r="SYU724" s="13"/>
      <c r="SYV724" s="13"/>
      <c r="SYW724" s="13"/>
      <c r="SYX724" s="13"/>
      <c r="SYY724" s="13"/>
      <c r="SYZ724" s="13"/>
      <c r="SZA724" s="13"/>
      <c r="SZB724" s="13"/>
      <c r="SZC724" s="13"/>
      <c r="SZD724" s="13"/>
      <c r="SZE724" s="13"/>
      <c r="SZF724" s="13"/>
      <c r="SZG724" s="13"/>
      <c r="SZH724" s="13"/>
      <c r="SZI724" s="13"/>
      <c r="SZJ724" s="13"/>
      <c r="SZK724" s="13"/>
      <c r="SZL724" s="13"/>
      <c r="SZM724" s="13"/>
      <c r="SZN724" s="13"/>
      <c r="SZO724" s="13"/>
      <c r="SZP724" s="13"/>
      <c r="SZQ724" s="13"/>
      <c r="SZR724" s="13"/>
      <c r="SZS724" s="13"/>
      <c r="SZT724" s="13"/>
      <c r="SZU724" s="13"/>
      <c r="SZV724" s="13"/>
      <c r="SZW724" s="13"/>
      <c r="SZX724" s="13"/>
      <c r="SZY724" s="13"/>
      <c r="SZZ724" s="13"/>
      <c r="TAA724" s="13"/>
      <c r="TAB724" s="13"/>
      <c r="TAC724" s="13"/>
      <c r="TAD724" s="13"/>
      <c r="TAE724" s="13"/>
      <c r="TAF724" s="13"/>
      <c r="TAG724" s="13"/>
      <c r="TAH724" s="13"/>
      <c r="TAI724" s="13"/>
      <c r="TAJ724" s="13"/>
      <c r="TAK724" s="13"/>
      <c r="TAL724" s="13"/>
      <c r="TAM724" s="13"/>
      <c r="TAN724" s="13"/>
      <c r="TAO724" s="13"/>
      <c r="TAP724" s="13"/>
      <c r="TAQ724" s="13"/>
      <c r="TAR724" s="13"/>
      <c r="TAS724" s="13"/>
      <c r="TAT724" s="13"/>
      <c r="TAU724" s="13"/>
      <c r="TAV724" s="13"/>
      <c r="TAW724" s="13"/>
      <c r="TAX724" s="13"/>
      <c r="TAY724" s="13"/>
      <c r="TAZ724" s="13"/>
      <c r="TBA724" s="13"/>
      <c r="TBB724" s="13"/>
      <c r="TBC724" s="13"/>
      <c r="TBD724" s="13"/>
      <c r="TBE724" s="13"/>
      <c r="TBF724" s="13"/>
      <c r="TBG724" s="13"/>
      <c r="TBH724" s="13"/>
      <c r="TBI724" s="13"/>
      <c r="TBJ724" s="13"/>
      <c r="TBK724" s="13"/>
      <c r="TBL724" s="13"/>
      <c r="TBM724" s="13"/>
      <c r="TBN724" s="13"/>
      <c r="TBO724" s="13"/>
      <c r="TBP724" s="13"/>
      <c r="TBQ724" s="13"/>
      <c r="TBR724" s="13"/>
      <c r="TBS724" s="13"/>
      <c r="TBT724" s="13"/>
      <c r="TBU724" s="13"/>
      <c r="TBV724" s="13"/>
      <c r="TBW724" s="13"/>
      <c r="TBX724" s="13"/>
      <c r="TBY724" s="13"/>
      <c r="TBZ724" s="13"/>
      <c r="TCA724" s="13"/>
      <c r="TCB724" s="13"/>
      <c r="TCC724" s="13"/>
      <c r="TCD724" s="13"/>
      <c r="TCE724" s="13"/>
      <c r="TCF724" s="13"/>
      <c r="TCG724" s="13"/>
      <c r="TCH724" s="13"/>
      <c r="TCI724" s="13"/>
      <c r="TCJ724" s="13"/>
      <c r="TCK724" s="13"/>
      <c r="TCL724" s="13"/>
      <c r="TCM724" s="13"/>
      <c r="TCN724" s="13"/>
      <c r="TCO724" s="13"/>
      <c r="TCP724" s="13"/>
      <c r="TCQ724" s="13"/>
      <c r="TCR724" s="13"/>
      <c r="TCS724" s="13"/>
      <c r="TCT724" s="13"/>
      <c r="TCU724" s="13"/>
      <c r="TCV724" s="13"/>
      <c r="TCW724" s="13"/>
      <c r="TCX724" s="13"/>
      <c r="TCY724" s="13"/>
      <c r="TCZ724" s="13"/>
      <c r="TDA724" s="13"/>
      <c r="TDB724" s="13"/>
      <c r="TDC724" s="13"/>
      <c r="TDD724" s="13"/>
      <c r="TDE724" s="13"/>
      <c r="TDF724" s="13"/>
      <c r="TDG724" s="13"/>
      <c r="TDH724" s="13"/>
      <c r="TDI724" s="13"/>
      <c r="TDJ724" s="13"/>
      <c r="TDK724" s="13"/>
      <c r="TDL724" s="13"/>
      <c r="TDM724" s="13"/>
      <c r="TDN724" s="13"/>
      <c r="TDO724" s="13"/>
      <c r="TDP724" s="13"/>
      <c r="TDQ724" s="13"/>
      <c r="TDR724" s="13"/>
      <c r="TDS724" s="13"/>
      <c r="TDT724" s="13"/>
      <c r="TDU724" s="13"/>
      <c r="TDV724" s="13"/>
      <c r="TDW724" s="13"/>
      <c r="TDX724" s="13"/>
      <c r="TDY724" s="13"/>
      <c r="TDZ724" s="13"/>
      <c r="TEA724" s="13"/>
      <c r="TEB724" s="13"/>
      <c r="TEC724" s="13"/>
      <c r="TED724" s="13"/>
      <c r="TEE724" s="13"/>
      <c r="TEF724" s="13"/>
      <c r="TEG724" s="13"/>
      <c r="TEH724" s="13"/>
      <c r="TEI724" s="13"/>
      <c r="TEJ724" s="13"/>
      <c r="TEK724" s="13"/>
      <c r="TEL724" s="13"/>
      <c r="TEM724" s="13"/>
      <c r="TEN724" s="13"/>
      <c r="TEO724" s="13"/>
      <c r="TEP724" s="13"/>
      <c r="TEQ724" s="13"/>
      <c r="TER724" s="13"/>
      <c r="TES724" s="13"/>
      <c r="TET724" s="13"/>
      <c r="TEU724" s="13"/>
      <c r="TEV724" s="13"/>
      <c r="TEW724" s="13"/>
      <c r="TEX724" s="13"/>
      <c r="TEY724" s="13"/>
      <c r="TEZ724" s="13"/>
      <c r="TFA724" s="13"/>
      <c r="TFB724" s="13"/>
      <c r="TFC724" s="13"/>
      <c r="TFD724" s="13"/>
      <c r="TFE724" s="13"/>
      <c r="TFF724" s="13"/>
      <c r="TFG724" s="13"/>
      <c r="TFH724" s="13"/>
      <c r="TFI724" s="13"/>
      <c r="TFJ724" s="13"/>
      <c r="TFK724" s="13"/>
      <c r="TFL724" s="13"/>
      <c r="TFM724" s="13"/>
      <c r="TFN724" s="13"/>
      <c r="TFO724" s="13"/>
      <c r="TFP724" s="13"/>
      <c r="TFQ724" s="13"/>
      <c r="TFR724" s="13"/>
      <c r="TFS724" s="13"/>
      <c r="TFT724" s="13"/>
      <c r="TFU724" s="13"/>
      <c r="TFV724" s="13"/>
      <c r="TFW724" s="13"/>
      <c r="TFX724" s="13"/>
      <c r="TFY724" s="13"/>
      <c r="TFZ724" s="13"/>
      <c r="TGA724" s="13"/>
      <c r="TGB724" s="13"/>
      <c r="TGC724" s="13"/>
      <c r="TGD724" s="13"/>
      <c r="TGE724" s="13"/>
      <c r="TGF724" s="13"/>
      <c r="TGG724" s="13"/>
      <c r="TGH724" s="13"/>
      <c r="TGI724" s="13"/>
      <c r="TGJ724" s="13"/>
      <c r="TGK724" s="13"/>
      <c r="TGL724" s="13"/>
      <c r="TGM724" s="13"/>
      <c r="TGN724" s="13"/>
      <c r="TGO724" s="13"/>
      <c r="TGP724" s="13"/>
      <c r="TGQ724" s="13"/>
      <c r="TGR724" s="13"/>
      <c r="TGS724" s="13"/>
      <c r="TGT724" s="13"/>
      <c r="TGU724" s="13"/>
      <c r="TGV724" s="13"/>
      <c r="TGW724" s="13"/>
      <c r="TGX724" s="13"/>
      <c r="TGY724" s="13"/>
      <c r="TGZ724" s="13"/>
      <c r="THA724" s="13"/>
      <c r="THB724" s="13"/>
      <c r="THC724" s="13"/>
      <c r="THD724" s="13"/>
      <c r="THE724" s="13"/>
      <c r="THF724" s="13"/>
      <c r="THG724" s="13"/>
      <c r="THH724" s="13"/>
      <c r="THI724" s="13"/>
      <c r="THJ724" s="13"/>
      <c r="THK724" s="13"/>
      <c r="THL724" s="13"/>
      <c r="THM724" s="13"/>
      <c r="THN724" s="13"/>
      <c r="THO724" s="13"/>
      <c r="THP724" s="13"/>
      <c r="THQ724" s="13"/>
      <c r="THR724" s="13"/>
      <c r="THS724" s="13"/>
      <c r="THT724" s="13"/>
      <c r="THU724" s="13"/>
      <c r="THV724" s="13"/>
      <c r="THW724" s="13"/>
      <c r="THX724" s="13"/>
      <c r="THY724" s="13"/>
      <c r="THZ724" s="13"/>
      <c r="TIA724" s="13"/>
      <c r="TIB724" s="13"/>
      <c r="TIC724" s="13"/>
      <c r="TID724" s="13"/>
      <c r="TIE724" s="13"/>
      <c r="TIF724" s="13"/>
      <c r="TIG724" s="13"/>
      <c r="TIH724" s="13"/>
      <c r="TII724" s="13"/>
      <c r="TIJ724" s="13"/>
      <c r="TIK724" s="13"/>
      <c r="TIL724" s="13"/>
      <c r="TIM724" s="13"/>
      <c r="TIN724" s="13"/>
      <c r="TIO724" s="13"/>
      <c r="TIP724" s="13"/>
      <c r="TIQ724" s="13"/>
      <c r="TIR724" s="13"/>
      <c r="TIS724" s="13"/>
      <c r="TIT724" s="13"/>
      <c r="TIU724" s="13"/>
      <c r="TIV724" s="13"/>
      <c r="TIW724" s="13"/>
      <c r="TIX724" s="13"/>
      <c r="TIY724" s="13"/>
      <c r="TIZ724" s="13"/>
      <c r="TJA724" s="13"/>
      <c r="TJB724" s="13"/>
      <c r="TJC724" s="13"/>
      <c r="TJD724" s="13"/>
      <c r="TJE724" s="13"/>
      <c r="TJF724" s="13"/>
      <c r="TJG724" s="13"/>
      <c r="TJH724" s="13"/>
      <c r="TJI724" s="13"/>
      <c r="TJJ724" s="13"/>
      <c r="TJK724" s="13"/>
      <c r="TJL724" s="13"/>
      <c r="TJM724" s="13"/>
      <c r="TJN724" s="13"/>
      <c r="TJO724" s="13"/>
      <c r="TJP724" s="13"/>
      <c r="TJQ724" s="13"/>
      <c r="TJR724" s="13"/>
      <c r="TJS724" s="13"/>
      <c r="TJT724" s="13"/>
      <c r="TJU724" s="13"/>
      <c r="TJV724" s="13"/>
      <c r="TJW724" s="13"/>
      <c r="TJX724" s="13"/>
      <c r="TJY724" s="13"/>
      <c r="TJZ724" s="13"/>
      <c r="TKA724" s="13"/>
      <c r="TKB724" s="13"/>
      <c r="TKC724" s="13"/>
      <c r="TKD724" s="13"/>
      <c r="TKE724" s="13"/>
      <c r="TKF724" s="13"/>
      <c r="TKG724" s="13"/>
      <c r="TKH724" s="13"/>
      <c r="TKI724" s="13"/>
      <c r="TKJ724" s="13"/>
      <c r="TKK724" s="13"/>
      <c r="TKL724" s="13"/>
      <c r="TKM724" s="13"/>
      <c r="TKN724" s="13"/>
      <c r="TKO724" s="13"/>
      <c r="TKP724" s="13"/>
      <c r="TKQ724" s="13"/>
      <c r="TKR724" s="13"/>
      <c r="TKS724" s="13"/>
      <c r="TKT724" s="13"/>
      <c r="TKU724" s="13"/>
      <c r="TKV724" s="13"/>
      <c r="TKW724" s="13"/>
      <c r="TKX724" s="13"/>
      <c r="TKY724" s="13"/>
      <c r="TKZ724" s="13"/>
      <c r="TLA724" s="13"/>
      <c r="TLB724" s="13"/>
      <c r="TLC724" s="13"/>
      <c r="TLD724" s="13"/>
      <c r="TLE724" s="13"/>
      <c r="TLF724" s="13"/>
      <c r="TLG724" s="13"/>
      <c r="TLH724" s="13"/>
      <c r="TLI724" s="13"/>
      <c r="TLJ724" s="13"/>
      <c r="TLK724" s="13"/>
      <c r="TLL724" s="13"/>
      <c r="TLM724" s="13"/>
      <c r="TLN724" s="13"/>
      <c r="TLO724" s="13"/>
      <c r="TLP724" s="13"/>
      <c r="TLQ724" s="13"/>
      <c r="TLR724" s="13"/>
      <c r="TLS724" s="13"/>
      <c r="TLT724" s="13"/>
      <c r="TLU724" s="13"/>
      <c r="TLV724" s="13"/>
      <c r="TLW724" s="13"/>
      <c r="TLX724" s="13"/>
      <c r="TLY724" s="13"/>
      <c r="TLZ724" s="13"/>
      <c r="TMA724" s="13"/>
      <c r="TMB724" s="13"/>
      <c r="TMC724" s="13"/>
      <c r="TMD724" s="13"/>
      <c r="TME724" s="13"/>
      <c r="TMF724" s="13"/>
      <c r="TMG724" s="13"/>
      <c r="TMH724" s="13"/>
      <c r="TMI724" s="13"/>
      <c r="TMJ724" s="13"/>
      <c r="TMK724" s="13"/>
      <c r="TML724" s="13"/>
      <c r="TMM724" s="13"/>
      <c r="TMN724" s="13"/>
      <c r="TMO724" s="13"/>
      <c r="TMP724" s="13"/>
      <c r="TMQ724" s="13"/>
      <c r="TMR724" s="13"/>
      <c r="TMS724" s="13"/>
      <c r="TMT724" s="13"/>
      <c r="TMU724" s="13"/>
      <c r="TMV724" s="13"/>
      <c r="TMW724" s="13"/>
      <c r="TMX724" s="13"/>
      <c r="TMY724" s="13"/>
      <c r="TMZ724" s="13"/>
      <c r="TNA724" s="13"/>
      <c r="TNB724" s="13"/>
      <c r="TNC724" s="13"/>
      <c r="TND724" s="13"/>
      <c r="TNE724" s="13"/>
      <c r="TNF724" s="13"/>
      <c r="TNG724" s="13"/>
      <c r="TNH724" s="13"/>
      <c r="TNI724" s="13"/>
      <c r="TNJ724" s="13"/>
      <c r="TNK724" s="13"/>
      <c r="TNL724" s="13"/>
      <c r="TNM724" s="13"/>
      <c r="TNN724" s="13"/>
      <c r="TNO724" s="13"/>
      <c r="TNP724" s="13"/>
      <c r="TNQ724" s="13"/>
      <c r="TNR724" s="13"/>
      <c r="TNS724" s="13"/>
      <c r="TNT724" s="13"/>
      <c r="TNU724" s="13"/>
      <c r="TNV724" s="13"/>
      <c r="TNW724" s="13"/>
      <c r="TNX724" s="13"/>
      <c r="TNY724" s="13"/>
      <c r="TNZ724" s="13"/>
      <c r="TOA724" s="13"/>
      <c r="TOB724" s="13"/>
      <c r="TOC724" s="13"/>
      <c r="TOD724" s="13"/>
      <c r="TOE724" s="13"/>
      <c r="TOF724" s="13"/>
      <c r="TOG724" s="13"/>
      <c r="TOH724" s="13"/>
      <c r="TOI724" s="13"/>
      <c r="TOJ724" s="13"/>
      <c r="TOK724" s="13"/>
      <c r="TOL724" s="13"/>
      <c r="TOM724" s="13"/>
      <c r="TON724" s="13"/>
      <c r="TOO724" s="13"/>
      <c r="TOP724" s="13"/>
      <c r="TOQ724" s="13"/>
      <c r="TOR724" s="13"/>
      <c r="TOS724" s="13"/>
      <c r="TOT724" s="13"/>
      <c r="TOU724" s="13"/>
      <c r="TOV724" s="13"/>
      <c r="TOW724" s="13"/>
      <c r="TOX724" s="13"/>
      <c r="TOY724" s="13"/>
      <c r="TOZ724" s="13"/>
      <c r="TPA724" s="13"/>
      <c r="TPB724" s="13"/>
      <c r="TPC724" s="13"/>
      <c r="TPD724" s="13"/>
      <c r="TPE724" s="13"/>
      <c r="TPF724" s="13"/>
      <c r="TPG724" s="13"/>
      <c r="TPH724" s="13"/>
      <c r="TPI724" s="13"/>
      <c r="TPJ724" s="13"/>
      <c r="TPK724" s="13"/>
      <c r="TPL724" s="13"/>
      <c r="TPM724" s="13"/>
      <c r="TPN724" s="13"/>
      <c r="TPO724" s="13"/>
      <c r="TPP724" s="13"/>
      <c r="TPQ724" s="13"/>
      <c r="TPR724" s="13"/>
      <c r="TPS724" s="13"/>
      <c r="TPT724" s="13"/>
      <c r="TPU724" s="13"/>
      <c r="TPV724" s="13"/>
      <c r="TPW724" s="13"/>
      <c r="TPX724" s="13"/>
      <c r="TPY724" s="13"/>
      <c r="TPZ724" s="13"/>
      <c r="TQA724" s="13"/>
      <c r="TQB724" s="13"/>
      <c r="TQC724" s="13"/>
      <c r="TQD724" s="13"/>
      <c r="TQE724" s="13"/>
      <c r="TQF724" s="13"/>
      <c r="TQG724" s="13"/>
      <c r="TQH724" s="13"/>
      <c r="TQI724" s="13"/>
      <c r="TQJ724" s="13"/>
      <c r="TQK724" s="13"/>
      <c r="TQL724" s="13"/>
      <c r="TQM724" s="13"/>
      <c r="TQN724" s="13"/>
      <c r="TQO724" s="13"/>
      <c r="TQP724" s="13"/>
      <c r="TQQ724" s="13"/>
      <c r="TQR724" s="13"/>
      <c r="TQS724" s="13"/>
      <c r="TQT724" s="13"/>
      <c r="TQU724" s="13"/>
      <c r="TQV724" s="13"/>
      <c r="TQW724" s="13"/>
      <c r="TQX724" s="13"/>
      <c r="TQY724" s="13"/>
      <c r="TQZ724" s="13"/>
      <c r="TRA724" s="13"/>
      <c r="TRB724" s="13"/>
      <c r="TRC724" s="13"/>
      <c r="TRD724" s="13"/>
      <c r="TRE724" s="13"/>
      <c r="TRF724" s="13"/>
      <c r="TRG724" s="13"/>
      <c r="TRH724" s="13"/>
      <c r="TRI724" s="13"/>
      <c r="TRJ724" s="13"/>
      <c r="TRK724" s="13"/>
      <c r="TRL724" s="13"/>
      <c r="TRM724" s="13"/>
      <c r="TRN724" s="13"/>
      <c r="TRO724" s="13"/>
      <c r="TRP724" s="13"/>
      <c r="TRQ724" s="13"/>
      <c r="TRR724" s="13"/>
      <c r="TRS724" s="13"/>
      <c r="TRT724" s="13"/>
      <c r="TRU724" s="13"/>
      <c r="TRV724" s="13"/>
      <c r="TRW724" s="13"/>
      <c r="TRX724" s="13"/>
      <c r="TRY724" s="13"/>
      <c r="TRZ724" s="13"/>
      <c r="TSA724" s="13"/>
      <c r="TSB724" s="13"/>
      <c r="TSC724" s="13"/>
      <c r="TSD724" s="13"/>
      <c r="TSE724" s="13"/>
      <c r="TSF724" s="13"/>
      <c r="TSG724" s="13"/>
      <c r="TSH724" s="13"/>
      <c r="TSI724" s="13"/>
      <c r="TSJ724" s="13"/>
      <c r="TSK724" s="13"/>
      <c r="TSL724" s="13"/>
      <c r="TSM724" s="13"/>
      <c r="TSN724" s="13"/>
      <c r="TSO724" s="13"/>
      <c r="TSP724" s="13"/>
      <c r="TSQ724" s="13"/>
      <c r="TSR724" s="13"/>
      <c r="TSS724" s="13"/>
      <c r="TST724" s="13"/>
      <c r="TSU724" s="13"/>
      <c r="TSV724" s="13"/>
      <c r="TSW724" s="13"/>
      <c r="TSX724" s="13"/>
      <c r="TSY724" s="13"/>
      <c r="TSZ724" s="13"/>
      <c r="TTA724" s="13"/>
      <c r="TTB724" s="13"/>
      <c r="TTC724" s="13"/>
      <c r="TTD724" s="13"/>
      <c r="TTE724" s="13"/>
      <c r="TTF724" s="13"/>
      <c r="TTG724" s="13"/>
      <c r="TTH724" s="13"/>
      <c r="TTI724" s="13"/>
      <c r="TTJ724" s="13"/>
      <c r="TTK724" s="13"/>
      <c r="TTL724" s="13"/>
      <c r="TTM724" s="13"/>
      <c r="TTN724" s="13"/>
      <c r="TTO724" s="13"/>
      <c r="TTP724" s="13"/>
      <c r="TTQ724" s="13"/>
      <c r="TTR724" s="13"/>
      <c r="TTS724" s="13"/>
      <c r="TTT724" s="13"/>
      <c r="TTU724" s="13"/>
      <c r="TTV724" s="13"/>
      <c r="TTW724" s="13"/>
      <c r="TTX724" s="13"/>
      <c r="TTY724" s="13"/>
      <c r="TTZ724" s="13"/>
      <c r="TUA724" s="13"/>
      <c r="TUB724" s="13"/>
      <c r="TUC724" s="13"/>
      <c r="TUD724" s="13"/>
      <c r="TUE724" s="13"/>
      <c r="TUF724" s="13"/>
      <c r="TUG724" s="13"/>
      <c r="TUH724" s="13"/>
      <c r="TUI724" s="13"/>
      <c r="TUJ724" s="13"/>
      <c r="TUK724" s="13"/>
      <c r="TUL724" s="13"/>
      <c r="TUM724" s="13"/>
      <c r="TUN724" s="13"/>
      <c r="TUO724" s="13"/>
      <c r="TUP724" s="13"/>
      <c r="TUQ724" s="13"/>
      <c r="TUR724" s="13"/>
      <c r="TUS724" s="13"/>
      <c r="TUT724" s="13"/>
      <c r="TUU724" s="13"/>
      <c r="TUV724" s="13"/>
      <c r="TUW724" s="13"/>
      <c r="TUX724" s="13"/>
      <c r="TUY724" s="13"/>
      <c r="TUZ724" s="13"/>
      <c r="TVA724" s="13"/>
      <c r="TVB724" s="13"/>
      <c r="TVC724" s="13"/>
      <c r="TVD724" s="13"/>
      <c r="TVE724" s="13"/>
      <c r="TVF724" s="13"/>
      <c r="TVG724" s="13"/>
      <c r="TVH724" s="13"/>
      <c r="TVI724" s="13"/>
      <c r="TVJ724" s="13"/>
      <c r="TVK724" s="13"/>
      <c r="TVL724" s="13"/>
      <c r="TVM724" s="13"/>
      <c r="TVN724" s="13"/>
      <c r="TVO724" s="13"/>
      <c r="TVP724" s="13"/>
      <c r="TVQ724" s="13"/>
      <c r="TVR724" s="13"/>
      <c r="TVS724" s="13"/>
      <c r="TVT724" s="13"/>
      <c r="TVU724" s="13"/>
      <c r="TVV724" s="13"/>
      <c r="TVW724" s="13"/>
      <c r="TVX724" s="13"/>
      <c r="TVY724" s="13"/>
      <c r="TVZ724" s="13"/>
      <c r="TWA724" s="13"/>
      <c r="TWB724" s="13"/>
      <c r="TWC724" s="13"/>
      <c r="TWD724" s="13"/>
      <c r="TWE724" s="13"/>
      <c r="TWF724" s="13"/>
      <c r="TWG724" s="13"/>
      <c r="TWH724" s="13"/>
      <c r="TWI724" s="13"/>
      <c r="TWJ724" s="13"/>
      <c r="TWK724" s="13"/>
      <c r="TWL724" s="13"/>
      <c r="TWM724" s="13"/>
      <c r="TWN724" s="13"/>
      <c r="TWO724" s="13"/>
      <c r="TWP724" s="13"/>
      <c r="TWQ724" s="13"/>
      <c r="TWR724" s="13"/>
      <c r="TWS724" s="13"/>
      <c r="TWT724" s="13"/>
      <c r="TWU724" s="13"/>
      <c r="TWV724" s="13"/>
      <c r="TWW724" s="13"/>
      <c r="TWX724" s="13"/>
      <c r="TWY724" s="13"/>
      <c r="TWZ724" s="13"/>
      <c r="TXA724" s="13"/>
      <c r="TXB724" s="13"/>
      <c r="TXC724" s="13"/>
      <c r="TXD724" s="13"/>
      <c r="TXE724" s="13"/>
      <c r="TXF724" s="13"/>
      <c r="TXG724" s="13"/>
      <c r="TXH724" s="13"/>
      <c r="TXI724" s="13"/>
      <c r="TXJ724" s="13"/>
      <c r="TXK724" s="13"/>
      <c r="TXL724" s="13"/>
      <c r="TXM724" s="13"/>
      <c r="TXN724" s="13"/>
      <c r="TXO724" s="13"/>
      <c r="TXP724" s="13"/>
      <c r="TXQ724" s="13"/>
      <c r="TXR724" s="13"/>
      <c r="TXS724" s="13"/>
      <c r="TXT724" s="13"/>
      <c r="TXU724" s="13"/>
      <c r="TXV724" s="13"/>
      <c r="TXW724" s="13"/>
      <c r="TXX724" s="13"/>
      <c r="TXY724" s="13"/>
      <c r="TXZ724" s="13"/>
      <c r="TYA724" s="13"/>
      <c r="TYB724" s="13"/>
      <c r="TYC724" s="13"/>
      <c r="TYD724" s="13"/>
      <c r="TYE724" s="13"/>
      <c r="TYF724" s="13"/>
      <c r="TYG724" s="13"/>
      <c r="TYH724" s="13"/>
      <c r="TYI724" s="13"/>
      <c r="TYJ724" s="13"/>
      <c r="TYK724" s="13"/>
      <c r="TYL724" s="13"/>
      <c r="TYM724" s="13"/>
      <c r="TYN724" s="13"/>
      <c r="TYO724" s="13"/>
      <c r="TYP724" s="13"/>
      <c r="TYQ724" s="13"/>
      <c r="TYR724" s="13"/>
      <c r="TYS724" s="13"/>
      <c r="TYT724" s="13"/>
      <c r="TYU724" s="13"/>
      <c r="TYV724" s="13"/>
      <c r="TYW724" s="13"/>
      <c r="TYX724" s="13"/>
      <c r="TYY724" s="13"/>
      <c r="TYZ724" s="13"/>
      <c r="TZA724" s="13"/>
      <c r="TZB724" s="13"/>
      <c r="TZC724" s="13"/>
      <c r="TZD724" s="13"/>
      <c r="TZE724" s="13"/>
      <c r="TZF724" s="13"/>
      <c r="TZG724" s="13"/>
      <c r="TZH724" s="13"/>
      <c r="TZI724" s="13"/>
      <c r="TZJ724" s="13"/>
      <c r="TZK724" s="13"/>
      <c r="TZL724" s="13"/>
      <c r="TZM724" s="13"/>
      <c r="TZN724" s="13"/>
      <c r="TZO724" s="13"/>
      <c r="TZP724" s="13"/>
      <c r="TZQ724" s="13"/>
      <c r="TZR724" s="13"/>
      <c r="TZS724" s="13"/>
      <c r="TZT724" s="13"/>
      <c r="TZU724" s="13"/>
      <c r="TZV724" s="13"/>
      <c r="TZW724" s="13"/>
      <c r="TZX724" s="13"/>
      <c r="TZY724" s="13"/>
      <c r="TZZ724" s="13"/>
      <c r="UAA724" s="13"/>
      <c r="UAB724" s="13"/>
      <c r="UAC724" s="13"/>
      <c r="UAD724" s="13"/>
      <c r="UAE724" s="13"/>
      <c r="UAF724" s="13"/>
      <c r="UAG724" s="13"/>
      <c r="UAH724" s="13"/>
      <c r="UAI724" s="13"/>
      <c r="UAJ724" s="13"/>
      <c r="UAK724" s="13"/>
      <c r="UAL724" s="13"/>
      <c r="UAM724" s="13"/>
      <c r="UAN724" s="13"/>
      <c r="UAO724" s="13"/>
      <c r="UAP724" s="13"/>
      <c r="UAQ724" s="13"/>
      <c r="UAR724" s="13"/>
      <c r="UAS724" s="13"/>
      <c r="UAT724" s="13"/>
      <c r="UAU724" s="13"/>
      <c r="UAV724" s="13"/>
      <c r="UAW724" s="13"/>
      <c r="UAX724" s="13"/>
      <c r="UAY724" s="13"/>
      <c r="UAZ724" s="13"/>
      <c r="UBA724" s="13"/>
      <c r="UBB724" s="13"/>
      <c r="UBC724" s="13"/>
      <c r="UBD724" s="13"/>
      <c r="UBE724" s="13"/>
      <c r="UBF724" s="13"/>
      <c r="UBG724" s="13"/>
      <c r="UBH724" s="13"/>
      <c r="UBI724" s="13"/>
      <c r="UBJ724" s="13"/>
      <c r="UBK724" s="13"/>
      <c r="UBL724" s="13"/>
      <c r="UBM724" s="13"/>
      <c r="UBN724" s="13"/>
      <c r="UBO724" s="13"/>
      <c r="UBP724" s="13"/>
      <c r="UBQ724" s="13"/>
      <c r="UBR724" s="13"/>
      <c r="UBS724" s="13"/>
      <c r="UBT724" s="13"/>
      <c r="UBU724" s="13"/>
      <c r="UBV724" s="13"/>
      <c r="UBW724" s="13"/>
      <c r="UBX724" s="13"/>
      <c r="UBY724" s="13"/>
      <c r="UBZ724" s="13"/>
      <c r="UCA724" s="13"/>
      <c r="UCB724" s="13"/>
      <c r="UCC724" s="13"/>
      <c r="UCD724" s="13"/>
      <c r="UCE724" s="13"/>
      <c r="UCF724" s="13"/>
      <c r="UCG724" s="13"/>
      <c r="UCH724" s="13"/>
      <c r="UCI724" s="13"/>
      <c r="UCJ724" s="13"/>
      <c r="UCK724" s="13"/>
      <c r="UCL724" s="13"/>
      <c r="UCM724" s="13"/>
      <c r="UCN724" s="13"/>
      <c r="UCO724" s="13"/>
      <c r="UCP724" s="13"/>
      <c r="UCQ724" s="13"/>
      <c r="UCR724" s="13"/>
      <c r="UCS724" s="13"/>
      <c r="UCT724" s="13"/>
      <c r="UCU724" s="13"/>
      <c r="UCV724" s="13"/>
      <c r="UCW724" s="13"/>
      <c r="UCX724" s="13"/>
      <c r="UCY724" s="13"/>
      <c r="UCZ724" s="13"/>
      <c r="UDA724" s="13"/>
      <c r="UDB724" s="13"/>
      <c r="UDC724" s="13"/>
      <c r="UDD724" s="13"/>
      <c r="UDE724" s="13"/>
      <c r="UDF724" s="13"/>
      <c r="UDG724" s="13"/>
      <c r="UDH724" s="13"/>
      <c r="UDI724" s="13"/>
      <c r="UDJ724" s="13"/>
      <c r="UDK724" s="13"/>
      <c r="UDL724" s="13"/>
      <c r="UDM724" s="13"/>
      <c r="UDN724" s="13"/>
      <c r="UDO724" s="13"/>
      <c r="UDP724" s="13"/>
      <c r="UDQ724" s="13"/>
      <c r="UDR724" s="13"/>
      <c r="UDS724" s="13"/>
      <c r="UDT724" s="13"/>
      <c r="UDU724" s="13"/>
      <c r="UDV724" s="13"/>
      <c r="UDW724" s="13"/>
      <c r="UDX724" s="13"/>
      <c r="UDY724" s="13"/>
      <c r="UDZ724" s="13"/>
      <c r="UEA724" s="13"/>
      <c r="UEB724" s="13"/>
      <c r="UEC724" s="13"/>
      <c r="UED724" s="13"/>
      <c r="UEE724" s="13"/>
      <c r="UEF724" s="13"/>
      <c r="UEG724" s="13"/>
      <c r="UEH724" s="13"/>
      <c r="UEI724" s="13"/>
      <c r="UEJ724" s="13"/>
      <c r="UEK724" s="13"/>
      <c r="UEL724" s="13"/>
      <c r="UEM724" s="13"/>
      <c r="UEN724" s="13"/>
      <c r="UEO724" s="13"/>
      <c r="UEP724" s="13"/>
      <c r="UEQ724" s="13"/>
      <c r="UER724" s="13"/>
      <c r="UES724" s="13"/>
      <c r="UET724" s="13"/>
      <c r="UEU724" s="13"/>
      <c r="UEV724" s="13"/>
      <c r="UEW724" s="13"/>
      <c r="UEX724" s="13"/>
      <c r="UEY724" s="13"/>
      <c r="UEZ724" s="13"/>
      <c r="UFA724" s="13"/>
      <c r="UFB724" s="13"/>
      <c r="UFC724" s="13"/>
      <c r="UFD724" s="13"/>
      <c r="UFE724" s="13"/>
      <c r="UFF724" s="13"/>
      <c r="UFG724" s="13"/>
      <c r="UFH724" s="13"/>
      <c r="UFI724" s="13"/>
      <c r="UFJ724" s="13"/>
      <c r="UFK724" s="13"/>
      <c r="UFL724" s="13"/>
      <c r="UFM724" s="13"/>
      <c r="UFN724" s="13"/>
      <c r="UFO724" s="13"/>
      <c r="UFP724" s="13"/>
      <c r="UFQ724" s="13"/>
      <c r="UFR724" s="13"/>
      <c r="UFS724" s="13"/>
      <c r="UFT724" s="13"/>
      <c r="UFU724" s="13"/>
      <c r="UFV724" s="13"/>
      <c r="UFW724" s="13"/>
      <c r="UFX724" s="13"/>
      <c r="UFY724" s="13"/>
      <c r="UFZ724" s="13"/>
      <c r="UGA724" s="13"/>
      <c r="UGB724" s="13"/>
      <c r="UGC724" s="13"/>
      <c r="UGD724" s="13"/>
      <c r="UGE724" s="13"/>
      <c r="UGF724" s="13"/>
      <c r="UGG724" s="13"/>
      <c r="UGH724" s="13"/>
      <c r="UGI724" s="13"/>
      <c r="UGJ724" s="13"/>
      <c r="UGK724" s="13"/>
      <c r="UGL724" s="13"/>
      <c r="UGM724" s="13"/>
      <c r="UGN724" s="13"/>
      <c r="UGO724" s="13"/>
      <c r="UGP724" s="13"/>
      <c r="UGQ724" s="13"/>
      <c r="UGR724" s="13"/>
      <c r="UGS724" s="13"/>
      <c r="UGT724" s="13"/>
      <c r="UGU724" s="13"/>
      <c r="UGV724" s="13"/>
      <c r="UGW724" s="13"/>
      <c r="UGX724" s="13"/>
      <c r="UGY724" s="13"/>
      <c r="UGZ724" s="13"/>
      <c r="UHA724" s="13"/>
      <c r="UHB724" s="13"/>
      <c r="UHC724" s="13"/>
      <c r="UHD724" s="13"/>
      <c r="UHE724" s="13"/>
      <c r="UHF724" s="13"/>
      <c r="UHG724" s="13"/>
      <c r="UHH724" s="13"/>
      <c r="UHI724" s="13"/>
      <c r="UHJ724" s="13"/>
      <c r="UHK724" s="13"/>
      <c r="UHL724" s="13"/>
      <c r="UHM724" s="13"/>
      <c r="UHN724" s="13"/>
      <c r="UHO724" s="13"/>
      <c r="UHP724" s="13"/>
      <c r="UHQ724" s="13"/>
      <c r="UHR724" s="13"/>
      <c r="UHS724" s="13"/>
      <c r="UHT724" s="13"/>
      <c r="UHU724" s="13"/>
      <c r="UHV724" s="13"/>
      <c r="UHW724" s="13"/>
      <c r="UHX724" s="13"/>
      <c r="UHY724" s="13"/>
      <c r="UHZ724" s="13"/>
      <c r="UIA724" s="13"/>
      <c r="UIB724" s="13"/>
      <c r="UIC724" s="13"/>
      <c r="UID724" s="13"/>
      <c r="UIE724" s="13"/>
      <c r="UIF724" s="13"/>
      <c r="UIG724" s="13"/>
      <c r="UIH724" s="13"/>
      <c r="UII724" s="13"/>
      <c r="UIJ724" s="13"/>
      <c r="UIK724" s="13"/>
      <c r="UIL724" s="13"/>
      <c r="UIM724" s="13"/>
      <c r="UIN724" s="13"/>
      <c r="UIO724" s="13"/>
      <c r="UIP724" s="13"/>
      <c r="UIQ724" s="13"/>
      <c r="UIR724" s="13"/>
      <c r="UIS724" s="13"/>
      <c r="UIT724" s="13"/>
      <c r="UIU724" s="13"/>
      <c r="UIV724" s="13"/>
      <c r="UIW724" s="13"/>
      <c r="UIX724" s="13"/>
      <c r="UIY724" s="13"/>
      <c r="UIZ724" s="13"/>
      <c r="UJA724" s="13"/>
      <c r="UJB724" s="13"/>
      <c r="UJC724" s="13"/>
      <c r="UJD724" s="13"/>
      <c r="UJE724" s="13"/>
      <c r="UJF724" s="13"/>
      <c r="UJG724" s="13"/>
      <c r="UJH724" s="13"/>
      <c r="UJI724" s="13"/>
      <c r="UJJ724" s="13"/>
      <c r="UJK724" s="13"/>
      <c r="UJL724" s="13"/>
      <c r="UJM724" s="13"/>
      <c r="UJN724" s="13"/>
      <c r="UJO724" s="13"/>
      <c r="UJP724" s="13"/>
      <c r="UJQ724" s="13"/>
      <c r="UJR724" s="13"/>
      <c r="UJS724" s="13"/>
      <c r="UJT724" s="13"/>
      <c r="UJU724" s="13"/>
      <c r="UJV724" s="13"/>
      <c r="UJW724" s="13"/>
      <c r="UJX724" s="13"/>
      <c r="UJY724" s="13"/>
      <c r="UJZ724" s="13"/>
      <c r="UKA724" s="13"/>
      <c r="UKB724" s="13"/>
      <c r="UKC724" s="13"/>
      <c r="UKD724" s="13"/>
      <c r="UKE724" s="13"/>
      <c r="UKF724" s="13"/>
      <c r="UKG724" s="13"/>
      <c r="UKH724" s="13"/>
      <c r="UKI724" s="13"/>
      <c r="UKJ724" s="13"/>
      <c r="UKK724" s="13"/>
      <c r="UKL724" s="13"/>
      <c r="UKM724" s="13"/>
      <c r="UKN724" s="13"/>
      <c r="UKO724" s="13"/>
      <c r="UKP724" s="13"/>
      <c r="UKQ724" s="13"/>
      <c r="UKR724" s="13"/>
      <c r="UKS724" s="13"/>
      <c r="UKT724" s="13"/>
      <c r="UKU724" s="13"/>
      <c r="UKV724" s="13"/>
      <c r="UKW724" s="13"/>
      <c r="UKX724" s="13"/>
      <c r="UKY724" s="13"/>
      <c r="UKZ724" s="13"/>
      <c r="ULA724" s="13"/>
      <c r="ULB724" s="13"/>
      <c r="ULC724" s="13"/>
      <c r="ULD724" s="13"/>
      <c r="ULE724" s="13"/>
      <c r="ULF724" s="13"/>
      <c r="ULG724" s="13"/>
      <c r="ULH724" s="13"/>
      <c r="ULI724" s="13"/>
      <c r="ULJ724" s="13"/>
      <c r="ULK724" s="13"/>
      <c r="ULL724" s="13"/>
      <c r="ULM724" s="13"/>
      <c r="ULN724" s="13"/>
      <c r="ULO724" s="13"/>
      <c r="ULP724" s="13"/>
      <c r="ULQ724" s="13"/>
      <c r="ULR724" s="13"/>
      <c r="ULS724" s="13"/>
      <c r="ULT724" s="13"/>
      <c r="ULU724" s="13"/>
      <c r="ULV724" s="13"/>
      <c r="ULW724" s="13"/>
      <c r="ULX724" s="13"/>
      <c r="ULY724" s="13"/>
      <c r="ULZ724" s="13"/>
      <c r="UMA724" s="13"/>
      <c r="UMB724" s="13"/>
      <c r="UMC724" s="13"/>
      <c r="UMD724" s="13"/>
      <c r="UME724" s="13"/>
      <c r="UMF724" s="13"/>
      <c r="UMG724" s="13"/>
      <c r="UMH724" s="13"/>
      <c r="UMI724" s="13"/>
      <c r="UMJ724" s="13"/>
      <c r="UMK724" s="13"/>
      <c r="UML724" s="13"/>
      <c r="UMM724" s="13"/>
      <c r="UMN724" s="13"/>
      <c r="UMO724" s="13"/>
      <c r="UMP724" s="13"/>
      <c r="UMQ724" s="13"/>
      <c r="UMR724" s="13"/>
      <c r="UMS724" s="13"/>
      <c r="UMT724" s="13"/>
      <c r="UMU724" s="13"/>
      <c r="UMV724" s="13"/>
      <c r="UMW724" s="13"/>
      <c r="UMX724" s="13"/>
      <c r="UMY724" s="13"/>
      <c r="UMZ724" s="13"/>
      <c r="UNA724" s="13"/>
      <c r="UNB724" s="13"/>
      <c r="UNC724" s="13"/>
      <c r="UND724" s="13"/>
      <c r="UNE724" s="13"/>
      <c r="UNF724" s="13"/>
      <c r="UNG724" s="13"/>
      <c r="UNH724" s="13"/>
      <c r="UNI724" s="13"/>
      <c r="UNJ724" s="13"/>
      <c r="UNK724" s="13"/>
      <c r="UNL724" s="13"/>
      <c r="UNM724" s="13"/>
      <c r="UNN724" s="13"/>
      <c r="UNO724" s="13"/>
      <c r="UNP724" s="13"/>
      <c r="UNQ724" s="13"/>
      <c r="UNR724" s="13"/>
      <c r="UNS724" s="13"/>
      <c r="UNT724" s="13"/>
      <c r="UNU724" s="13"/>
      <c r="UNV724" s="13"/>
      <c r="UNW724" s="13"/>
      <c r="UNX724" s="13"/>
      <c r="UNY724" s="13"/>
      <c r="UNZ724" s="13"/>
      <c r="UOA724" s="13"/>
      <c r="UOB724" s="13"/>
      <c r="UOC724" s="13"/>
      <c r="UOD724" s="13"/>
      <c r="UOE724" s="13"/>
      <c r="UOF724" s="13"/>
      <c r="UOG724" s="13"/>
      <c r="UOH724" s="13"/>
      <c r="UOI724" s="13"/>
      <c r="UOJ724" s="13"/>
      <c r="UOK724" s="13"/>
      <c r="UOL724" s="13"/>
      <c r="UOM724" s="13"/>
      <c r="UON724" s="13"/>
      <c r="UOO724" s="13"/>
      <c r="UOP724" s="13"/>
      <c r="UOQ724" s="13"/>
      <c r="UOR724" s="13"/>
      <c r="UOS724" s="13"/>
      <c r="UOT724" s="13"/>
      <c r="UOU724" s="13"/>
      <c r="UOV724" s="13"/>
      <c r="UOW724" s="13"/>
      <c r="UOX724" s="13"/>
      <c r="UOY724" s="13"/>
      <c r="UOZ724" s="13"/>
      <c r="UPA724" s="13"/>
      <c r="UPB724" s="13"/>
      <c r="UPC724" s="13"/>
      <c r="UPD724" s="13"/>
      <c r="UPE724" s="13"/>
      <c r="UPF724" s="13"/>
      <c r="UPG724" s="13"/>
      <c r="UPH724" s="13"/>
      <c r="UPI724" s="13"/>
      <c r="UPJ724" s="13"/>
      <c r="UPK724" s="13"/>
      <c r="UPL724" s="13"/>
      <c r="UPM724" s="13"/>
      <c r="UPN724" s="13"/>
      <c r="UPO724" s="13"/>
      <c r="UPP724" s="13"/>
      <c r="UPQ724" s="13"/>
      <c r="UPR724" s="13"/>
      <c r="UPS724" s="13"/>
      <c r="UPT724" s="13"/>
      <c r="UPU724" s="13"/>
      <c r="UPV724" s="13"/>
      <c r="UPW724" s="13"/>
      <c r="UPX724" s="13"/>
      <c r="UPY724" s="13"/>
      <c r="UPZ724" s="13"/>
      <c r="UQA724" s="13"/>
      <c r="UQB724" s="13"/>
      <c r="UQC724" s="13"/>
      <c r="UQD724" s="13"/>
      <c r="UQE724" s="13"/>
      <c r="UQF724" s="13"/>
      <c r="UQG724" s="13"/>
      <c r="UQH724" s="13"/>
      <c r="UQI724" s="13"/>
      <c r="UQJ724" s="13"/>
      <c r="UQK724" s="13"/>
      <c r="UQL724" s="13"/>
      <c r="UQM724" s="13"/>
      <c r="UQN724" s="13"/>
      <c r="UQO724" s="13"/>
      <c r="UQP724" s="13"/>
      <c r="UQQ724" s="13"/>
      <c r="UQR724" s="13"/>
      <c r="UQS724" s="13"/>
      <c r="UQT724" s="13"/>
      <c r="UQU724" s="13"/>
      <c r="UQV724" s="13"/>
      <c r="UQW724" s="13"/>
      <c r="UQX724" s="13"/>
      <c r="UQY724" s="13"/>
      <c r="UQZ724" s="13"/>
      <c r="URA724" s="13"/>
      <c r="URB724" s="13"/>
      <c r="URC724" s="13"/>
      <c r="URD724" s="13"/>
      <c r="URE724" s="13"/>
      <c r="URF724" s="13"/>
      <c r="URG724" s="13"/>
      <c r="URH724" s="13"/>
      <c r="URI724" s="13"/>
      <c r="URJ724" s="13"/>
      <c r="URK724" s="13"/>
      <c r="URL724" s="13"/>
      <c r="URM724" s="13"/>
      <c r="URN724" s="13"/>
      <c r="URO724" s="13"/>
      <c r="URP724" s="13"/>
      <c r="URQ724" s="13"/>
      <c r="URR724" s="13"/>
      <c r="URS724" s="13"/>
      <c r="URT724" s="13"/>
      <c r="URU724" s="13"/>
      <c r="URV724" s="13"/>
      <c r="URW724" s="13"/>
      <c r="URX724" s="13"/>
      <c r="URY724" s="13"/>
      <c r="URZ724" s="13"/>
      <c r="USA724" s="13"/>
      <c r="USB724" s="13"/>
      <c r="USC724" s="13"/>
      <c r="USD724" s="13"/>
      <c r="USE724" s="13"/>
      <c r="USF724" s="13"/>
      <c r="USG724" s="13"/>
      <c r="USH724" s="13"/>
      <c r="USI724" s="13"/>
      <c r="USJ724" s="13"/>
      <c r="USK724" s="13"/>
      <c r="USL724" s="13"/>
      <c r="USM724" s="13"/>
      <c r="USN724" s="13"/>
      <c r="USO724" s="13"/>
      <c r="USP724" s="13"/>
      <c r="USQ724" s="13"/>
      <c r="USR724" s="13"/>
      <c r="USS724" s="13"/>
      <c r="UST724" s="13"/>
      <c r="USU724" s="13"/>
      <c r="USV724" s="13"/>
      <c r="USW724" s="13"/>
      <c r="USX724" s="13"/>
      <c r="USY724" s="13"/>
      <c r="USZ724" s="13"/>
      <c r="UTA724" s="13"/>
      <c r="UTB724" s="13"/>
      <c r="UTC724" s="13"/>
      <c r="UTD724" s="13"/>
      <c r="UTE724" s="13"/>
      <c r="UTF724" s="13"/>
      <c r="UTG724" s="13"/>
      <c r="UTH724" s="13"/>
      <c r="UTI724" s="13"/>
      <c r="UTJ724" s="13"/>
      <c r="UTK724" s="13"/>
      <c r="UTL724" s="13"/>
      <c r="UTM724" s="13"/>
      <c r="UTN724" s="13"/>
      <c r="UTO724" s="13"/>
      <c r="UTP724" s="13"/>
      <c r="UTQ724" s="13"/>
      <c r="UTR724" s="13"/>
      <c r="UTS724" s="13"/>
      <c r="UTT724" s="13"/>
      <c r="UTU724" s="13"/>
      <c r="UTV724" s="13"/>
      <c r="UTW724" s="13"/>
      <c r="UTX724" s="13"/>
      <c r="UTY724" s="13"/>
      <c r="UTZ724" s="13"/>
      <c r="UUA724" s="13"/>
      <c r="UUB724" s="13"/>
      <c r="UUC724" s="13"/>
      <c r="UUD724" s="13"/>
      <c r="UUE724" s="13"/>
      <c r="UUF724" s="13"/>
      <c r="UUG724" s="13"/>
      <c r="UUH724" s="13"/>
      <c r="UUI724" s="13"/>
      <c r="UUJ724" s="13"/>
      <c r="UUK724" s="13"/>
      <c r="UUL724" s="13"/>
      <c r="UUM724" s="13"/>
      <c r="UUN724" s="13"/>
      <c r="UUO724" s="13"/>
      <c r="UUP724" s="13"/>
      <c r="UUQ724" s="13"/>
      <c r="UUR724" s="13"/>
      <c r="UUS724" s="13"/>
      <c r="UUT724" s="13"/>
      <c r="UUU724" s="13"/>
      <c r="UUV724" s="13"/>
      <c r="UUW724" s="13"/>
      <c r="UUX724" s="13"/>
      <c r="UUY724" s="13"/>
      <c r="UUZ724" s="13"/>
      <c r="UVA724" s="13"/>
      <c r="UVB724" s="13"/>
      <c r="UVC724" s="13"/>
      <c r="UVD724" s="13"/>
      <c r="UVE724" s="13"/>
      <c r="UVF724" s="13"/>
      <c r="UVG724" s="13"/>
      <c r="UVH724" s="13"/>
      <c r="UVI724" s="13"/>
      <c r="UVJ724" s="13"/>
      <c r="UVK724" s="13"/>
      <c r="UVL724" s="13"/>
      <c r="UVM724" s="13"/>
      <c r="UVN724" s="13"/>
      <c r="UVO724" s="13"/>
      <c r="UVP724" s="13"/>
      <c r="UVQ724" s="13"/>
      <c r="UVR724" s="13"/>
      <c r="UVS724" s="13"/>
      <c r="UVT724" s="13"/>
      <c r="UVU724" s="13"/>
      <c r="UVV724" s="13"/>
      <c r="UVW724" s="13"/>
      <c r="UVX724" s="13"/>
      <c r="UVY724" s="13"/>
      <c r="UVZ724" s="13"/>
      <c r="UWA724" s="13"/>
      <c r="UWB724" s="13"/>
      <c r="UWC724" s="13"/>
      <c r="UWD724" s="13"/>
      <c r="UWE724" s="13"/>
      <c r="UWF724" s="13"/>
      <c r="UWG724" s="13"/>
      <c r="UWH724" s="13"/>
      <c r="UWI724" s="13"/>
      <c r="UWJ724" s="13"/>
      <c r="UWK724" s="13"/>
      <c r="UWL724" s="13"/>
      <c r="UWM724" s="13"/>
      <c r="UWN724" s="13"/>
      <c r="UWO724" s="13"/>
      <c r="UWP724" s="13"/>
      <c r="UWQ724" s="13"/>
      <c r="UWR724" s="13"/>
      <c r="UWS724" s="13"/>
      <c r="UWT724" s="13"/>
      <c r="UWU724" s="13"/>
      <c r="UWV724" s="13"/>
      <c r="UWW724" s="13"/>
      <c r="UWX724" s="13"/>
      <c r="UWY724" s="13"/>
      <c r="UWZ724" s="13"/>
      <c r="UXA724" s="13"/>
      <c r="UXB724" s="13"/>
      <c r="UXC724" s="13"/>
      <c r="UXD724" s="13"/>
      <c r="UXE724" s="13"/>
      <c r="UXF724" s="13"/>
      <c r="UXG724" s="13"/>
      <c r="UXH724" s="13"/>
      <c r="UXI724" s="13"/>
      <c r="UXJ724" s="13"/>
      <c r="UXK724" s="13"/>
      <c r="UXL724" s="13"/>
      <c r="UXM724" s="13"/>
      <c r="UXN724" s="13"/>
      <c r="UXO724" s="13"/>
      <c r="UXP724" s="13"/>
      <c r="UXQ724" s="13"/>
      <c r="UXR724" s="13"/>
      <c r="UXS724" s="13"/>
      <c r="UXT724" s="13"/>
      <c r="UXU724" s="13"/>
      <c r="UXV724" s="13"/>
      <c r="UXW724" s="13"/>
      <c r="UXX724" s="13"/>
      <c r="UXY724" s="13"/>
      <c r="UXZ724" s="13"/>
      <c r="UYA724" s="13"/>
      <c r="UYB724" s="13"/>
      <c r="UYC724" s="13"/>
      <c r="UYD724" s="13"/>
      <c r="UYE724" s="13"/>
      <c r="UYF724" s="13"/>
      <c r="UYG724" s="13"/>
      <c r="UYH724" s="13"/>
      <c r="UYI724" s="13"/>
      <c r="UYJ724" s="13"/>
      <c r="UYK724" s="13"/>
      <c r="UYL724" s="13"/>
      <c r="UYM724" s="13"/>
      <c r="UYN724" s="13"/>
      <c r="UYO724" s="13"/>
      <c r="UYP724" s="13"/>
      <c r="UYQ724" s="13"/>
      <c r="UYR724" s="13"/>
      <c r="UYS724" s="13"/>
      <c r="UYT724" s="13"/>
      <c r="UYU724" s="13"/>
      <c r="UYV724" s="13"/>
      <c r="UYW724" s="13"/>
      <c r="UYX724" s="13"/>
      <c r="UYY724" s="13"/>
      <c r="UYZ724" s="13"/>
      <c r="UZA724" s="13"/>
      <c r="UZB724" s="13"/>
      <c r="UZC724" s="13"/>
      <c r="UZD724" s="13"/>
      <c r="UZE724" s="13"/>
      <c r="UZF724" s="13"/>
      <c r="UZG724" s="13"/>
      <c r="UZH724" s="13"/>
      <c r="UZI724" s="13"/>
      <c r="UZJ724" s="13"/>
      <c r="UZK724" s="13"/>
      <c r="UZL724" s="13"/>
      <c r="UZM724" s="13"/>
      <c r="UZN724" s="13"/>
      <c r="UZO724" s="13"/>
      <c r="UZP724" s="13"/>
      <c r="UZQ724" s="13"/>
      <c r="UZR724" s="13"/>
      <c r="UZS724" s="13"/>
      <c r="UZT724" s="13"/>
      <c r="UZU724" s="13"/>
      <c r="UZV724" s="13"/>
      <c r="UZW724" s="13"/>
      <c r="UZX724" s="13"/>
      <c r="UZY724" s="13"/>
      <c r="UZZ724" s="13"/>
      <c r="VAA724" s="13"/>
      <c r="VAB724" s="13"/>
      <c r="VAC724" s="13"/>
      <c r="VAD724" s="13"/>
      <c r="VAE724" s="13"/>
      <c r="VAF724" s="13"/>
      <c r="VAG724" s="13"/>
      <c r="VAH724" s="13"/>
      <c r="VAI724" s="13"/>
      <c r="VAJ724" s="13"/>
      <c r="VAK724" s="13"/>
      <c r="VAL724" s="13"/>
      <c r="VAM724" s="13"/>
      <c r="VAN724" s="13"/>
      <c r="VAO724" s="13"/>
      <c r="VAP724" s="13"/>
      <c r="VAQ724" s="13"/>
      <c r="VAR724" s="13"/>
      <c r="VAS724" s="13"/>
      <c r="VAT724" s="13"/>
      <c r="VAU724" s="13"/>
      <c r="VAV724" s="13"/>
      <c r="VAW724" s="13"/>
      <c r="VAX724" s="13"/>
      <c r="VAY724" s="13"/>
      <c r="VAZ724" s="13"/>
      <c r="VBA724" s="13"/>
      <c r="VBB724" s="13"/>
      <c r="VBC724" s="13"/>
      <c r="VBD724" s="13"/>
      <c r="VBE724" s="13"/>
      <c r="VBF724" s="13"/>
      <c r="VBG724" s="13"/>
      <c r="VBH724" s="13"/>
      <c r="VBI724" s="13"/>
      <c r="VBJ724" s="13"/>
      <c r="VBK724" s="13"/>
      <c r="VBL724" s="13"/>
      <c r="VBM724" s="13"/>
      <c r="VBN724" s="13"/>
      <c r="VBO724" s="13"/>
      <c r="VBP724" s="13"/>
      <c r="VBQ724" s="13"/>
      <c r="VBR724" s="13"/>
      <c r="VBS724" s="13"/>
      <c r="VBT724" s="13"/>
      <c r="VBU724" s="13"/>
      <c r="VBV724" s="13"/>
      <c r="VBW724" s="13"/>
      <c r="VBX724" s="13"/>
      <c r="VBY724" s="13"/>
      <c r="VBZ724" s="13"/>
      <c r="VCA724" s="13"/>
      <c r="VCB724" s="13"/>
      <c r="VCC724" s="13"/>
      <c r="VCD724" s="13"/>
      <c r="VCE724" s="13"/>
      <c r="VCF724" s="13"/>
      <c r="VCG724" s="13"/>
      <c r="VCH724" s="13"/>
      <c r="VCI724" s="13"/>
      <c r="VCJ724" s="13"/>
      <c r="VCK724" s="13"/>
      <c r="VCL724" s="13"/>
      <c r="VCM724" s="13"/>
      <c r="VCN724" s="13"/>
      <c r="VCO724" s="13"/>
      <c r="VCP724" s="13"/>
      <c r="VCQ724" s="13"/>
      <c r="VCR724" s="13"/>
      <c r="VCS724" s="13"/>
      <c r="VCT724" s="13"/>
      <c r="VCU724" s="13"/>
      <c r="VCV724" s="13"/>
      <c r="VCW724" s="13"/>
      <c r="VCX724" s="13"/>
      <c r="VCY724" s="13"/>
      <c r="VCZ724" s="13"/>
      <c r="VDA724" s="13"/>
      <c r="VDB724" s="13"/>
      <c r="VDC724" s="13"/>
      <c r="VDD724" s="13"/>
      <c r="VDE724" s="13"/>
      <c r="VDF724" s="13"/>
      <c r="VDG724" s="13"/>
      <c r="VDH724" s="13"/>
      <c r="VDI724" s="13"/>
      <c r="VDJ724" s="13"/>
      <c r="VDK724" s="13"/>
      <c r="VDL724" s="13"/>
      <c r="VDM724" s="13"/>
      <c r="VDN724" s="13"/>
      <c r="VDO724" s="13"/>
      <c r="VDP724" s="13"/>
      <c r="VDQ724" s="13"/>
      <c r="VDR724" s="13"/>
      <c r="VDS724" s="13"/>
      <c r="VDT724" s="13"/>
      <c r="VDU724" s="13"/>
      <c r="VDV724" s="13"/>
      <c r="VDW724" s="13"/>
      <c r="VDX724" s="13"/>
      <c r="VDY724" s="13"/>
      <c r="VDZ724" s="13"/>
      <c r="VEA724" s="13"/>
      <c r="VEB724" s="13"/>
      <c r="VEC724" s="13"/>
      <c r="VED724" s="13"/>
      <c r="VEE724" s="13"/>
      <c r="VEF724" s="13"/>
      <c r="VEG724" s="13"/>
      <c r="VEH724" s="13"/>
      <c r="VEI724" s="13"/>
      <c r="VEJ724" s="13"/>
      <c r="VEK724" s="13"/>
      <c r="VEL724" s="13"/>
      <c r="VEM724" s="13"/>
      <c r="VEN724" s="13"/>
      <c r="VEO724" s="13"/>
      <c r="VEP724" s="13"/>
      <c r="VEQ724" s="13"/>
      <c r="VER724" s="13"/>
      <c r="VES724" s="13"/>
      <c r="VET724" s="13"/>
      <c r="VEU724" s="13"/>
      <c r="VEV724" s="13"/>
      <c r="VEW724" s="13"/>
      <c r="VEX724" s="13"/>
      <c r="VEY724" s="13"/>
      <c r="VEZ724" s="13"/>
      <c r="VFA724" s="13"/>
      <c r="VFB724" s="13"/>
      <c r="VFC724" s="13"/>
      <c r="VFD724" s="13"/>
      <c r="VFE724" s="13"/>
      <c r="VFF724" s="13"/>
      <c r="VFG724" s="13"/>
      <c r="VFH724" s="13"/>
      <c r="VFI724" s="13"/>
      <c r="VFJ724" s="13"/>
      <c r="VFK724" s="13"/>
      <c r="VFL724" s="13"/>
      <c r="VFM724" s="13"/>
      <c r="VFN724" s="13"/>
      <c r="VFO724" s="13"/>
      <c r="VFP724" s="13"/>
      <c r="VFQ724" s="13"/>
      <c r="VFR724" s="13"/>
      <c r="VFS724" s="13"/>
      <c r="VFT724" s="13"/>
      <c r="VFU724" s="13"/>
      <c r="VFV724" s="13"/>
      <c r="VFW724" s="13"/>
      <c r="VFX724" s="13"/>
      <c r="VFY724" s="13"/>
      <c r="VFZ724" s="13"/>
      <c r="VGA724" s="13"/>
      <c r="VGB724" s="13"/>
      <c r="VGC724" s="13"/>
      <c r="VGD724" s="13"/>
      <c r="VGE724" s="13"/>
      <c r="VGF724" s="13"/>
      <c r="VGG724" s="13"/>
      <c r="VGH724" s="13"/>
      <c r="VGI724" s="13"/>
      <c r="VGJ724" s="13"/>
      <c r="VGK724" s="13"/>
      <c r="VGL724" s="13"/>
      <c r="VGM724" s="13"/>
      <c r="VGN724" s="13"/>
      <c r="VGO724" s="13"/>
      <c r="VGP724" s="13"/>
      <c r="VGQ724" s="13"/>
      <c r="VGR724" s="13"/>
      <c r="VGS724" s="13"/>
      <c r="VGT724" s="13"/>
      <c r="VGU724" s="13"/>
      <c r="VGV724" s="13"/>
      <c r="VGW724" s="13"/>
      <c r="VGX724" s="13"/>
      <c r="VGY724" s="13"/>
      <c r="VGZ724" s="13"/>
      <c r="VHA724" s="13"/>
      <c r="VHB724" s="13"/>
      <c r="VHC724" s="13"/>
      <c r="VHD724" s="13"/>
      <c r="VHE724" s="13"/>
      <c r="VHF724" s="13"/>
      <c r="VHG724" s="13"/>
      <c r="VHH724" s="13"/>
      <c r="VHI724" s="13"/>
      <c r="VHJ724" s="13"/>
      <c r="VHK724" s="13"/>
      <c r="VHL724" s="13"/>
      <c r="VHM724" s="13"/>
      <c r="VHN724" s="13"/>
      <c r="VHO724" s="13"/>
      <c r="VHP724" s="13"/>
      <c r="VHQ724" s="13"/>
      <c r="VHR724" s="13"/>
      <c r="VHS724" s="13"/>
      <c r="VHT724" s="13"/>
      <c r="VHU724" s="13"/>
      <c r="VHV724" s="13"/>
      <c r="VHW724" s="13"/>
      <c r="VHX724" s="13"/>
      <c r="VHY724" s="13"/>
      <c r="VHZ724" s="13"/>
      <c r="VIA724" s="13"/>
      <c r="VIB724" s="13"/>
      <c r="VIC724" s="13"/>
      <c r="VID724" s="13"/>
      <c r="VIE724" s="13"/>
      <c r="VIF724" s="13"/>
      <c r="VIG724" s="13"/>
      <c r="VIH724" s="13"/>
      <c r="VII724" s="13"/>
      <c r="VIJ724" s="13"/>
      <c r="VIK724" s="13"/>
      <c r="VIL724" s="13"/>
      <c r="VIM724" s="13"/>
      <c r="VIN724" s="13"/>
      <c r="VIO724" s="13"/>
      <c r="VIP724" s="13"/>
      <c r="VIQ724" s="13"/>
      <c r="VIR724" s="13"/>
      <c r="VIS724" s="13"/>
      <c r="VIT724" s="13"/>
      <c r="VIU724" s="13"/>
      <c r="VIV724" s="13"/>
      <c r="VIW724" s="13"/>
      <c r="VIX724" s="13"/>
      <c r="VIY724" s="13"/>
      <c r="VIZ724" s="13"/>
      <c r="VJA724" s="13"/>
      <c r="VJB724" s="13"/>
      <c r="VJC724" s="13"/>
      <c r="VJD724" s="13"/>
      <c r="VJE724" s="13"/>
      <c r="VJF724" s="13"/>
      <c r="VJG724" s="13"/>
      <c r="VJH724" s="13"/>
      <c r="VJI724" s="13"/>
      <c r="VJJ724" s="13"/>
      <c r="VJK724" s="13"/>
      <c r="VJL724" s="13"/>
      <c r="VJM724" s="13"/>
      <c r="VJN724" s="13"/>
      <c r="VJO724" s="13"/>
      <c r="VJP724" s="13"/>
      <c r="VJQ724" s="13"/>
      <c r="VJR724" s="13"/>
      <c r="VJS724" s="13"/>
      <c r="VJT724" s="13"/>
      <c r="VJU724" s="13"/>
      <c r="VJV724" s="13"/>
      <c r="VJW724" s="13"/>
      <c r="VJX724" s="13"/>
      <c r="VJY724" s="13"/>
      <c r="VJZ724" s="13"/>
      <c r="VKA724" s="13"/>
      <c r="VKB724" s="13"/>
      <c r="VKC724" s="13"/>
      <c r="VKD724" s="13"/>
      <c r="VKE724" s="13"/>
      <c r="VKF724" s="13"/>
      <c r="VKG724" s="13"/>
      <c r="VKH724" s="13"/>
      <c r="VKI724" s="13"/>
      <c r="VKJ724" s="13"/>
      <c r="VKK724" s="13"/>
      <c r="VKL724" s="13"/>
      <c r="VKM724" s="13"/>
      <c r="VKN724" s="13"/>
      <c r="VKO724" s="13"/>
      <c r="VKP724" s="13"/>
      <c r="VKQ724" s="13"/>
      <c r="VKR724" s="13"/>
      <c r="VKS724" s="13"/>
      <c r="VKT724" s="13"/>
      <c r="VKU724" s="13"/>
      <c r="VKV724" s="13"/>
      <c r="VKW724" s="13"/>
      <c r="VKX724" s="13"/>
      <c r="VKY724" s="13"/>
      <c r="VKZ724" s="13"/>
      <c r="VLA724" s="13"/>
      <c r="VLB724" s="13"/>
      <c r="VLC724" s="13"/>
      <c r="VLD724" s="13"/>
      <c r="VLE724" s="13"/>
      <c r="VLF724" s="13"/>
      <c r="VLG724" s="13"/>
      <c r="VLH724" s="13"/>
      <c r="VLI724" s="13"/>
      <c r="VLJ724" s="13"/>
      <c r="VLK724" s="13"/>
      <c r="VLL724" s="13"/>
      <c r="VLM724" s="13"/>
      <c r="VLN724" s="13"/>
      <c r="VLO724" s="13"/>
      <c r="VLP724" s="13"/>
      <c r="VLQ724" s="13"/>
      <c r="VLR724" s="13"/>
      <c r="VLS724" s="13"/>
      <c r="VLT724" s="13"/>
      <c r="VLU724" s="13"/>
      <c r="VLV724" s="13"/>
      <c r="VLW724" s="13"/>
      <c r="VLX724" s="13"/>
      <c r="VLY724" s="13"/>
      <c r="VLZ724" s="13"/>
      <c r="VMA724" s="13"/>
      <c r="VMB724" s="13"/>
      <c r="VMC724" s="13"/>
      <c r="VMD724" s="13"/>
      <c r="VME724" s="13"/>
      <c r="VMF724" s="13"/>
      <c r="VMG724" s="13"/>
      <c r="VMH724" s="13"/>
      <c r="VMI724" s="13"/>
      <c r="VMJ724" s="13"/>
      <c r="VMK724" s="13"/>
      <c r="VML724" s="13"/>
      <c r="VMM724" s="13"/>
      <c r="VMN724" s="13"/>
      <c r="VMO724" s="13"/>
      <c r="VMP724" s="13"/>
      <c r="VMQ724" s="13"/>
      <c r="VMR724" s="13"/>
      <c r="VMS724" s="13"/>
      <c r="VMT724" s="13"/>
      <c r="VMU724" s="13"/>
      <c r="VMV724" s="13"/>
      <c r="VMW724" s="13"/>
      <c r="VMX724" s="13"/>
      <c r="VMY724" s="13"/>
      <c r="VMZ724" s="13"/>
      <c r="VNA724" s="13"/>
      <c r="VNB724" s="13"/>
      <c r="VNC724" s="13"/>
      <c r="VND724" s="13"/>
      <c r="VNE724" s="13"/>
      <c r="VNF724" s="13"/>
      <c r="VNG724" s="13"/>
      <c r="VNH724" s="13"/>
      <c r="VNI724" s="13"/>
      <c r="VNJ724" s="13"/>
      <c r="VNK724" s="13"/>
      <c r="VNL724" s="13"/>
      <c r="VNM724" s="13"/>
      <c r="VNN724" s="13"/>
      <c r="VNO724" s="13"/>
      <c r="VNP724" s="13"/>
      <c r="VNQ724" s="13"/>
      <c r="VNR724" s="13"/>
      <c r="VNS724" s="13"/>
      <c r="VNT724" s="13"/>
      <c r="VNU724" s="13"/>
      <c r="VNV724" s="13"/>
      <c r="VNW724" s="13"/>
      <c r="VNX724" s="13"/>
      <c r="VNY724" s="13"/>
      <c r="VNZ724" s="13"/>
      <c r="VOA724" s="13"/>
      <c r="VOB724" s="13"/>
      <c r="VOC724" s="13"/>
      <c r="VOD724" s="13"/>
      <c r="VOE724" s="13"/>
      <c r="VOF724" s="13"/>
      <c r="VOG724" s="13"/>
      <c r="VOH724" s="13"/>
      <c r="VOI724" s="13"/>
      <c r="VOJ724" s="13"/>
      <c r="VOK724" s="13"/>
      <c r="VOL724" s="13"/>
      <c r="VOM724" s="13"/>
      <c r="VON724" s="13"/>
      <c r="VOO724" s="13"/>
      <c r="VOP724" s="13"/>
      <c r="VOQ724" s="13"/>
      <c r="VOR724" s="13"/>
      <c r="VOS724" s="13"/>
      <c r="VOT724" s="13"/>
      <c r="VOU724" s="13"/>
      <c r="VOV724" s="13"/>
      <c r="VOW724" s="13"/>
      <c r="VOX724" s="13"/>
      <c r="VOY724" s="13"/>
      <c r="VOZ724" s="13"/>
      <c r="VPA724" s="13"/>
      <c r="VPB724" s="13"/>
      <c r="VPC724" s="13"/>
      <c r="VPD724" s="13"/>
      <c r="VPE724" s="13"/>
      <c r="VPF724" s="13"/>
      <c r="VPG724" s="13"/>
      <c r="VPH724" s="13"/>
      <c r="VPI724" s="13"/>
      <c r="VPJ724" s="13"/>
      <c r="VPK724" s="13"/>
      <c r="VPL724" s="13"/>
      <c r="VPM724" s="13"/>
      <c r="VPN724" s="13"/>
      <c r="VPO724" s="13"/>
      <c r="VPP724" s="13"/>
      <c r="VPQ724" s="13"/>
      <c r="VPR724" s="13"/>
      <c r="VPS724" s="13"/>
      <c r="VPT724" s="13"/>
      <c r="VPU724" s="13"/>
      <c r="VPV724" s="13"/>
      <c r="VPW724" s="13"/>
      <c r="VPX724" s="13"/>
      <c r="VPY724" s="13"/>
      <c r="VPZ724" s="13"/>
      <c r="VQA724" s="13"/>
      <c r="VQB724" s="13"/>
      <c r="VQC724" s="13"/>
      <c r="VQD724" s="13"/>
      <c r="VQE724" s="13"/>
      <c r="VQF724" s="13"/>
      <c r="VQG724" s="13"/>
      <c r="VQH724" s="13"/>
      <c r="VQI724" s="13"/>
      <c r="VQJ724" s="13"/>
      <c r="VQK724" s="13"/>
      <c r="VQL724" s="13"/>
      <c r="VQM724" s="13"/>
      <c r="VQN724" s="13"/>
      <c r="VQO724" s="13"/>
      <c r="VQP724" s="13"/>
      <c r="VQQ724" s="13"/>
      <c r="VQR724" s="13"/>
      <c r="VQS724" s="13"/>
      <c r="VQT724" s="13"/>
      <c r="VQU724" s="13"/>
      <c r="VQV724" s="13"/>
      <c r="VQW724" s="13"/>
      <c r="VQX724" s="13"/>
      <c r="VQY724" s="13"/>
      <c r="VQZ724" s="13"/>
      <c r="VRA724" s="13"/>
      <c r="VRB724" s="13"/>
      <c r="VRC724" s="13"/>
      <c r="VRD724" s="13"/>
      <c r="VRE724" s="13"/>
      <c r="VRF724" s="13"/>
      <c r="VRG724" s="13"/>
      <c r="VRH724" s="13"/>
      <c r="VRI724" s="13"/>
      <c r="VRJ724" s="13"/>
      <c r="VRK724" s="13"/>
      <c r="VRL724" s="13"/>
      <c r="VRM724" s="13"/>
      <c r="VRN724" s="13"/>
      <c r="VRO724" s="13"/>
      <c r="VRP724" s="13"/>
      <c r="VRQ724" s="13"/>
      <c r="VRR724" s="13"/>
      <c r="VRS724" s="13"/>
      <c r="VRT724" s="13"/>
      <c r="VRU724" s="13"/>
      <c r="VRV724" s="13"/>
      <c r="VRW724" s="13"/>
      <c r="VRX724" s="13"/>
      <c r="VRY724" s="13"/>
      <c r="VRZ724" s="13"/>
      <c r="VSA724" s="13"/>
      <c r="VSB724" s="13"/>
      <c r="VSC724" s="13"/>
      <c r="VSD724" s="13"/>
      <c r="VSE724" s="13"/>
      <c r="VSF724" s="13"/>
      <c r="VSG724" s="13"/>
      <c r="VSH724" s="13"/>
      <c r="VSI724" s="13"/>
      <c r="VSJ724" s="13"/>
      <c r="VSK724" s="13"/>
      <c r="VSL724" s="13"/>
      <c r="VSM724" s="13"/>
      <c r="VSN724" s="13"/>
      <c r="VSO724" s="13"/>
      <c r="VSP724" s="13"/>
      <c r="VSQ724" s="13"/>
      <c r="VSR724" s="13"/>
      <c r="VSS724" s="13"/>
      <c r="VST724" s="13"/>
      <c r="VSU724" s="13"/>
      <c r="VSV724" s="13"/>
      <c r="VSW724" s="13"/>
      <c r="VSX724" s="13"/>
      <c r="VSY724" s="13"/>
      <c r="VSZ724" s="13"/>
      <c r="VTA724" s="13"/>
      <c r="VTB724" s="13"/>
      <c r="VTC724" s="13"/>
      <c r="VTD724" s="13"/>
      <c r="VTE724" s="13"/>
      <c r="VTF724" s="13"/>
      <c r="VTG724" s="13"/>
      <c r="VTH724" s="13"/>
      <c r="VTI724" s="13"/>
      <c r="VTJ724" s="13"/>
      <c r="VTK724" s="13"/>
      <c r="VTL724" s="13"/>
      <c r="VTM724" s="13"/>
      <c r="VTN724" s="13"/>
      <c r="VTO724" s="13"/>
      <c r="VTP724" s="13"/>
      <c r="VTQ724" s="13"/>
      <c r="VTR724" s="13"/>
      <c r="VTS724" s="13"/>
      <c r="VTT724" s="13"/>
      <c r="VTU724" s="13"/>
      <c r="VTV724" s="13"/>
      <c r="VTW724" s="13"/>
      <c r="VTX724" s="13"/>
      <c r="VTY724" s="13"/>
      <c r="VTZ724" s="13"/>
      <c r="VUA724" s="13"/>
      <c r="VUB724" s="13"/>
      <c r="VUC724" s="13"/>
      <c r="VUD724" s="13"/>
      <c r="VUE724" s="13"/>
      <c r="VUF724" s="13"/>
      <c r="VUG724" s="13"/>
      <c r="VUH724" s="13"/>
      <c r="VUI724" s="13"/>
      <c r="VUJ724" s="13"/>
      <c r="VUK724" s="13"/>
      <c r="VUL724" s="13"/>
      <c r="VUM724" s="13"/>
      <c r="VUN724" s="13"/>
      <c r="VUO724" s="13"/>
      <c r="VUP724" s="13"/>
      <c r="VUQ724" s="13"/>
      <c r="VUR724" s="13"/>
      <c r="VUS724" s="13"/>
      <c r="VUT724" s="13"/>
      <c r="VUU724" s="13"/>
      <c r="VUV724" s="13"/>
      <c r="VUW724" s="13"/>
      <c r="VUX724" s="13"/>
      <c r="VUY724" s="13"/>
      <c r="VUZ724" s="13"/>
      <c r="VVA724" s="13"/>
      <c r="VVB724" s="13"/>
      <c r="VVC724" s="13"/>
      <c r="VVD724" s="13"/>
      <c r="VVE724" s="13"/>
      <c r="VVF724" s="13"/>
      <c r="VVG724" s="13"/>
      <c r="VVH724" s="13"/>
      <c r="VVI724" s="13"/>
      <c r="VVJ724" s="13"/>
      <c r="VVK724" s="13"/>
      <c r="VVL724" s="13"/>
      <c r="VVM724" s="13"/>
      <c r="VVN724" s="13"/>
      <c r="VVO724" s="13"/>
      <c r="VVP724" s="13"/>
      <c r="VVQ724" s="13"/>
      <c r="VVR724" s="13"/>
      <c r="VVS724" s="13"/>
      <c r="VVT724" s="13"/>
      <c r="VVU724" s="13"/>
      <c r="VVV724" s="13"/>
      <c r="VVW724" s="13"/>
      <c r="VVX724" s="13"/>
      <c r="VVY724" s="13"/>
      <c r="VVZ724" s="13"/>
      <c r="VWA724" s="13"/>
      <c r="VWB724" s="13"/>
      <c r="VWC724" s="13"/>
      <c r="VWD724" s="13"/>
      <c r="VWE724" s="13"/>
      <c r="VWF724" s="13"/>
      <c r="VWG724" s="13"/>
      <c r="VWH724" s="13"/>
      <c r="VWI724" s="13"/>
      <c r="VWJ724" s="13"/>
      <c r="VWK724" s="13"/>
      <c r="VWL724" s="13"/>
      <c r="VWM724" s="13"/>
      <c r="VWN724" s="13"/>
      <c r="VWO724" s="13"/>
      <c r="VWP724" s="13"/>
      <c r="VWQ724" s="13"/>
      <c r="VWR724" s="13"/>
      <c r="VWS724" s="13"/>
      <c r="VWT724" s="13"/>
      <c r="VWU724" s="13"/>
      <c r="VWV724" s="13"/>
      <c r="VWW724" s="13"/>
      <c r="VWX724" s="13"/>
      <c r="VWY724" s="13"/>
      <c r="VWZ724" s="13"/>
      <c r="VXA724" s="13"/>
      <c r="VXB724" s="13"/>
      <c r="VXC724" s="13"/>
      <c r="VXD724" s="13"/>
      <c r="VXE724" s="13"/>
      <c r="VXF724" s="13"/>
      <c r="VXG724" s="13"/>
      <c r="VXH724" s="13"/>
      <c r="VXI724" s="13"/>
      <c r="VXJ724" s="13"/>
      <c r="VXK724" s="13"/>
      <c r="VXL724" s="13"/>
      <c r="VXM724" s="13"/>
      <c r="VXN724" s="13"/>
      <c r="VXO724" s="13"/>
      <c r="VXP724" s="13"/>
      <c r="VXQ724" s="13"/>
      <c r="VXR724" s="13"/>
      <c r="VXS724" s="13"/>
      <c r="VXT724" s="13"/>
      <c r="VXU724" s="13"/>
      <c r="VXV724" s="13"/>
      <c r="VXW724" s="13"/>
      <c r="VXX724" s="13"/>
      <c r="VXY724" s="13"/>
      <c r="VXZ724" s="13"/>
      <c r="VYA724" s="13"/>
      <c r="VYB724" s="13"/>
      <c r="VYC724" s="13"/>
      <c r="VYD724" s="13"/>
      <c r="VYE724" s="13"/>
      <c r="VYF724" s="13"/>
      <c r="VYG724" s="13"/>
      <c r="VYH724" s="13"/>
      <c r="VYI724" s="13"/>
      <c r="VYJ724" s="13"/>
      <c r="VYK724" s="13"/>
      <c r="VYL724" s="13"/>
      <c r="VYM724" s="13"/>
      <c r="VYN724" s="13"/>
      <c r="VYO724" s="13"/>
      <c r="VYP724" s="13"/>
      <c r="VYQ724" s="13"/>
      <c r="VYR724" s="13"/>
      <c r="VYS724" s="13"/>
      <c r="VYT724" s="13"/>
      <c r="VYU724" s="13"/>
      <c r="VYV724" s="13"/>
      <c r="VYW724" s="13"/>
      <c r="VYX724" s="13"/>
      <c r="VYY724" s="13"/>
      <c r="VYZ724" s="13"/>
      <c r="VZA724" s="13"/>
      <c r="VZB724" s="13"/>
      <c r="VZC724" s="13"/>
      <c r="VZD724" s="13"/>
      <c r="VZE724" s="13"/>
      <c r="VZF724" s="13"/>
      <c r="VZG724" s="13"/>
      <c r="VZH724" s="13"/>
      <c r="VZI724" s="13"/>
      <c r="VZJ724" s="13"/>
      <c r="VZK724" s="13"/>
      <c r="VZL724" s="13"/>
      <c r="VZM724" s="13"/>
      <c r="VZN724" s="13"/>
      <c r="VZO724" s="13"/>
      <c r="VZP724" s="13"/>
      <c r="VZQ724" s="13"/>
      <c r="VZR724" s="13"/>
      <c r="VZS724" s="13"/>
      <c r="VZT724" s="13"/>
      <c r="VZU724" s="13"/>
      <c r="VZV724" s="13"/>
      <c r="VZW724" s="13"/>
      <c r="VZX724" s="13"/>
      <c r="VZY724" s="13"/>
      <c r="VZZ724" s="13"/>
      <c r="WAA724" s="13"/>
      <c r="WAB724" s="13"/>
      <c r="WAC724" s="13"/>
      <c r="WAD724" s="13"/>
      <c r="WAE724" s="13"/>
      <c r="WAF724" s="13"/>
      <c r="WAG724" s="13"/>
      <c r="WAH724" s="13"/>
      <c r="WAI724" s="13"/>
      <c r="WAJ724" s="13"/>
      <c r="WAK724" s="13"/>
      <c r="WAL724" s="13"/>
      <c r="WAM724" s="13"/>
      <c r="WAN724" s="13"/>
      <c r="WAO724" s="13"/>
      <c r="WAP724" s="13"/>
      <c r="WAQ724" s="13"/>
      <c r="WAR724" s="13"/>
      <c r="WAS724" s="13"/>
      <c r="WAT724" s="13"/>
      <c r="WAU724" s="13"/>
      <c r="WAV724" s="13"/>
      <c r="WAW724" s="13"/>
      <c r="WAX724" s="13"/>
      <c r="WAY724" s="13"/>
      <c r="WAZ724" s="13"/>
      <c r="WBA724" s="13"/>
      <c r="WBB724" s="13"/>
      <c r="WBC724" s="13"/>
      <c r="WBD724" s="13"/>
      <c r="WBE724" s="13"/>
      <c r="WBF724" s="13"/>
      <c r="WBG724" s="13"/>
      <c r="WBH724" s="13"/>
      <c r="WBI724" s="13"/>
      <c r="WBJ724" s="13"/>
      <c r="WBK724" s="13"/>
      <c r="WBL724" s="13"/>
      <c r="WBM724" s="13"/>
      <c r="WBN724" s="13"/>
      <c r="WBO724" s="13"/>
      <c r="WBP724" s="13"/>
      <c r="WBQ724" s="13"/>
      <c r="WBR724" s="13"/>
      <c r="WBS724" s="13"/>
      <c r="WBT724" s="13"/>
      <c r="WBU724" s="13"/>
      <c r="WBV724" s="13"/>
      <c r="WBW724" s="13"/>
      <c r="WBX724" s="13"/>
      <c r="WBY724" s="13"/>
      <c r="WBZ724" s="13"/>
      <c r="WCA724" s="13"/>
      <c r="WCB724" s="13"/>
      <c r="WCC724" s="13"/>
      <c r="WCD724" s="13"/>
      <c r="WCE724" s="13"/>
      <c r="WCF724" s="13"/>
      <c r="WCG724" s="13"/>
      <c r="WCH724" s="13"/>
      <c r="WCI724" s="13"/>
      <c r="WCJ724" s="13"/>
      <c r="WCK724" s="13"/>
      <c r="WCL724" s="13"/>
      <c r="WCM724" s="13"/>
      <c r="WCN724" s="13"/>
      <c r="WCO724" s="13"/>
      <c r="WCP724" s="13"/>
      <c r="WCQ724" s="13"/>
      <c r="WCR724" s="13"/>
      <c r="WCS724" s="13"/>
      <c r="WCT724" s="13"/>
      <c r="WCU724" s="13"/>
      <c r="WCV724" s="13"/>
      <c r="WCW724" s="13"/>
      <c r="WCX724" s="13"/>
      <c r="WCY724" s="13"/>
      <c r="WCZ724" s="13"/>
      <c r="WDA724" s="13"/>
      <c r="WDB724" s="13"/>
      <c r="WDC724" s="13"/>
      <c r="WDD724" s="13"/>
      <c r="WDE724" s="13"/>
      <c r="WDF724" s="13"/>
      <c r="WDG724" s="13"/>
      <c r="WDH724" s="13"/>
      <c r="WDI724" s="13"/>
      <c r="WDJ724" s="13"/>
      <c r="WDK724" s="13"/>
      <c r="WDL724" s="13"/>
      <c r="WDM724" s="13"/>
      <c r="WDN724" s="13"/>
      <c r="WDO724" s="13"/>
      <c r="WDP724" s="13"/>
      <c r="WDQ724" s="13"/>
      <c r="WDR724" s="13"/>
      <c r="WDS724" s="13"/>
      <c r="WDT724" s="13"/>
      <c r="WDU724" s="13"/>
      <c r="WDV724" s="13"/>
      <c r="WDW724" s="13"/>
      <c r="WDX724" s="13"/>
      <c r="WDY724" s="13"/>
      <c r="WDZ724" s="13"/>
      <c r="WEA724" s="13"/>
      <c r="WEB724" s="13"/>
      <c r="WEC724" s="13"/>
      <c r="WED724" s="13"/>
      <c r="WEE724" s="13"/>
      <c r="WEF724" s="13"/>
      <c r="WEG724" s="13"/>
      <c r="WEH724" s="13"/>
      <c r="WEI724" s="13"/>
      <c r="WEJ724" s="13"/>
      <c r="WEK724" s="13"/>
      <c r="WEL724" s="13"/>
      <c r="WEM724" s="13"/>
      <c r="WEN724" s="13"/>
      <c r="WEO724" s="13"/>
      <c r="WEP724" s="13"/>
      <c r="WEQ724" s="13"/>
      <c r="WER724" s="13"/>
      <c r="WES724" s="13"/>
      <c r="WET724" s="13"/>
      <c r="WEU724" s="13"/>
      <c r="WEV724" s="13"/>
      <c r="WEW724" s="13"/>
      <c r="WEX724" s="13"/>
      <c r="WEY724" s="13"/>
      <c r="WEZ724" s="13"/>
      <c r="WFA724" s="13"/>
      <c r="WFB724" s="13"/>
      <c r="WFC724" s="13"/>
      <c r="WFD724" s="13"/>
      <c r="WFE724" s="13"/>
      <c r="WFF724" s="13"/>
      <c r="WFG724" s="13"/>
      <c r="WFH724" s="13"/>
      <c r="WFI724" s="13"/>
      <c r="WFJ724" s="13"/>
      <c r="WFK724" s="13"/>
      <c r="WFL724" s="13"/>
      <c r="WFM724" s="13"/>
      <c r="WFN724" s="13"/>
      <c r="WFO724" s="13"/>
      <c r="WFP724" s="13"/>
      <c r="WFQ724" s="13"/>
      <c r="WFR724" s="13"/>
      <c r="WFS724" s="13"/>
      <c r="WFT724" s="13"/>
      <c r="WFU724" s="13"/>
      <c r="WFV724" s="13"/>
      <c r="WFW724" s="13"/>
      <c r="WFX724" s="13"/>
      <c r="WFY724" s="13"/>
      <c r="WFZ724" s="13"/>
      <c r="WGA724" s="13"/>
      <c r="WGB724" s="13"/>
      <c r="WGC724" s="13"/>
      <c r="WGD724" s="13"/>
      <c r="WGE724" s="13"/>
      <c r="WGF724" s="13"/>
      <c r="WGG724" s="13"/>
      <c r="WGH724" s="13"/>
      <c r="WGI724" s="13"/>
      <c r="WGJ724" s="13"/>
      <c r="WGK724" s="13"/>
      <c r="WGL724" s="13"/>
      <c r="WGM724" s="13"/>
      <c r="WGN724" s="13"/>
      <c r="WGO724" s="13"/>
      <c r="WGP724" s="13"/>
      <c r="WGQ724" s="13"/>
      <c r="WGR724" s="13"/>
      <c r="WGS724" s="13"/>
      <c r="WGT724" s="13"/>
      <c r="WGU724" s="13"/>
      <c r="WGV724" s="13"/>
      <c r="WGW724" s="13"/>
      <c r="WGX724" s="13"/>
      <c r="WGY724" s="13"/>
      <c r="WGZ724" s="13"/>
      <c r="WHA724" s="13"/>
      <c r="WHB724" s="13"/>
      <c r="WHC724" s="13"/>
      <c r="WHD724" s="13"/>
      <c r="WHE724" s="13"/>
      <c r="WHF724" s="13"/>
      <c r="WHG724" s="13"/>
      <c r="WHH724" s="13"/>
      <c r="WHI724" s="13"/>
      <c r="WHJ724" s="13"/>
      <c r="WHK724" s="13"/>
      <c r="WHL724" s="13"/>
      <c r="WHM724" s="13"/>
      <c r="WHN724" s="13"/>
      <c r="WHO724" s="13"/>
      <c r="WHP724" s="13"/>
      <c r="WHQ724" s="13"/>
      <c r="WHR724" s="13"/>
      <c r="WHS724" s="13"/>
      <c r="WHT724" s="13"/>
      <c r="WHU724" s="13"/>
      <c r="WHV724" s="13"/>
      <c r="WHW724" s="13"/>
      <c r="WHX724" s="13"/>
      <c r="WHY724" s="13"/>
      <c r="WHZ724" s="13"/>
      <c r="WIA724" s="13"/>
      <c r="WIB724" s="13"/>
      <c r="WIC724" s="13"/>
      <c r="WID724" s="13"/>
      <c r="WIE724" s="13"/>
      <c r="WIF724" s="13"/>
      <c r="WIG724" s="13"/>
      <c r="WIH724" s="13"/>
      <c r="WII724" s="13"/>
      <c r="WIJ724" s="13"/>
      <c r="WIK724" s="13"/>
      <c r="WIL724" s="13"/>
      <c r="WIM724" s="13"/>
      <c r="WIN724" s="13"/>
      <c r="WIO724" s="13"/>
      <c r="WIP724" s="13"/>
      <c r="WIQ724" s="13"/>
      <c r="WIR724" s="13"/>
      <c r="WIS724" s="13"/>
      <c r="WIT724" s="13"/>
      <c r="WIU724" s="13"/>
      <c r="WIV724" s="13"/>
      <c r="WIW724" s="13"/>
      <c r="WIX724" s="13"/>
      <c r="WIY724" s="13"/>
      <c r="WIZ724" s="13"/>
      <c r="WJA724" s="13"/>
      <c r="WJB724" s="13"/>
      <c r="WJC724" s="13"/>
      <c r="WJD724" s="13"/>
      <c r="WJE724" s="13"/>
      <c r="WJF724" s="13"/>
      <c r="WJG724" s="13"/>
      <c r="WJH724" s="13"/>
      <c r="WJI724" s="13"/>
      <c r="WJJ724" s="13"/>
      <c r="WJK724" s="13"/>
      <c r="WJL724" s="13"/>
      <c r="WJM724" s="13"/>
      <c r="WJN724" s="13"/>
      <c r="WJO724" s="13"/>
      <c r="WJP724" s="13"/>
      <c r="WJQ724" s="13"/>
      <c r="WJR724" s="13"/>
      <c r="WJS724" s="13"/>
      <c r="WJT724" s="13"/>
      <c r="WJU724" s="13"/>
      <c r="WJV724" s="13"/>
      <c r="WJW724" s="13"/>
      <c r="WJX724" s="13"/>
      <c r="WJY724" s="13"/>
      <c r="WJZ724" s="13"/>
      <c r="WKA724" s="13"/>
      <c r="WKB724" s="13"/>
      <c r="WKC724" s="13"/>
      <c r="WKD724" s="13"/>
      <c r="WKE724" s="13"/>
      <c r="WKF724" s="13"/>
      <c r="WKG724" s="13"/>
      <c r="WKH724" s="13"/>
      <c r="WKI724" s="13"/>
      <c r="WKJ724" s="13"/>
      <c r="WKK724" s="13"/>
      <c r="WKL724" s="13"/>
      <c r="WKM724" s="13"/>
      <c r="WKN724" s="13"/>
      <c r="WKO724" s="13"/>
      <c r="WKP724" s="13"/>
      <c r="WKQ724" s="13"/>
      <c r="WKR724" s="13"/>
      <c r="WKS724" s="13"/>
      <c r="WKT724" s="13"/>
      <c r="WKU724" s="13"/>
      <c r="WKV724" s="13"/>
      <c r="WKW724" s="13"/>
      <c r="WKX724" s="13"/>
      <c r="WKY724" s="13"/>
      <c r="WKZ724" s="13"/>
      <c r="WLA724" s="13"/>
      <c r="WLB724" s="13"/>
      <c r="WLC724" s="13"/>
      <c r="WLD724" s="13"/>
      <c r="WLE724" s="13"/>
      <c r="WLF724" s="13"/>
      <c r="WLG724" s="13"/>
      <c r="WLH724" s="13"/>
      <c r="WLI724" s="13"/>
      <c r="WLJ724" s="13"/>
      <c r="WLK724" s="13"/>
      <c r="WLL724" s="13"/>
      <c r="WLM724" s="13"/>
      <c r="WLN724" s="13"/>
      <c r="WLO724" s="13"/>
      <c r="WLP724" s="13"/>
      <c r="WLQ724" s="13"/>
      <c r="WLR724" s="13"/>
      <c r="WLS724" s="13"/>
      <c r="WLT724" s="13"/>
      <c r="WLU724" s="13"/>
      <c r="WLV724" s="13"/>
      <c r="WLW724" s="13"/>
      <c r="WLX724" s="13"/>
      <c r="WLY724" s="13"/>
      <c r="WLZ724" s="13"/>
      <c r="WMA724" s="13"/>
      <c r="WMB724" s="13"/>
      <c r="WMC724" s="13"/>
      <c r="WMD724" s="13"/>
      <c r="WME724" s="13"/>
      <c r="WMF724" s="13"/>
      <c r="WMG724" s="13"/>
      <c r="WMH724" s="13"/>
      <c r="WMI724" s="13"/>
      <c r="WMJ724" s="13"/>
      <c r="WMK724" s="13"/>
      <c r="WML724" s="13"/>
      <c r="WMM724" s="13"/>
      <c r="WMN724" s="13"/>
      <c r="WMO724" s="13"/>
      <c r="WMP724" s="13"/>
      <c r="WMQ724" s="13"/>
      <c r="WMR724" s="13"/>
      <c r="WMS724" s="13"/>
      <c r="WMT724" s="13"/>
      <c r="WMU724" s="13"/>
      <c r="WMV724" s="13"/>
      <c r="WMW724" s="13"/>
      <c r="WMX724" s="13"/>
      <c r="WMY724" s="13"/>
      <c r="WMZ724" s="13"/>
      <c r="WNA724" s="13"/>
      <c r="WNB724" s="13"/>
      <c r="WNC724" s="13"/>
      <c r="WND724" s="13"/>
      <c r="WNE724" s="13"/>
      <c r="WNF724" s="13"/>
      <c r="WNG724" s="13"/>
      <c r="WNH724" s="13"/>
      <c r="WNI724" s="13"/>
      <c r="WNJ724" s="13"/>
      <c r="WNK724" s="13"/>
      <c r="WNL724" s="13"/>
      <c r="WNM724" s="13"/>
      <c r="WNN724" s="13"/>
      <c r="WNO724" s="13"/>
      <c r="WNP724" s="13"/>
      <c r="WNQ724" s="13"/>
      <c r="WNR724" s="13"/>
      <c r="WNS724" s="13"/>
      <c r="WNT724" s="13"/>
      <c r="WNU724" s="13"/>
      <c r="WNV724" s="13"/>
      <c r="WNW724" s="13"/>
      <c r="WNX724" s="13"/>
      <c r="WNY724" s="13"/>
      <c r="WNZ724" s="13"/>
      <c r="WOA724" s="13"/>
      <c r="WOB724" s="13"/>
      <c r="WOC724" s="13"/>
      <c r="WOD724" s="13"/>
      <c r="WOE724" s="13"/>
      <c r="WOF724" s="13"/>
      <c r="WOG724" s="13"/>
      <c r="WOH724" s="13"/>
      <c r="WOI724" s="13"/>
      <c r="WOJ724" s="13"/>
      <c r="WOK724" s="13"/>
      <c r="WOL724" s="13"/>
      <c r="WOM724" s="13"/>
      <c r="WON724" s="13"/>
      <c r="WOO724" s="13"/>
      <c r="WOP724" s="13"/>
      <c r="WOQ724" s="13"/>
      <c r="WOR724" s="13"/>
      <c r="WOS724" s="13"/>
      <c r="WOT724" s="13"/>
      <c r="WOU724" s="13"/>
      <c r="WOV724" s="13"/>
      <c r="WOW724" s="13"/>
      <c r="WOX724" s="13"/>
      <c r="WOY724" s="13"/>
      <c r="WOZ724" s="13"/>
      <c r="WPA724" s="13"/>
      <c r="WPB724" s="13"/>
      <c r="WPC724" s="13"/>
      <c r="WPD724" s="13"/>
      <c r="WPE724" s="13"/>
      <c r="WPF724" s="13"/>
      <c r="WPG724" s="13"/>
      <c r="WPH724" s="13"/>
      <c r="WPI724" s="13"/>
      <c r="WPJ724" s="13"/>
      <c r="WPK724" s="13"/>
      <c r="WPL724" s="13"/>
      <c r="WPM724" s="13"/>
      <c r="WPN724" s="13"/>
      <c r="WPO724" s="13"/>
      <c r="WPP724" s="13"/>
      <c r="WPQ724" s="13"/>
      <c r="WPR724" s="13"/>
      <c r="WPS724" s="13"/>
      <c r="WPT724" s="13"/>
      <c r="WPU724" s="13"/>
      <c r="WPV724" s="13"/>
      <c r="WPW724" s="13"/>
      <c r="WPX724" s="13"/>
      <c r="WPY724" s="13"/>
      <c r="WPZ724" s="13"/>
      <c r="WQA724" s="13"/>
      <c r="WQB724" s="13"/>
      <c r="WQC724" s="13"/>
      <c r="WQD724" s="13"/>
      <c r="WQE724" s="13"/>
      <c r="WQF724" s="13"/>
      <c r="WQG724" s="13"/>
      <c r="WQH724" s="13"/>
      <c r="WQI724" s="13"/>
      <c r="WQJ724" s="13"/>
      <c r="WQK724" s="13"/>
      <c r="WQL724" s="13"/>
      <c r="WQM724" s="13"/>
      <c r="WQN724" s="13"/>
      <c r="WQO724" s="13"/>
      <c r="WQP724" s="13"/>
      <c r="WQQ724" s="13"/>
      <c r="WQR724" s="13"/>
      <c r="WQS724" s="13"/>
      <c r="WQT724" s="13"/>
      <c r="WQU724" s="13"/>
      <c r="WQV724" s="13"/>
      <c r="WQW724" s="13"/>
      <c r="WQX724" s="13"/>
      <c r="WQY724" s="13"/>
      <c r="WQZ724" s="13"/>
      <c r="WRA724" s="13"/>
      <c r="WRB724" s="13"/>
      <c r="WRC724" s="13"/>
      <c r="WRD724" s="13"/>
      <c r="WRE724" s="13"/>
      <c r="WRF724" s="13"/>
      <c r="WRG724" s="13"/>
      <c r="WRH724" s="13"/>
      <c r="WRI724" s="13"/>
      <c r="WRJ724" s="13"/>
      <c r="WRK724" s="13"/>
      <c r="WRL724" s="13"/>
      <c r="WRM724" s="13"/>
      <c r="WRN724" s="13"/>
      <c r="WRO724" s="13"/>
      <c r="WRP724" s="13"/>
      <c r="WRQ724" s="13"/>
      <c r="WRR724" s="13"/>
      <c r="WRS724" s="13"/>
      <c r="WRT724" s="13"/>
      <c r="WRU724" s="13"/>
      <c r="WRV724" s="13"/>
      <c r="WRW724" s="13"/>
      <c r="WRX724" s="13"/>
      <c r="WRY724" s="13"/>
      <c r="WRZ724" s="13"/>
      <c r="WSA724" s="13"/>
      <c r="WSB724" s="13"/>
      <c r="WSC724" s="13"/>
      <c r="WSD724" s="13"/>
      <c r="WSE724" s="13"/>
      <c r="WSF724" s="13"/>
      <c r="WSG724" s="13"/>
      <c r="WSH724" s="13"/>
      <c r="WSI724" s="13"/>
      <c r="WSJ724" s="13"/>
      <c r="WSK724" s="13"/>
      <c r="WSL724" s="13"/>
      <c r="WSM724" s="13"/>
      <c r="WSN724" s="13"/>
      <c r="WSO724" s="13"/>
      <c r="WSP724" s="13"/>
      <c r="WSQ724" s="13"/>
      <c r="WSR724" s="13"/>
      <c r="WSS724" s="13"/>
      <c r="WST724" s="13"/>
      <c r="WSU724" s="13"/>
      <c r="WSV724" s="13"/>
      <c r="WSW724" s="13"/>
      <c r="WSX724" s="13"/>
      <c r="WSY724" s="13"/>
      <c r="WSZ724" s="13"/>
      <c r="WTA724" s="13"/>
      <c r="WTB724" s="13"/>
      <c r="WTC724" s="13"/>
      <c r="WTD724" s="13"/>
      <c r="WTE724" s="13"/>
      <c r="WTF724" s="13"/>
      <c r="WTG724" s="13"/>
      <c r="WTH724" s="13"/>
      <c r="WTI724" s="13"/>
      <c r="WTJ724" s="13"/>
      <c r="WTK724" s="13"/>
      <c r="WTL724" s="13"/>
      <c r="WTM724" s="13"/>
      <c r="WTN724" s="13"/>
      <c r="WTO724" s="13"/>
      <c r="WTP724" s="13"/>
      <c r="WTQ724" s="13"/>
      <c r="WTR724" s="13"/>
      <c r="WTS724" s="13"/>
      <c r="WTT724" s="13"/>
      <c r="WTU724" s="13"/>
      <c r="WTV724" s="13"/>
      <c r="WTW724" s="13"/>
      <c r="WTX724" s="13"/>
      <c r="WTY724" s="13"/>
      <c r="WTZ724" s="13"/>
      <c r="WUA724" s="13"/>
      <c r="WUB724" s="13"/>
      <c r="WUC724" s="13"/>
      <c r="WUD724" s="13"/>
      <c r="WUE724" s="13"/>
      <c r="WUF724" s="13"/>
      <c r="WUG724" s="13"/>
      <c r="WUH724" s="13"/>
      <c r="WUI724" s="13"/>
      <c r="WUJ724" s="13"/>
      <c r="WUK724" s="13"/>
      <c r="WUL724" s="13"/>
      <c r="WUM724" s="13"/>
      <c r="WUN724" s="13"/>
      <c r="WUO724" s="13"/>
      <c r="WUP724" s="13"/>
      <c r="WUQ724" s="13"/>
      <c r="WUR724" s="13"/>
      <c r="WUS724" s="13"/>
      <c r="WUT724" s="13"/>
      <c r="WUU724" s="13"/>
      <c r="WUV724" s="13"/>
      <c r="WUW724" s="13"/>
      <c r="WUX724" s="13"/>
      <c r="WUY724" s="13"/>
      <c r="WUZ724" s="13"/>
      <c r="WVA724" s="13"/>
      <c r="WVB724" s="13"/>
      <c r="WVC724" s="13"/>
      <c r="WVD724" s="13"/>
      <c r="WVE724" s="13"/>
      <c r="WVF724" s="13"/>
      <c r="WVG724" s="13"/>
      <c r="WVH724" s="13"/>
      <c r="WVI724" s="13"/>
      <c r="WVJ724" s="13"/>
      <c r="WVK724" s="13"/>
      <c r="WVL724" s="13"/>
      <c r="WVM724" s="13"/>
      <c r="WVN724" s="13"/>
      <c r="WVO724" s="13"/>
      <c r="WVP724" s="13"/>
      <c r="WVQ724" s="13"/>
      <c r="WVR724" s="13"/>
      <c r="WVS724" s="13"/>
      <c r="WVT724" s="13"/>
      <c r="WVU724" s="13"/>
      <c r="WVV724" s="13"/>
      <c r="WVW724" s="13"/>
      <c r="WVX724" s="13"/>
      <c r="WVY724" s="13"/>
      <c r="WVZ724" s="13"/>
      <c r="WWA724" s="13"/>
      <c r="WWB724" s="13"/>
      <c r="WWC724" s="13"/>
      <c r="WWD724" s="13"/>
      <c r="WWE724" s="13"/>
      <c r="WWF724" s="13"/>
      <c r="WWG724" s="13"/>
      <c r="WWH724" s="13"/>
      <c r="WWI724" s="13"/>
      <c r="WWJ724" s="13"/>
      <c r="WWK724" s="13"/>
      <c r="WWL724" s="13"/>
      <c r="WWM724" s="13"/>
      <c r="WWN724" s="13"/>
      <c r="WWO724" s="13"/>
      <c r="WWP724" s="13"/>
      <c r="WWQ724" s="13"/>
      <c r="WWR724" s="13"/>
      <c r="WWS724" s="13"/>
      <c r="WWT724" s="13"/>
      <c r="WWU724" s="13"/>
      <c r="WWV724" s="13"/>
      <c r="WWW724" s="13"/>
      <c r="WWX724" s="13"/>
      <c r="WWY724" s="13"/>
      <c r="WWZ724" s="13"/>
      <c r="WXA724" s="13"/>
      <c r="WXB724" s="13"/>
      <c r="WXC724" s="13"/>
      <c r="WXD724" s="13"/>
      <c r="WXE724" s="13"/>
      <c r="WXF724" s="13"/>
      <c r="WXG724" s="13"/>
      <c r="WXH724" s="13"/>
      <c r="WXI724" s="13"/>
      <c r="WXJ724" s="13"/>
      <c r="WXK724" s="13"/>
      <c r="WXL724" s="13"/>
      <c r="WXM724" s="13"/>
      <c r="WXN724" s="13"/>
      <c r="WXO724" s="13"/>
      <c r="WXP724" s="13"/>
      <c r="WXQ724" s="13"/>
      <c r="WXR724" s="13"/>
      <c r="WXS724" s="13"/>
      <c r="WXT724" s="13"/>
      <c r="WXU724" s="13"/>
      <c r="WXV724" s="13"/>
      <c r="WXW724" s="13"/>
      <c r="WXX724" s="13"/>
      <c r="WXY724" s="13"/>
      <c r="WXZ724" s="13"/>
      <c r="WYA724" s="13"/>
      <c r="WYB724" s="13"/>
      <c r="WYC724" s="13"/>
      <c r="WYD724" s="13"/>
      <c r="WYE724" s="13"/>
      <c r="WYF724" s="13"/>
      <c r="WYG724" s="13"/>
      <c r="WYH724" s="13"/>
      <c r="WYI724" s="13"/>
      <c r="WYJ724" s="13"/>
      <c r="WYK724" s="13"/>
      <c r="WYL724" s="13"/>
      <c r="WYM724" s="13"/>
      <c r="WYN724" s="13"/>
      <c r="WYO724" s="13"/>
      <c r="WYP724" s="13"/>
      <c r="WYQ724" s="13"/>
      <c r="WYR724" s="13"/>
      <c r="WYS724" s="13"/>
      <c r="WYT724" s="13"/>
      <c r="WYU724" s="13"/>
      <c r="WYV724" s="13"/>
      <c r="WYW724" s="13"/>
      <c r="WYX724" s="13"/>
      <c r="WYY724" s="13"/>
      <c r="WYZ724" s="13"/>
      <c r="WZA724" s="13"/>
      <c r="WZB724" s="13"/>
      <c r="WZC724" s="13"/>
      <c r="WZD724" s="13"/>
      <c r="WZE724" s="13"/>
      <c r="WZF724" s="13"/>
      <c r="WZG724" s="13"/>
      <c r="WZH724" s="13"/>
      <c r="WZI724" s="13"/>
      <c r="WZJ724" s="13"/>
      <c r="WZK724" s="13"/>
      <c r="WZL724" s="13"/>
      <c r="WZM724" s="13"/>
      <c r="WZN724" s="13"/>
      <c r="WZO724" s="13"/>
      <c r="WZP724" s="13"/>
      <c r="WZQ724" s="13"/>
      <c r="WZR724" s="13"/>
      <c r="WZS724" s="13"/>
      <c r="WZT724" s="13"/>
      <c r="WZU724" s="13"/>
      <c r="WZV724" s="13"/>
      <c r="WZW724" s="13"/>
      <c r="WZX724" s="13"/>
      <c r="WZY724" s="13"/>
      <c r="WZZ724" s="13"/>
      <c r="XAA724" s="13"/>
      <c r="XAB724" s="13"/>
      <c r="XAC724" s="13"/>
      <c r="XAD724" s="13"/>
      <c r="XAE724" s="13"/>
      <c r="XAF724" s="13"/>
      <c r="XAG724" s="13"/>
      <c r="XAH724" s="13"/>
      <c r="XAI724" s="13"/>
      <c r="XAJ724" s="13"/>
      <c r="XAK724" s="13"/>
      <c r="XAL724" s="13"/>
      <c r="XAM724" s="13"/>
      <c r="XAN724" s="13"/>
      <c r="XAO724" s="13"/>
      <c r="XAP724" s="13"/>
      <c r="XAQ724" s="13"/>
      <c r="XAR724" s="13"/>
      <c r="XAS724" s="13"/>
      <c r="XAT724" s="13"/>
      <c r="XAU724" s="13"/>
      <c r="XAV724" s="13"/>
      <c r="XAW724" s="13"/>
      <c r="XAX724" s="13"/>
      <c r="XAY724" s="13"/>
      <c r="XAZ724" s="13"/>
      <c r="XBA724" s="13"/>
      <c r="XBB724" s="13"/>
      <c r="XBC724" s="13"/>
      <c r="XBD724" s="13"/>
      <c r="XBE724" s="13"/>
      <c r="XBF724" s="13"/>
      <c r="XBG724" s="13"/>
      <c r="XBH724" s="13"/>
      <c r="XBI724" s="13"/>
      <c r="XBJ724" s="13"/>
      <c r="XBK724" s="13"/>
      <c r="XBL724" s="13"/>
      <c r="XBM724" s="13"/>
      <c r="XBN724" s="13"/>
      <c r="XBO724" s="13"/>
      <c r="XBP724" s="13"/>
      <c r="XBQ724" s="13"/>
      <c r="XBR724" s="13"/>
      <c r="XBS724" s="13"/>
      <c r="XBT724" s="13"/>
      <c r="XBU724" s="13"/>
      <c r="XBV724" s="13"/>
      <c r="XBW724" s="13"/>
      <c r="XBX724" s="13"/>
      <c r="XBY724" s="13"/>
      <c r="XBZ724" s="13"/>
      <c r="XCA724" s="13"/>
      <c r="XCB724" s="13"/>
      <c r="XCC724" s="13"/>
      <c r="XCD724" s="13"/>
      <c r="XCE724" s="13"/>
      <c r="XCF724" s="13"/>
      <c r="XCG724" s="13"/>
      <c r="XCH724" s="13"/>
      <c r="XCI724" s="13"/>
      <c r="XCJ724" s="13"/>
      <c r="XCK724" s="13"/>
      <c r="XCL724" s="13"/>
      <c r="XCM724" s="13"/>
      <c r="XCN724" s="13"/>
      <c r="XCO724" s="13"/>
      <c r="XCP724" s="13"/>
      <c r="XCQ724" s="13"/>
      <c r="XCR724" s="13"/>
      <c r="XCS724" s="13"/>
      <c r="XCT724" s="13"/>
      <c r="XCU724" s="13"/>
      <c r="XCV724" s="13"/>
      <c r="XCW724" s="13"/>
      <c r="XCX724" s="13"/>
      <c r="XCY724" s="13"/>
      <c r="XCZ724" s="13"/>
      <c r="XDA724" s="13"/>
      <c r="XDB724" s="13"/>
      <c r="XDC724" s="13"/>
      <c r="XDD724" s="13"/>
      <c r="XDE724" s="13"/>
      <c r="XDF724" s="13"/>
      <c r="XDG724" s="13"/>
      <c r="XDH724" s="13"/>
      <c r="XDI724" s="13"/>
      <c r="XDJ724" s="13"/>
      <c r="XDK724" s="13"/>
      <c r="XDL724" s="13"/>
      <c r="XDM724" s="13"/>
      <c r="XDN724" s="13"/>
      <c r="XDO724" s="13"/>
      <c r="XDP724" s="13"/>
      <c r="XDQ724" s="13"/>
      <c r="XDR724" s="13"/>
      <c r="XDS724" s="13"/>
      <c r="XDT724" s="13"/>
      <c r="XDU724" s="13"/>
      <c r="XDV724" s="13"/>
      <c r="XDW724" s="13"/>
      <c r="XDX724" s="13"/>
      <c r="XDY724" s="13"/>
      <c r="XDZ724" s="13"/>
      <c r="XEA724" s="13"/>
      <c r="XEB724" s="13"/>
      <c r="XEC724" s="13"/>
      <c r="XED724" s="13"/>
      <c r="XEE724" s="13"/>
      <c r="XEF724" s="13"/>
      <c r="XEG724" s="13"/>
      <c r="XEH724" s="13"/>
      <c r="XEI724" s="13"/>
      <c r="XEJ724" s="13"/>
      <c r="XEK724" s="13"/>
      <c r="XEL724" s="13"/>
      <c r="XEM724" s="13"/>
      <c r="XEN724" s="13"/>
      <c r="XEO724" s="13"/>
      <c r="XEP724" s="13"/>
      <c r="XEQ724" s="13"/>
      <c r="XER724" s="13"/>
      <c r="XES724" s="13"/>
      <c r="XET724" s="13"/>
      <c r="XEU724" s="13"/>
      <c r="XEV724" s="13"/>
      <c r="XEW724" s="13"/>
      <c r="XEX724" s="13"/>
      <c r="XEY724" s="13"/>
      <c r="XEZ724" s="13"/>
      <c r="XFA724" s="13"/>
      <c r="XFB724" s="13"/>
    </row>
    <row r="725" spans="1:16382" x14ac:dyDescent="0.25">
      <c r="A725" s="14">
        <v>724</v>
      </c>
      <c r="B725" s="138" t="s">
        <v>4360</v>
      </c>
      <c r="C725" s="138" t="s">
        <v>9</v>
      </c>
      <c r="D725" s="138" t="s">
        <v>61</v>
      </c>
      <c r="E725" s="151">
        <v>43148</v>
      </c>
      <c r="F725" s="152" t="s">
        <v>4462</v>
      </c>
      <c r="G725" s="138">
        <v>8163001379</v>
      </c>
      <c r="H725" s="138" t="s">
        <v>4463</v>
      </c>
      <c r="I725" s="138" t="s">
        <v>4464</v>
      </c>
      <c r="J725" s="138" t="s">
        <v>710</v>
      </c>
      <c r="K725" s="146">
        <v>100000</v>
      </c>
      <c r="L725" s="138" t="s">
        <v>66</v>
      </c>
      <c r="M725" s="138" t="s">
        <v>67</v>
      </c>
      <c r="N725" s="139" t="s">
        <v>4465</v>
      </c>
      <c r="O725" s="138" t="s">
        <v>4466</v>
      </c>
      <c r="P725" s="138" t="s">
        <v>4467</v>
      </c>
      <c r="Q725" s="140" t="s">
        <v>4468</v>
      </c>
      <c r="R725" s="138" t="s">
        <v>72</v>
      </c>
      <c r="S725" s="117" t="s">
        <v>4469</v>
      </c>
      <c r="T725" s="140" t="s">
        <v>706</v>
      </c>
      <c r="U725" s="141" t="s">
        <v>90</v>
      </c>
      <c r="V725" s="138" t="s">
        <v>4470</v>
      </c>
      <c r="W725" s="138" t="s">
        <v>77</v>
      </c>
      <c r="X725" s="117" t="s">
        <v>1358</v>
      </c>
      <c r="Y725" s="48" t="s">
        <v>4938</v>
      </c>
    </row>
    <row r="726" spans="1:16382" x14ac:dyDescent="0.25">
      <c r="A726" s="14">
        <v>725</v>
      </c>
      <c r="B726" s="138" t="s">
        <v>4360</v>
      </c>
      <c r="C726" s="138" t="s">
        <v>9</v>
      </c>
      <c r="D726" s="138" t="s">
        <v>61</v>
      </c>
      <c r="E726" s="72">
        <v>43137</v>
      </c>
      <c r="F726" s="57" t="s">
        <v>4471</v>
      </c>
      <c r="G726" s="138" t="s">
        <v>4472</v>
      </c>
      <c r="H726" s="138" t="s">
        <v>4473</v>
      </c>
      <c r="I726" s="138" t="s">
        <v>4474</v>
      </c>
      <c r="J726" s="138" t="s">
        <v>4475</v>
      </c>
      <c r="K726" s="146">
        <v>100000</v>
      </c>
      <c r="L726" s="138" t="s">
        <v>66</v>
      </c>
      <c r="M726" s="138" t="s">
        <v>67</v>
      </c>
      <c r="N726" s="139" t="s">
        <v>4476</v>
      </c>
      <c r="O726" s="138" t="s">
        <v>4477</v>
      </c>
      <c r="P726" s="138" t="s">
        <v>4478</v>
      </c>
      <c r="Q726" s="140" t="s">
        <v>4479</v>
      </c>
      <c r="R726" s="138" t="s">
        <v>72</v>
      </c>
      <c r="S726" s="117" t="s">
        <v>4480</v>
      </c>
      <c r="T726" s="140" t="s">
        <v>843</v>
      </c>
      <c r="U726" s="141" t="s">
        <v>75</v>
      </c>
      <c r="V726" s="138" t="s">
        <v>4238</v>
      </c>
      <c r="W726" s="138" t="s">
        <v>77</v>
      </c>
      <c r="X726" s="117" t="s">
        <v>1358</v>
      </c>
      <c r="Y726" s="48" t="s">
        <v>4938</v>
      </c>
    </row>
    <row r="727" spans="1:16382" x14ac:dyDescent="0.25">
      <c r="A727" s="14">
        <v>726</v>
      </c>
      <c r="B727" s="138" t="s">
        <v>4360</v>
      </c>
      <c r="C727" s="138" t="s">
        <v>9</v>
      </c>
      <c r="D727" s="138" t="s">
        <v>61</v>
      </c>
      <c r="E727" s="72">
        <v>43147</v>
      </c>
      <c r="F727" s="57" t="s">
        <v>4481</v>
      </c>
      <c r="G727" s="138" t="s">
        <v>4482</v>
      </c>
      <c r="H727" s="138" t="s">
        <v>4483</v>
      </c>
      <c r="I727" s="138" t="s">
        <v>4484</v>
      </c>
      <c r="J727" s="138" t="s">
        <v>4475</v>
      </c>
      <c r="K727" s="146">
        <v>50000</v>
      </c>
      <c r="L727" s="138" t="s">
        <v>66</v>
      </c>
      <c r="M727" s="138" t="s">
        <v>67</v>
      </c>
      <c r="N727" s="139" t="s">
        <v>4485</v>
      </c>
      <c r="O727" s="138" t="s">
        <v>4486</v>
      </c>
      <c r="P727" s="138" t="s">
        <v>4487</v>
      </c>
      <c r="Q727" s="140" t="s">
        <v>4488</v>
      </c>
      <c r="R727" s="138" t="s">
        <v>72</v>
      </c>
      <c r="S727" s="117" t="s">
        <v>4480</v>
      </c>
      <c r="T727" s="140" t="s">
        <v>843</v>
      </c>
      <c r="U727" s="141" t="s">
        <v>75</v>
      </c>
      <c r="V727" s="138" t="s">
        <v>4238</v>
      </c>
      <c r="W727" s="138" t="s">
        <v>77</v>
      </c>
      <c r="X727" s="117" t="s">
        <v>1358</v>
      </c>
      <c r="Y727" s="48" t="s">
        <v>4938</v>
      </c>
    </row>
    <row r="728" spans="1:16382" x14ac:dyDescent="0.25">
      <c r="A728" s="14">
        <v>727</v>
      </c>
      <c r="B728" s="138" t="s">
        <v>4360</v>
      </c>
      <c r="C728" s="138" t="s">
        <v>9</v>
      </c>
      <c r="D728" s="138" t="s">
        <v>61</v>
      </c>
      <c r="E728" s="151">
        <v>43150</v>
      </c>
      <c r="F728" s="153" t="s">
        <v>4489</v>
      </c>
      <c r="G728" s="138" t="s">
        <v>4490</v>
      </c>
      <c r="H728" s="138" t="s">
        <v>4491</v>
      </c>
      <c r="I728" s="138" t="s">
        <v>4492</v>
      </c>
      <c r="J728" s="138" t="s">
        <v>4493</v>
      </c>
      <c r="K728" s="146">
        <v>50000</v>
      </c>
      <c r="L728" s="138" t="s">
        <v>66</v>
      </c>
      <c r="M728" s="138" t="s">
        <v>67</v>
      </c>
      <c r="N728" s="139" t="s">
        <v>4494</v>
      </c>
      <c r="O728" s="138" t="s">
        <v>4495</v>
      </c>
      <c r="P728" s="138" t="s">
        <v>4496</v>
      </c>
      <c r="Q728" s="140" t="s">
        <v>4497</v>
      </c>
      <c r="R728" s="138" t="s">
        <v>72</v>
      </c>
      <c r="S728" s="117" t="s">
        <v>4480</v>
      </c>
      <c r="T728" s="140" t="s">
        <v>843</v>
      </c>
      <c r="U728" s="141" t="s">
        <v>75</v>
      </c>
      <c r="V728" s="138" t="s">
        <v>4238</v>
      </c>
      <c r="W728" s="138" t="s">
        <v>77</v>
      </c>
      <c r="X728" s="117" t="s">
        <v>1358</v>
      </c>
      <c r="Y728" s="48" t="s">
        <v>4938</v>
      </c>
    </row>
    <row r="729" spans="1:16382" x14ac:dyDescent="0.25">
      <c r="A729" s="14">
        <v>728</v>
      </c>
      <c r="B729" s="138" t="s">
        <v>4360</v>
      </c>
      <c r="C729" s="138" t="s">
        <v>9</v>
      </c>
      <c r="D729" s="138" t="s">
        <v>61</v>
      </c>
      <c r="E729" s="151">
        <v>43134</v>
      </c>
      <c r="F729" s="153" t="s">
        <v>4498</v>
      </c>
      <c r="G729" s="138" t="s">
        <v>4499</v>
      </c>
      <c r="H729" s="138" t="s">
        <v>4500</v>
      </c>
      <c r="I729" s="138" t="s">
        <v>4501</v>
      </c>
      <c r="J729" s="138" t="s">
        <v>4493</v>
      </c>
      <c r="K729" s="146">
        <v>50000</v>
      </c>
      <c r="L729" s="138" t="s">
        <v>66</v>
      </c>
      <c r="M729" s="138" t="s">
        <v>67</v>
      </c>
      <c r="N729" s="139" t="s">
        <v>4502</v>
      </c>
      <c r="O729" s="138" t="s">
        <v>4503</v>
      </c>
      <c r="P729" s="138" t="s">
        <v>4504</v>
      </c>
      <c r="Q729" s="140" t="s">
        <v>4505</v>
      </c>
      <c r="R729" s="138" t="s">
        <v>72</v>
      </c>
      <c r="S729" s="117" t="s">
        <v>4480</v>
      </c>
      <c r="T729" s="140" t="s">
        <v>843</v>
      </c>
      <c r="U729" s="141" t="s">
        <v>450</v>
      </c>
      <c r="V729" s="138" t="s">
        <v>4238</v>
      </c>
      <c r="W729" s="138" t="s">
        <v>77</v>
      </c>
      <c r="X729" s="117" t="s">
        <v>1358</v>
      </c>
      <c r="Y729" s="48" t="s">
        <v>4938</v>
      </c>
    </row>
    <row r="730" spans="1:16382" x14ac:dyDescent="0.25">
      <c r="A730" s="14">
        <v>729</v>
      </c>
      <c r="B730" s="138" t="s">
        <v>4360</v>
      </c>
      <c r="C730" s="138" t="s">
        <v>9</v>
      </c>
      <c r="D730" s="138" t="s">
        <v>61</v>
      </c>
      <c r="E730" s="151">
        <v>43133</v>
      </c>
      <c r="F730" s="153" t="s">
        <v>4506</v>
      </c>
      <c r="G730" s="138" t="s">
        <v>4507</v>
      </c>
      <c r="H730" s="138" t="s">
        <v>4508</v>
      </c>
      <c r="I730" s="138" t="s">
        <v>4509</v>
      </c>
      <c r="J730" s="138" t="s">
        <v>4493</v>
      </c>
      <c r="K730" s="146">
        <v>300000</v>
      </c>
      <c r="L730" s="138" t="s">
        <v>66</v>
      </c>
      <c r="M730" s="138" t="s">
        <v>67</v>
      </c>
      <c r="N730" s="139" t="s">
        <v>4510</v>
      </c>
      <c r="O730" s="138" t="s">
        <v>4511</v>
      </c>
      <c r="P730" s="138" t="s">
        <v>4512</v>
      </c>
      <c r="Q730" s="140" t="s">
        <v>4513</v>
      </c>
      <c r="R730" s="138" t="s">
        <v>72</v>
      </c>
      <c r="S730" s="117" t="s">
        <v>4480</v>
      </c>
      <c r="T730" s="140" t="s">
        <v>843</v>
      </c>
      <c r="U730" s="141" t="s">
        <v>450</v>
      </c>
      <c r="V730" s="138" t="s">
        <v>4238</v>
      </c>
      <c r="W730" s="138" t="s">
        <v>77</v>
      </c>
      <c r="X730" s="117" t="s">
        <v>1358</v>
      </c>
      <c r="Y730" s="48" t="s">
        <v>4938</v>
      </c>
    </row>
    <row r="731" spans="1:16382" x14ac:dyDescent="0.25">
      <c r="A731" s="14">
        <v>730</v>
      </c>
      <c r="B731" s="138" t="s">
        <v>4360</v>
      </c>
      <c r="C731" s="138" t="s">
        <v>9</v>
      </c>
      <c r="D731" s="138" t="s">
        <v>61</v>
      </c>
      <c r="E731" s="50">
        <v>43125</v>
      </c>
      <c r="F731" s="51" t="s">
        <v>4514</v>
      </c>
      <c r="G731" s="138" t="s">
        <v>4515</v>
      </c>
      <c r="H731" s="138" t="s">
        <v>4516</v>
      </c>
      <c r="I731" s="138" t="s">
        <v>4517</v>
      </c>
      <c r="J731" s="138" t="s">
        <v>1633</v>
      </c>
      <c r="K731" s="146">
        <v>150000</v>
      </c>
      <c r="L731" s="138" t="s">
        <v>66</v>
      </c>
      <c r="M731" s="138" t="s">
        <v>67</v>
      </c>
      <c r="N731" s="139" t="s">
        <v>4518</v>
      </c>
      <c r="O731" s="138" t="s">
        <v>4519</v>
      </c>
      <c r="P731" s="138" t="s">
        <v>4520</v>
      </c>
      <c r="Q731" s="140" t="s">
        <v>4521</v>
      </c>
      <c r="R731" s="138" t="s">
        <v>72</v>
      </c>
      <c r="S731" s="117" t="s">
        <v>4522</v>
      </c>
      <c r="T731" s="140" t="s">
        <v>775</v>
      </c>
      <c r="U731" s="141" t="s">
        <v>433</v>
      </c>
      <c r="V731" s="138" t="s">
        <v>4470</v>
      </c>
      <c r="W731" s="138" t="s">
        <v>77</v>
      </c>
      <c r="X731" s="117" t="s">
        <v>1358</v>
      </c>
      <c r="Y731" s="48" t="s">
        <v>4938</v>
      </c>
    </row>
    <row r="732" spans="1:16382" x14ac:dyDescent="0.25">
      <c r="A732" s="14">
        <v>731</v>
      </c>
      <c r="B732" s="138" t="s">
        <v>4360</v>
      </c>
      <c r="C732" s="138" t="s">
        <v>9</v>
      </c>
      <c r="D732" s="138" t="s">
        <v>138</v>
      </c>
      <c r="E732" s="44">
        <v>43132</v>
      </c>
      <c r="F732" s="45" t="s">
        <v>4523</v>
      </c>
      <c r="G732" s="138" t="s">
        <v>4524</v>
      </c>
      <c r="H732" s="138" t="s">
        <v>4525</v>
      </c>
      <c r="I732" s="138" t="s">
        <v>4526</v>
      </c>
      <c r="J732" s="138" t="s">
        <v>1633</v>
      </c>
      <c r="K732" s="146">
        <v>50000</v>
      </c>
      <c r="L732" s="138" t="s">
        <v>66</v>
      </c>
      <c r="M732" s="138" t="s">
        <v>67</v>
      </c>
      <c r="N732" s="139" t="s">
        <v>4527</v>
      </c>
      <c r="O732" s="138" t="s">
        <v>4528</v>
      </c>
      <c r="P732" s="138" t="s">
        <v>4529</v>
      </c>
      <c r="Q732" s="140" t="s">
        <v>4530</v>
      </c>
      <c r="R732" s="138" t="s">
        <v>72</v>
      </c>
      <c r="S732" s="117" t="s">
        <v>4531</v>
      </c>
      <c r="T732" s="140" t="s">
        <v>775</v>
      </c>
      <c r="U732" s="141" t="s">
        <v>4378</v>
      </c>
      <c r="V732" s="138" t="s">
        <v>4470</v>
      </c>
      <c r="W732" s="140" t="s">
        <v>77</v>
      </c>
      <c r="X732" s="117" t="s">
        <v>1358</v>
      </c>
      <c r="Y732" s="126" t="s">
        <v>4939</v>
      </c>
    </row>
    <row r="733" spans="1:16382" x14ac:dyDescent="0.25">
      <c r="A733" s="14">
        <v>732</v>
      </c>
      <c r="B733" s="138" t="s">
        <v>4360</v>
      </c>
      <c r="C733" s="138" t="s">
        <v>9</v>
      </c>
      <c r="D733" s="138" t="s">
        <v>138</v>
      </c>
      <c r="E733" s="44">
        <v>43136</v>
      </c>
      <c r="F733" s="45" t="s">
        <v>4532</v>
      </c>
      <c r="G733" s="138" t="s">
        <v>4533</v>
      </c>
      <c r="H733" s="138" t="s">
        <v>4534</v>
      </c>
      <c r="I733" s="138" t="s">
        <v>4535</v>
      </c>
      <c r="J733" s="138" t="s">
        <v>1633</v>
      </c>
      <c r="K733" s="146">
        <v>50000</v>
      </c>
      <c r="L733" s="138" t="s">
        <v>66</v>
      </c>
      <c r="M733" s="138" t="s">
        <v>67</v>
      </c>
      <c r="N733" s="139" t="s">
        <v>4536</v>
      </c>
      <c r="O733" s="138" t="s">
        <v>4537</v>
      </c>
      <c r="P733" s="138" t="s">
        <v>4538</v>
      </c>
      <c r="Q733" s="140" t="s">
        <v>4539</v>
      </c>
      <c r="R733" s="138" t="s">
        <v>72</v>
      </c>
      <c r="S733" s="117" t="s">
        <v>4531</v>
      </c>
      <c r="T733" s="140" t="s">
        <v>775</v>
      </c>
      <c r="U733" s="141" t="s">
        <v>4378</v>
      </c>
      <c r="V733" s="138" t="s">
        <v>4470</v>
      </c>
      <c r="W733" s="140" t="s">
        <v>77</v>
      </c>
      <c r="X733" s="117" t="s">
        <v>1358</v>
      </c>
      <c r="Y733" s="126" t="s">
        <v>4939</v>
      </c>
    </row>
    <row r="734" spans="1:16382" x14ac:dyDescent="0.25">
      <c r="A734" s="14">
        <v>733</v>
      </c>
      <c r="B734" s="138" t="s">
        <v>4360</v>
      </c>
      <c r="C734" s="138" t="s">
        <v>9</v>
      </c>
      <c r="D734" s="138" t="s">
        <v>138</v>
      </c>
      <c r="E734" s="44">
        <v>43138</v>
      </c>
      <c r="F734" s="45" t="s">
        <v>4540</v>
      </c>
      <c r="G734" s="138" t="s">
        <v>4541</v>
      </c>
      <c r="H734" s="138" t="s">
        <v>4542</v>
      </c>
      <c r="I734" s="138" t="s">
        <v>4543</v>
      </c>
      <c r="J734" s="138" t="s">
        <v>1633</v>
      </c>
      <c r="K734" s="146">
        <v>100000</v>
      </c>
      <c r="L734" s="138" t="s">
        <v>66</v>
      </c>
      <c r="M734" s="138" t="s">
        <v>67</v>
      </c>
      <c r="N734" s="139" t="s">
        <v>4544</v>
      </c>
      <c r="O734" s="138" t="s">
        <v>4545</v>
      </c>
      <c r="P734" s="138" t="s">
        <v>4546</v>
      </c>
      <c r="Q734" s="140" t="s">
        <v>4547</v>
      </c>
      <c r="R734" s="138" t="s">
        <v>72</v>
      </c>
      <c r="S734" s="117" t="s">
        <v>4531</v>
      </c>
      <c r="T734" s="140" t="s">
        <v>775</v>
      </c>
      <c r="U734" s="141" t="s">
        <v>4378</v>
      </c>
      <c r="V734" s="138" t="s">
        <v>4470</v>
      </c>
      <c r="W734" s="140" t="s">
        <v>77</v>
      </c>
      <c r="X734" s="117" t="s">
        <v>1358</v>
      </c>
      <c r="Y734" s="126" t="s">
        <v>4939</v>
      </c>
    </row>
    <row r="735" spans="1:16382" x14ac:dyDescent="0.25">
      <c r="A735" s="14">
        <v>734</v>
      </c>
      <c r="B735" s="138" t="s">
        <v>4360</v>
      </c>
      <c r="C735" s="138" t="s">
        <v>9</v>
      </c>
      <c r="D735" s="138" t="s">
        <v>138</v>
      </c>
      <c r="E735" s="44">
        <v>43138</v>
      </c>
      <c r="F735" s="45" t="s">
        <v>4548</v>
      </c>
      <c r="G735" s="138" t="s">
        <v>4549</v>
      </c>
      <c r="H735" s="138" t="s">
        <v>4550</v>
      </c>
      <c r="I735" s="138" t="s">
        <v>4551</v>
      </c>
      <c r="J735" s="138" t="s">
        <v>1633</v>
      </c>
      <c r="K735" s="146">
        <v>100000</v>
      </c>
      <c r="L735" s="138" t="s">
        <v>66</v>
      </c>
      <c r="M735" s="138" t="s">
        <v>67</v>
      </c>
      <c r="N735" s="139" t="s">
        <v>4552</v>
      </c>
      <c r="O735" s="138" t="s">
        <v>4553</v>
      </c>
      <c r="P735" s="138" t="s">
        <v>4554</v>
      </c>
      <c r="Q735" s="140" t="s">
        <v>4555</v>
      </c>
      <c r="R735" s="138" t="s">
        <v>72</v>
      </c>
      <c r="S735" s="117" t="s">
        <v>4531</v>
      </c>
      <c r="T735" s="140" t="s">
        <v>775</v>
      </c>
      <c r="U735" s="141" t="s">
        <v>4378</v>
      </c>
      <c r="V735" s="138" t="s">
        <v>4470</v>
      </c>
      <c r="W735" s="140" t="s">
        <v>77</v>
      </c>
      <c r="X735" s="117" t="s">
        <v>1358</v>
      </c>
      <c r="Y735" s="126" t="s">
        <v>4939</v>
      </c>
    </row>
    <row r="736" spans="1:16382" x14ac:dyDescent="0.25">
      <c r="A736" s="14">
        <v>735</v>
      </c>
      <c r="B736" s="138" t="s">
        <v>4360</v>
      </c>
      <c r="C736" s="138" t="s">
        <v>9</v>
      </c>
      <c r="D736" s="138" t="s">
        <v>138</v>
      </c>
      <c r="E736" s="44">
        <v>43140</v>
      </c>
      <c r="F736" s="45" t="s">
        <v>4556</v>
      </c>
      <c r="G736" s="138" t="s">
        <v>4557</v>
      </c>
      <c r="H736" s="138" t="s">
        <v>4558</v>
      </c>
      <c r="I736" s="138" t="s">
        <v>4559</v>
      </c>
      <c r="J736" s="138" t="s">
        <v>769</v>
      </c>
      <c r="K736" s="146">
        <v>50000</v>
      </c>
      <c r="L736" s="138" t="s">
        <v>66</v>
      </c>
      <c r="M736" s="138" t="s">
        <v>67</v>
      </c>
      <c r="N736" s="139" t="s">
        <v>4560</v>
      </c>
      <c r="O736" s="138" t="s">
        <v>4561</v>
      </c>
      <c r="P736" s="138" t="s">
        <v>4562</v>
      </c>
      <c r="Q736" s="140" t="s">
        <v>4563</v>
      </c>
      <c r="R736" s="138" t="s">
        <v>72</v>
      </c>
      <c r="S736" s="117" t="s">
        <v>4531</v>
      </c>
      <c r="T736" s="140" t="s">
        <v>775</v>
      </c>
      <c r="U736" s="141" t="s">
        <v>4378</v>
      </c>
      <c r="V736" s="138" t="s">
        <v>4470</v>
      </c>
      <c r="W736" s="140" t="s">
        <v>502</v>
      </c>
      <c r="X736" s="117" t="s">
        <v>1358</v>
      </c>
      <c r="Y736" s="126" t="s">
        <v>4939</v>
      </c>
    </row>
    <row r="737" spans="1:16382" x14ac:dyDescent="0.25">
      <c r="A737" s="14">
        <v>736</v>
      </c>
      <c r="B737" s="138" t="s">
        <v>4360</v>
      </c>
      <c r="C737" s="138" t="s">
        <v>9</v>
      </c>
      <c r="D737" s="138" t="s">
        <v>138</v>
      </c>
      <c r="E737" s="44">
        <v>43147</v>
      </c>
      <c r="F737" s="45" t="s">
        <v>4564</v>
      </c>
      <c r="G737" s="138" t="s">
        <v>4565</v>
      </c>
      <c r="H737" s="138" t="s">
        <v>4566</v>
      </c>
      <c r="I737" s="138" t="s">
        <v>4567</v>
      </c>
      <c r="J737" s="138" t="s">
        <v>1633</v>
      </c>
      <c r="K737" s="146">
        <v>500000</v>
      </c>
      <c r="L737" s="138" t="s">
        <v>66</v>
      </c>
      <c r="M737" s="138" t="s">
        <v>67</v>
      </c>
      <c r="N737" s="139" t="s">
        <v>4568</v>
      </c>
      <c r="O737" s="138" t="s">
        <v>4569</v>
      </c>
      <c r="P737" s="138" t="s">
        <v>4570</v>
      </c>
      <c r="Q737" s="140" t="s">
        <v>4571</v>
      </c>
      <c r="R737" s="138" t="s">
        <v>72</v>
      </c>
      <c r="S737" s="117" t="s">
        <v>4531</v>
      </c>
      <c r="T737" s="140" t="s">
        <v>775</v>
      </c>
      <c r="U737" s="141" t="s">
        <v>4378</v>
      </c>
      <c r="V737" s="138" t="s">
        <v>4470</v>
      </c>
      <c r="W737" s="140" t="s">
        <v>77</v>
      </c>
      <c r="X737" s="117" t="s">
        <v>1358</v>
      </c>
      <c r="Y737" s="126" t="s">
        <v>4939</v>
      </c>
    </row>
    <row r="738" spans="1:16382" x14ac:dyDescent="0.25">
      <c r="A738" s="14">
        <v>737</v>
      </c>
      <c r="B738" s="138" t="s">
        <v>4360</v>
      </c>
      <c r="C738" s="138" t="s">
        <v>9</v>
      </c>
      <c r="D738" s="138" t="s">
        <v>138</v>
      </c>
      <c r="E738" s="154">
        <v>43150</v>
      </c>
      <c r="F738" s="155" t="s">
        <v>4572</v>
      </c>
      <c r="G738" s="138" t="s">
        <v>4573</v>
      </c>
      <c r="H738" s="138" t="s">
        <v>4574</v>
      </c>
      <c r="I738" s="138" t="s">
        <v>4575</v>
      </c>
      <c r="J738" s="138" t="s">
        <v>1633</v>
      </c>
      <c r="K738" s="146">
        <v>100000</v>
      </c>
      <c r="L738" s="138" t="s">
        <v>66</v>
      </c>
      <c r="M738" s="138" t="s">
        <v>67</v>
      </c>
      <c r="N738" s="139" t="s">
        <v>4576</v>
      </c>
      <c r="O738" s="138" t="s">
        <v>4577</v>
      </c>
      <c r="P738" s="138" t="s">
        <v>4578</v>
      </c>
      <c r="Q738" s="140" t="s">
        <v>4579</v>
      </c>
      <c r="R738" s="138" t="s">
        <v>72</v>
      </c>
      <c r="S738" s="117" t="s">
        <v>4531</v>
      </c>
      <c r="T738" s="140" t="s">
        <v>775</v>
      </c>
      <c r="U738" s="141" t="s">
        <v>4378</v>
      </c>
      <c r="V738" s="138" t="s">
        <v>4470</v>
      </c>
      <c r="W738" s="140" t="s">
        <v>77</v>
      </c>
      <c r="X738" s="117" t="s">
        <v>1358</v>
      </c>
      <c r="Y738" s="126" t="s">
        <v>4939</v>
      </c>
    </row>
    <row r="739" spans="1:16382" x14ac:dyDescent="0.25">
      <c r="A739" s="14">
        <v>738</v>
      </c>
      <c r="B739" s="138" t="s">
        <v>4360</v>
      </c>
      <c r="C739" s="138" t="s">
        <v>9</v>
      </c>
      <c r="D739" s="138" t="s">
        <v>61</v>
      </c>
      <c r="E739" s="44">
        <v>43115</v>
      </c>
      <c r="F739" s="45" t="s">
        <v>4580</v>
      </c>
      <c r="G739" s="138">
        <v>8392001379</v>
      </c>
      <c r="H739" s="138" t="s">
        <v>4581</v>
      </c>
      <c r="I739" s="138" t="s">
        <v>4582</v>
      </c>
      <c r="J739" s="138" t="s">
        <v>1466</v>
      </c>
      <c r="K739" s="146">
        <v>100000</v>
      </c>
      <c r="L739" s="138" t="s">
        <v>66</v>
      </c>
      <c r="M739" s="138" t="s">
        <v>67</v>
      </c>
      <c r="N739" s="139" t="s">
        <v>4583</v>
      </c>
      <c r="O739" s="138" t="s">
        <v>4584</v>
      </c>
      <c r="P739" s="138" t="s">
        <v>4585</v>
      </c>
      <c r="Q739" s="140" t="s">
        <v>4586</v>
      </c>
      <c r="R739" s="138" t="s">
        <v>72</v>
      </c>
      <c r="S739" s="117" t="s">
        <v>4587</v>
      </c>
      <c r="T739" s="140" t="s">
        <v>394</v>
      </c>
      <c r="U739" s="141" t="s">
        <v>75</v>
      </c>
      <c r="V739" s="138" t="s">
        <v>4470</v>
      </c>
      <c r="W739" s="138" t="s">
        <v>77</v>
      </c>
      <c r="X739" s="117" t="s">
        <v>1358</v>
      </c>
      <c r="Y739" s="48" t="s">
        <v>4938</v>
      </c>
    </row>
    <row r="740" spans="1:16382" x14ac:dyDescent="0.25">
      <c r="A740" s="14">
        <v>739</v>
      </c>
      <c r="B740" s="138" t="s">
        <v>4360</v>
      </c>
      <c r="C740" s="138" t="s">
        <v>9</v>
      </c>
      <c r="D740" s="138" t="s">
        <v>61</v>
      </c>
      <c r="E740" s="44">
        <v>43115</v>
      </c>
      <c r="F740" s="45" t="s">
        <v>4588</v>
      </c>
      <c r="G740" s="138">
        <v>8392001379</v>
      </c>
      <c r="H740" s="138" t="s">
        <v>4581</v>
      </c>
      <c r="I740" s="138" t="s">
        <v>4582</v>
      </c>
      <c r="J740" s="138" t="s">
        <v>1466</v>
      </c>
      <c r="K740" s="146">
        <v>200000</v>
      </c>
      <c r="L740" s="138" t="s">
        <v>66</v>
      </c>
      <c r="M740" s="138" t="s">
        <v>67</v>
      </c>
      <c r="N740" s="139" t="s">
        <v>4589</v>
      </c>
      <c r="O740" s="138" t="s">
        <v>4590</v>
      </c>
      <c r="P740" s="138" t="s">
        <v>4591</v>
      </c>
      <c r="Q740" s="140" t="s">
        <v>4586</v>
      </c>
      <c r="R740" s="138" t="s">
        <v>72</v>
      </c>
      <c r="S740" s="117" t="s">
        <v>4587</v>
      </c>
      <c r="T740" s="140" t="s">
        <v>394</v>
      </c>
      <c r="U740" s="141" t="s">
        <v>75</v>
      </c>
      <c r="V740" s="138" t="s">
        <v>4470</v>
      </c>
      <c r="W740" s="138" t="s">
        <v>77</v>
      </c>
      <c r="X740" s="117" t="s">
        <v>1358</v>
      </c>
      <c r="Y740" s="48" t="s">
        <v>4938</v>
      </c>
    </row>
    <row r="741" spans="1:16382" x14ac:dyDescent="0.25">
      <c r="A741" s="14">
        <v>740</v>
      </c>
      <c r="B741" s="138" t="s">
        <v>4360</v>
      </c>
      <c r="C741" s="138" t="s">
        <v>9</v>
      </c>
      <c r="D741" s="138" t="s">
        <v>61</v>
      </c>
      <c r="E741" s="44">
        <v>43115</v>
      </c>
      <c r="F741" s="45" t="s">
        <v>4592</v>
      </c>
      <c r="G741" s="138">
        <v>8392001379</v>
      </c>
      <c r="H741" s="138" t="s">
        <v>4581</v>
      </c>
      <c r="I741" s="138" t="s">
        <v>4582</v>
      </c>
      <c r="J741" s="138" t="s">
        <v>1466</v>
      </c>
      <c r="K741" s="146">
        <v>200000</v>
      </c>
      <c r="L741" s="138" t="s">
        <v>66</v>
      </c>
      <c r="M741" s="138" t="s">
        <v>67</v>
      </c>
      <c r="N741" s="139" t="s">
        <v>4593</v>
      </c>
      <c r="O741" s="138" t="s">
        <v>4594</v>
      </c>
      <c r="P741" s="138" t="s">
        <v>4591</v>
      </c>
      <c r="Q741" s="140" t="s">
        <v>4586</v>
      </c>
      <c r="R741" s="138" t="s">
        <v>72</v>
      </c>
      <c r="S741" s="117" t="s">
        <v>4587</v>
      </c>
      <c r="T741" s="140" t="s">
        <v>394</v>
      </c>
      <c r="U741" s="141" t="s">
        <v>75</v>
      </c>
      <c r="V741" s="138" t="s">
        <v>4470</v>
      </c>
      <c r="W741" s="138" t="s">
        <v>77</v>
      </c>
      <c r="X741" s="117" t="s">
        <v>1358</v>
      </c>
      <c r="Y741" s="48" t="s">
        <v>4938</v>
      </c>
    </row>
    <row r="742" spans="1:16382" x14ac:dyDescent="0.25">
      <c r="A742" s="14">
        <v>741</v>
      </c>
      <c r="B742" s="138" t="s">
        <v>4360</v>
      </c>
      <c r="C742" s="138" t="s">
        <v>9</v>
      </c>
      <c r="D742" s="138" t="s">
        <v>61</v>
      </c>
      <c r="E742" s="50">
        <v>43125</v>
      </c>
      <c r="F742" s="51" t="s">
        <v>4595</v>
      </c>
      <c r="G742" s="138" t="s">
        <v>4596</v>
      </c>
      <c r="H742" s="138" t="s">
        <v>4597</v>
      </c>
      <c r="I742" s="138" t="s">
        <v>4598</v>
      </c>
      <c r="J742" s="138" t="s">
        <v>83</v>
      </c>
      <c r="K742" s="146">
        <v>50000</v>
      </c>
      <c r="L742" s="138" t="s">
        <v>66</v>
      </c>
      <c r="M742" s="138" t="s">
        <v>67</v>
      </c>
      <c r="N742" s="139" t="s">
        <v>4599</v>
      </c>
      <c r="O742" s="138" t="s">
        <v>4600</v>
      </c>
      <c r="P742" s="138" t="s">
        <v>4601</v>
      </c>
      <c r="Q742" s="140" t="s">
        <v>4602</v>
      </c>
      <c r="R742" s="138" t="s">
        <v>72</v>
      </c>
      <c r="S742" s="117" t="s">
        <v>4603</v>
      </c>
      <c r="T742" s="140" t="s">
        <v>89</v>
      </c>
      <c r="U742" s="141" t="s">
        <v>90</v>
      </c>
      <c r="V742" s="138" t="s">
        <v>4470</v>
      </c>
      <c r="W742" s="138" t="s">
        <v>77</v>
      </c>
      <c r="X742" s="117" t="s">
        <v>1358</v>
      </c>
      <c r="Y742" s="48" t="s">
        <v>4938</v>
      </c>
    </row>
    <row r="743" spans="1:16382" x14ac:dyDescent="0.25">
      <c r="A743" s="14">
        <v>742</v>
      </c>
      <c r="B743" s="138" t="s">
        <v>4360</v>
      </c>
      <c r="C743" s="138" t="s">
        <v>9</v>
      </c>
      <c r="D743" s="138" t="s">
        <v>61</v>
      </c>
      <c r="E743" s="156">
        <v>43149</v>
      </c>
      <c r="F743" s="157" t="s">
        <v>4604</v>
      </c>
      <c r="G743" s="138" t="s">
        <v>4605</v>
      </c>
      <c r="H743" s="138" t="s">
        <v>4606</v>
      </c>
      <c r="I743" s="138" t="s">
        <v>4607</v>
      </c>
      <c r="J743" s="138" t="s">
        <v>83</v>
      </c>
      <c r="K743" s="146">
        <v>100000</v>
      </c>
      <c r="L743" s="138" t="s">
        <v>66</v>
      </c>
      <c r="M743" s="138" t="s">
        <v>67</v>
      </c>
      <c r="N743" s="139" t="s">
        <v>4608</v>
      </c>
      <c r="O743" s="138" t="s">
        <v>4609</v>
      </c>
      <c r="P743" s="138" t="s">
        <v>4610</v>
      </c>
      <c r="Q743" s="140" t="s">
        <v>4611</v>
      </c>
      <c r="R743" s="138" t="s">
        <v>72</v>
      </c>
      <c r="S743" s="117" t="s">
        <v>4603</v>
      </c>
      <c r="T743" s="140" t="s">
        <v>89</v>
      </c>
      <c r="U743" s="141" t="s">
        <v>75</v>
      </c>
      <c r="V743" s="138" t="s">
        <v>4470</v>
      </c>
      <c r="W743" s="138" t="s">
        <v>77</v>
      </c>
      <c r="X743" s="117" t="s">
        <v>1358</v>
      </c>
      <c r="Y743" s="48" t="s">
        <v>4938</v>
      </c>
    </row>
    <row r="744" spans="1:16382" x14ac:dyDescent="0.25">
      <c r="A744" s="14">
        <v>743</v>
      </c>
      <c r="B744" s="43" t="s">
        <v>4360</v>
      </c>
      <c r="C744" s="43" t="s">
        <v>10</v>
      </c>
      <c r="D744" s="43" t="s">
        <v>61</v>
      </c>
      <c r="E744" s="72">
        <v>43138</v>
      </c>
      <c r="F744" s="95">
        <v>0.41181712962962963</v>
      </c>
      <c r="G744" s="43" t="s">
        <v>31</v>
      </c>
      <c r="H744" s="43" t="s">
        <v>31</v>
      </c>
      <c r="I744" s="43" t="s">
        <v>31</v>
      </c>
      <c r="J744" s="43" t="s">
        <v>31</v>
      </c>
      <c r="K744" s="149">
        <v>1000000</v>
      </c>
      <c r="L744" s="43"/>
      <c r="M744" s="43" t="s">
        <v>31</v>
      </c>
      <c r="N744" s="43" t="s">
        <v>31</v>
      </c>
      <c r="O744" s="43" t="s">
        <v>31</v>
      </c>
      <c r="P744" s="43" t="s">
        <v>4612</v>
      </c>
      <c r="Q744" s="14" t="s">
        <v>100</v>
      </c>
      <c r="R744" s="43" t="s">
        <v>72</v>
      </c>
      <c r="S744" s="43" t="s">
        <v>4613</v>
      </c>
      <c r="T744" s="14" t="s">
        <v>89</v>
      </c>
      <c r="U744" s="43" t="s">
        <v>2314</v>
      </c>
      <c r="V744" s="12" t="s">
        <v>31</v>
      </c>
      <c r="W744" s="12" t="s">
        <v>31</v>
      </c>
      <c r="X744" s="3" t="s">
        <v>1358</v>
      </c>
      <c r="Y744" s="48" t="s">
        <v>4938</v>
      </c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  <c r="FC744" s="13"/>
      <c r="FD744" s="13"/>
      <c r="FE744" s="13"/>
      <c r="FF744" s="13"/>
      <c r="FG744" s="13"/>
      <c r="FH744" s="13"/>
      <c r="FI744" s="13"/>
      <c r="FJ744" s="13"/>
      <c r="FK744" s="13"/>
      <c r="FL744" s="13"/>
      <c r="FM744" s="13"/>
      <c r="FN744" s="13"/>
      <c r="FO744" s="13"/>
      <c r="FP744" s="13"/>
      <c r="FQ744" s="13"/>
      <c r="FR744" s="13"/>
      <c r="FS744" s="13"/>
      <c r="FT744" s="13"/>
      <c r="FU744" s="13"/>
      <c r="FV744" s="13"/>
      <c r="FW744" s="13"/>
      <c r="FX744" s="13"/>
      <c r="FY744" s="13"/>
      <c r="FZ744" s="13"/>
      <c r="GA744" s="13"/>
      <c r="GB744" s="13"/>
      <c r="GC744" s="13"/>
      <c r="GD744" s="13"/>
      <c r="GE744" s="13"/>
      <c r="GF744" s="13"/>
      <c r="GG744" s="13"/>
      <c r="GH744" s="13"/>
      <c r="GI744" s="13"/>
      <c r="GJ744" s="13"/>
      <c r="GK744" s="13"/>
      <c r="GL744" s="13"/>
      <c r="GM744" s="13"/>
      <c r="GN744" s="13"/>
      <c r="GO744" s="13"/>
      <c r="GP744" s="13"/>
      <c r="GQ744" s="13"/>
      <c r="GR744" s="13"/>
      <c r="GS744" s="13"/>
      <c r="GT744" s="13"/>
      <c r="GU744" s="13"/>
      <c r="GV744" s="13"/>
      <c r="GW744" s="13"/>
      <c r="GX744" s="13"/>
      <c r="GY744" s="13"/>
      <c r="GZ744" s="13"/>
      <c r="HA744" s="13"/>
      <c r="HB744" s="13"/>
      <c r="HC744" s="13"/>
      <c r="HD744" s="13"/>
      <c r="HE744" s="13"/>
      <c r="HF744" s="13"/>
      <c r="HG744" s="13"/>
      <c r="HH744" s="13"/>
      <c r="HI744" s="13"/>
      <c r="HJ744" s="13"/>
      <c r="HK744" s="13"/>
      <c r="HL744" s="13"/>
      <c r="HM744" s="13"/>
      <c r="HN744" s="13"/>
      <c r="HO744" s="13"/>
      <c r="HP744" s="13"/>
      <c r="HQ744" s="13"/>
      <c r="HR744" s="13"/>
      <c r="HS744" s="13"/>
      <c r="HT744" s="13"/>
      <c r="HU744" s="13"/>
      <c r="HV744" s="13"/>
      <c r="HW744" s="13"/>
      <c r="HX744" s="13"/>
      <c r="HY744" s="13"/>
      <c r="HZ744" s="13"/>
      <c r="IA744" s="13"/>
      <c r="IB744" s="13"/>
      <c r="IC744" s="13"/>
      <c r="ID744" s="13"/>
      <c r="IE744" s="13"/>
      <c r="IF744" s="13"/>
      <c r="IG744" s="13"/>
      <c r="IH744" s="13"/>
      <c r="II744" s="13"/>
      <c r="IJ744" s="13"/>
      <c r="IK744" s="13"/>
      <c r="IL744" s="13"/>
      <c r="IM744" s="13"/>
      <c r="IN744" s="13"/>
      <c r="IO744" s="13"/>
      <c r="IP744" s="13"/>
      <c r="IQ744" s="13"/>
      <c r="IR744" s="13"/>
      <c r="IS744" s="13"/>
      <c r="IT744" s="13"/>
      <c r="IU744" s="13"/>
      <c r="IV744" s="13"/>
      <c r="IW744" s="13"/>
      <c r="IX744" s="13"/>
      <c r="IY744" s="13"/>
      <c r="IZ744" s="13"/>
      <c r="JA744" s="13"/>
      <c r="JB744" s="13"/>
      <c r="JC744" s="13"/>
      <c r="JD744" s="13"/>
      <c r="JE744" s="13"/>
      <c r="JF744" s="13"/>
      <c r="JG744" s="13"/>
      <c r="JH744" s="13"/>
      <c r="JI744" s="13"/>
      <c r="JJ744" s="13"/>
      <c r="JK744" s="13"/>
      <c r="JL744" s="13"/>
      <c r="JM744" s="13"/>
      <c r="JN744" s="13"/>
      <c r="JO744" s="13"/>
      <c r="JP744" s="13"/>
      <c r="JQ744" s="13"/>
      <c r="JR744" s="13"/>
      <c r="JS744" s="13"/>
      <c r="JT744" s="13"/>
      <c r="JU744" s="13"/>
      <c r="JV744" s="13"/>
      <c r="JW744" s="13"/>
      <c r="JX744" s="13"/>
      <c r="JY744" s="13"/>
      <c r="JZ744" s="13"/>
      <c r="KA744" s="13"/>
      <c r="KB744" s="13"/>
      <c r="KC744" s="13"/>
      <c r="KD744" s="13"/>
      <c r="KE744" s="13"/>
      <c r="KF744" s="13"/>
      <c r="KG744" s="13"/>
      <c r="KH744" s="13"/>
      <c r="KI744" s="13"/>
      <c r="KJ744" s="13"/>
      <c r="KK744" s="13"/>
      <c r="KL744" s="13"/>
      <c r="KM744" s="13"/>
      <c r="KN744" s="13"/>
      <c r="KO744" s="13"/>
      <c r="KP744" s="13"/>
      <c r="KQ744" s="13"/>
      <c r="KR744" s="13"/>
      <c r="KS744" s="13"/>
      <c r="KT744" s="13"/>
      <c r="KU744" s="13"/>
      <c r="KV744" s="13"/>
      <c r="KW744" s="13"/>
      <c r="KX744" s="13"/>
      <c r="KY744" s="13"/>
      <c r="KZ744" s="13"/>
      <c r="LA744" s="13"/>
      <c r="LB744" s="13"/>
      <c r="LC744" s="13"/>
      <c r="LD744" s="13"/>
      <c r="LE744" s="13"/>
      <c r="LF744" s="13"/>
      <c r="LG744" s="13"/>
      <c r="LH744" s="13"/>
      <c r="LI744" s="13"/>
      <c r="LJ744" s="13"/>
      <c r="LK744" s="13"/>
      <c r="LL744" s="13"/>
      <c r="LM744" s="13"/>
      <c r="LN744" s="13"/>
      <c r="LO744" s="13"/>
      <c r="LP744" s="13"/>
      <c r="LQ744" s="13"/>
      <c r="LR744" s="13"/>
      <c r="LS744" s="13"/>
      <c r="LT744" s="13"/>
      <c r="LU744" s="13"/>
      <c r="LV744" s="13"/>
      <c r="LW744" s="13"/>
      <c r="LX744" s="13"/>
      <c r="LY744" s="13"/>
      <c r="LZ744" s="13"/>
      <c r="MA744" s="13"/>
      <c r="MB744" s="13"/>
      <c r="MC744" s="13"/>
      <c r="MD744" s="13"/>
      <c r="ME744" s="13"/>
      <c r="MF744" s="13"/>
      <c r="MG744" s="13"/>
      <c r="MH744" s="13"/>
      <c r="MI744" s="13"/>
      <c r="MJ744" s="13"/>
      <c r="MK744" s="13"/>
      <c r="ML744" s="13"/>
      <c r="MM744" s="13"/>
      <c r="MN744" s="13"/>
      <c r="MO744" s="13"/>
      <c r="MP744" s="13"/>
      <c r="MQ744" s="13"/>
      <c r="MR744" s="13"/>
      <c r="MS744" s="13"/>
      <c r="MT744" s="13"/>
      <c r="MU744" s="13"/>
      <c r="MV744" s="13"/>
      <c r="MW744" s="13"/>
      <c r="MX744" s="13"/>
      <c r="MY744" s="13"/>
      <c r="MZ744" s="13"/>
      <c r="NA744" s="13"/>
      <c r="NB744" s="13"/>
      <c r="NC744" s="13"/>
      <c r="ND744" s="13"/>
      <c r="NE744" s="13"/>
      <c r="NF744" s="13"/>
      <c r="NG744" s="13"/>
      <c r="NH744" s="13"/>
      <c r="NI744" s="13"/>
      <c r="NJ744" s="13"/>
      <c r="NK744" s="13"/>
      <c r="NL744" s="13"/>
      <c r="NM744" s="13"/>
      <c r="NN744" s="13"/>
      <c r="NO744" s="13"/>
      <c r="NP744" s="13"/>
      <c r="NQ744" s="13"/>
      <c r="NR744" s="13"/>
      <c r="NS744" s="13"/>
      <c r="NT744" s="13"/>
      <c r="NU744" s="13"/>
      <c r="NV744" s="13"/>
      <c r="NW744" s="13"/>
      <c r="NX744" s="13"/>
      <c r="NY744" s="13"/>
      <c r="NZ744" s="13"/>
      <c r="OA744" s="13"/>
      <c r="OB744" s="13"/>
      <c r="OC744" s="13"/>
      <c r="OD744" s="13"/>
      <c r="OE744" s="13"/>
      <c r="OF744" s="13"/>
      <c r="OG744" s="13"/>
      <c r="OH744" s="13"/>
      <c r="OI744" s="13"/>
      <c r="OJ744" s="13"/>
      <c r="OK744" s="13"/>
      <c r="OL744" s="13"/>
      <c r="OM744" s="13"/>
      <c r="ON744" s="13"/>
      <c r="OO744" s="13"/>
      <c r="OP744" s="13"/>
      <c r="OQ744" s="13"/>
      <c r="OR744" s="13"/>
      <c r="OS744" s="13"/>
      <c r="OT744" s="13"/>
      <c r="OU744" s="13"/>
      <c r="OV744" s="13"/>
      <c r="OW744" s="13"/>
      <c r="OX744" s="13"/>
      <c r="OY744" s="13"/>
      <c r="OZ744" s="13"/>
      <c r="PA744" s="13"/>
      <c r="PB744" s="13"/>
      <c r="PC744" s="13"/>
      <c r="PD744" s="13"/>
      <c r="PE744" s="13"/>
      <c r="PF744" s="13"/>
      <c r="PG744" s="13"/>
      <c r="PH744" s="13"/>
      <c r="PI744" s="13"/>
      <c r="PJ744" s="13"/>
      <c r="PK744" s="13"/>
      <c r="PL744" s="13"/>
      <c r="PM744" s="13"/>
      <c r="PN744" s="13"/>
      <c r="PO744" s="13"/>
      <c r="PP744" s="13"/>
      <c r="PQ744" s="13"/>
      <c r="PR744" s="13"/>
      <c r="PS744" s="13"/>
      <c r="PT744" s="13"/>
      <c r="PU744" s="13"/>
      <c r="PV744" s="13"/>
      <c r="PW744" s="13"/>
      <c r="PX744" s="13"/>
      <c r="PY744" s="13"/>
      <c r="PZ744" s="13"/>
      <c r="QA744" s="13"/>
      <c r="QB744" s="13"/>
      <c r="QC744" s="13"/>
      <c r="QD744" s="13"/>
      <c r="QE744" s="13"/>
      <c r="QF744" s="13"/>
      <c r="QG744" s="13"/>
      <c r="QH744" s="13"/>
      <c r="QI744" s="13"/>
      <c r="QJ744" s="13"/>
      <c r="QK744" s="13"/>
      <c r="QL744" s="13"/>
      <c r="QM744" s="13"/>
      <c r="QN744" s="13"/>
      <c r="QO744" s="13"/>
      <c r="QP744" s="13"/>
      <c r="QQ744" s="13"/>
      <c r="QR744" s="13"/>
      <c r="QS744" s="13"/>
      <c r="QT744" s="13"/>
      <c r="QU744" s="13"/>
      <c r="QV744" s="13"/>
      <c r="QW744" s="13"/>
      <c r="QX744" s="13"/>
      <c r="QY744" s="13"/>
      <c r="QZ744" s="13"/>
      <c r="RA744" s="13"/>
      <c r="RB744" s="13"/>
      <c r="RC744" s="13"/>
      <c r="RD744" s="13"/>
      <c r="RE744" s="13"/>
      <c r="RF744" s="13"/>
      <c r="RG744" s="13"/>
      <c r="RH744" s="13"/>
      <c r="RI744" s="13"/>
      <c r="RJ744" s="13"/>
      <c r="RK744" s="13"/>
      <c r="RL744" s="13"/>
      <c r="RM744" s="13"/>
      <c r="RN744" s="13"/>
      <c r="RO744" s="13"/>
      <c r="RP744" s="13"/>
      <c r="RQ744" s="13"/>
      <c r="RR744" s="13"/>
      <c r="RS744" s="13"/>
      <c r="RT744" s="13"/>
      <c r="RU744" s="13"/>
      <c r="RV744" s="13"/>
      <c r="RW744" s="13"/>
      <c r="RX744" s="13"/>
      <c r="RY744" s="13"/>
      <c r="RZ744" s="13"/>
      <c r="SA744" s="13"/>
      <c r="SB744" s="13"/>
      <c r="SC744" s="13"/>
      <c r="SD744" s="13"/>
      <c r="SE744" s="13"/>
      <c r="SF744" s="13"/>
      <c r="SG744" s="13"/>
      <c r="SH744" s="13"/>
      <c r="SI744" s="13"/>
      <c r="SJ744" s="13"/>
      <c r="SK744" s="13"/>
      <c r="SL744" s="13"/>
      <c r="SM744" s="13"/>
      <c r="SN744" s="13"/>
      <c r="SO744" s="13"/>
      <c r="SP744" s="13"/>
      <c r="SQ744" s="13"/>
      <c r="SR744" s="13"/>
      <c r="SS744" s="13"/>
      <c r="ST744" s="13"/>
      <c r="SU744" s="13"/>
      <c r="SV744" s="13"/>
      <c r="SW744" s="13"/>
      <c r="SX744" s="13"/>
      <c r="SY744" s="13"/>
      <c r="SZ744" s="13"/>
      <c r="TA744" s="13"/>
      <c r="TB744" s="13"/>
      <c r="TC744" s="13"/>
      <c r="TD744" s="13"/>
      <c r="TE744" s="13"/>
      <c r="TF744" s="13"/>
      <c r="TG744" s="13"/>
      <c r="TH744" s="13"/>
      <c r="TI744" s="13"/>
      <c r="TJ744" s="13"/>
      <c r="TK744" s="13"/>
      <c r="TL744" s="13"/>
      <c r="TM744" s="13"/>
      <c r="TN744" s="13"/>
      <c r="TO744" s="13"/>
      <c r="TP744" s="13"/>
      <c r="TQ744" s="13"/>
      <c r="TR744" s="13"/>
      <c r="TS744" s="13"/>
      <c r="TT744" s="13"/>
      <c r="TU744" s="13"/>
      <c r="TV744" s="13"/>
      <c r="TW744" s="13"/>
      <c r="TX744" s="13"/>
      <c r="TY744" s="13"/>
      <c r="TZ744" s="13"/>
      <c r="UA744" s="13"/>
      <c r="UB744" s="13"/>
      <c r="UC744" s="13"/>
      <c r="UD744" s="13"/>
      <c r="UE744" s="13"/>
      <c r="UF744" s="13"/>
      <c r="UG744" s="13"/>
      <c r="UH744" s="13"/>
      <c r="UI744" s="13"/>
      <c r="UJ744" s="13"/>
      <c r="UK744" s="13"/>
      <c r="UL744" s="13"/>
      <c r="UM744" s="13"/>
      <c r="UN744" s="13"/>
      <c r="UO744" s="13"/>
      <c r="UP744" s="13"/>
      <c r="UQ744" s="13"/>
      <c r="UR744" s="13"/>
      <c r="US744" s="13"/>
      <c r="UT744" s="13"/>
      <c r="UU744" s="13"/>
      <c r="UV744" s="13"/>
      <c r="UW744" s="13"/>
      <c r="UX744" s="13"/>
      <c r="UY744" s="13"/>
      <c r="UZ744" s="13"/>
      <c r="VA744" s="13"/>
      <c r="VB744" s="13"/>
      <c r="VC744" s="13"/>
      <c r="VD744" s="13"/>
      <c r="VE744" s="13"/>
      <c r="VF744" s="13"/>
      <c r="VG744" s="13"/>
      <c r="VH744" s="13"/>
      <c r="VI744" s="13"/>
      <c r="VJ744" s="13"/>
      <c r="VK744" s="13"/>
      <c r="VL744" s="13"/>
      <c r="VM744" s="13"/>
      <c r="VN744" s="13"/>
      <c r="VO744" s="13"/>
      <c r="VP744" s="13"/>
      <c r="VQ744" s="13"/>
      <c r="VR744" s="13"/>
      <c r="VS744" s="13"/>
      <c r="VT744" s="13"/>
      <c r="VU744" s="13"/>
      <c r="VV744" s="13"/>
      <c r="VW744" s="13"/>
      <c r="VX744" s="13"/>
      <c r="VY744" s="13"/>
      <c r="VZ744" s="13"/>
      <c r="WA744" s="13"/>
      <c r="WB744" s="13"/>
      <c r="WC744" s="13"/>
      <c r="WD744" s="13"/>
      <c r="WE744" s="13"/>
      <c r="WF744" s="13"/>
      <c r="WG744" s="13"/>
      <c r="WH744" s="13"/>
      <c r="WI744" s="13"/>
      <c r="WJ744" s="13"/>
      <c r="WK744" s="13"/>
      <c r="WL744" s="13"/>
      <c r="WM744" s="13"/>
      <c r="WN744" s="13"/>
      <c r="WO744" s="13"/>
      <c r="WP744" s="13"/>
      <c r="WQ744" s="13"/>
      <c r="WR744" s="13"/>
      <c r="WS744" s="13"/>
      <c r="WT744" s="13"/>
      <c r="WU744" s="13"/>
      <c r="WV744" s="13"/>
      <c r="WW744" s="13"/>
      <c r="WX744" s="13"/>
      <c r="WY744" s="13"/>
      <c r="WZ744" s="13"/>
      <c r="XA744" s="13"/>
      <c r="XB744" s="13"/>
      <c r="XC744" s="13"/>
      <c r="XD744" s="13"/>
      <c r="XE744" s="13"/>
      <c r="XF744" s="13"/>
      <c r="XG744" s="13"/>
      <c r="XH744" s="13"/>
      <c r="XI744" s="13"/>
      <c r="XJ744" s="13"/>
      <c r="XK744" s="13"/>
      <c r="XL744" s="13"/>
      <c r="XM744" s="13"/>
      <c r="XN744" s="13"/>
      <c r="XO744" s="13"/>
      <c r="XP744" s="13"/>
      <c r="XQ744" s="13"/>
      <c r="XR744" s="13"/>
      <c r="XS744" s="13"/>
      <c r="XT744" s="13"/>
      <c r="XU744" s="13"/>
      <c r="XV744" s="13"/>
      <c r="XW744" s="13"/>
      <c r="XX744" s="13"/>
      <c r="XY744" s="13"/>
      <c r="XZ744" s="13"/>
      <c r="YA744" s="13"/>
      <c r="YB744" s="13"/>
      <c r="YC744" s="13"/>
      <c r="YD744" s="13"/>
      <c r="YE744" s="13"/>
      <c r="YF744" s="13"/>
      <c r="YG744" s="13"/>
      <c r="YH744" s="13"/>
      <c r="YI744" s="13"/>
      <c r="YJ744" s="13"/>
      <c r="YK744" s="13"/>
      <c r="YL744" s="13"/>
      <c r="YM744" s="13"/>
      <c r="YN744" s="13"/>
      <c r="YO744" s="13"/>
      <c r="YP744" s="13"/>
      <c r="YQ744" s="13"/>
      <c r="YR744" s="13"/>
      <c r="YS744" s="13"/>
      <c r="YT744" s="13"/>
      <c r="YU744" s="13"/>
      <c r="YV744" s="13"/>
      <c r="YW744" s="13"/>
      <c r="YX744" s="13"/>
      <c r="YY744" s="13"/>
      <c r="YZ744" s="13"/>
      <c r="ZA744" s="13"/>
      <c r="ZB744" s="13"/>
      <c r="ZC744" s="13"/>
      <c r="ZD744" s="13"/>
      <c r="ZE744" s="13"/>
      <c r="ZF744" s="13"/>
      <c r="ZG744" s="13"/>
      <c r="ZH744" s="13"/>
      <c r="ZI744" s="13"/>
      <c r="ZJ744" s="13"/>
      <c r="ZK744" s="13"/>
      <c r="ZL744" s="13"/>
      <c r="ZM744" s="13"/>
      <c r="ZN744" s="13"/>
      <c r="ZO744" s="13"/>
      <c r="ZP744" s="13"/>
      <c r="ZQ744" s="13"/>
      <c r="ZR744" s="13"/>
      <c r="ZS744" s="13"/>
      <c r="ZT744" s="13"/>
      <c r="ZU744" s="13"/>
      <c r="ZV744" s="13"/>
      <c r="ZW744" s="13"/>
      <c r="ZX744" s="13"/>
      <c r="ZY744" s="13"/>
      <c r="ZZ744" s="13"/>
      <c r="AAA744" s="13"/>
      <c r="AAB744" s="13"/>
      <c r="AAC744" s="13"/>
      <c r="AAD744" s="13"/>
      <c r="AAE744" s="13"/>
      <c r="AAF744" s="13"/>
      <c r="AAG744" s="13"/>
      <c r="AAH744" s="13"/>
      <c r="AAI744" s="13"/>
      <c r="AAJ744" s="13"/>
      <c r="AAK744" s="13"/>
      <c r="AAL744" s="13"/>
      <c r="AAM744" s="13"/>
      <c r="AAN744" s="13"/>
      <c r="AAO744" s="13"/>
      <c r="AAP744" s="13"/>
      <c r="AAQ744" s="13"/>
      <c r="AAR744" s="13"/>
      <c r="AAS744" s="13"/>
      <c r="AAT744" s="13"/>
      <c r="AAU744" s="13"/>
      <c r="AAV744" s="13"/>
      <c r="AAW744" s="13"/>
      <c r="AAX744" s="13"/>
      <c r="AAY744" s="13"/>
      <c r="AAZ744" s="13"/>
      <c r="ABA744" s="13"/>
      <c r="ABB744" s="13"/>
      <c r="ABC744" s="13"/>
      <c r="ABD744" s="13"/>
      <c r="ABE744" s="13"/>
      <c r="ABF744" s="13"/>
      <c r="ABG744" s="13"/>
      <c r="ABH744" s="13"/>
      <c r="ABI744" s="13"/>
      <c r="ABJ744" s="13"/>
      <c r="ABK744" s="13"/>
      <c r="ABL744" s="13"/>
      <c r="ABM744" s="13"/>
      <c r="ABN744" s="13"/>
      <c r="ABO744" s="13"/>
      <c r="ABP744" s="13"/>
      <c r="ABQ744" s="13"/>
      <c r="ABR744" s="13"/>
      <c r="ABS744" s="13"/>
      <c r="ABT744" s="13"/>
      <c r="ABU744" s="13"/>
      <c r="ABV744" s="13"/>
      <c r="ABW744" s="13"/>
      <c r="ABX744" s="13"/>
      <c r="ABY744" s="13"/>
      <c r="ABZ744" s="13"/>
      <c r="ACA744" s="13"/>
      <c r="ACB744" s="13"/>
      <c r="ACC744" s="13"/>
      <c r="ACD744" s="13"/>
      <c r="ACE744" s="13"/>
      <c r="ACF744" s="13"/>
      <c r="ACG744" s="13"/>
      <c r="ACH744" s="13"/>
      <c r="ACI744" s="13"/>
      <c r="ACJ744" s="13"/>
      <c r="ACK744" s="13"/>
      <c r="ACL744" s="13"/>
      <c r="ACM744" s="13"/>
      <c r="ACN744" s="13"/>
      <c r="ACO744" s="13"/>
      <c r="ACP744" s="13"/>
      <c r="ACQ744" s="13"/>
      <c r="ACR744" s="13"/>
      <c r="ACS744" s="13"/>
      <c r="ACT744" s="13"/>
      <c r="ACU744" s="13"/>
      <c r="ACV744" s="13"/>
      <c r="ACW744" s="13"/>
      <c r="ACX744" s="13"/>
      <c r="ACY744" s="13"/>
      <c r="ACZ744" s="13"/>
      <c r="ADA744" s="13"/>
      <c r="ADB744" s="13"/>
      <c r="ADC744" s="13"/>
      <c r="ADD744" s="13"/>
      <c r="ADE744" s="13"/>
      <c r="ADF744" s="13"/>
      <c r="ADG744" s="13"/>
      <c r="ADH744" s="13"/>
      <c r="ADI744" s="13"/>
      <c r="ADJ744" s="13"/>
      <c r="ADK744" s="13"/>
      <c r="ADL744" s="13"/>
      <c r="ADM744" s="13"/>
      <c r="ADN744" s="13"/>
      <c r="ADO744" s="13"/>
      <c r="ADP744" s="13"/>
      <c r="ADQ744" s="13"/>
      <c r="ADR744" s="13"/>
      <c r="ADS744" s="13"/>
      <c r="ADT744" s="13"/>
      <c r="ADU744" s="13"/>
      <c r="ADV744" s="13"/>
      <c r="ADW744" s="13"/>
      <c r="ADX744" s="13"/>
      <c r="ADY744" s="13"/>
      <c r="ADZ744" s="13"/>
      <c r="AEA744" s="13"/>
      <c r="AEB744" s="13"/>
      <c r="AEC744" s="13"/>
      <c r="AED744" s="13"/>
      <c r="AEE744" s="13"/>
      <c r="AEF744" s="13"/>
      <c r="AEG744" s="13"/>
      <c r="AEH744" s="13"/>
      <c r="AEI744" s="13"/>
      <c r="AEJ744" s="13"/>
      <c r="AEK744" s="13"/>
      <c r="AEL744" s="13"/>
      <c r="AEM744" s="13"/>
      <c r="AEN744" s="13"/>
      <c r="AEO744" s="13"/>
      <c r="AEP744" s="13"/>
      <c r="AEQ744" s="13"/>
      <c r="AER744" s="13"/>
      <c r="AES744" s="13"/>
      <c r="AET744" s="13"/>
      <c r="AEU744" s="13"/>
      <c r="AEV744" s="13"/>
      <c r="AEW744" s="13"/>
      <c r="AEX744" s="13"/>
      <c r="AEY744" s="13"/>
      <c r="AEZ744" s="13"/>
      <c r="AFA744" s="13"/>
      <c r="AFB744" s="13"/>
      <c r="AFC744" s="13"/>
      <c r="AFD744" s="13"/>
      <c r="AFE744" s="13"/>
      <c r="AFF744" s="13"/>
      <c r="AFG744" s="13"/>
      <c r="AFH744" s="13"/>
      <c r="AFI744" s="13"/>
      <c r="AFJ744" s="13"/>
      <c r="AFK744" s="13"/>
      <c r="AFL744" s="13"/>
      <c r="AFM744" s="13"/>
      <c r="AFN744" s="13"/>
      <c r="AFO744" s="13"/>
      <c r="AFP744" s="13"/>
      <c r="AFQ744" s="13"/>
      <c r="AFR744" s="13"/>
      <c r="AFS744" s="13"/>
      <c r="AFT744" s="13"/>
      <c r="AFU744" s="13"/>
      <c r="AFV744" s="13"/>
      <c r="AFW744" s="13"/>
      <c r="AFX744" s="13"/>
      <c r="AFY744" s="13"/>
      <c r="AFZ744" s="13"/>
      <c r="AGA744" s="13"/>
      <c r="AGB744" s="13"/>
      <c r="AGC744" s="13"/>
      <c r="AGD744" s="13"/>
      <c r="AGE744" s="13"/>
      <c r="AGF744" s="13"/>
      <c r="AGG744" s="13"/>
      <c r="AGH744" s="13"/>
      <c r="AGI744" s="13"/>
      <c r="AGJ744" s="13"/>
      <c r="AGK744" s="13"/>
      <c r="AGL744" s="13"/>
      <c r="AGM744" s="13"/>
      <c r="AGN744" s="13"/>
      <c r="AGO744" s="13"/>
      <c r="AGP744" s="13"/>
      <c r="AGQ744" s="13"/>
      <c r="AGR744" s="13"/>
      <c r="AGS744" s="13"/>
      <c r="AGT744" s="13"/>
      <c r="AGU744" s="13"/>
      <c r="AGV744" s="13"/>
      <c r="AGW744" s="13"/>
      <c r="AGX744" s="13"/>
      <c r="AGY744" s="13"/>
      <c r="AGZ744" s="13"/>
      <c r="AHA744" s="13"/>
      <c r="AHB744" s="13"/>
      <c r="AHC744" s="13"/>
      <c r="AHD744" s="13"/>
      <c r="AHE744" s="13"/>
      <c r="AHF744" s="13"/>
      <c r="AHG744" s="13"/>
      <c r="AHH744" s="13"/>
      <c r="AHI744" s="13"/>
      <c r="AHJ744" s="13"/>
      <c r="AHK744" s="13"/>
      <c r="AHL744" s="13"/>
      <c r="AHM744" s="13"/>
      <c r="AHN744" s="13"/>
      <c r="AHO744" s="13"/>
      <c r="AHP744" s="13"/>
      <c r="AHQ744" s="13"/>
      <c r="AHR744" s="13"/>
      <c r="AHS744" s="13"/>
      <c r="AHT744" s="13"/>
      <c r="AHU744" s="13"/>
      <c r="AHV744" s="13"/>
      <c r="AHW744" s="13"/>
      <c r="AHX744" s="13"/>
      <c r="AHY744" s="13"/>
      <c r="AHZ744" s="13"/>
      <c r="AIA744" s="13"/>
      <c r="AIB744" s="13"/>
      <c r="AIC744" s="13"/>
      <c r="AID744" s="13"/>
      <c r="AIE744" s="13"/>
      <c r="AIF744" s="13"/>
      <c r="AIG744" s="13"/>
      <c r="AIH744" s="13"/>
      <c r="AII744" s="13"/>
      <c r="AIJ744" s="13"/>
      <c r="AIK744" s="13"/>
      <c r="AIL744" s="13"/>
      <c r="AIM744" s="13"/>
      <c r="AIN744" s="13"/>
      <c r="AIO744" s="13"/>
      <c r="AIP744" s="13"/>
      <c r="AIQ744" s="13"/>
      <c r="AIR744" s="13"/>
      <c r="AIS744" s="13"/>
      <c r="AIT744" s="13"/>
      <c r="AIU744" s="13"/>
      <c r="AIV744" s="13"/>
      <c r="AIW744" s="13"/>
      <c r="AIX744" s="13"/>
      <c r="AIY744" s="13"/>
      <c r="AIZ744" s="13"/>
      <c r="AJA744" s="13"/>
      <c r="AJB744" s="13"/>
      <c r="AJC744" s="13"/>
      <c r="AJD744" s="13"/>
      <c r="AJE744" s="13"/>
      <c r="AJF744" s="13"/>
      <c r="AJG744" s="13"/>
      <c r="AJH744" s="13"/>
      <c r="AJI744" s="13"/>
      <c r="AJJ744" s="13"/>
      <c r="AJK744" s="13"/>
      <c r="AJL744" s="13"/>
      <c r="AJM744" s="13"/>
      <c r="AJN744" s="13"/>
      <c r="AJO744" s="13"/>
      <c r="AJP744" s="13"/>
      <c r="AJQ744" s="13"/>
      <c r="AJR744" s="13"/>
      <c r="AJS744" s="13"/>
      <c r="AJT744" s="13"/>
      <c r="AJU744" s="13"/>
      <c r="AJV744" s="13"/>
      <c r="AJW744" s="13"/>
      <c r="AJX744" s="13"/>
      <c r="AJY744" s="13"/>
      <c r="AJZ744" s="13"/>
      <c r="AKA744" s="13"/>
      <c r="AKB744" s="13"/>
      <c r="AKC744" s="13"/>
      <c r="AKD744" s="13"/>
      <c r="AKE744" s="13"/>
      <c r="AKF744" s="13"/>
      <c r="AKG744" s="13"/>
      <c r="AKH744" s="13"/>
      <c r="AKI744" s="13"/>
      <c r="AKJ744" s="13"/>
      <c r="AKK744" s="13"/>
      <c r="AKL744" s="13"/>
      <c r="AKM744" s="13"/>
      <c r="AKN744" s="13"/>
      <c r="AKO744" s="13"/>
      <c r="AKP744" s="13"/>
      <c r="AKQ744" s="13"/>
      <c r="AKR744" s="13"/>
      <c r="AKS744" s="13"/>
      <c r="AKT744" s="13"/>
      <c r="AKU744" s="13"/>
      <c r="AKV744" s="13"/>
      <c r="AKW744" s="13"/>
      <c r="AKX744" s="13"/>
      <c r="AKY744" s="13"/>
      <c r="AKZ744" s="13"/>
      <c r="ALA744" s="13"/>
      <c r="ALB744" s="13"/>
      <c r="ALC744" s="13"/>
      <c r="ALD744" s="13"/>
      <c r="ALE744" s="13"/>
      <c r="ALF744" s="13"/>
      <c r="ALG744" s="13"/>
      <c r="ALH744" s="13"/>
      <c r="ALI744" s="13"/>
      <c r="ALJ744" s="13"/>
      <c r="ALK744" s="13"/>
      <c r="ALL744" s="13"/>
      <c r="ALM744" s="13"/>
      <c r="ALN744" s="13"/>
      <c r="ALO744" s="13"/>
      <c r="ALP744" s="13"/>
      <c r="ALQ744" s="13"/>
      <c r="ALR744" s="13"/>
      <c r="ALS744" s="13"/>
      <c r="ALT744" s="13"/>
      <c r="ALU744" s="13"/>
      <c r="ALV744" s="13"/>
      <c r="ALW744" s="13"/>
      <c r="ALX744" s="13"/>
      <c r="ALY744" s="13"/>
      <c r="ALZ744" s="13"/>
      <c r="AMA744" s="13"/>
      <c r="AMB744" s="13"/>
      <c r="AMC744" s="13"/>
      <c r="AMD744" s="13"/>
      <c r="AME744" s="13"/>
      <c r="AMF744" s="13"/>
      <c r="AMG744" s="13"/>
      <c r="AMH744" s="13"/>
      <c r="AMI744" s="13"/>
      <c r="AMJ744" s="13"/>
      <c r="AMK744" s="13"/>
      <c r="AML744" s="13"/>
      <c r="AMM744" s="13"/>
      <c r="AMN744" s="13"/>
      <c r="AMO744" s="13"/>
      <c r="AMP744" s="13"/>
      <c r="AMQ744" s="13"/>
      <c r="AMR744" s="13"/>
      <c r="AMS744" s="13"/>
      <c r="AMT744" s="13"/>
      <c r="AMU744" s="13"/>
      <c r="AMV744" s="13"/>
      <c r="AMW744" s="13"/>
      <c r="AMX744" s="13"/>
      <c r="AMY744" s="13"/>
      <c r="AMZ744" s="13"/>
      <c r="ANA744" s="13"/>
      <c r="ANB744" s="13"/>
      <c r="ANC744" s="13"/>
      <c r="AND744" s="13"/>
      <c r="ANE744" s="13"/>
      <c r="ANF744" s="13"/>
      <c r="ANG744" s="13"/>
      <c r="ANH744" s="13"/>
      <c r="ANI744" s="13"/>
      <c r="ANJ744" s="13"/>
      <c r="ANK744" s="13"/>
      <c r="ANL744" s="13"/>
      <c r="ANM744" s="13"/>
      <c r="ANN744" s="13"/>
      <c r="ANO744" s="13"/>
      <c r="ANP744" s="13"/>
      <c r="ANQ744" s="13"/>
      <c r="ANR744" s="13"/>
      <c r="ANS744" s="13"/>
      <c r="ANT744" s="13"/>
      <c r="ANU744" s="13"/>
      <c r="ANV744" s="13"/>
      <c r="ANW744" s="13"/>
      <c r="ANX744" s="13"/>
      <c r="ANY744" s="13"/>
      <c r="ANZ744" s="13"/>
      <c r="AOA744" s="13"/>
      <c r="AOB744" s="13"/>
      <c r="AOC744" s="13"/>
      <c r="AOD744" s="13"/>
      <c r="AOE744" s="13"/>
      <c r="AOF744" s="13"/>
      <c r="AOG744" s="13"/>
      <c r="AOH744" s="13"/>
      <c r="AOI744" s="13"/>
      <c r="AOJ744" s="13"/>
      <c r="AOK744" s="13"/>
      <c r="AOL744" s="13"/>
      <c r="AOM744" s="13"/>
      <c r="AON744" s="13"/>
      <c r="AOO744" s="13"/>
      <c r="AOP744" s="13"/>
      <c r="AOQ744" s="13"/>
      <c r="AOR744" s="13"/>
      <c r="AOS744" s="13"/>
      <c r="AOT744" s="13"/>
      <c r="AOU744" s="13"/>
      <c r="AOV744" s="13"/>
      <c r="AOW744" s="13"/>
      <c r="AOX744" s="13"/>
      <c r="AOY744" s="13"/>
      <c r="AOZ744" s="13"/>
      <c r="APA744" s="13"/>
      <c r="APB744" s="13"/>
      <c r="APC744" s="13"/>
      <c r="APD744" s="13"/>
      <c r="APE744" s="13"/>
      <c r="APF744" s="13"/>
      <c r="APG744" s="13"/>
      <c r="APH744" s="13"/>
      <c r="API744" s="13"/>
      <c r="APJ744" s="13"/>
      <c r="APK744" s="13"/>
      <c r="APL744" s="13"/>
      <c r="APM744" s="13"/>
      <c r="APN744" s="13"/>
      <c r="APO744" s="13"/>
      <c r="APP744" s="13"/>
      <c r="APQ744" s="13"/>
      <c r="APR744" s="13"/>
      <c r="APS744" s="13"/>
      <c r="APT744" s="13"/>
      <c r="APU744" s="13"/>
      <c r="APV744" s="13"/>
      <c r="APW744" s="13"/>
      <c r="APX744" s="13"/>
      <c r="APY744" s="13"/>
      <c r="APZ744" s="13"/>
      <c r="AQA744" s="13"/>
      <c r="AQB744" s="13"/>
      <c r="AQC744" s="13"/>
      <c r="AQD744" s="13"/>
      <c r="AQE744" s="13"/>
      <c r="AQF744" s="13"/>
      <c r="AQG744" s="13"/>
      <c r="AQH744" s="13"/>
      <c r="AQI744" s="13"/>
      <c r="AQJ744" s="13"/>
      <c r="AQK744" s="13"/>
      <c r="AQL744" s="13"/>
      <c r="AQM744" s="13"/>
      <c r="AQN744" s="13"/>
      <c r="AQO744" s="13"/>
      <c r="AQP744" s="13"/>
      <c r="AQQ744" s="13"/>
      <c r="AQR744" s="13"/>
      <c r="AQS744" s="13"/>
      <c r="AQT744" s="13"/>
      <c r="AQU744" s="13"/>
      <c r="AQV744" s="13"/>
      <c r="AQW744" s="13"/>
      <c r="AQX744" s="13"/>
      <c r="AQY744" s="13"/>
      <c r="AQZ744" s="13"/>
      <c r="ARA744" s="13"/>
      <c r="ARB744" s="13"/>
      <c r="ARC744" s="13"/>
      <c r="ARD744" s="13"/>
      <c r="ARE744" s="13"/>
      <c r="ARF744" s="13"/>
      <c r="ARG744" s="13"/>
      <c r="ARH744" s="13"/>
      <c r="ARI744" s="13"/>
      <c r="ARJ744" s="13"/>
      <c r="ARK744" s="13"/>
      <c r="ARL744" s="13"/>
      <c r="ARM744" s="13"/>
      <c r="ARN744" s="13"/>
      <c r="ARO744" s="13"/>
      <c r="ARP744" s="13"/>
      <c r="ARQ744" s="13"/>
      <c r="ARR744" s="13"/>
      <c r="ARS744" s="13"/>
      <c r="ART744" s="13"/>
      <c r="ARU744" s="13"/>
      <c r="ARV744" s="13"/>
      <c r="ARW744" s="13"/>
      <c r="ARX744" s="13"/>
      <c r="ARY744" s="13"/>
      <c r="ARZ744" s="13"/>
      <c r="ASA744" s="13"/>
      <c r="ASB744" s="13"/>
      <c r="ASC744" s="13"/>
      <c r="ASD744" s="13"/>
      <c r="ASE744" s="13"/>
      <c r="ASF744" s="13"/>
      <c r="ASG744" s="13"/>
      <c r="ASH744" s="13"/>
      <c r="ASI744" s="13"/>
      <c r="ASJ744" s="13"/>
      <c r="ASK744" s="13"/>
      <c r="ASL744" s="13"/>
      <c r="ASM744" s="13"/>
      <c r="ASN744" s="13"/>
      <c r="ASO744" s="13"/>
      <c r="ASP744" s="13"/>
      <c r="ASQ744" s="13"/>
      <c r="ASR744" s="13"/>
      <c r="ASS744" s="13"/>
      <c r="AST744" s="13"/>
      <c r="ASU744" s="13"/>
      <c r="ASV744" s="13"/>
      <c r="ASW744" s="13"/>
      <c r="ASX744" s="13"/>
      <c r="ASY744" s="13"/>
      <c r="ASZ744" s="13"/>
      <c r="ATA744" s="13"/>
      <c r="ATB744" s="13"/>
      <c r="ATC744" s="13"/>
      <c r="ATD744" s="13"/>
      <c r="ATE744" s="13"/>
      <c r="ATF744" s="13"/>
      <c r="ATG744" s="13"/>
      <c r="ATH744" s="13"/>
      <c r="ATI744" s="13"/>
      <c r="ATJ744" s="13"/>
      <c r="ATK744" s="13"/>
      <c r="ATL744" s="13"/>
      <c r="ATM744" s="13"/>
      <c r="ATN744" s="13"/>
      <c r="ATO744" s="13"/>
      <c r="ATP744" s="13"/>
      <c r="ATQ744" s="13"/>
      <c r="ATR744" s="13"/>
      <c r="ATS744" s="13"/>
      <c r="ATT744" s="13"/>
      <c r="ATU744" s="13"/>
      <c r="ATV744" s="13"/>
      <c r="ATW744" s="13"/>
      <c r="ATX744" s="13"/>
      <c r="ATY744" s="13"/>
      <c r="ATZ744" s="13"/>
      <c r="AUA744" s="13"/>
      <c r="AUB744" s="13"/>
      <c r="AUC744" s="13"/>
      <c r="AUD744" s="13"/>
      <c r="AUE744" s="13"/>
      <c r="AUF744" s="13"/>
      <c r="AUG744" s="13"/>
      <c r="AUH744" s="13"/>
      <c r="AUI744" s="13"/>
      <c r="AUJ744" s="13"/>
      <c r="AUK744" s="13"/>
      <c r="AUL744" s="13"/>
      <c r="AUM744" s="13"/>
      <c r="AUN744" s="13"/>
      <c r="AUO744" s="13"/>
      <c r="AUP744" s="13"/>
      <c r="AUQ744" s="13"/>
      <c r="AUR744" s="13"/>
      <c r="AUS744" s="13"/>
      <c r="AUT744" s="13"/>
      <c r="AUU744" s="13"/>
      <c r="AUV744" s="13"/>
      <c r="AUW744" s="13"/>
      <c r="AUX744" s="13"/>
      <c r="AUY744" s="13"/>
      <c r="AUZ744" s="13"/>
      <c r="AVA744" s="13"/>
      <c r="AVB744" s="13"/>
      <c r="AVC744" s="13"/>
      <c r="AVD744" s="13"/>
      <c r="AVE744" s="13"/>
      <c r="AVF744" s="13"/>
      <c r="AVG744" s="13"/>
      <c r="AVH744" s="13"/>
      <c r="AVI744" s="13"/>
      <c r="AVJ744" s="13"/>
      <c r="AVK744" s="13"/>
      <c r="AVL744" s="13"/>
      <c r="AVM744" s="13"/>
      <c r="AVN744" s="13"/>
      <c r="AVO744" s="13"/>
      <c r="AVP744" s="13"/>
      <c r="AVQ744" s="13"/>
      <c r="AVR744" s="13"/>
      <c r="AVS744" s="13"/>
      <c r="AVT744" s="13"/>
      <c r="AVU744" s="13"/>
      <c r="AVV744" s="13"/>
      <c r="AVW744" s="13"/>
      <c r="AVX744" s="13"/>
      <c r="AVY744" s="13"/>
      <c r="AVZ744" s="13"/>
      <c r="AWA744" s="13"/>
      <c r="AWB744" s="13"/>
      <c r="AWC744" s="13"/>
      <c r="AWD744" s="13"/>
      <c r="AWE744" s="13"/>
      <c r="AWF744" s="13"/>
      <c r="AWG744" s="13"/>
      <c r="AWH744" s="13"/>
      <c r="AWI744" s="13"/>
      <c r="AWJ744" s="13"/>
      <c r="AWK744" s="13"/>
      <c r="AWL744" s="13"/>
      <c r="AWM744" s="13"/>
      <c r="AWN744" s="13"/>
      <c r="AWO744" s="13"/>
      <c r="AWP744" s="13"/>
      <c r="AWQ744" s="13"/>
      <c r="AWR744" s="13"/>
      <c r="AWS744" s="13"/>
      <c r="AWT744" s="13"/>
      <c r="AWU744" s="13"/>
      <c r="AWV744" s="13"/>
      <c r="AWW744" s="13"/>
      <c r="AWX744" s="13"/>
      <c r="AWY744" s="13"/>
      <c r="AWZ744" s="13"/>
      <c r="AXA744" s="13"/>
      <c r="AXB744" s="13"/>
      <c r="AXC744" s="13"/>
      <c r="AXD744" s="13"/>
      <c r="AXE744" s="13"/>
      <c r="AXF744" s="13"/>
      <c r="AXG744" s="13"/>
      <c r="AXH744" s="13"/>
      <c r="AXI744" s="13"/>
      <c r="AXJ744" s="13"/>
      <c r="AXK744" s="13"/>
      <c r="AXL744" s="13"/>
      <c r="AXM744" s="13"/>
      <c r="AXN744" s="13"/>
      <c r="AXO744" s="13"/>
      <c r="AXP744" s="13"/>
      <c r="AXQ744" s="13"/>
      <c r="AXR744" s="13"/>
      <c r="AXS744" s="13"/>
      <c r="AXT744" s="13"/>
      <c r="AXU744" s="13"/>
      <c r="AXV744" s="13"/>
      <c r="AXW744" s="13"/>
      <c r="AXX744" s="13"/>
      <c r="AXY744" s="13"/>
      <c r="AXZ744" s="13"/>
      <c r="AYA744" s="13"/>
      <c r="AYB744" s="13"/>
      <c r="AYC744" s="13"/>
      <c r="AYD744" s="13"/>
      <c r="AYE744" s="13"/>
      <c r="AYF744" s="13"/>
      <c r="AYG744" s="13"/>
      <c r="AYH744" s="13"/>
      <c r="AYI744" s="13"/>
      <c r="AYJ744" s="13"/>
      <c r="AYK744" s="13"/>
      <c r="AYL744" s="13"/>
      <c r="AYM744" s="13"/>
      <c r="AYN744" s="13"/>
      <c r="AYO744" s="13"/>
      <c r="AYP744" s="13"/>
      <c r="AYQ744" s="13"/>
      <c r="AYR744" s="13"/>
      <c r="AYS744" s="13"/>
      <c r="AYT744" s="13"/>
      <c r="AYU744" s="13"/>
      <c r="AYV744" s="13"/>
      <c r="AYW744" s="13"/>
      <c r="AYX744" s="13"/>
      <c r="AYY744" s="13"/>
      <c r="AYZ744" s="13"/>
      <c r="AZA744" s="13"/>
      <c r="AZB744" s="13"/>
      <c r="AZC744" s="13"/>
      <c r="AZD744" s="13"/>
      <c r="AZE744" s="13"/>
      <c r="AZF744" s="13"/>
      <c r="AZG744" s="13"/>
      <c r="AZH744" s="13"/>
      <c r="AZI744" s="13"/>
      <c r="AZJ744" s="13"/>
      <c r="AZK744" s="13"/>
      <c r="AZL744" s="13"/>
      <c r="AZM744" s="13"/>
      <c r="AZN744" s="13"/>
      <c r="AZO744" s="13"/>
      <c r="AZP744" s="13"/>
      <c r="AZQ744" s="13"/>
      <c r="AZR744" s="13"/>
      <c r="AZS744" s="13"/>
      <c r="AZT744" s="13"/>
      <c r="AZU744" s="13"/>
      <c r="AZV744" s="13"/>
      <c r="AZW744" s="13"/>
      <c r="AZX744" s="13"/>
      <c r="AZY744" s="13"/>
      <c r="AZZ744" s="13"/>
      <c r="BAA744" s="13"/>
      <c r="BAB744" s="13"/>
      <c r="BAC744" s="13"/>
      <c r="BAD744" s="13"/>
      <c r="BAE744" s="13"/>
      <c r="BAF744" s="13"/>
      <c r="BAG744" s="13"/>
      <c r="BAH744" s="13"/>
      <c r="BAI744" s="13"/>
      <c r="BAJ744" s="13"/>
      <c r="BAK744" s="13"/>
      <c r="BAL744" s="13"/>
      <c r="BAM744" s="13"/>
      <c r="BAN744" s="13"/>
      <c r="BAO744" s="13"/>
      <c r="BAP744" s="13"/>
      <c r="BAQ744" s="13"/>
      <c r="BAR744" s="13"/>
      <c r="BAS744" s="13"/>
      <c r="BAT744" s="13"/>
      <c r="BAU744" s="13"/>
      <c r="BAV744" s="13"/>
      <c r="BAW744" s="13"/>
      <c r="BAX744" s="13"/>
      <c r="BAY744" s="13"/>
      <c r="BAZ744" s="13"/>
      <c r="BBA744" s="13"/>
      <c r="BBB744" s="13"/>
      <c r="BBC744" s="13"/>
      <c r="BBD744" s="13"/>
      <c r="BBE744" s="13"/>
      <c r="BBF744" s="13"/>
      <c r="BBG744" s="13"/>
      <c r="BBH744" s="13"/>
      <c r="BBI744" s="13"/>
      <c r="BBJ744" s="13"/>
      <c r="BBK744" s="13"/>
      <c r="BBL744" s="13"/>
      <c r="BBM744" s="13"/>
      <c r="BBN744" s="13"/>
      <c r="BBO744" s="13"/>
      <c r="BBP744" s="13"/>
      <c r="BBQ744" s="13"/>
      <c r="BBR744" s="13"/>
      <c r="BBS744" s="13"/>
      <c r="BBT744" s="13"/>
      <c r="BBU744" s="13"/>
      <c r="BBV744" s="13"/>
      <c r="BBW744" s="13"/>
      <c r="BBX744" s="13"/>
      <c r="BBY744" s="13"/>
      <c r="BBZ744" s="13"/>
      <c r="BCA744" s="13"/>
      <c r="BCB744" s="13"/>
      <c r="BCC744" s="13"/>
      <c r="BCD744" s="13"/>
      <c r="BCE744" s="13"/>
      <c r="BCF744" s="13"/>
      <c r="BCG744" s="13"/>
      <c r="BCH744" s="13"/>
      <c r="BCI744" s="13"/>
      <c r="BCJ744" s="13"/>
      <c r="BCK744" s="13"/>
      <c r="BCL744" s="13"/>
      <c r="BCM744" s="13"/>
      <c r="BCN744" s="13"/>
      <c r="BCO744" s="13"/>
      <c r="BCP744" s="13"/>
      <c r="BCQ744" s="13"/>
      <c r="BCR744" s="13"/>
      <c r="BCS744" s="13"/>
      <c r="BCT744" s="13"/>
      <c r="BCU744" s="13"/>
      <c r="BCV744" s="13"/>
      <c r="BCW744" s="13"/>
      <c r="BCX744" s="13"/>
      <c r="BCY744" s="13"/>
      <c r="BCZ744" s="13"/>
      <c r="BDA744" s="13"/>
      <c r="BDB744" s="13"/>
      <c r="BDC744" s="13"/>
      <c r="BDD744" s="13"/>
      <c r="BDE744" s="13"/>
      <c r="BDF744" s="13"/>
      <c r="BDG744" s="13"/>
      <c r="BDH744" s="13"/>
      <c r="BDI744" s="13"/>
      <c r="BDJ744" s="13"/>
      <c r="BDK744" s="13"/>
      <c r="BDL744" s="13"/>
      <c r="BDM744" s="13"/>
      <c r="BDN744" s="13"/>
      <c r="BDO744" s="13"/>
      <c r="BDP744" s="13"/>
      <c r="BDQ744" s="13"/>
      <c r="BDR744" s="13"/>
      <c r="BDS744" s="13"/>
      <c r="BDT744" s="13"/>
      <c r="BDU744" s="13"/>
      <c r="BDV744" s="13"/>
      <c r="BDW744" s="13"/>
      <c r="BDX744" s="13"/>
      <c r="BDY744" s="13"/>
      <c r="BDZ744" s="13"/>
      <c r="BEA744" s="13"/>
      <c r="BEB744" s="13"/>
      <c r="BEC744" s="13"/>
      <c r="BED744" s="13"/>
      <c r="BEE744" s="13"/>
      <c r="BEF744" s="13"/>
      <c r="BEG744" s="13"/>
      <c r="BEH744" s="13"/>
      <c r="BEI744" s="13"/>
      <c r="BEJ744" s="13"/>
      <c r="BEK744" s="13"/>
      <c r="BEL744" s="13"/>
      <c r="BEM744" s="13"/>
      <c r="BEN744" s="13"/>
      <c r="BEO744" s="13"/>
      <c r="BEP744" s="13"/>
      <c r="BEQ744" s="13"/>
      <c r="BER744" s="13"/>
      <c r="BES744" s="13"/>
      <c r="BET744" s="13"/>
      <c r="BEU744" s="13"/>
      <c r="BEV744" s="13"/>
      <c r="BEW744" s="13"/>
      <c r="BEX744" s="13"/>
      <c r="BEY744" s="13"/>
      <c r="BEZ744" s="13"/>
      <c r="BFA744" s="13"/>
      <c r="BFB744" s="13"/>
      <c r="BFC744" s="13"/>
      <c r="BFD744" s="13"/>
      <c r="BFE744" s="13"/>
      <c r="BFF744" s="13"/>
      <c r="BFG744" s="13"/>
      <c r="BFH744" s="13"/>
      <c r="BFI744" s="13"/>
      <c r="BFJ744" s="13"/>
      <c r="BFK744" s="13"/>
      <c r="BFL744" s="13"/>
      <c r="BFM744" s="13"/>
      <c r="BFN744" s="13"/>
      <c r="BFO744" s="13"/>
      <c r="BFP744" s="13"/>
      <c r="BFQ744" s="13"/>
      <c r="BFR744" s="13"/>
      <c r="BFS744" s="13"/>
      <c r="BFT744" s="13"/>
      <c r="BFU744" s="13"/>
      <c r="BFV744" s="13"/>
      <c r="BFW744" s="13"/>
      <c r="BFX744" s="13"/>
      <c r="BFY744" s="13"/>
      <c r="BFZ744" s="13"/>
      <c r="BGA744" s="13"/>
      <c r="BGB744" s="13"/>
      <c r="BGC744" s="13"/>
      <c r="BGD744" s="13"/>
      <c r="BGE744" s="13"/>
      <c r="BGF744" s="13"/>
      <c r="BGG744" s="13"/>
      <c r="BGH744" s="13"/>
      <c r="BGI744" s="13"/>
      <c r="BGJ744" s="13"/>
      <c r="BGK744" s="13"/>
      <c r="BGL744" s="13"/>
      <c r="BGM744" s="13"/>
      <c r="BGN744" s="13"/>
      <c r="BGO744" s="13"/>
      <c r="BGP744" s="13"/>
      <c r="BGQ744" s="13"/>
      <c r="BGR744" s="13"/>
      <c r="BGS744" s="13"/>
      <c r="BGT744" s="13"/>
      <c r="BGU744" s="13"/>
      <c r="BGV744" s="13"/>
      <c r="BGW744" s="13"/>
      <c r="BGX744" s="13"/>
      <c r="BGY744" s="13"/>
      <c r="BGZ744" s="13"/>
      <c r="BHA744" s="13"/>
      <c r="BHB744" s="13"/>
      <c r="BHC744" s="13"/>
      <c r="BHD744" s="13"/>
      <c r="BHE744" s="13"/>
      <c r="BHF744" s="13"/>
      <c r="BHG744" s="13"/>
      <c r="BHH744" s="13"/>
      <c r="BHI744" s="13"/>
      <c r="BHJ744" s="13"/>
      <c r="BHK744" s="13"/>
      <c r="BHL744" s="13"/>
      <c r="BHM744" s="13"/>
      <c r="BHN744" s="13"/>
      <c r="BHO744" s="13"/>
      <c r="BHP744" s="13"/>
      <c r="BHQ744" s="13"/>
      <c r="BHR744" s="13"/>
      <c r="BHS744" s="13"/>
      <c r="BHT744" s="13"/>
      <c r="BHU744" s="13"/>
      <c r="BHV744" s="13"/>
      <c r="BHW744" s="13"/>
      <c r="BHX744" s="13"/>
      <c r="BHY744" s="13"/>
      <c r="BHZ744" s="13"/>
      <c r="BIA744" s="13"/>
      <c r="BIB744" s="13"/>
      <c r="BIC744" s="13"/>
      <c r="BID744" s="13"/>
      <c r="BIE744" s="13"/>
      <c r="BIF744" s="13"/>
      <c r="BIG744" s="13"/>
      <c r="BIH744" s="13"/>
      <c r="BII744" s="13"/>
      <c r="BIJ744" s="13"/>
      <c r="BIK744" s="13"/>
      <c r="BIL744" s="13"/>
      <c r="BIM744" s="13"/>
      <c r="BIN744" s="13"/>
      <c r="BIO744" s="13"/>
      <c r="BIP744" s="13"/>
      <c r="BIQ744" s="13"/>
      <c r="BIR744" s="13"/>
      <c r="BIS744" s="13"/>
      <c r="BIT744" s="13"/>
      <c r="BIU744" s="13"/>
      <c r="BIV744" s="13"/>
      <c r="BIW744" s="13"/>
      <c r="BIX744" s="13"/>
      <c r="BIY744" s="13"/>
      <c r="BIZ744" s="13"/>
      <c r="BJA744" s="13"/>
      <c r="BJB744" s="13"/>
      <c r="BJC744" s="13"/>
      <c r="BJD744" s="13"/>
      <c r="BJE744" s="13"/>
      <c r="BJF744" s="13"/>
      <c r="BJG744" s="13"/>
      <c r="BJH744" s="13"/>
      <c r="BJI744" s="13"/>
      <c r="BJJ744" s="13"/>
      <c r="BJK744" s="13"/>
      <c r="BJL744" s="13"/>
      <c r="BJM744" s="13"/>
      <c r="BJN744" s="13"/>
      <c r="BJO744" s="13"/>
      <c r="BJP744" s="13"/>
      <c r="BJQ744" s="13"/>
      <c r="BJR744" s="13"/>
      <c r="BJS744" s="13"/>
      <c r="BJT744" s="13"/>
      <c r="BJU744" s="13"/>
      <c r="BJV744" s="13"/>
      <c r="BJW744" s="13"/>
      <c r="BJX744" s="13"/>
      <c r="BJY744" s="13"/>
      <c r="BJZ744" s="13"/>
      <c r="BKA744" s="13"/>
      <c r="BKB744" s="13"/>
      <c r="BKC744" s="13"/>
      <c r="BKD744" s="13"/>
      <c r="BKE744" s="13"/>
      <c r="BKF744" s="13"/>
      <c r="BKG744" s="13"/>
      <c r="BKH744" s="13"/>
      <c r="BKI744" s="13"/>
      <c r="BKJ744" s="13"/>
      <c r="BKK744" s="13"/>
      <c r="BKL744" s="13"/>
      <c r="BKM744" s="13"/>
      <c r="BKN744" s="13"/>
      <c r="BKO744" s="13"/>
      <c r="BKP744" s="13"/>
      <c r="BKQ744" s="13"/>
      <c r="BKR744" s="13"/>
      <c r="BKS744" s="13"/>
      <c r="BKT744" s="13"/>
      <c r="BKU744" s="13"/>
      <c r="BKV744" s="13"/>
      <c r="BKW744" s="13"/>
      <c r="BKX744" s="13"/>
      <c r="BKY744" s="13"/>
      <c r="BKZ744" s="13"/>
      <c r="BLA744" s="13"/>
      <c r="BLB744" s="13"/>
      <c r="BLC744" s="13"/>
      <c r="BLD744" s="13"/>
      <c r="BLE744" s="13"/>
      <c r="BLF744" s="13"/>
      <c r="BLG744" s="13"/>
      <c r="BLH744" s="13"/>
      <c r="BLI744" s="13"/>
      <c r="BLJ744" s="13"/>
      <c r="BLK744" s="13"/>
      <c r="BLL744" s="13"/>
      <c r="BLM744" s="13"/>
      <c r="BLN744" s="13"/>
      <c r="BLO744" s="13"/>
      <c r="BLP744" s="13"/>
      <c r="BLQ744" s="13"/>
      <c r="BLR744" s="13"/>
      <c r="BLS744" s="13"/>
      <c r="BLT744" s="13"/>
      <c r="BLU744" s="13"/>
      <c r="BLV744" s="13"/>
      <c r="BLW744" s="13"/>
      <c r="BLX744" s="13"/>
      <c r="BLY744" s="13"/>
      <c r="BLZ744" s="13"/>
      <c r="BMA744" s="13"/>
      <c r="BMB744" s="13"/>
      <c r="BMC744" s="13"/>
      <c r="BMD744" s="13"/>
      <c r="BME744" s="13"/>
      <c r="BMF744" s="13"/>
      <c r="BMG744" s="13"/>
      <c r="BMH744" s="13"/>
      <c r="BMI744" s="13"/>
      <c r="BMJ744" s="13"/>
      <c r="BMK744" s="13"/>
      <c r="BML744" s="13"/>
      <c r="BMM744" s="13"/>
      <c r="BMN744" s="13"/>
      <c r="BMO744" s="13"/>
      <c r="BMP744" s="13"/>
      <c r="BMQ744" s="13"/>
      <c r="BMR744" s="13"/>
      <c r="BMS744" s="13"/>
      <c r="BMT744" s="13"/>
      <c r="BMU744" s="13"/>
      <c r="BMV744" s="13"/>
      <c r="BMW744" s="13"/>
      <c r="BMX744" s="13"/>
      <c r="BMY744" s="13"/>
      <c r="BMZ744" s="13"/>
      <c r="BNA744" s="13"/>
      <c r="BNB744" s="13"/>
      <c r="BNC744" s="13"/>
      <c r="BND744" s="13"/>
      <c r="BNE744" s="13"/>
      <c r="BNF744" s="13"/>
      <c r="BNG744" s="13"/>
      <c r="BNH744" s="13"/>
      <c r="BNI744" s="13"/>
      <c r="BNJ744" s="13"/>
      <c r="BNK744" s="13"/>
      <c r="BNL744" s="13"/>
      <c r="BNM744" s="13"/>
      <c r="BNN744" s="13"/>
      <c r="BNO744" s="13"/>
      <c r="BNP744" s="13"/>
      <c r="BNQ744" s="13"/>
      <c r="BNR744" s="13"/>
      <c r="BNS744" s="13"/>
      <c r="BNT744" s="13"/>
      <c r="BNU744" s="13"/>
      <c r="BNV744" s="13"/>
      <c r="BNW744" s="13"/>
      <c r="BNX744" s="13"/>
      <c r="BNY744" s="13"/>
      <c r="BNZ744" s="13"/>
      <c r="BOA744" s="13"/>
      <c r="BOB744" s="13"/>
      <c r="BOC744" s="13"/>
      <c r="BOD744" s="13"/>
      <c r="BOE744" s="13"/>
      <c r="BOF744" s="13"/>
      <c r="BOG744" s="13"/>
      <c r="BOH744" s="13"/>
      <c r="BOI744" s="13"/>
      <c r="BOJ744" s="13"/>
      <c r="BOK744" s="13"/>
      <c r="BOL744" s="13"/>
      <c r="BOM744" s="13"/>
      <c r="BON744" s="13"/>
      <c r="BOO744" s="13"/>
      <c r="BOP744" s="13"/>
      <c r="BOQ744" s="13"/>
      <c r="BOR744" s="13"/>
      <c r="BOS744" s="13"/>
      <c r="BOT744" s="13"/>
      <c r="BOU744" s="13"/>
      <c r="BOV744" s="13"/>
      <c r="BOW744" s="13"/>
      <c r="BOX744" s="13"/>
      <c r="BOY744" s="13"/>
      <c r="BOZ744" s="13"/>
      <c r="BPA744" s="13"/>
      <c r="BPB744" s="13"/>
      <c r="BPC744" s="13"/>
      <c r="BPD744" s="13"/>
      <c r="BPE744" s="13"/>
      <c r="BPF744" s="13"/>
      <c r="BPG744" s="13"/>
      <c r="BPH744" s="13"/>
      <c r="BPI744" s="13"/>
      <c r="BPJ744" s="13"/>
      <c r="BPK744" s="13"/>
      <c r="BPL744" s="13"/>
      <c r="BPM744" s="13"/>
      <c r="BPN744" s="13"/>
      <c r="BPO744" s="13"/>
      <c r="BPP744" s="13"/>
      <c r="BPQ744" s="13"/>
      <c r="BPR744" s="13"/>
      <c r="BPS744" s="13"/>
      <c r="BPT744" s="13"/>
      <c r="BPU744" s="13"/>
      <c r="BPV744" s="13"/>
      <c r="BPW744" s="13"/>
      <c r="BPX744" s="13"/>
      <c r="BPY744" s="13"/>
      <c r="BPZ744" s="13"/>
      <c r="BQA744" s="13"/>
      <c r="BQB744" s="13"/>
      <c r="BQC744" s="13"/>
      <c r="BQD744" s="13"/>
      <c r="BQE744" s="13"/>
      <c r="BQF744" s="13"/>
      <c r="BQG744" s="13"/>
      <c r="BQH744" s="13"/>
      <c r="BQI744" s="13"/>
      <c r="BQJ744" s="13"/>
      <c r="BQK744" s="13"/>
      <c r="BQL744" s="13"/>
      <c r="BQM744" s="13"/>
      <c r="BQN744" s="13"/>
      <c r="BQO744" s="13"/>
      <c r="BQP744" s="13"/>
      <c r="BQQ744" s="13"/>
      <c r="BQR744" s="13"/>
      <c r="BQS744" s="13"/>
      <c r="BQT744" s="13"/>
      <c r="BQU744" s="13"/>
      <c r="BQV744" s="13"/>
      <c r="BQW744" s="13"/>
      <c r="BQX744" s="13"/>
      <c r="BQY744" s="13"/>
      <c r="BQZ744" s="13"/>
      <c r="BRA744" s="13"/>
      <c r="BRB744" s="13"/>
      <c r="BRC744" s="13"/>
      <c r="BRD744" s="13"/>
      <c r="BRE744" s="13"/>
      <c r="BRF744" s="13"/>
      <c r="BRG744" s="13"/>
      <c r="BRH744" s="13"/>
      <c r="BRI744" s="13"/>
      <c r="BRJ744" s="13"/>
      <c r="BRK744" s="13"/>
      <c r="BRL744" s="13"/>
      <c r="BRM744" s="13"/>
      <c r="BRN744" s="13"/>
      <c r="BRO744" s="13"/>
      <c r="BRP744" s="13"/>
      <c r="BRQ744" s="13"/>
      <c r="BRR744" s="13"/>
      <c r="BRS744" s="13"/>
      <c r="BRT744" s="13"/>
      <c r="BRU744" s="13"/>
      <c r="BRV744" s="13"/>
      <c r="BRW744" s="13"/>
      <c r="BRX744" s="13"/>
      <c r="BRY744" s="13"/>
      <c r="BRZ744" s="13"/>
      <c r="BSA744" s="13"/>
      <c r="BSB744" s="13"/>
      <c r="BSC744" s="13"/>
      <c r="BSD744" s="13"/>
      <c r="BSE744" s="13"/>
      <c r="BSF744" s="13"/>
      <c r="BSG744" s="13"/>
      <c r="BSH744" s="13"/>
      <c r="BSI744" s="13"/>
      <c r="BSJ744" s="13"/>
      <c r="BSK744" s="13"/>
      <c r="BSL744" s="13"/>
      <c r="BSM744" s="13"/>
      <c r="BSN744" s="13"/>
      <c r="BSO744" s="13"/>
      <c r="BSP744" s="13"/>
      <c r="BSQ744" s="13"/>
      <c r="BSR744" s="13"/>
      <c r="BSS744" s="13"/>
      <c r="BST744" s="13"/>
      <c r="BSU744" s="13"/>
      <c r="BSV744" s="13"/>
      <c r="BSW744" s="13"/>
      <c r="BSX744" s="13"/>
      <c r="BSY744" s="13"/>
      <c r="BSZ744" s="13"/>
      <c r="BTA744" s="13"/>
      <c r="BTB744" s="13"/>
      <c r="BTC744" s="13"/>
      <c r="BTD744" s="13"/>
      <c r="BTE744" s="13"/>
      <c r="BTF744" s="13"/>
      <c r="BTG744" s="13"/>
      <c r="BTH744" s="13"/>
      <c r="BTI744" s="13"/>
      <c r="BTJ744" s="13"/>
      <c r="BTK744" s="13"/>
      <c r="BTL744" s="13"/>
      <c r="BTM744" s="13"/>
      <c r="BTN744" s="13"/>
      <c r="BTO744" s="13"/>
      <c r="BTP744" s="13"/>
      <c r="BTQ744" s="13"/>
      <c r="BTR744" s="13"/>
      <c r="BTS744" s="13"/>
      <c r="BTT744" s="13"/>
      <c r="BTU744" s="13"/>
      <c r="BTV744" s="13"/>
      <c r="BTW744" s="13"/>
      <c r="BTX744" s="13"/>
      <c r="BTY744" s="13"/>
      <c r="BTZ744" s="13"/>
      <c r="BUA744" s="13"/>
      <c r="BUB744" s="13"/>
      <c r="BUC744" s="13"/>
      <c r="BUD744" s="13"/>
      <c r="BUE744" s="13"/>
      <c r="BUF744" s="13"/>
      <c r="BUG744" s="13"/>
      <c r="BUH744" s="13"/>
      <c r="BUI744" s="13"/>
      <c r="BUJ744" s="13"/>
      <c r="BUK744" s="13"/>
      <c r="BUL744" s="13"/>
      <c r="BUM744" s="13"/>
      <c r="BUN744" s="13"/>
      <c r="BUO744" s="13"/>
      <c r="BUP744" s="13"/>
      <c r="BUQ744" s="13"/>
      <c r="BUR744" s="13"/>
      <c r="BUS744" s="13"/>
      <c r="BUT744" s="13"/>
      <c r="BUU744" s="13"/>
      <c r="BUV744" s="13"/>
      <c r="BUW744" s="13"/>
      <c r="BUX744" s="13"/>
      <c r="BUY744" s="13"/>
      <c r="BUZ744" s="13"/>
      <c r="BVA744" s="13"/>
      <c r="BVB744" s="13"/>
      <c r="BVC744" s="13"/>
      <c r="BVD744" s="13"/>
      <c r="BVE744" s="13"/>
      <c r="BVF744" s="13"/>
      <c r="BVG744" s="13"/>
      <c r="BVH744" s="13"/>
      <c r="BVI744" s="13"/>
      <c r="BVJ744" s="13"/>
      <c r="BVK744" s="13"/>
      <c r="BVL744" s="13"/>
      <c r="BVM744" s="13"/>
      <c r="BVN744" s="13"/>
      <c r="BVO744" s="13"/>
      <c r="BVP744" s="13"/>
      <c r="BVQ744" s="13"/>
      <c r="BVR744" s="13"/>
      <c r="BVS744" s="13"/>
      <c r="BVT744" s="13"/>
      <c r="BVU744" s="13"/>
      <c r="BVV744" s="13"/>
      <c r="BVW744" s="13"/>
      <c r="BVX744" s="13"/>
      <c r="BVY744" s="13"/>
      <c r="BVZ744" s="13"/>
      <c r="BWA744" s="13"/>
      <c r="BWB744" s="13"/>
      <c r="BWC744" s="13"/>
      <c r="BWD744" s="13"/>
      <c r="BWE744" s="13"/>
      <c r="BWF744" s="13"/>
      <c r="BWG744" s="13"/>
      <c r="BWH744" s="13"/>
      <c r="BWI744" s="13"/>
      <c r="BWJ744" s="13"/>
      <c r="BWK744" s="13"/>
      <c r="BWL744" s="13"/>
      <c r="BWM744" s="13"/>
      <c r="BWN744" s="13"/>
      <c r="BWO744" s="13"/>
      <c r="BWP744" s="13"/>
      <c r="BWQ744" s="13"/>
      <c r="BWR744" s="13"/>
      <c r="BWS744" s="13"/>
      <c r="BWT744" s="13"/>
      <c r="BWU744" s="13"/>
      <c r="BWV744" s="13"/>
      <c r="BWW744" s="13"/>
      <c r="BWX744" s="13"/>
      <c r="BWY744" s="13"/>
      <c r="BWZ744" s="13"/>
      <c r="BXA744" s="13"/>
      <c r="BXB744" s="13"/>
      <c r="BXC744" s="13"/>
      <c r="BXD744" s="13"/>
      <c r="BXE744" s="13"/>
      <c r="BXF744" s="13"/>
      <c r="BXG744" s="13"/>
      <c r="BXH744" s="13"/>
      <c r="BXI744" s="13"/>
      <c r="BXJ744" s="13"/>
      <c r="BXK744" s="13"/>
      <c r="BXL744" s="13"/>
      <c r="BXM744" s="13"/>
      <c r="BXN744" s="13"/>
      <c r="BXO744" s="13"/>
      <c r="BXP744" s="13"/>
      <c r="BXQ744" s="13"/>
      <c r="BXR744" s="13"/>
      <c r="BXS744" s="13"/>
      <c r="BXT744" s="13"/>
      <c r="BXU744" s="13"/>
      <c r="BXV744" s="13"/>
      <c r="BXW744" s="13"/>
      <c r="BXX744" s="13"/>
      <c r="BXY744" s="13"/>
      <c r="BXZ744" s="13"/>
      <c r="BYA744" s="13"/>
      <c r="BYB744" s="13"/>
      <c r="BYC744" s="13"/>
      <c r="BYD744" s="13"/>
      <c r="BYE744" s="13"/>
      <c r="BYF744" s="13"/>
      <c r="BYG744" s="13"/>
      <c r="BYH744" s="13"/>
      <c r="BYI744" s="13"/>
      <c r="BYJ744" s="13"/>
      <c r="BYK744" s="13"/>
      <c r="BYL744" s="13"/>
      <c r="BYM744" s="13"/>
      <c r="BYN744" s="13"/>
      <c r="BYO744" s="13"/>
      <c r="BYP744" s="13"/>
      <c r="BYQ744" s="13"/>
      <c r="BYR744" s="13"/>
      <c r="BYS744" s="13"/>
      <c r="BYT744" s="13"/>
      <c r="BYU744" s="13"/>
      <c r="BYV744" s="13"/>
      <c r="BYW744" s="13"/>
      <c r="BYX744" s="13"/>
      <c r="BYY744" s="13"/>
      <c r="BYZ744" s="13"/>
      <c r="BZA744" s="13"/>
      <c r="BZB744" s="13"/>
      <c r="BZC744" s="13"/>
      <c r="BZD744" s="13"/>
      <c r="BZE744" s="13"/>
      <c r="BZF744" s="13"/>
      <c r="BZG744" s="13"/>
      <c r="BZH744" s="13"/>
      <c r="BZI744" s="13"/>
      <c r="BZJ744" s="13"/>
      <c r="BZK744" s="13"/>
      <c r="BZL744" s="13"/>
      <c r="BZM744" s="13"/>
      <c r="BZN744" s="13"/>
      <c r="BZO744" s="13"/>
      <c r="BZP744" s="13"/>
      <c r="BZQ744" s="13"/>
      <c r="BZR744" s="13"/>
      <c r="BZS744" s="13"/>
      <c r="BZT744" s="13"/>
      <c r="BZU744" s="13"/>
      <c r="BZV744" s="13"/>
      <c r="BZW744" s="13"/>
      <c r="BZX744" s="13"/>
      <c r="BZY744" s="13"/>
      <c r="BZZ744" s="13"/>
      <c r="CAA744" s="13"/>
      <c r="CAB744" s="13"/>
      <c r="CAC744" s="13"/>
      <c r="CAD744" s="13"/>
      <c r="CAE744" s="13"/>
      <c r="CAF744" s="13"/>
      <c r="CAG744" s="13"/>
      <c r="CAH744" s="13"/>
      <c r="CAI744" s="13"/>
      <c r="CAJ744" s="13"/>
      <c r="CAK744" s="13"/>
      <c r="CAL744" s="13"/>
      <c r="CAM744" s="13"/>
      <c r="CAN744" s="13"/>
      <c r="CAO744" s="13"/>
      <c r="CAP744" s="13"/>
      <c r="CAQ744" s="13"/>
      <c r="CAR744" s="13"/>
      <c r="CAS744" s="13"/>
      <c r="CAT744" s="13"/>
      <c r="CAU744" s="13"/>
      <c r="CAV744" s="13"/>
      <c r="CAW744" s="13"/>
      <c r="CAX744" s="13"/>
      <c r="CAY744" s="13"/>
      <c r="CAZ744" s="13"/>
      <c r="CBA744" s="13"/>
      <c r="CBB744" s="13"/>
      <c r="CBC744" s="13"/>
      <c r="CBD744" s="13"/>
      <c r="CBE744" s="13"/>
      <c r="CBF744" s="13"/>
      <c r="CBG744" s="13"/>
      <c r="CBH744" s="13"/>
      <c r="CBI744" s="13"/>
      <c r="CBJ744" s="13"/>
      <c r="CBK744" s="13"/>
      <c r="CBL744" s="13"/>
      <c r="CBM744" s="13"/>
      <c r="CBN744" s="13"/>
      <c r="CBO744" s="13"/>
      <c r="CBP744" s="13"/>
      <c r="CBQ744" s="13"/>
      <c r="CBR744" s="13"/>
      <c r="CBS744" s="13"/>
      <c r="CBT744" s="13"/>
      <c r="CBU744" s="13"/>
      <c r="CBV744" s="13"/>
      <c r="CBW744" s="13"/>
      <c r="CBX744" s="13"/>
      <c r="CBY744" s="13"/>
      <c r="CBZ744" s="13"/>
      <c r="CCA744" s="13"/>
      <c r="CCB744" s="13"/>
      <c r="CCC744" s="13"/>
      <c r="CCD744" s="13"/>
      <c r="CCE744" s="13"/>
      <c r="CCF744" s="13"/>
      <c r="CCG744" s="13"/>
      <c r="CCH744" s="13"/>
      <c r="CCI744" s="13"/>
      <c r="CCJ744" s="13"/>
      <c r="CCK744" s="13"/>
      <c r="CCL744" s="13"/>
      <c r="CCM744" s="13"/>
      <c r="CCN744" s="13"/>
      <c r="CCO744" s="13"/>
      <c r="CCP744" s="13"/>
      <c r="CCQ744" s="13"/>
      <c r="CCR744" s="13"/>
      <c r="CCS744" s="13"/>
      <c r="CCT744" s="13"/>
      <c r="CCU744" s="13"/>
      <c r="CCV744" s="13"/>
      <c r="CCW744" s="13"/>
      <c r="CCX744" s="13"/>
      <c r="CCY744" s="13"/>
      <c r="CCZ744" s="13"/>
      <c r="CDA744" s="13"/>
      <c r="CDB744" s="13"/>
      <c r="CDC744" s="13"/>
      <c r="CDD744" s="13"/>
      <c r="CDE744" s="13"/>
      <c r="CDF744" s="13"/>
      <c r="CDG744" s="13"/>
      <c r="CDH744" s="13"/>
      <c r="CDI744" s="13"/>
      <c r="CDJ744" s="13"/>
      <c r="CDK744" s="13"/>
      <c r="CDL744" s="13"/>
      <c r="CDM744" s="13"/>
      <c r="CDN744" s="13"/>
      <c r="CDO744" s="13"/>
      <c r="CDP744" s="13"/>
      <c r="CDQ744" s="13"/>
      <c r="CDR744" s="13"/>
      <c r="CDS744" s="13"/>
      <c r="CDT744" s="13"/>
      <c r="CDU744" s="13"/>
      <c r="CDV744" s="13"/>
      <c r="CDW744" s="13"/>
      <c r="CDX744" s="13"/>
      <c r="CDY744" s="13"/>
      <c r="CDZ744" s="13"/>
      <c r="CEA744" s="13"/>
      <c r="CEB744" s="13"/>
      <c r="CEC744" s="13"/>
      <c r="CED744" s="13"/>
      <c r="CEE744" s="13"/>
      <c r="CEF744" s="13"/>
      <c r="CEG744" s="13"/>
      <c r="CEH744" s="13"/>
      <c r="CEI744" s="13"/>
      <c r="CEJ744" s="13"/>
      <c r="CEK744" s="13"/>
      <c r="CEL744" s="13"/>
      <c r="CEM744" s="13"/>
      <c r="CEN744" s="13"/>
      <c r="CEO744" s="13"/>
      <c r="CEP744" s="13"/>
      <c r="CEQ744" s="13"/>
      <c r="CER744" s="13"/>
      <c r="CES744" s="13"/>
      <c r="CET744" s="13"/>
      <c r="CEU744" s="13"/>
      <c r="CEV744" s="13"/>
      <c r="CEW744" s="13"/>
      <c r="CEX744" s="13"/>
      <c r="CEY744" s="13"/>
      <c r="CEZ744" s="13"/>
      <c r="CFA744" s="13"/>
      <c r="CFB744" s="13"/>
      <c r="CFC744" s="13"/>
      <c r="CFD744" s="13"/>
      <c r="CFE744" s="13"/>
      <c r="CFF744" s="13"/>
      <c r="CFG744" s="13"/>
      <c r="CFH744" s="13"/>
      <c r="CFI744" s="13"/>
      <c r="CFJ744" s="13"/>
      <c r="CFK744" s="13"/>
      <c r="CFL744" s="13"/>
      <c r="CFM744" s="13"/>
      <c r="CFN744" s="13"/>
      <c r="CFO744" s="13"/>
      <c r="CFP744" s="13"/>
      <c r="CFQ744" s="13"/>
      <c r="CFR744" s="13"/>
      <c r="CFS744" s="13"/>
      <c r="CFT744" s="13"/>
      <c r="CFU744" s="13"/>
      <c r="CFV744" s="13"/>
      <c r="CFW744" s="13"/>
      <c r="CFX744" s="13"/>
      <c r="CFY744" s="13"/>
      <c r="CFZ744" s="13"/>
      <c r="CGA744" s="13"/>
      <c r="CGB744" s="13"/>
      <c r="CGC744" s="13"/>
      <c r="CGD744" s="13"/>
      <c r="CGE744" s="13"/>
      <c r="CGF744" s="13"/>
      <c r="CGG744" s="13"/>
      <c r="CGH744" s="13"/>
      <c r="CGI744" s="13"/>
      <c r="CGJ744" s="13"/>
      <c r="CGK744" s="13"/>
      <c r="CGL744" s="13"/>
      <c r="CGM744" s="13"/>
      <c r="CGN744" s="13"/>
      <c r="CGO744" s="13"/>
      <c r="CGP744" s="13"/>
      <c r="CGQ744" s="13"/>
      <c r="CGR744" s="13"/>
      <c r="CGS744" s="13"/>
      <c r="CGT744" s="13"/>
      <c r="CGU744" s="13"/>
      <c r="CGV744" s="13"/>
      <c r="CGW744" s="13"/>
      <c r="CGX744" s="13"/>
      <c r="CGY744" s="13"/>
      <c r="CGZ744" s="13"/>
      <c r="CHA744" s="13"/>
      <c r="CHB744" s="13"/>
      <c r="CHC744" s="13"/>
      <c r="CHD744" s="13"/>
      <c r="CHE744" s="13"/>
      <c r="CHF744" s="13"/>
      <c r="CHG744" s="13"/>
      <c r="CHH744" s="13"/>
      <c r="CHI744" s="13"/>
      <c r="CHJ744" s="13"/>
      <c r="CHK744" s="13"/>
      <c r="CHL744" s="13"/>
      <c r="CHM744" s="13"/>
      <c r="CHN744" s="13"/>
      <c r="CHO744" s="13"/>
      <c r="CHP744" s="13"/>
      <c r="CHQ744" s="13"/>
      <c r="CHR744" s="13"/>
      <c r="CHS744" s="13"/>
      <c r="CHT744" s="13"/>
      <c r="CHU744" s="13"/>
      <c r="CHV744" s="13"/>
      <c r="CHW744" s="13"/>
      <c r="CHX744" s="13"/>
      <c r="CHY744" s="13"/>
      <c r="CHZ744" s="13"/>
      <c r="CIA744" s="13"/>
      <c r="CIB744" s="13"/>
      <c r="CIC744" s="13"/>
      <c r="CID744" s="13"/>
      <c r="CIE744" s="13"/>
      <c r="CIF744" s="13"/>
      <c r="CIG744" s="13"/>
      <c r="CIH744" s="13"/>
      <c r="CII744" s="13"/>
      <c r="CIJ744" s="13"/>
      <c r="CIK744" s="13"/>
      <c r="CIL744" s="13"/>
      <c r="CIM744" s="13"/>
      <c r="CIN744" s="13"/>
      <c r="CIO744" s="13"/>
      <c r="CIP744" s="13"/>
      <c r="CIQ744" s="13"/>
      <c r="CIR744" s="13"/>
      <c r="CIS744" s="13"/>
      <c r="CIT744" s="13"/>
      <c r="CIU744" s="13"/>
      <c r="CIV744" s="13"/>
      <c r="CIW744" s="13"/>
      <c r="CIX744" s="13"/>
      <c r="CIY744" s="13"/>
      <c r="CIZ744" s="13"/>
      <c r="CJA744" s="13"/>
      <c r="CJB744" s="13"/>
      <c r="CJC744" s="13"/>
      <c r="CJD744" s="13"/>
      <c r="CJE744" s="13"/>
      <c r="CJF744" s="13"/>
      <c r="CJG744" s="13"/>
      <c r="CJH744" s="13"/>
      <c r="CJI744" s="13"/>
      <c r="CJJ744" s="13"/>
      <c r="CJK744" s="13"/>
      <c r="CJL744" s="13"/>
      <c r="CJM744" s="13"/>
      <c r="CJN744" s="13"/>
      <c r="CJO744" s="13"/>
      <c r="CJP744" s="13"/>
      <c r="CJQ744" s="13"/>
      <c r="CJR744" s="13"/>
      <c r="CJS744" s="13"/>
      <c r="CJT744" s="13"/>
      <c r="CJU744" s="13"/>
      <c r="CJV744" s="13"/>
      <c r="CJW744" s="13"/>
      <c r="CJX744" s="13"/>
      <c r="CJY744" s="13"/>
      <c r="CJZ744" s="13"/>
      <c r="CKA744" s="13"/>
      <c r="CKB744" s="13"/>
      <c r="CKC744" s="13"/>
      <c r="CKD744" s="13"/>
      <c r="CKE744" s="13"/>
      <c r="CKF744" s="13"/>
      <c r="CKG744" s="13"/>
      <c r="CKH744" s="13"/>
      <c r="CKI744" s="13"/>
      <c r="CKJ744" s="13"/>
      <c r="CKK744" s="13"/>
      <c r="CKL744" s="13"/>
      <c r="CKM744" s="13"/>
      <c r="CKN744" s="13"/>
      <c r="CKO744" s="13"/>
      <c r="CKP744" s="13"/>
      <c r="CKQ744" s="13"/>
      <c r="CKR744" s="13"/>
      <c r="CKS744" s="13"/>
      <c r="CKT744" s="13"/>
      <c r="CKU744" s="13"/>
      <c r="CKV744" s="13"/>
      <c r="CKW744" s="13"/>
      <c r="CKX744" s="13"/>
      <c r="CKY744" s="13"/>
      <c r="CKZ744" s="13"/>
      <c r="CLA744" s="13"/>
      <c r="CLB744" s="13"/>
      <c r="CLC744" s="13"/>
      <c r="CLD744" s="13"/>
      <c r="CLE744" s="13"/>
      <c r="CLF744" s="13"/>
      <c r="CLG744" s="13"/>
      <c r="CLH744" s="13"/>
      <c r="CLI744" s="13"/>
      <c r="CLJ744" s="13"/>
      <c r="CLK744" s="13"/>
      <c r="CLL744" s="13"/>
      <c r="CLM744" s="13"/>
      <c r="CLN744" s="13"/>
      <c r="CLO744" s="13"/>
      <c r="CLP744" s="13"/>
      <c r="CLQ744" s="13"/>
      <c r="CLR744" s="13"/>
      <c r="CLS744" s="13"/>
      <c r="CLT744" s="13"/>
      <c r="CLU744" s="13"/>
      <c r="CLV744" s="13"/>
      <c r="CLW744" s="13"/>
      <c r="CLX744" s="13"/>
      <c r="CLY744" s="13"/>
      <c r="CLZ744" s="13"/>
      <c r="CMA744" s="13"/>
      <c r="CMB744" s="13"/>
      <c r="CMC744" s="13"/>
      <c r="CMD744" s="13"/>
      <c r="CME744" s="13"/>
      <c r="CMF744" s="13"/>
      <c r="CMG744" s="13"/>
      <c r="CMH744" s="13"/>
      <c r="CMI744" s="13"/>
      <c r="CMJ744" s="13"/>
      <c r="CMK744" s="13"/>
      <c r="CML744" s="13"/>
      <c r="CMM744" s="13"/>
      <c r="CMN744" s="13"/>
      <c r="CMO744" s="13"/>
      <c r="CMP744" s="13"/>
      <c r="CMQ744" s="13"/>
      <c r="CMR744" s="13"/>
      <c r="CMS744" s="13"/>
      <c r="CMT744" s="13"/>
      <c r="CMU744" s="13"/>
      <c r="CMV744" s="13"/>
      <c r="CMW744" s="13"/>
      <c r="CMX744" s="13"/>
      <c r="CMY744" s="13"/>
      <c r="CMZ744" s="13"/>
      <c r="CNA744" s="13"/>
      <c r="CNB744" s="13"/>
      <c r="CNC744" s="13"/>
      <c r="CND744" s="13"/>
      <c r="CNE744" s="13"/>
      <c r="CNF744" s="13"/>
      <c r="CNG744" s="13"/>
      <c r="CNH744" s="13"/>
      <c r="CNI744" s="13"/>
      <c r="CNJ744" s="13"/>
      <c r="CNK744" s="13"/>
      <c r="CNL744" s="13"/>
      <c r="CNM744" s="13"/>
      <c r="CNN744" s="13"/>
      <c r="CNO744" s="13"/>
      <c r="CNP744" s="13"/>
      <c r="CNQ744" s="13"/>
      <c r="CNR744" s="13"/>
      <c r="CNS744" s="13"/>
      <c r="CNT744" s="13"/>
      <c r="CNU744" s="13"/>
      <c r="CNV744" s="13"/>
      <c r="CNW744" s="13"/>
      <c r="CNX744" s="13"/>
      <c r="CNY744" s="13"/>
      <c r="CNZ744" s="13"/>
      <c r="COA744" s="13"/>
      <c r="COB744" s="13"/>
      <c r="COC744" s="13"/>
      <c r="COD744" s="13"/>
      <c r="COE744" s="13"/>
      <c r="COF744" s="13"/>
      <c r="COG744" s="13"/>
      <c r="COH744" s="13"/>
      <c r="COI744" s="13"/>
      <c r="COJ744" s="13"/>
      <c r="COK744" s="13"/>
      <c r="COL744" s="13"/>
      <c r="COM744" s="13"/>
      <c r="CON744" s="13"/>
      <c r="COO744" s="13"/>
      <c r="COP744" s="13"/>
      <c r="COQ744" s="13"/>
      <c r="COR744" s="13"/>
      <c r="COS744" s="13"/>
      <c r="COT744" s="13"/>
      <c r="COU744" s="13"/>
      <c r="COV744" s="13"/>
      <c r="COW744" s="13"/>
      <c r="COX744" s="13"/>
      <c r="COY744" s="13"/>
      <c r="COZ744" s="13"/>
      <c r="CPA744" s="13"/>
      <c r="CPB744" s="13"/>
      <c r="CPC744" s="13"/>
      <c r="CPD744" s="13"/>
      <c r="CPE744" s="13"/>
      <c r="CPF744" s="13"/>
      <c r="CPG744" s="13"/>
      <c r="CPH744" s="13"/>
      <c r="CPI744" s="13"/>
      <c r="CPJ744" s="13"/>
      <c r="CPK744" s="13"/>
      <c r="CPL744" s="13"/>
      <c r="CPM744" s="13"/>
      <c r="CPN744" s="13"/>
      <c r="CPO744" s="13"/>
      <c r="CPP744" s="13"/>
      <c r="CPQ744" s="13"/>
      <c r="CPR744" s="13"/>
      <c r="CPS744" s="13"/>
      <c r="CPT744" s="13"/>
      <c r="CPU744" s="13"/>
      <c r="CPV744" s="13"/>
      <c r="CPW744" s="13"/>
      <c r="CPX744" s="13"/>
      <c r="CPY744" s="13"/>
      <c r="CPZ744" s="13"/>
      <c r="CQA744" s="13"/>
      <c r="CQB744" s="13"/>
      <c r="CQC744" s="13"/>
      <c r="CQD744" s="13"/>
      <c r="CQE744" s="13"/>
      <c r="CQF744" s="13"/>
      <c r="CQG744" s="13"/>
      <c r="CQH744" s="13"/>
      <c r="CQI744" s="13"/>
      <c r="CQJ744" s="13"/>
      <c r="CQK744" s="13"/>
      <c r="CQL744" s="13"/>
      <c r="CQM744" s="13"/>
      <c r="CQN744" s="13"/>
      <c r="CQO744" s="13"/>
      <c r="CQP744" s="13"/>
      <c r="CQQ744" s="13"/>
      <c r="CQR744" s="13"/>
      <c r="CQS744" s="13"/>
      <c r="CQT744" s="13"/>
      <c r="CQU744" s="13"/>
      <c r="CQV744" s="13"/>
      <c r="CQW744" s="13"/>
      <c r="CQX744" s="13"/>
      <c r="CQY744" s="13"/>
      <c r="CQZ744" s="13"/>
      <c r="CRA744" s="13"/>
      <c r="CRB744" s="13"/>
      <c r="CRC744" s="13"/>
      <c r="CRD744" s="13"/>
      <c r="CRE744" s="13"/>
      <c r="CRF744" s="13"/>
      <c r="CRG744" s="13"/>
      <c r="CRH744" s="13"/>
      <c r="CRI744" s="13"/>
      <c r="CRJ744" s="13"/>
      <c r="CRK744" s="13"/>
      <c r="CRL744" s="13"/>
      <c r="CRM744" s="13"/>
      <c r="CRN744" s="13"/>
      <c r="CRO744" s="13"/>
      <c r="CRP744" s="13"/>
      <c r="CRQ744" s="13"/>
      <c r="CRR744" s="13"/>
      <c r="CRS744" s="13"/>
      <c r="CRT744" s="13"/>
      <c r="CRU744" s="13"/>
      <c r="CRV744" s="13"/>
      <c r="CRW744" s="13"/>
      <c r="CRX744" s="13"/>
      <c r="CRY744" s="13"/>
      <c r="CRZ744" s="13"/>
      <c r="CSA744" s="13"/>
      <c r="CSB744" s="13"/>
      <c r="CSC744" s="13"/>
      <c r="CSD744" s="13"/>
      <c r="CSE744" s="13"/>
      <c r="CSF744" s="13"/>
      <c r="CSG744" s="13"/>
      <c r="CSH744" s="13"/>
      <c r="CSI744" s="13"/>
      <c r="CSJ744" s="13"/>
      <c r="CSK744" s="13"/>
      <c r="CSL744" s="13"/>
      <c r="CSM744" s="13"/>
      <c r="CSN744" s="13"/>
      <c r="CSO744" s="13"/>
      <c r="CSP744" s="13"/>
      <c r="CSQ744" s="13"/>
      <c r="CSR744" s="13"/>
      <c r="CSS744" s="13"/>
      <c r="CST744" s="13"/>
      <c r="CSU744" s="13"/>
      <c r="CSV744" s="13"/>
      <c r="CSW744" s="13"/>
      <c r="CSX744" s="13"/>
      <c r="CSY744" s="13"/>
      <c r="CSZ744" s="13"/>
      <c r="CTA744" s="13"/>
      <c r="CTB744" s="13"/>
      <c r="CTC744" s="13"/>
      <c r="CTD744" s="13"/>
      <c r="CTE744" s="13"/>
      <c r="CTF744" s="13"/>
      <c r="CTG744" s="13"/>
      <c r="CTH744" s="13"/>
      <c r="CTI744" s="13"/>
      <c r="CTJ744" s="13"/>
      <c r="CTK744" s="13"/>
      <c r="CTL744" s="13"/>
      <c r="CTM744" s="13"/>
      <c r="CTN744" s="13"/>
      <c r="CTO744" s="13"/>
      <c r="CTP744" s="13"/>
      <c r="CTQ744" s="13"/>
      <c r="CTR744" s="13"/>
      <c r="CTS744" s="13"/>
      <c r="CTT744" s="13"/>
      <c r="CTU744" s="13"/>
      <c r="CTV744" s="13"/>
      <c r="CTW744" s="13"/>
      <c r="CTX744" s="13"/>
      <c r="CTY744" s="13"/>
      <c r="CTZ744" s="13"/>
      <c r="CUA744" s="13"/>
      <c r="CUB744" s="13"/>
      <c r="CUC744" s="13"/>
      <c r="CUD744" s="13"/>
      <c r="CUE744" s="13"/>
      <c r="CUF744" s="13"/>
      <c r="CUG744" s="13"/>
      <c r="CUH744" s="13"/>
      <c r="CUI744" s="13"/>
      <c r="CUJ744" s="13"/>
      <c r="CUK744" s="13"/>
      <c r="CUL744" s="13"/>
      <c r="CUM744" s="13"/>
      <c r="CUN744" s="13"/>
      <c r="CUO744" s="13"/>
      <c r="CUP744" s="13"/>
      <c r="CUQ744" s="13"/>
      <c r="CUR744" s="13"/>
      <c r="CUS744" s="13"/>
      <c r="CUT744" s="13"/>
      <c r="CUU744" s="13"/>
      <c r="CUV744" s="13"/>
      <c r="CUW744" s="13"/>
      <c r="CUX744" s="13"/>
      <c r="CUY744" s="13"/>
      <c r="CUZ744" s="13"/>
      <c r="CVA744" s="13"/>
      <c r="CVB744" s="13"/>
      <c r="CVC744" s="13"/>
      <c r="CVD744" s="13"/>
      <c r="CVE744" s="13"/>
      <c r="CVF744" s="13"/>
      <c r="CVG744" s="13"/>
      <c r="CVH744" s="13"/>
      <c r="CVI744" s="13"/>
      <c r="CVJ744" s="13"/>
      <c r="CVK744" s="13"/>
      <c r="CVL744" s="13"/>
      <c r="CVM744" s="13"/>
      <c r="CVN744" s="13"/>
      <c r="CVO744" s="13"/>
      <c r="CVP744" s="13"/>
      <c r="CVQ744" s="13"/>
      <c r="CVR744" s="13"/>
      <c r="CVS744" s="13"/>
      <c r="CVT744" s="13"/>
      <c r="CVU744" s="13"/>
      <c r="CVV744" s="13"/>
      <c r="CVW744" s="13"/>
      <c r="CVX744" s="13"/>
      <c r="CVY744" s="13"/>
      <c r="CVZ744" s="13"/>
      <c r="CWA744" s="13"/>
      <c r="CWB744" s="13"/>
      <c r="CWC744" s="13"/>
      <c r="CWD744" s="13"/>
      <c r="CWE744" s="13"/>
      <c r="CWF744" s="13"/>
      <c r="CWG744" s="13"/>
      <c r="CWH744" s="13"/>
      <c r="CWI744" s="13"/>
      <c r="CWJ744" s="13"/>
      <c r="CWK744" s="13"/>
      <c r="CWL744" s="13"/>
      <c r="CWM744" s="13"/>
      <c r="CWN744" s="13"/>
      <c r="CWO744" s="13"/>
      <c r="CWP744" s="13"/>
      <c r="CWQ744" s="13"/>
      <c r="CWR744" s="13"/>
      <c r="CWS744" s="13"/>
      <c r="CWT744" s="13"/>
      <c r="CWU744" s="13"/>
      <c r="CWV744" s="13"/>
      <c r="CWW744" s="13"/>
      <c r="CWX744" s="13"/>
      <c r="CWY744" s="13"/>
      <c r="CWZ744" s="13"/>
      <c r="CXA744" s="13"/>
      <c r="CXB744" s="13"/>
      <c r="CXC744" s="13"/>
      <c r="CXD744" s="13"/>
      <c r="CXE744" s="13"/>
      <c r="CXF744" s="13"/>
      <c r="CXG744" s="13"/>
      <c r="CXH744" s="13"/>
      <c r="CXI744" s="13"/>
      <c r="CXJ744" s="13"/>
      <c r="CXK744" s="13"/>
      <c r="CXL744" s="13"/>
      <c r="CXM744" s="13"/>
      <c r="CXN744" s="13"/>
      <c r="CXO744" s="13"/>
      <c r="CXP744" s="13"/>
      <c r="CXQ744" s="13"/>
      <c r="CXR744" s="13"/>
      <c r="CXS744" s="13"/>
      <c r="CXT744" s="13"/>
      <c r="CXU744" s="13"/>
      <c r="CXV744" s="13"/>
      <c r="CXW744" s="13"/>
      <c r="CXX744" s="13"/>
      <c r="CXY744" s="13"/>
      <c r="CXZ744" s="13"/>
      <c r="CYA744" s="13"/>
      <c r="CYB744" s="13"/>
      <c r="CYC744" s="13"/>
      <c r="CYD744" s="13"/>
      <c r="CYE744" s="13"/>
      <c r="CYF744" s="13"/>
      <c r="CYG744" s="13"/>
      <c r="CYH744" s="13"/>
      <c r="CYI744" s="13"/>
      <c r="CYJ744" s="13"/>
      <c r="CYK744" s="13"/>
      <c r="CYL744" s="13"/>
      <c r="CYM744" s="13"/>
      <c r="CYN744" s="13"/>
      <c r="CYO744" s="13"/>
      <c r="CYP744" s="13"/>
      <c r="CYQ744" s="13"/>
      <c r="CYR744" s="13"/>
      <c r="CYS744" s="13"/>
      <c r="CYT744" s="13"/>
      <c r="CYU744" s="13"/>
      <c r="CYV744" s="13"/>
      <c r="CYW744" s="13"/>
      <c r="CYX744" s="13"/>
      <c r="CYY744" s="13"/>
      <c r="CYZ744" s="13"/>
      <c r="CZA744" s="13"/>
      <c r="CZB744" s="13"/>
      <c r="CZC744" s="13"/>
      <c r="CZD744" s="13"/>
      <c r="CZE744" s="13"/>
      <c r="CZF744" s="13"/>
      <c r="CZG744" s="13"/>
      <c r="CZH744" s="13"/>
      <c r="CZI744" s="13"/>
      <c r="CZJ744" s="13"/>
      <c r="CZK744" s="13"/>
      <c r="CZL744" s="13"/>
      <c r="CZM744" s="13"/>
      <c r="CZN744" s="13"/>
      <c r="CZO744" s="13"/>
      <c r="CZP744" s="13"/>
      <c r="CZQ744" s="13"/>
      <c r="CZR744" s="13"/>
      <c r="CZS744" s="13"/>
      <c r="CZT744" s="13"/>
      <c r="CZU744" s="13"/>
      <c r="CZV744" s="13"/>
      <c r="CZW744" s="13"/>
      <c r="CZX744" s="13"/>
      <c r="CZY744" s="13"/>
      <c r="CZZ744" s="13"/>
      <c r="DAA744" s="13"/>
      <c r="DAB744" s="13"/>
      <c r="DAC744" s="13"/>
      <c r="DAD744" s="13"/>
      <c r="DAE744" s="13"/>
      <c r="DAF744" s="13"/>
      <c r="DAG744" s="13"/>
      <c r="DAH744" s="13"/>
      <c r="DAI744" s="13"/>
      <c r="DAJ744" s="13"/>
      <c r="DAK744" s="13"/>
      <c r="DAL744" s="13"/>
      <c r="DAM744" s="13"/>
      <c r="DAN744" s="13"/>
      <c r="DAO744" s="13"/>
      <c r="DAP744" s="13"/>
      <c r="DAQ744" s="13"/>
      <c r="DAR744" s="13"/>
      <c r="DAS744" s="13"/>
      <c r="DAT744" s="13"/>
      <c r="DAU744" s="13"/>
      <c r="DAV744" s="13"/>
      <c r="DAW744" s="13"/>
      <c r="DAX744" s="13"/>
      <c r="DAY744" s="13"/>
      <c r="DAZ744" s="13"/>
      <c r="DBA744" s="13"/>
      <c r="DBB744" s="13"/>
      <c r="DBC744" s="13"/>
      <c r="DBD744" s="13"/>
      <c r="DBE744" s="13"/>
      <c r="DBF744" s="13"/>
      <c r="DBG744" s="13"/>
      <c r="DBH744" s="13"/>
      <c r="DBI744" s="13"/>
      <c r="DBJ744" s="13"/>
      <c r="DBK744" s="13"/>
      <c r="DBL744" s="13"/>
      <c r="DBM744" s="13"/>
      <c r="DBN744" s="13"/>
      <c r="DBO744" s="13"/>
      <c r="DBP744" s="13"/>
      <c r="DBQ744" s="13"/>
      <c r="DBR744" s="13"/>
      <c r="DBS744" s="13"/>
      <c r="DBT744" s="13"/>
      <c r="DBU744" s="13"/>
      <c r="DBV744" s="13"/>
      <c r="DBW744" s="13"/>
      <c r="DBX744" s="13"/>
      <c r="DBY744" s="13"/>
      <c r="DBZ744" s="13"/>
      <c r="DCA744" s="13"/>
      <c r="DCB744" s="13"/>
      <c r="DCC744" s="13"/>
      <c r="DCD744" s="13"/>
      <c r="DCE744" s="13"/>
      <c r="DCF744" s="13"/>
      <c r="DCG744" s="13"/>
      <c r="DCH744" s="13"/>
      <c r="DCI744" s="13"/>
      <c r="DCJ744" s="13"/>
      <c r="DCK744" s="13"/>
      <c r="DCL744" s="13"/>
      <c r="DCM744" s="13"/>
      <c r="DCN744" s="13"/>
      <c r="DCO744" s="13"/>
      <c r="DCP744" s="13"/>
      <c r="DCQ744" s="13"/>
      <c r="DCR744" s="13"/>
      <c r="DCS744" s="13"/>
      <c r="DCT744" s="13"/>
      <c r="DCU744" s="13"/>
      <c r="DCV744" s="13"/>
      <c r="DCW744" s="13"/>
      <c r="DCX744" s="13"/>
      <c r="DCY744" s="13"/>
      <c r="DCZ744" s="13"/>
      <c r="DDA744" s="13"/>
      <c r="DDB744" s="13"/>
      <c r="DDC744" s="13"/>
      <c r="DDD744" s="13"/>
      <c r="DDE744" s="13"/>
      <c r="DDF744" s="13"/>
      <c r="DDG744" s="13"/>
      <c r="DDH744" s="13"/>
      <c r="DDI744" s="13"/>
      <c r="DDJ744" s="13"/>
      <c r="DDK744" s="13"/>
      <c r="DDL744" s="13"/>
      <c r="DDM744" s="13"/>
      <c r="DDN744" s="13"/>
      <c r="DDO744" s="13"/>
      <c r="DDP744" s="13"/>
      <c r="DDQ744" s="13"/>
      <c r="DDR744" s="13"/>
      <c r="DDS744" s="13"/>
      <c r="DDT744" s="13"/>
      <c r="DDU744" s="13"/>
      <c r="DDV744" s="13"/>
      <c r="DDW744" s="13"/>
      <c r="DDX744" s="13"/>
      <c r="DDY744" s="13"/>
      <c r="DDZ744" s="13"/>
      <c r="DEA744" s="13"/>
      <c r="DEB744" s="13"/>
      <c r="DEC744" s="13"/>
      <c r="DED744" s="13"/>
      <c r="DEE744" s="13"/>
      <c r="DEF744" s="13"/>
      <c r="DEG744" s="13"/>
      <c r="DEH744" s="13"/>
      <c r="DEI744" s="13"/>
      <c r="DEJ744" s="13"/>
      <c r="DEK744" s="13"/>
      <c r="DEL744" s="13"/>
      <c r="DEM744" s="13"/>
      <c r="DEN744" s="13"/>
      <c r="DEO744" s="13"/>
      <c r="DEP744" s="13"/>
      <c r="DEQ744" s="13"/>
      <c r="DER744" s="13"/>
      <c r="DES744" s="13"/>
      <c r="DET744" s="13"/>
      <c r="DEU744" s="13"/>
      <c r="DEV744" s="13"/>
      <c r="DEW744" s="13"/>
      <c r="DEX744" s="13"/>
      <c r="DEY744" s="13"/>
      <c r="DEZ744" s="13"/>
      <c r="DFA744" s="13"/>
      <c r="DFB744" s="13"/>
      <c r="DFC744" s="13"/>
      <c r="DFD744" s="13"/>
      <c r="DFE744" s="13"/>
      <c r="DFF744" s="13"/>
      <c r="DFG744" s="13"/>
      <c r="DFH744" s="13"/>
      <c r="DFI744" s="13"/>
      <c r="DFJ744" s="13"/>
      <c r="DFK744" s="13"/>
      <c r="DFL744" s="13"/>
      <c r="DFM744" s="13"/>
      <c r="DFN744" s="13"/>
      <c r="DFO744" s="13"/>
      <c r="DFP744" s="13"/>
      <c r="DFQ744" s="13"/>
      <c r="DFR744" s="13"/>
      <c r="DFS744" s="13"/>
      <c r="DFT744" s="13"/>
      <c r="DFU744" s="13"/>
      <c r="DFV744" s="13"/>
      <c r="DFW744" s="13"/>
      <c r="DFX744" s="13"/>
      <c r="DFY744" s="13"/>
      <c r="DFZ744" s="13"/>
      <c r="DGA744" s="13"/>
      <c r="DGB744" s="13"/>
      <c r="DGC744" s="13"/>
      <c r="DGD744" s="13"/>
      <c r="DGE744" s="13"/>
      <c r="DGF744" s="13"/>
      <c r="DGG744" s="13"/>
      <c r="DGH744" s="13"/>
      <c r="DGI744" s="13"/>
      <c r="DGJ744" s="13"/>
      <c r="DGK744" s="13"/>
      <c r="DGL744" s="13"/>
      <c r="DGM744" s="13"/>
      <c r="DGN744" s="13"/>
      <c r="DGO744" s="13"/>
      <c r="DGP744" s="13"/>
      <c r="DGQ744" s="13"/>
      <c r="DGR744" s="13"/>
      <c r="DGS744" s="13"/>
      <c r="DGT744" s="13"/>
      <c r="DGU744" s="13"/>
      <c r="DGV744" s="13"/>
      <c r="DGW744" s="13"/>
      <c r="DGX744" s="13"/>
      <c r="DGY744" s="13"/>
      <c r="DGZ744" s="13"/>
      <c r="DHA744" s="13"/>
      <c r="DHB744" s="13"/>
      <c r="DHC744" s="13"/>
      <c r="DHD744" s="13"/>
      <c r="DHE744" s="13"/>
      <c r="DHF744" s="13"/>
      <c r="DHG744" s="13"/>
      <c r="DHH744" s="13"/>
      <c r="DHI744" s="13"/>
      <c r="DHJ744" s="13"/>
      <c r="DHK744" s="13"/>
      <c r="DHL744" s="13"/>
      <c r="DHM744" s="13"/>
      <c r="DHN744" s="13"/>
      <c r="DHO744" s="13"/>
      <c r="DHP744" s="13"/>
      <c r="DHQ744" s="13"/>
      <c r="DHR744" s="13"/>
      <c r="DHS744" s="13"/>
      <c r="DHT744" s="13"/>
      <c r="DHU744" s="13"/>
      <c r="DHV744" s="13"/>
      <c r="DHW744" s="13"/>
      <c r="DHX744" s="13"/>
      <c r="DHY744" s="13"/>
      <c r="DHZ744" s="13"/>
      <c r="DIA744" s="13"/>
      <c r="DIB744" s="13"/>
      <c r="DIC744" s="13"/>
      <c r="DID744" s="13"/>
      <c r="DIE744" s="13"/>
      <c r="DIF744" s="13"/>
      <c r="DIG744" s="13"/>
      <c r="DIH744" s="13"/>
      <c r="DII744" s="13"/>
      <c r="DIJ744" s="13"/>
      <c r="DIK744" s="13"/>
      <c r="DIL744" s="13"/>
      <c r="DIM744" s="13"/>
      <c r="DIN744" s="13"/>
      <c r="DIO744" s="13"/>
      <c r="DIP744" s="13"/>
      <c r="DIQ744" s="13"/>
      <c r="DIR744" s="13"/>
      <c r="DIS744" s="13"/>
      <c r="DIT744" s="13"/>
      <c r="DIU744" s="13"/>
      <c r="DIV744" s="13"/>
      <c r="DIW744" s="13"/>
      <c r="DIX744" s="13"/>
      <c r="DIY744" s="13"/>
      <c r="DIZ744" s="13"/>
      <c r="DJA744" s="13"/>
      <c r="DJB744" s="13"/>
      <c r="DJC744" s="13"/>
      <c r="DJD744" s="13"/>
      <c r="DJE744" s="13"/>
      <c r="DJF744" s="13"/>
      <c r="DJG744" s="13"/>
      <c r="DJH744" s="13"/>
      <c r="DJI744" s="13"/>
      <c r="DJJ744" s="13"/>
      <c r="DJK744" s="13"/>
      <c r="DJL744" s="13"/>
      <c r="DJM744" s="13"/>
      <c r="DJN744" s="13"/>
      <c r="DJO744" s="13"/>
      <c r="DJP744" s="13"/>
      <c r="DJQ744" s="13"/>
      <c r="DJR744" s="13"/>
      <c r="DJS744" s="13"/>
      <c r="DJT744" s="13"/>
      <c r="DJU744" s="13"/>
      <c r="DJV744" s="13"/>
      <c r="DJW744" s="13"/>
      <c r="DJX744" s="13"/>
      <c r="DJY744" s="13"/>
      <c r="DJZ744" s="13"/>
      <c r="DKA744" s="13"/>
      <c r="DKB744" s="13"/>
      <c r="DKC744" s="13"/>
      <c r="DKD744" s="13"/>
      <c r="DKE744" s="13"/>
      <c r="DKF744" s="13"/>
      <c r="DKG744" s="13"/>
      <c r="DKH744" s="13"/>
      <c r="DKI744" s="13"/>
      <c r="DKJ744" s="13"/>
      <c r="DKK744" s="13"/>
      <c r="DKL744" s="13"/>
      <c r="DKM744" s="13"/>
      <c r="DKN744" s="13"/>
      <c r="DKO744" s="13"/>
      <c r="DKP744" s="13"/>
      <c r="DKQ744" s="13"/>
      <c r="DKR744" s="13"/>
      <c r="DKS744" s="13"/>
      <c r="DKT744" s="13"/>
      <c r="DKU744" s="13"/>
      <c r="DKV744" s="13"/>
      <c r="DKW744" s="13"/>
      <c r="DKX744" s="13"/>
      <c r="DKY744" s="13"/>
      <c r="DKZ744" s="13"/>
      <c r="DLA744" s="13"/>
      <c r="DLB744" s="13"/>
      <c r="DLC744" s="13"/>
      <c r="DLD744" s="13"/>
      <c r="DLE744" s="13"/>
      <c r="DLF744" s="13"/>
      <c r="DLG744" s="13"/>
      <c r="DLH744" s="13"/>
      <c r="DLI744" s="13"/>
      <c r="DLJ744" s="13"/>
      <c r="DLK744" s="13"/>
      <c r="DLL744" s="13"/>
      <c r="DLM744" s="13"/>
      <c r="DLN744" s="13"/>
      <c r="DLO744" s="13"/>
      <c r="DLP744" s="13"/>
      <c r="DLQ744" s="13"/>
      <c r="DLR744" s="13"/>
      <c r="DLS744" s="13"/>
      <c r="DLT744" s="13"/>
      <c r="DLU744" s="13"/>
      <c r="DLV744" s="13"/>
      <c r="DLW744" s="13"/>
      <c r="DLX744" s="13"/>
      <c r="DLY744" s="13"/>
      <c r="DLZ744" s="13"/>
      <c r="DMA744" s="13"/>
      <c r="DMB744" s="13"/>
      <c r="DMC744" s="13"/>
      <c r="DMD744" s="13"/>
      <c r="DME744" s="13"/>
      <c r="DMF744" s="13"/>
      <c r="DMG744" s="13"/>
      <c r="DMH744" s="13"/>
      <c r="DMI744" s="13"/>
      <c r="DMJ744" s="13"/>
      <c r="DMK744" s="13"/>
      <c r="DML744" s="13"/>
      <c r="DMM744" s="13"/>
      <c r="DMN744" s="13"/>
      <c r="DMO744" s="13"/>
      <c r="DMP744" s="13"/>
      <c r="DMQ744" s="13"/>
      <c r="DMR744" s="13"/>
      <c r="DMS744" s="13"/>
      <c r="DMT744" s="13"/>
      <c r="DMU744" s="13"/>
      <c r="DMV744" s="13"/>
      <c r="DMW744" s="13"/>
      <c r="DMX744" s="13"/>
      <c r="DMY744" s="13"/>
      <c r="DMZ744" s="13"/>
      <c r="DNA744" s="13"/>
      <c r="DNB744" s="13"/>
      <c r="DNC744" s="13"/>
      <c r="DND744" s="13"/>
      <c r="DNE744" s="13"/>
      <c r="DNF744" s="13"/>
      <c r="DNG744" s="13"/>
      <c r="DNH744" s="13"/>
      <c r="DNI744" s="13"/>
      <c r="DNJ744" s="13"/>
      <c r="DNK744" s="13"/>
      <c r="DNL744" s="13"/>
      <c r="DNM744" s="13"/>
      <c r="DNN744" s="13"/>
      <c r="DNO744" s="13"/>
      <c r="DNP744" s="13"/>
      <c r="DNQ744" s="13"/>
      <c r="DNR744" s="13"/>
      <c r="DNS744" s="13"/>
      <c r="DNT744" s="13"/>
      <c r="DNU744" s="13"/>
      <c r="DNV744" s="13"/>
      <c r="DNW744" s="13"/>
      <c r="DNX744" s="13"/>
      <c r="DNY744" s="13"/>
      <c r="DNZ744" s="13"/>
      <c r="DOA744" s="13"/>
      <c r="DOB744" s="13"/>
      <c r="DOC744" s="13"/>
      <c r="DOD744" s="13"/>
      <c r="DOE744" s="13"/>
      <c r="DOF744" s="13"/>
      <c r="DOG744" s="13"/>
      <c r="DOH744" s="13"/>
      <c r="DOI744" s="13"/>
      <c r="DOJ744" s="13"/>
      <c r="DOK744" s="13"/>
      <c r="DOL744" s="13"/>
      <c r="DOM744" s="13"/>
      <c r="DON744" s="13"/>
      <c r="DOO744" s="13"/>
      <c r="DOP744" s="13"/>
      <c r="DOQ744" s="13"/>
      <c r="DOR744" s="13"/>
      <c r="DOS744" s="13"/>
      <c r="DOT744" s="13"/>
      <c r="DOU744" s="13"/>
      <c r="DOV744" s="13"/>
      <c r="DOW744" s="13"/>
      <c r="DOX744" s="13"/>
      <c r="DOY744" s="13"/>
      <c r="DOZ744" s="13"/>
      <c r="DPA744" s="13"/>
      <c r="DPB744" s="13"/>
      <c r="DPC744" s="13"/>
      <c r="DPD744" s="13"/>
      <c r="DPE744" s="13"/>
      <c r="DPF744" s="13"/>
      <c r="DPG744" s="13"/>
      <c r="DPH744" s="13"/>
      <c r="DPI744" s="13"/>
      <c r="DPJ744" s="13"/>
      <c r="DPK744" s="13"/>
      <c r="DPL744" s="13"/>
      <c r="DPM744" s="13"/>
      <c r="DPN744" s="13"/>
      <c r="DPO744" s="13"/>
      <c r="DPP744" s="13"/>
      <c r="DPQ744" s="13"/>
      <c r="DPR744" s="13"/>
      <c r="DPS744" s="13"/>
      <c r="DPT744" s="13"/>
      <c r="DPU744" s="13"/>
      <c r="DPV744" s="13"/>
      <c r="DPW744" s="13"/>
      <c r="DPX744" s="13"/>
      <c r="DPY744" s="13"/>
      <c r="DPZ744" s="13"/>
      <c r="DQA744" s="13"/>
      <c r="DQB744" s="13"/>
      <c r="DQC744" s="13"/>
      <c r="DQD744" s="13"/>
      <c r="DQE744" s="13"/>
      <c r="DQF744" s="13"/>
      <c r="DQG744" s="13"/>
      <c r="DQH744" s="13"/>
      <c r="DQI744" s="13"/>
      <c r="DQJ744" s="13"/>
      <c r="DQK744" s="13"/>
      <c r="DQL744" s="13"/>
      <c r="DQM744" s="13"/>
      <c r="DQN744" s="13"/>
      <c r="DQO744" s="13"/>
      <c r="DQP744" s="13"/>
      <c r="DQQ744" s="13"/>
      <c r="DQR744" s="13"/>
      <c r="DQS744" s="13"/>
      <c r="DQT744" s="13"/>
      <c r="DQU744" s="13"/>
      <c r="DQV744" s="13"/>
      <c r="DQW744" s="13"/>
      <c r="DQX744" s="13"/>
      <c r="DQY744" s="13"/>
      <c r="DQZ744" s="13"/>
      <c r="DRA744" s="13"/>
      <c r="DRB744" s="13"/>
      <c r="DRC744" s="13"/>
      <c r="DRD744" s="13"/>
      <c r="DRE744" s="13"/>
      <c r="DRF744" s="13"/>
      <c r="DRG744" s="13"/>
      <c r="DRH744" s="13"/>
      <c r="DRI744" s="13"/>
      <c r="DRJ744" s="13"/>
      <c r="DRK744" s="13"/>
      <c r="DRL744" s="13"/>
      <c r="DRM744" s="13"/>
      <c r="DRN744" s="13"/>
      <c r="DRO744" s="13"/>
      <c r="DRP744" s="13"/>
      <c r="DRQ744" s="13"/>
      <c r="DRR744" s="13"/>
      <c r="DRS744" s="13"/>
      <c r="DRT744" s="13"/>
      <c r="DRU744" s="13"/>
      <c r="DRV744" s="13"/>
      <c r="DRW744" s="13"/>
      <c r="DRX744" s="13"/>
      <c r="DRY744" s="13"/>
      <c r="DRZ744" s="13"/>
      <c r="DSA744" s="13"/>
      <c r="DSB744" s="13"/>
      <c r="DSC744" s="13"/>
      <c r="DSD744" s="13"/>
      <c r="DSE744" s="13"/>
      <c r="DSF744" s="13"/>
      <c r="DSG744" s="13"/>
      <c r="DSH744" s="13"/>
      <c r="DSI744" s="13"/>
      <c r="DSJ744" s="13"/>
      <c r="DSK744" s="13"/>
      <c r="DSL744" s="13"/>
      <c r="DSM744" s="13"/>
      <c r="DSN744" s="13"/>
      <c r="DSO744" s="13"/>
      <c r="DSP744" s="13"/>
      <c r="DSQ744" s="13"/>
      <c r="DSR744" s="13"/>
      <c r="DSS744" s="13"/>
      <c r="DST744" s="13"/>
      <c r="DSU744" s="13"/>
      <c r="DSV744" s="13"/>
      <c r="DSW744" s="13"/>
      <c r="DSX744" s="13"/>
      <c r="DSY744" s="13"/>
      <c r="DSZ744" s="13"/>
      <c r="DTA744" s="13"/>
      <c r="DTB744" s="13"/>
      <c r="DTC744" s="13"/>
      <c r="DTD744" s="13"/>
      <c r="DTE744" s="13"/>
      <c r="DTF744" s="13"/>
      <c r="DTG744" s="13"/>
      <c r="DTH744" s="13"/>
      <c r="DTI744" s="13"/>
      <c r="DTJ744" s="13"/>
      <c r="DTK744" s="13"/>
      <c r="DTL744" s="13"/>
      <c r="DTM744" s="13"/>
      <c r="DTN744" s="13"/>
      <c r="DTO744" s="13"/>
      <c r="DTP744" s="13"/>
      <c r="DTQ744" s="13"/>
      <c r="DTR744" s="13"/>
      <c r="DTS744" s="13"/>
      <c r="DTT744" s="13"/>
      <c r="DTU744" s="13"/>
      <c r="DTV744" s="13"/>
      <c r="DTW744" s="13"/>
      <c r="DTX744" s="13"/>
      <c r="DTY744" s="13"/>
      <c r="DTZ744" s="13"/>
      <c r="DUA744" s="13"/>
      <c r="DUB744" s="13"/>
      <c r="DUC744" s="13"/>
      <c r="DUD744" s="13"/>
      <c r="DUE744" s="13"/>
      <c r="DUF744" s="13"/>
      <c r="DUG744" s="13"/>
      <c r="DUH744" s="13"/>
      <c r="DUI744" s="13"/>
      <c r="DUJ744" s="13"/>
      <c r="DUK744" s="13"/>
      <c r="DUL744" s="13"/>
      <c r="DUM744" s="13"/>
      <c r="DUN744" s="13"/>
      <c r="DUO744" s="13"/>
      <c r="DUP744" s="13"/>
      <c r="DUQ744" s="13"/>
      <c r="DUR744" s="13"/>
      <c r="DUS744" s="13"/>
      <c r="DUT744" s="13"/>
      <c r="DUU744" s="13"/>
      <c r="DUV744" s="13"/>
      <c r="DUW744" s="13"/>
      <c r="DUX744" s="13"/>
      <c r="DUY744" s="13"/>
      <c r="DUZ744" s="13"/>
      <c r="DVA744" s="13"/>
      <c r="DVB744" s="13"/>
      <c r="DVC744" s="13"/>
      <c r="DVD744" s="13"/>
      <c r="DVE744" s="13"/>
      <c r="DVF744" s="13"/>
      <c r="DVG744" s="13"/>
      <c r="DVH744" s="13"/>
      <c r="DVI744" s="13"/>
      <c r="DVJ744" s="13"/>
      <c r="DVK744" s="13"/>
      <c r="DVL744" s="13"/>
      <c r="DVM744" s="13"/>
      <c r="DVN744" s="13"/>
      <c r="DVO744" s="13"/>
      <c r="DVP744" s="13"/>
      <c r="DVQ744" s="13"/>
      <c r="DVR744" s="13"/>
      <c r="DVS744" s="13"/>
      <c r="DVT744" s="13"/>
      <c r="DVU744" s="13"/>
      <c r="DVV744" s="13"/>
      <c r="DVW744" s="13"/>
      <c r="DVX744" s="13"/>
      <c r="DVY744" s="13"/>
      <c r="DVZ744" s="13"/>
      <c r="DWA744" s="13"/>
      <c r="DWB744" s="13"/>
      <c r="DWC744" s="13"/>
      <c r="DWD744" s="13"/>
      <c r="DWE744" s="13"/>
      <c r="DWF744" s="13"/>
      <c r="DWG744" s="13"/>
      <c r="DWH744" s="13"/>
      <c r="DWI744" s="13"/>
      <c r="DWJ744" s="13"/>
      <c r="DWK744" s="13"/>
      <c r="DWL744" s="13"/>
      <c r="DWM744" s="13"/>
      <c r="DWN744" s="13"/>
      <c r="DWO744" s="13"/>
      <c r="DWP744" s="13"/>
      <c r="DWQ744" s="13"/>
      <c r="DWR744" s="13"/>
      <c r="DWS744" s="13"/>
      <c r="DWT744" s="13"/>
      <c r="DWU744" s="13"/>
      <c r="DWV744" s="13"/>
      <c r="DWW744" s="13"/>
      <c r="DWX744" s="13"/>
      <c r="DWY744" s="13"/>
      <c r="DWZ744" s="13"/>
      <c r="DXA744" s="13"/>
      <c r="DXB744" s="13"/>
      <c r="DXC744" s="13"/>
      <c r="DXD744" s="13"/>
      <c r="DXE744" s="13"/>
      <c r="DXF744" s="13"/>
      <c r="DXG744" s="13"/>
      <c r="DXH744" s="13"/>
      <c r="DXI744" s="13"/>
      <c r="DXJ744" s="13"/>
      <c r="DXK744" s="13"/>
      <c r="DXL744" s="13"/>
      <c r="DXM744" s="13"/>
      <c r="DXN744" s="13"/>
      <c r="DXO744" s="13"/>
      <c r="DXP744" s="13"/>
      <c r="DXQ744" s="13"/>
      <c r="DXR744" s="13"/>
      <c r="DXS744" s="13"/>
      <c r="DXT744" s="13"/>
      <c r="DXU744" s="13"/>
      <c r="DXV744" s="13"/>
      <c r="DXW744" s="13"/>
      <c r="DXX744" s="13"/>
      <c r="DXY744" s="13"/>
      <c r="DXZ744" s="13"/>
      <c r="DYA744" s="13"/>
      <c r="DYB744" s="13"/>
      <c r="DYC744" s="13"/>
      <c r="DYD744" s="13"/>
      <c r="DYE744" s="13"/>
      <c r="DYF744" s="13"/>
      <c r="DYG744" s="13"/>
      <c r="DYH744" s="13"/>
      <c r="DYI744" s="13"/>
      <c r="DYJ744" s="13"/>
      <c r="DYK744" s="13"/>
      <c r="DYL744" s="13"/>
      <c r="DYM744" s="13"/>
      <c r="DYN744" s="13"/>
      <c r="DYO744" s="13"/>
      <c r="DYP744" s="13"/>
      <c r="DYQ744" s="13"/>
      <c r="DYR744" s="13"/>
      <c r="DYS744" s="13"/>
      <c r="DYT744" s="13"/>
      <c r="DYU744" s="13"/>
      <c r="DYV744" s="13"/>
      <c r="DYW744" s="13"/>
      <c r="DYX744" s="13"/>
      <c r="DYY744" s="13"/>
      <c r="DYZ744" s="13"/>
      <c r="DZA744" s="13"/>
      <c r="DZB744" s="13"/>
      <c r="DZC744" s="13"/>
      <c r="DZD744" s="13"/>
      <c r="DZE744" s="13"/>
      <c r="DZF744" s="13"/>
      <c r="DZG744" s="13"/>
      <c r="DZH744" s="13"/>
      <c r="DZI744" s="13"/>
      <c r="DZJ744" s="13"/>
      <c r="DZK744" s="13"/>
      <c r="DZL744" s="13"/>
      <c r="DZM744" s="13"/>
      <c r="DZN744" s="13"/>
      <c r="DZO744" s="13"/>
      <c r="DZP744" s="13"/>
      <c r="DZQ744" s="13"/>
      <c r="DZR744" s="13"/>
      <c r="DZS744" s="13"/>
      <c r="DZT744" s="13"/>
      <c r="DZU744" s="13"/>
      <c r="DZV744" s="13"/>
      <c r="DZW744" s="13"/>
      <c r="DZX744" s="13"/>
      <c r="DZY744" s="13"/>
      <c r="DZZ744" s="13"/>
      <c r="EAA744" s="13"/>
      <c r="EAB744" s="13"/>
      <c r="EAC744" s="13"/>
      <c r="EAD744" s="13"/>
      <c r="EAE744" s="13"/>
      <c r="EAF744" s="13"/>
      <c r="EAG744" s="13"/>
      <c r="EAH744" s="13"/>
      <c r="EAI744" s="13"/>
      <c r="EAJ744" s="13"/>
      <c r="EAK744" s="13"/>
      <c r="EAL744" s="13"/>
      <c r="EAM744" s="13"/>
      <c r="EAN744" s="13"/>
      <c r="EAO744" s="13"/>
      <c r="EAP744" s="13"/>
      <c r="EAQ744" s="13"/>
      <c r="EAR744" s="13"/>
      <c r="EAS744" s="13"/>
      <c r="EAT744" s="13"/>
      <c r="EAU744" s="13"/>
      <c r="EAV744" s="13"/>
      <c r="EAW744" s="13"/>
      <c r="EAX744" s="13"/>
      <c r="EAY744" s="13"/>
      <c r="EAZ744" s="13"/>
      <c r="EBA744" s="13"/>
      <c r="EBB744" s="13"/>
      <c r="EBC744" s="13"/>
      <c r="EBD744" s="13"/>
      <c r="EBE744" s="13"/>
      <c r="EBF744" s="13"/>
      <c r="EBG744" s="13"/>
      <c r="EBH744" s="13"/>
      <c r="EBI744" s="13"/>
      <c r="EBJ744" s="13"/>
      <c r="EBK744" s="13"/>
      <c r="EBL744" s="13"/>
      <c r="EBM744" s="13"/>
      <c r="EBN744" s="13"/>
      <c r="EBO744" s="13"/>
      <c r="EBP744" s="13"/>
      <c r="EBQ744" s="13"/>
      <c r="EBR744" s="13"/>
      <c r="EBS744" s="13"/>
      <c r="EBT744" s="13"/>
      <c r="EBU744" s="13"/>
      <c r="EBV744" s="13"/>
      <c r="EBW744" s="13"/>
      <c r="EBX744" s="13"/>
      <c r="EBY744" s="13"/>
      <c r="EBZ744" s="13"/>
      <c r="ECA744" s="13"/>
      <c r="ECB744" s="13"/>
      <c r="ECC744" s="13"/>
      <c r="ECD744" s="13"/>
      <c r="ECE744" s="13"/>
      <c r="ECF744" s="13"/>
      <c r="ECG744" s="13"/>
      <c r="ECH744" s="13"/>
      <c r="ECI744" s="13"/>
      <c r="ECJ744" s="13"/>
      <c r="ECK744" s="13"/>
      <c r="ECL744" s="13"/>
      <c r="ECM744" s="13"/>
      <c r="ECN744" s="13"/>
      <c r="ECO744" s="13"/>
      <c r="ECP744" s="13"/>
      <c r="ECQ744" s="13"/>
      <c r="ECR744" s="13"/>
      <c r="ECS744" s="13"/>
      <c r="ECT744" s="13"/>
      <c r="ECU744" s="13"/>
      <c r="ECV744" s="13"/>
      <c r="ECW744" s="13"/>
      <c r="ECX744" s="13"/>
      <c r="ECY744" s="13"/>
      <c r="ECZ744" s="13"/>
      <c r="EDA744" s="13"/>
      <c r="EDB744" s="13"/>
      <c r="EDC744" s="13"/>
      <c r="EDD744" s="13"/>
      <c r="EDE744" s="13"/>
      <c r="EDF744" s="13"/>
      <c r="EDG744" s="13"/>
      <c r="EDH744" s="13"/>
      <c r="EDI744" s="13"/>
      <c r="EDJ744" s="13"/>
      <c r="EDK744" s="13"/>
      <c r="EDL744" s="13"/>
      <c r="EDM744" s="13"/>
      <c r="EDN744" s="13"/>
      <c r="EDO744" s="13"/>
      <c r="EDP744" s="13"/>
      <c r="EDQ744" s="13"/>
      <c r="EDR744" s="13"/>
      <c r="EDS744" s="13"/>
      <c r="EDT744" s="13"/>
      <c r="EDU744" s="13"/>
      <c r="EDV744" s="13"/>
      <c r="EDW744" s="13"/>
      <c r="EDX744" s="13"/>
      <c r="EDY744" s="13"/>
      <c r="EDZ744" s="13"/>
      <c r="EEA744" s="13"/>
      <c r="EEB744" s="13"/>
      <c r="EEC744" s="13"/>
      <c r="EED744" s="13"/>
      <c r="EEE744" s="13"/>
      <c r="EEF744" s="13"/>
      <c r="EEG744" s="13"/>
      <c r="EEH744" s="13"/>
      <c r="EEI744" s="13"/>
      <c r="EEJ744" s="13"/>
      <c r="EEK744" s="13"/>
      <c r="EEL744" s="13"/>
      <c r="EEM744" s="13"/>
      <c r="EEN744" s="13"/>
      <c r="EEO744" s="13"/>
      <c r="EEP744" s="13"/>
      <c r="EEQ744" s="13"/>
      <c r="EER744" s="13"/>
      <c r="EES744" s="13"/>
      <c r="EET744" s="13"/>
      <c r="EEU744" s="13"/>
      <c r="EEV744" s="13"/>
      <c r="EEW744" s="13"/>
      <c r="EEX744" s="13"/>
      <c r="EEY744" s="13"/>
      <c r="EEZ744" s="13"/>
      <c r="EFA744" s="13"/>
      <c r="EFB744" s="13"/>
      <c r="EFC744" s="13"/>
      <c r="EFD744" s="13"/>
      <c r="EFE744" s="13"/>
      <c r="EFF744" s="13"/>
      <c r="EFG744" s="13"/>
      <c r="EFH744" s="13"/>
      <c r="EFI744" s="13"/>
      <c r="EFJ744" s="13"/>
      <c r="EFK744" s="13"/>
      <c r="EFL744" s="13"/>
      <c r="EFM744" s="13"/>
      <c r="EFN744" s="13"/>
      <c r="EFO744" s="13"/>
      <c r="EFP744" s="13"/>
      <c r="EFQ744" s="13"/>
      <c r="EFR744" s="13"/>
      <c r="EFS744" s="13"/>
      <c r="EFT744" s="13"/>
      <c r="EFU744" s="13"/>
      <c r="EFV744" s="13"/>
      <c r="EFW744" s="13"/>
      <c r="EFX744" s="13"/>
      <c r="EFY744" s="13"/>
      <c r="EFZ744" s="13"/>
      <c r="EGA744" s="13"/>
      <c r="EGB744" s="13"/>
      <c r="EGC744" s="13"/>
      <c r="EGD744" s="13"/>
      <c r="EGE744" s="13"/>
      <c r="EGF744" s="13"/>
      <c r="EGG744" s="13"/>
      <c r="EGH744" s="13"/>
      <c r="EGI744" s="13"/>
      <c r="EGJ744" s="13"/>
      <c r="EGK744" s="13"/>
      <c r="EGL744" s="13"/>
      <c r="EGM744" s="13"/>
      <c r="EGN744" s="13"/>
      <c r="EGO744" s="13"/>
      <c r="EGP744" s="13"/>
      <c r="EGQ744" s="13"/>
      <c r="EGR744" s="13"/>
      <c r="EGS744" s="13"/>
      <c r="EGT744" s="13"/>
      <c r="EGU744" s="13"/>
      <c r="EGV744" s="13"/>
      <c r="EGW744" s="13"/>
      <c r="EGX744" s="13"/>
      <c r="EGY744" s="13"/>
      <c r="EGZ744" s="13"/>
      <c r="EHA744" s="13"/>
      <c r="EHB744" s="13"/>
      <c r="EHC744" s="13"/>
      <c r="EHD744" s="13"/>
      <c r="EHE744" s="13"/>
      <c r="EHF744" s="13"/>
      <c r="EHG744" s="13"/>
      <c r="EHH744" s="13"/>
      <c r="EHI744" s="13"/>
      <c r="EHJ744" s="13"/>
      <c r="EHK744" s="13"/>
      <c r="EHL744" s="13"/>
      <c r="EHM744" s="13"/>
      <c r="EHN744" s="13"/>
      <c r="EHO744" s="13"/>
      <c r="EHP744" s="13"/>
      <c r="EHQ744" s="13"/>
      <c r="EHR744" s="13"/>
      <c r="EHS744" s="13"/>
      <c r="EHT744" s="13"/>
      <c r="EHU744" s="13"/>
      <c r="EHV744" s="13"/>
      <c r="EHW744" s="13"/>
      <c r="EHX744" s="13"/>
      <c r="EHY744" s="13"/>
      <c r="EHZ744" s="13"/>
      <c r="EIA744" s="13"/>
      <c r="EIB744" s="13"/>
      <c r="EIC744" s="13"/>
      <c r="EID744" s="13"/>
      <c r="EIE744" s="13"/>
      <c r="EIF744" s="13"/>
      <c r="EIG744" s="13"/>
      <c r="EIH744" s="13"/>
      <c r="EII744" s="13"/>
      <c r="EIJ744" s="13"/>
      <c r="EIK744" s="13"/>
      <c r="EIL744" s="13"/>
      <c r="EIM744" s="13"/>
      <c r="EIN744" s="13"/>
      <c r="EIO744" s="13"/>
      <c r="EIP744" s="13"/>
      <c r="EIQ744" s="13"/>
      <c r="EIR744" s="13"/>
      <c r="EIS744" s="13"/>
      <c r="EIT744" s="13"/>
      <c r="EIU744" s="13"/>
      <c r="EIV744" s="13"/>
      <c r="EIW744" s="13"/>
      <c r="EIX744" s="13"/>
      <c r="EIY744" s="13"/>
      <c r="EIZ744" s="13"/>
      <c r="EJA744" s="13"/>
      <c r="EJB744" s="13"/>
      <c r="EJC744" s="13"/>
      <c r="EJD744" s="13"/>
      <c r="EJE744" s="13"/>
      <c r="EJF744" s="13"/>
      <c r="EJG744" s="13"/>
      <c r="EJH744" s="13"/>
      <c r="EJI744" s="13"/>
      <c r="EJJ744" s="13"/>
      <c r="EJK744" s="13"/>
      <c r="EJL744" s="13"/>
      <c r="EJM744" s="13"/>
      <c r="EJN744" s="13"/>
      <c r="EJO744" s="13"/>
      <c r="EJP744" s="13"/>
      <c r="EJQ744" s="13"/>
      <c r="EJR744" s="13"/>
      <c r="EJS744" s="13"/>
      <c r="EJT744" s="13"/>
      <c r="EJU744" s="13"/>
      <c r="EJV744" s="13"/>
      <c r="EJW744" s="13"/>
      <c r="EJX744" s="13"/>
      <c r="EJY744" s="13"/>
      <c r="EJZ744" s="13"/>
      <c r="EKA744" s="13"/>
      <c r="EKB744" s="13"/>
      <c r="EKC744" s="13"/>
      <c r="EKD744" s="13"/>
      <c r="EKE744" s="13"/>
      <c r="EKF744" s="13"/>
      <c r="EKG744" s="13"/>
      <c r="EKH744" s="13"/>
      <c r="EKI744" s="13"/>
      <c r="EKJ744" s="13"/>
      <c r="EKK744" s="13"/>
      <c r="EKL744" s="13"/>
      <c r="EKM744" s="13"/>
      <c r="EKN744" s="13"/>
      <c r="EKO744" s="13"/>
      <c r="EKP744" s="13"/>
      <c r="EKQ744" s="13"/>
      <c r="EKR744" s="13"/>
      <c r="EKS744" s="13"/>
      <c r="EKT744" s="13"/>
      <c r="EKU744" s="13"/>
      <c r="EKV744" s="13"/>
      <c r="EKW744" s="13"/>
      <c r="EKX744" s="13"/>
      <c r="EKY744" s="13"/>
      <c r="EKZ744" s="13"/>
      <c r="ELA744" s="13"/>
      <c r="ELB744" s="13"/>
      <c r="ELC744" s="13"/>
      <c r="ELD744" s="13"/>
      <c r="ELE744" s="13"/>
      <c r="ELF744" s="13"/>
      <c r="ELG744" s="13"/>
      <c r="ELH744" s="13"/>
      <c r="ELI744" s="13"/>
      <c r="ELJ744" s="13"/>
      <c r="ELK744" s="13"/>
      <c r="ELL744" s="13"/>
      <c r="ELM744" s="13"/>
      <c r="ELN744" s="13"/>
      <c r="ELO744" s="13"/>
      <c r="ELP744" s="13"/>
      <c r="ELQ744" s="13"/>
      <c r="ELR744" s="13"/>
      <c r="ELS744" s="13"/>
      <c r="ELT744" s="13"/>
      <c r="ELU744" s="13"/>
      <c r="ELV744" s="13"/>
      <c r="ELW744" s="13"/>
      <c r="ELX744" s="13"/>
      <c r="ELY744" s="13"/>
      <c r="ELZ744" s="13"/>
      <c r="EMA744" s="13"/>
      <c r="EMB744" s="13"/>
      <c r="EMC744" s="13"/>
      <c r="EMD744" s="13"/>
      <c r="EME744" s="13"/>
      <c r="EMF744" s="13"/>
      <c r="EMG744" s="13"/>
      <c r="EMH744" s="13"/>
      <c r="EMI744" s="13"/>
      <c r="EMJ744" s="13"/>
      <c r="EMK744" s="13"/>
      <c r="EML744" s="13"/>
      <c r="EMM744" s="13"/>
      <c r="EMN744" s="13"/>
      <c r="EMO744" s="13"/>
      <c r="EMP744" s="13"/>
      <c r="EMQ744" s="13"/>
      <c r="EMR744" s="13"/>
      <c r="EMS744" s="13"/>
      <c r="EMT744" s="13"/>
      <c r="EMU744" s="13"/>
      <c r="EMV744" s="13"/>
      <c r="EMW744" s="13"/>
      <c r="EMX744" s="13"/>
      <c r="EMY744" s="13"/>
      <c r="EMZ744" s="13"/>
      <c r="ENA744" s="13"/>
      <c r="ENB744" s="13"/>
      <c r="ENC744" s="13"/>
      <c r="END744" s="13"/>
      <c r="ENE744" s="13"/>
      <c r="ENF744" s="13"/>
      <c r="ENG744" s="13"/>
      <c r="ENH744" s="13"/>
      <c r="ENI744" s="13"/>
      <c r="ENJ744" s="13"/>
      <c r="ENK744" s="13"/>
      <c r="ENL744" s="13"/>
      <c r="ENM744" s="13"/>
      <c r="ENN744" s="13"/>
      <c r="ENO744" s="13"/>
      <c r="ENP744" s="13"/>
      <c r="ENQ744" s="13"/>
      <c r="ENR744" s="13"/>
      <c r="ENS744" s="13"/>
      <c r="ENT744" s="13"/>
      <c r="ENU744" s="13"/>
      <c r="ENV744" s="13"/>
      <c r="ENW744" s="13"/>
      <c r="ENX744" s="13"/>
      <c r="ENY744" s="13"/>
      <c r="ENZ744" s="13"/>
      <c r="EOA744" s="13"/>
      <c r="EOB744" s="13"/>
      <c r="EOC744" s="13"/>
      <c r="EOD744" s="13"/>
      <c r="EOE744" s="13"/>
      <c r="EOF744" s="13"/>
      <c r="EOG744" s="13"/>
      <c r="EOH744" s="13"/>
      <c r="EOI744" s="13"/>
      <c r="EOJ744" s="13"/>
      <c r="EOK744" s="13"/>
      <c r="EOL744" s="13"/>
      <c r="EOM744" s="13"/>
      <c r="EON744" s="13"/>
      <c r="EOO744" s="13"/>
      <c r="EOP744" s="13"/>
      <c r="EOQ744" s="13"/>
      <c r="EOR744" s="13"/>
      <c r="EOS744" s="13"/>
      <c r="EOT744" s="13"/>
      <c r="EOU744" s="13"/>
      <c r="EOV744" s="13"/>
      <c r="EOW744" s="13"/>
      <c r="EOX744" s="13"/>
      <c r="EOY744" s="13"/>
      <c r="EOZ744" s="13"/>
      <c r="EPA744" s="13"/>
      <c r="EPB744" s="13"/>
      <c r="EPC744" s="13"/>
      <c r="EPD744" s="13"/>
      <c r="EPE744" s="13"/>
      <c r="EPF744" s="13"/>
      <c r="EPG744" s="13"/>
      <c r="EPH744" s="13"/>
      <c r="EPI744" s="13"/>
      <c r="EPJ744" s="13"/>
      <c r="EPK744" s="13"/>
      <c r="EPL744" s="13"/>
      <c r="EPM744" s="13"/>
      <c r="EPN744" s="13"/>
      <c r="EPO744" s="13"/>
      <c r="EPP744" s="13"/>
      <c r="EPQ744" s="13"/>
      <c r="EPR744" s="13"/>
      <c r="EPS744" s="13"/>
      <c r="EPT744" s="13"/>
      <c r="EPU744" s="13"/>
      <c r="EPV744" s="13"/>
      <c r="EPW744" s="13"/>
      <c r="EPX744" s="13"/>
      <c r="EPY744" s="13"/>
      <c r="EPZ744" s="13"/>
      <c r="EQA744" s="13"/>
      <c r="EQB744" s="13"/>
      <c r="EQC744" s="13"/>
      <c r="EQD744" s="13"/>
      <c r="EQE744" s="13"/>
      <c r="EQF744" s="13"/>
      <c r="EQG744" s="13"/>
      <c r="EQH744" s="13"/>
      <c r="EQI744" s="13"/>
      <c r="EQJ744" s="13"/>
      <c r="EQK744" s="13"/>
      <c r="EQL744" s="13"/>
      <c r="EQM744" s="13"/>
      <c r="EQN744" s="13"/>
      <c r="EQO744" s="13"/>
      <c r="EQP744" s="13"/>
      <c r="EQQ744" s="13"/>
      <c r="EQR744" s="13"/>
      <c r="EQS744" s="13"/>
      <c r="EQT744" s="13"/>
      <c r="EQU744" s="13"/>
      <c r="EQV744" s="13"/>
      <c r="EQW744" s="13"/>
      <c r="EQX744" s="13"/>
      <c r="EQY744" s="13"/>
      <c r="EQZ744" s="13"/>
      <c r="ERA744" s="13"/>
      <c r="ERB744" s="13"/>
      <c r="ERC744" s="13"/>
      <c r="ERD744" s="13"/>
      <c r="ERE744" s="13"/>
      <c r="ERF744" s="13"/>
      <c r="ERG744" s="13"/>
      <c r="ERH744" s="13"/>
      <c r="ERI744" s="13"/>
      <c r="ERJ744" s="13"/>
      <c r="ERK744" s="13"/>
      <c r="ERL744" s="13"/>
      <c r="ERM744" s="13"/>
      <c r="ERN744" s="13"/>
      <c r="ERO744" s="13"/>
      <c r="ERP744" s="13"/>
      <c r="ERQ744" s="13"/>
      <c r="ERR744" s="13"/>
      <c r="ERS744" s="13"/>
      <c r="ERT744" s="13"/>
      <c r="ERU744" s="13"/>
      <c r="ERV744" s="13"/>
      <c r="ERW744" s="13"/>
      <c r="ERX744" s="13"/>
      <c r="ERY744" s="13"/>
      <c r="ERZ744" s="13"/>
      <c r="ESA744" s="13"/>
      <c r="ESB744" s="13"/>
      <c r="ESC744" s="13"/>
      <c r="ESD744" s="13"/>
      <c r="ESE744" s="13"/>
      <c r="ESF744" s="13"/>
      <c r="ESG744" s="13"/>
      <c r="ESH744" s="13"/>
      <c r="ESI744" s="13"/>
      <c r="ESJ744" s="13"/>
      <c r="ESK744" s="13"/>
      <c r="ESL744" s="13"/>
      <c r="ESM744" s="13"/>
      <c r="ESN744" s="13"/>
      <c r="ESO744" s="13"/>
      <c r="ESP744" s="13"/>
      <c r="ESQ744" s="13"/>
      <c r="ESR744" s="13"/>
      <c r="ESS744" s="13"/>
      <c r="EST744" s="13"/>
      <c r="ESU744" s="13"/>
      <c r="ESV744" s="13"/>
      <c r="ESW744" s="13"/>
      <c r="ESX744" s="13"/>
      <c r="ESY744" s="13"/>
      <c r="ESZ744" s="13"/>
      <c r="ETA744" s="13"/>
      <c r="ETB744" s="13"/>
      <c r="ETC744" s="13"/>
      <c r="ETD744" s="13"/>
      <c r="ETE744" s="13"/>
      <c r="ETF744" s="13"/>
      <c r="ETG744" s="13"/>
      <c r="ETH744" s="13"/>
      <c r="ETI744" s="13"/>
      <c r="ETJ744" s="13"/>
      <c r="ETK744" s="13"/>
      <c r="ETL744" s="13"/>
      <c r="ETM744" s="13"/>
      <c r="ETN744" s="13"/>
      <c r="ETO744" s="13"/>
      <c r="ETP744" s="13"/>
      <c r="ETQ744" s="13"/>
      <c r="ETR744" s="13"/>
      <c r="ETS744" s="13"/>
      <c r="ETT744" s="13"/>
      <c r="ETU744" s="13"/>
      <c r="ETV744" s="13"/>
      <c r="ETW744" s="13"/>
      <c r="ETX744" s="13"/>
      <c r="ETY744" s="13"/>
      <c r="ETZ744" s="13"/>
      <c r="EUA744" s="13"/>
      <c r="EUB744" s="13"/>
      <c r="EUC744" s="13"/>
      <c r="EUD744" s="13"/>
      <c r="EUE744" s="13"/>
      <c r="EUF744" s="13"/>
      <c r="EUG744" s="13"/>
      <c r="EUH744" s="13"/>
      <c r="EUI744" s="13"/>
      <c r="EUJ744" s="13"/>
      <c r="EUK744" s="13"/>
      <c r="EUL744" s="13"/>
      <c r="EUM744" s="13"/>
      <c r="EUN744" s="13"/>
      <c r="EUO744" s="13"/>
      <c r="EUP744" s="13"/>
      <c r="EUQ744" s="13"/>
      <c r="EUR744" s="13"/>
      <c r="EUS744" s="13"/>
      <c r="EUT744" s="13"/>
      <c r="EUU744" s="13"/>
      <c r="EUV744" s="13"/>
      <c r="EUW744" s="13"/>
      <c r="EUX744" s="13"/>
      <c r="EUY744" s="13"/>
      <c r="EUZ744" s="13"/>
      <c r="EVA744" s="13"/>
      <c r="EVB744" s="13"/>
      <c r="EVC744" s="13"/>
      <c r="EVD744" s="13"/>
      <c r="EVE744" s="13"/>
      <c r="EVF744" s="13"/>
      <c r="EVG744" s="13"/>
      <c r="EVH744" s="13"/>
      <c r="EVI744" s="13"/>
      <c r="EVJ744" s="13"/>
      <c r="EVK744" s="13"/>
      <c r="EVL744" s="13"/>
      <c r="EVM744" s="13"/>
      <c r="EVN744" s="13"/>
      <c r="EVO744" s="13"/>
      <c r="EVP744" s="13"/>
      <c r="EVQ744" s="13"/>
      <c r="EVR744" s="13"/>
      <c r="EVS744" s="13"/>
      <c r="EVT744" s="13"/>
      <c r="EVU744" s="13"/>
      <c r="EVV744" s="13"/>
      <c r="EVW744" s="13"/>
      <c r="EVX744" s="13"/>
      <c r="EVY744" s="13"/>
      <c r="EVZ744" s="13"/>
      <c r="EWA744" s="13"/>
      <c r="EWB744" s="13"/>
      <c r="EWC744" s="13"/>
      <c r="EWD744" s="13"/>
      <c r="EWE744" s="13"/>
      <c r="EWF744" s="13"/>
      <c r="EWG744" s="13"/>
      <c r="EWH744" s="13"/>
      <c r="EWI744" s="13"/>
      <c r="EWJ744" s="13"/>
      <c r="EWK744" s="13"/>
      <c r="EWL744" s="13"/>
      <c r="EWM744" s="13"/>
      <c r="EWN744" s="13"/>
      <c r="EWO744" s="13"/>
      <c r="EWP744" s="13"/>
      <c r="EWQ744" s="13"/>
      <c r="EWR744" s="13"/>
      <c r="EWS744" s="13"/>
      <c r="EWT744" s="13"/>
      <c r="EWU744" s="13"/>
      <c r="EWV744" s="13"/>
      <c r="EWW744" s="13"/>
      <c r="EWX744" s="13"/>
      <c r="EWY744" s="13"/>
      <c r="EWZ744" s="13"/>
      <c r="EXA744" s="13"/>
      <c r="EXB744" s="13"/>
      <c r="EXC744" s="13"/>
      <c r="EXD744" s="13"/>
      <c r="EXE744" s="13"/>
      <c r="EXF744" s="13"/>
      <c r="EXG744" s="13"/>
      <c r="EXH744" s="13"/>
      <c r="EXI744" s="13"/>
      <c r="EXJ744" s="13"/>
      <c r="EXK744" s="13"/>
      <c r="EXL744" s="13"/>
      <c r="EXM744" s="13"/>
      <c r="EXN744" s="13"/>
      <c r="EXO744" s="13"/>
      <c r="EXP744" s="13"/>
      <c r="EXQ744" s="13"/>
      <c r="EXR744" s="13"/>
      <c r="EXS744" s="13"/>
      <c r="EXT744" s="13"/>
      <c r="EXU744" s="13"/>
      <c r="EXV744" s="13"/>
      <c r="EXW744" s="13"/>
      <c r="EXX744" s="13"/>
      <c r="EXY744" s="13"/>
      <c r="EXZ744" s="13"/>
      <c r="EYA744" s="13"/>
      <c r="EYB744" s="13"/>
      <c r="EYC744" s="13"/>
      <c r="EYD744" s="13"/>
      <c r="EYE744" s="13"/>
      <c r="EYF744" s="13"/>
      <c r="EYG744" s="13"/>
      <c r="EYH744" s="13"/>
      <c r="EYI744" s="13"/>
      <c r="EYJ744" s="13"/>
      <c r="EYK744" s="13"/>
      <c r="EYL744" s="13"/>
      <c r="EYM744" s="13"/>
      <c r="EYN744" s="13"/>
      <c r="EYO744" s="13"/>
      <c r="EYP744" s="13"/>
      <c r="EYQ744" s="13"/>
      <c r="EYR744" s="13"/>
      <c r="EYS744" s="13"/>
      <c r="EYT744" s="13"/>
      <c r="EYU744" s="13"/>
      <c r="EYV744" s="13"/>
      <c r="EYW744" s="13"/>
      <c r="EYX744" s="13"/>
      <c r="EYY744" s="13"/>
      <c r="EYZ744" s="13"/>
      <c r="EZA744" s="13"/>
      <c r="EZB744" s="13"/>
      <c r="EZC744" s="13"/>
      <c r="EZD744" s="13"/>
      <c r="EZE744" s="13"/>
      <c r="EZF744" s="13"/>
      <c r="EZG744" s="13"/>
      <c r="EZH744" s="13"/>
      <c r="EZI744" s="13"/>
      <c r="EZJ744" s="13"/>
      <c r="EZK744" s="13"/>
      <c r="EZL744" s="13"/>
      <c r="EZM744" s="13"/>
      <c r="EZN744" s="13"/>
      <c r="EZO744" s="13"/>
      <c r="EZP744" s="13"/>
      <c r="EZQ744" s="13"/>
      <c r="EZR744" s="13"/>
      <c r="EZS744" s="13"/>
      <c r="EZT744" s="13"/>
      <c r="EZU744" s="13"/>
      <c r="EZV744" s="13"/>
      <c r="EZW744" s="13"/>
      <c r="EZX744" s="13"/>
      <c r="EZY744" s="13"/>
      <c r="EZZ744" s="13"/>
      <c r="FAA744" s="13"/>
      <c r="FAB744" s="13"/>
      <c r="FAC744" s="13"/>
      <c r="FAD744" s="13"/>
      <c r="FAE744" s="13"/>
      <c r="FAF744" s="13"/>
      <c r="FAG744" s="13"/>
      <c r="FAH744" s="13"/>
      <c r="FAI744" s="13"/>
      <c r="FAJ744" s="13"/>
      <c r="FAK744" s="13"/>
      <c r="FAL744" s="13"/>
      <c r="FAM744" s="13"/>
      <c r="FAN744" s="13"/>
      <c r="FAO744" s="13"/>
      <c r="FAP744" s="13"/>
      <c r="FAQ744" s="13"/>
      <c r="FAR744" s="13"/>
      <c r="FAS744" s="13"/>
      <c r="FAT744" s="13"/>
      <c r="FAU744" s="13"/>
      <c r="FAV744" s="13"/>
      <c r="FAW744" s="13"/>
      <c r="FAX744" s="13"/>
      <c r="FAY744" s="13"/>
      <c r="FAZ744" s="13"/>
      <c r="FBA744" s="13"/>
      <c r="FBB744" s="13"/>
      <c r="FBC744" s="13"/>
      <c r="FBD744" s="13"/>
      <c r="FBE744" s="13"/>
      <c r="FBF744" s="13"/>
      <c r="FBG744" s="13"/>
      <c r="FBH744" s="13"/>
      <c r="FBI744" s="13"/>
      <c r="FBJ744" s="13"/>
      <c r="FBK744" s="13"/>
      <c r="FBL744" s="13"/>
      <c r="FBM744" s="13"/>
      <c r="FBN744" s="13"/>
      <c r="FBO744" s="13"/>
      <c r="FBP744" s="13"/>
      <c r="FBQ744" s="13"/>
      <c r="FBR744" s="13"/>
      <c r="FBS744" s="13"/>
      <c r="FBT744" s="13"/>
      <c r="FBU744" s="13"/>
      <c r="FBV744" s="13"/>
      <c r="FBW744" s="13"/>
      <c r="FBX744" s="13"/>
      <c r="FBY744" s="13"/>
      <c r="FBZ744" s="13"/>
      <c r="FCA744" s="13"/>
      <c r="FCB744" s="13"/>
      <c r="FCC744" s="13"/>
      <c r="FCD744" s="13"/>
      <c r="FCE744" s="13"/>
      <c r="FCF744" s="13"/>
      <c r="FCG744" s="13"/>
      <c r="FCH744" s="13"/>
      <c r="FCI744" s="13"/>
      <c r="FCJ744" s="13"/>
      <c r="FCK744" s="13"/>
      <c r="FCL744" s="13"/>
      <c r="FCM744" s="13"/>
      <c r="FCN744" s="13"/>
      <c r="FCO744" s="13"/>
      <c r="FCP744" s="13"/>
      <c r="FCQ744" s="13"/>
      <c r="FCR744" s="13"/>
      <c r="FCS744" s="13"/>
      <c r="FCT744" s="13"/>
      <c r="FCU744" s="13"/>
      <c r="FCV744" s="13"/>
      <c r="FCW744" s="13"/>
      <c r="FCX744" s="13"/>
      <c r="FCY744" s="13"/>
      <c r="FCZ744" s="13"/>
      <c r="FDA744" s="13"/>
      <c r="FDB744" s="13"/>
      <c r="FDC744" s="13"/>
      <c r="FDD744" s="13"/>
      <c r="FDE744" s="13"/>
      <c r="FDF744" s="13"/>
      <c r="FDG744" s="13"/>
      <c r="FDH744" s="13"/>
      <c r="FDI744" s="13"/>
      <c r="FDJ744" s="13"/>
      <c r="FDK744" s="13"/>
      <c r="FDL744" s="13"/>
      <c r="FDM744" s="13"/>
      <c r="FDN744" s="13"/>
      <c r="FDO744" s="13"/>
      <c r="FDP744" s="13"/>
      <c r="FDQ744" s="13"/>
      <c r="FDR744" s="13"/>
      <c r="FDS744" s="13"/>
      <c r="FDT744" s="13"/>
      <c r="FDU744" s="13"/>
      <c r="FDV744" s="13"/>
      <c r="FDW744" s="13"/>
      <c r="FDX744" s="13"/>
      <c r="FDY744" s="13"/>
      <c r="FDZ744" s="13"/>
      <c r="FEA744" s="13"/>
      <c r="FEB744" s="13"/>
      <c r="FEC744" s="13"/>
      <c r="FED744" s="13"/>
      <c r="FEE744" s="13"/>
      <c r="FEF744" s="13"/>
      <c r="FEG744" s="13"/>
      <c r="FEH744" s="13"/>
      <c r="FEI744" s="13"/>
      <c r="FEJ744" s="13"/>
      <c r="FEK744" s="13"/>
      <c r="FEL744" s="13"/>
      <c r="FEM744" s="13"/>
      <c r="FEN744" s="13"/>
      <c r="FEO744" s="13"/>
      <c r="FEP744" s="13"/>
      <c r="FEQ744" s="13"/>
      <c r="FER744" s="13"/>
      <c r="FES744" s="13"/>
      <c r="FET744" s="13"/>
      <c r="FEU744" s="13"/>
      <c r="FEV744" s="13"/>
      <c r="FEW744" s="13"/>
      <c r="FEX744" s="13"/>
      <c r="FEY744" s="13"/>
      <c r="FEZ744" s="13"/>
      <c r="FFA744" s="13"/>
      <c r="FFB744" s="13"/>
      <c r="FFC744" s="13"/>
      <c r="FFD744" s="13"/>
      <c r="FFE744" s="13"/>
      <c r="FFF744" s="13"/>
      <c r="FFG744" s="13"/>
      <c r="FFH744" s="13"/>
      <c r="FFI744" s="13"/>
      <c r="FFJ744" s="13"/>
      <c r="FFK744" s="13"/>
      <c r="FFL744" s="13"/>
      <c r="FFM744" s="13"/>
      <c r="FFN744" s="13"/>
      <c r="FFO744" s="13"/>
      <c r="FFP744" s="13"/>
      <c r="FFQ744" s="13"/>
      <c r="FFR744" s="13"/>
      <c r="FFS744" s="13"/>
      <c r="FFT744" s="13"/>
      <c r="FFU744" s="13"/>
      <c r="FFV744" s="13"/>
      <c r="FFW744" s="13"/>
      <c r="FFX744" s="13"/>
      <c r="FFY744" s="13"/>
      <c r="FFZ744" s="13"/>
      <c r="FGA744" s="13"/>
      <c r="FGB744" s="13"/>
      <c r="FGC744" s="13"/>
      <c r="FGD744" s="13"/>
      <c r="FGE744" s="13"/>
      <c r="FGF744" s="13"/>
      <c r="FGG744" s="13"/>
      <c r="FGH744" s="13"/>
      <c r="FGI744" s="13"/>
      <c r="FGJ744" s="13"/>
      <c r="FGK744" s="13"/>
      <c r="FGL744" s="13"/>
      <c r="FGM744" s="13"/>
      <c r="FGN744" s="13"/>
      <c r="FGO744" s="13"/>
      <c r="FGP744" s="13"/>
      <c r="FGQ744" s="13"/>
      <c r="FGR744" s="13"/>
      <c r="FGS744" s="13"/>
      <c r="FGT744" s="13"/>
      <c r="FGU744" s="13"/>
      <c r="FGV744" s="13"/>
      <c r="FGW744" s="13"/>
      <c r="FGX744" s="13"/>
      <c r="FGY744" s="13"/>
      <c r="FGZ744" s="13"/>
      <c r="FHA744" s="13"/>
      <c r="FHB744" s="13"/>
      <c r="FHC744" s="13"/>
      <c r="FHD744" s="13"/>
      <c r="FHE744" s="13"/>
      <c r="FHF744" s="13"/>
      <c r="FHG744" s="13"/>
      <c r="FHH744" s="13"/>
      <c r="FHI744" s="13"/>
      <c r="FHJ744" s="13"/>
      <c r="FHK744" s="13"/>
      <c r="FHL744" s="13"/>
      <c r="FHM744" s="13"/>
      <c r="FHN744" s="13"/>
      <c r="FHO744" s="13"/>
      <c r="FHP744" s="13"/>
      <c r="FHQ744" s="13"/>
      <c r="FHR744" s="13"/>
      <c r="FHS744" s="13"/>
      <c r="FHT744" s="13"/>
      <c r="FHU744" s="13"/>
      <c r="FHV744" s="13"/>
      <c r="FHW744" s="13"/>
      <c r="FHX744" s="13"/>
      <c r="FHY744" s="13"/>
      <c r="FHZ744" s="13"/>
      <c r="FIA744" s="13"/>
      <c r="FIB744" s="13"/>
      <c r="FIC744" s="13"/>
      <c r="FID744" s="13"/>
      <c r="FIE744" s="13"/>
      <c r="FIF744" s="13"/>
      <c r="FIG744" s="13"/>
      <c r="FIH744" s="13"/>
      <c r="FII744" s="13"/>
      <c r="FIJ744" s="13"/>
      <c r="FIK744" s="13"/>
      <c r="FIL744" s="13"/>
      <c r="FIM744" s="13"/>
      <c r="FIN744" s="13"/>
      <c r="FIO744" s="13"/>
      <c r="FIP744" s="13"/>
      <c r="FIQ744" s="13"/>
      <c r="FIR744" s="13"/>
      <c r="FIS744" s="13"/>
      <c r="FIT744" s="13"/>
      <c r="FIU744" s="13"/>
      <c r="FIV744" s="13"/>
      <c r="FIW744" s="13"/>
      <c r="FIX744" s="13"/>
      <c r="FIY744" s="13"/>
      <c r="FIZ744" s="13"/>
      <c r="FJA744" s="13"/>
      <c r="FJB744" s="13"/>
      <c r="FJC744" s="13"/>
      <c r="FJD744" s="13"/>
      <c r="FJE744" s="13"/>
      <c r="FJF744" s="13"/>
      <c r="FJG744" s="13"/>
      <c r="FJH744" s="13"/>
      <c r="FJI744" s="13"/>
      <c r="FJJ744" s="13"/>
      <c r="FJK744" s="13"/>
      <c r="FJL744" s="13"/>
      <c r="FJM744" s="13"/>
      <c r="FJN744" s="13"/>
      <c r="FJO744" s="13"/>
      <c r="FJP744" s="13"/>
      <c r="FJQ744" s="13"/>
      <c r="FJR744" s="13"/>
      <c r="FJS744" s="13"/>
      <c r="FJT744" s="13"/>
      <c r="FJU744" s="13"/>
      <c r="FJV744" s="13"/>
      <c r="FJW744" s="13"/>
      <c r="FJX744" s="13"/>
      <c r="FJY744" s="13"/>
      <c r="FJZ744" s="13"/>
      <c r="FKA744" s="13"/>
      <c r="FKB744" s="13"/>
      <c r="FKC744" s="13"/>
      <c r="FKD744" s="13"/>
      <c r="FKE744" s="13"/>
      <c r="FKF744" s="13"/>
      <c r="FKG744" s="13"/>
      <c r="FKH744" s="13"/>
      <c r="FKI744" s="13"/>
      <c r="FKJ744" s="13"/>
      <c r="FKK744" s="13"/>
      <c r="FKL744" s="13"/>
      <c r="FKM744" s="13"/>
      <c r="FKN744" s="13"/>
      <c r="FKO744" s="13"/>
      <c r="FKP744" s="13"/>
      <c r="FKQ744" s="13"/>
      <c r="FKR744" s="13"/>
      <c r="FKS744" s="13"/>
      <c r="FKT744" s="13"/>
      <c r="FKU744" s="13"/>
      <c r="FKV744" s="13"/>
      <c r="FKW744" s="13"/>
      <c r="FKX744" s="13"/>
      <c r="FKY744" s="13"/>
      <c r="FKZ744" s="13"/>
      <c r="FLA744" s="13"/>
      <c r="FLB744" s="13"/>
      <c r="FLC744" s="13"/>
      <c r="FLD744" s="13"/>
      <c r="FLE744" s="13"/>
      <c r="FLF744" s="13"/>
      <c r="FLG744" s="13"/>
      <c r="FLH744" s="13"/>
      <c r="FLI744" s="13"/>
      <c r="FLJ744" s="13"/>
      <c r="FLK744" s="13"/>
      <c r="FLL744" s="13"/>
      <c r="FLM744" s="13"/>
      <c r="FLN744" s="13"/>
      <c r="FLO744" s="13"/>
      <c r="FLP744" s="13"/>
      <c r="FLQ744" s="13"/>
      <c r="FLR744" s="13"/>
      <c r="FLS744" s="13"/>
      <c r="FLT744" s="13"/>
      <c r="FLU744" s="13"/>
      <c r="FLV744" s="13"/>
      <c r="FLW744" s="13"/>
      <c r="FLX744" s="13"/>
      <c r="FLY744" s="13"/>
      <c r="FLZ744" s="13"/>
      <c r="FMA744" s="13"/>
      <c r="FMB744" s="13"/>
      <c r="FMC744" s="13"/>
      <c r="FMD744" s="13"/>
      <c r="FME744" s="13"/>
      <c r="FMF744" s="13"/>
      <c r="FMG744" s="13"/>
      <c r="FMH744" s="13"/>
      <c r="FMI744" s="13"/>
      <c r="FMJ744" s="13"/>
      <c r="FMK744" s="13"/>
      <c r="FML744" s="13"/>
      <c r="FMM744" s="13"/>
      <c r="FMN744" s="13"/>
      <c r="FMO744" s="13"/>
      <c r="FMP744" s="13"/>
      <c r="FMQ744" s="13"/>
      <c r="FMR744" s="13"/>
      <c r="FMS744" s="13"/>
      <c r="FMT744" s="13"/>
      <c r="FMU744" s="13"/>
      <c r="FMV744" s="13"/>
      <c r="FMW744" s="13"/>
      <c r="FMX744" s="13"/>
      <c r="FMY744" s="13"/>
      <c r="FMZ744" s="13"/>
      <c r="FNA744" s="13"/>
      <c r="FNB744" s="13"/>
      <c r="FNC744" s="13"/>
      <c r="FND744" s="13"/>
      <c r="FNE744" s="13"/>
      <c r="FNF744" s="13"/>
      <c r="FNG744" s="13"/>
      <c r="FNH744" s="13"/>
      <c r="FNI744" s="13"/>
      <c r="FNJ744" s="13"/>
      <c r="FNK744" s="13"/>
      <c r="FNL744" s="13"/>
      <c r="FNM744" s="13"/>
      <c r="FNN744" s="13"/>
      <c r="FNO744" s="13"/>
      <c r="FNP744" s="13"/>
      <c r="FNQ744" s="13"/>
      <c r="FNR744" s="13"/>
      <c r="FNS744" s="13"/>
      <c r="FNT744" s="13"/>
      <c r="FNU744" s="13"/>
      <c r="FNV744" s="13"/>
      <c r="FNW744" s="13"/>
      <c r="FNX744" s="13"/>
      <c r="FNY744" s="13"/>
      <c r="FNZ744" s="13"/>
      <c r="FOA744" s="13"/>
      <c r="FOB744" s="13"/>
      <c r="FOC744" s="13"/>
      <c r="FOD744" s="13"/>
      <c r="FOE744" s="13"/>
      <c r="FOF744" s="13"/>
      <c r="FOG744" s="13"/>
      <c r="FOH744" s="13"/>
      <c r="FOI744" s="13"/>
      <c r="FOJ744" s="13"/>
      <c r="FOK744" s="13"/>
      <c r="FOL744" s="13"/>
      <c r="FOM744" s="13"/>
      <c r="FON744" s="13"/>
      <c r="FOO744" s="13"/>
      <c r="FOP744" s="13"/>
      <c r="FOQ744" s="13"/>
      <c r="FOR744" s="13"/>
      <c r="FOS744" s="13"/>
      <c r="FOT744" s="13"/>
      <c r="FOU744" s="13"/>
      <c r="FOV744" s="13"/>
      <c r="FOW744" s="13"/>
      <c r="FOX744" s="13"/>
      <c r="FOY744" s="13"/>
      <c r="FOZ744" s="13"/>
      <c r="FPA744" s="13"/>
      <c r="FPB744" s="13"/>
      <c r="FPC744" s="13"/>
      <c r="FPD744" s="13"/>
      <c r="FPE744" s="13"/>
      <c r="FPF744" s="13"/>
      <c r="FPG744" s="13"/>
      <c r="FPH744" s="13"/>
      <c r="FPI744" s="13"/>
      <c r="FPJ744" s="13"/>
      <c r="FPK744" s="13"/>
      <c r="FPL744" s="13"/>
      <c r="FPM744" s="13"/>
      <c r="FPN744" s="13"/>
      <c r="FPO744" s="13"/>
      <c r="FPP744" s="13"/>
      <c r="FPQ744" s="13"/>
      <c r="FPR744" s="13"/>
      <c r="FPS744" s="13"/>
      <c r="FPT744" s="13"/>
      <c r="FPU744" s="13"/>
      <c r="FPV744" s="13"/>
      <c r="FPW744" s="13"/>
      <c r="FPX744" s="13"/>
      <c r="FPY744" s="13"/>
      <c r="FPZ744" s="13"/>
      <c r="FQA744" s="13"/>
      <c r="FQB744" s="13"/>
      <c r="FQC744" s="13"/>
      <c r="FQD744" s="13"/>
      <c r="FQE744" s="13"/>
      <c r="FQF744" s="13"/>
      <c r="FQG744" s="13"/>
      <c r="FQH744" s="13"/>
      <c r="FQI744" s="13"/>
      <c r="FQJ744" s="13"/>
      <c r="FQK744" s="13"/>
      <c r="FQL744" s="13"/>
      <c r="FQM744" s="13"/>
      <c r="FQN744" s="13"/>
      <c r="FQO744" s="13"/>
      <c r="FQP744" s="13"/>
      <c r="FQQ744" s="13"/>
      <c r="FQR744" s="13"/>
      <c r="FQS744" s="13"/>
      <c r="FQT744" s="13"/>
      <c r="FQU744" s="13"/>
      <c r="FQV744" s="13"/>
      <c r="FQW744" s="13"/>
      <c r="FQX744" s="13"/>
      <c r="FQY744" s="13"/>
      <c r="FQZ744" s="13"/>
      <c r="FRA744" s="13"/>
      <c r="FRB744" s="13"/>
      <c r="FRC744" s="13"/>
      <c r="FRD744" s="13"/>
      <c r="FRE744" s="13"/>
      <c r="FRF744" s="13"/>
      <c r="FRG744" s="13"/>
      <c r="FRH744" s="13"/>
      <c r="FRI744" s="13"/>
      <c r="FRJ744" s="13"/>
      <c r="FRK744" s="13"/>
      <c r="FRL744" s="13"/>
      <c r="FRM744" s="13"/>
      <c r="FRN744" s="13"/>
      <c r="FRO744" s="13"/>
      <c r="FRP744" s="13"/>
      <c r="FRQ744" s="13"/>
      <c r="FRR744" s="13"/>
      <c r="FRS744" s="13"/>
      <c r="FRT744" s="13"/>
      <c r="FRU744" s="13"/>
      <c r="FRV744" s="13"/>
      <c r="FRW744" s="13"/>
      <c r="FRX744" s="13"/>
      <c r="FRY744" s="13"/>
      <c r="FRZ744" s="13"/>
      <c r="FSA744" s="13"/>
      <c r="FSB744" s="13"/>
      <c r="FSC744" s="13"/>
      <c r="FSD744" s="13"/>
      <c r="FSE744" s="13"/>
      <c r="FSF744" s="13"/>
      <c r="FSG744" s="13"/>
      <c r="FSH744" s="13"/>
      <c r="FSI744" s="13"/>
      <c r="FSJ744" s="13"/>
      <c r="FSK744" s="13"/>
      <c r="FSL744" s="13"/>
      <c r="FSM744" s="13"/>
      <c r="FSN744" s="13"/>
      <c r="FSO744" s="13"/>
      <c r="FSP744" s="13"/>
      <c r="FSQ744" s="13"/>
      <c r="FSR744" s="13"/>
      <c r="FSS744" s="13"/>
      <c r="FST744" s="13"/>
      <c r="FSU744" s="13"/>
      <c r="FSV744" s="13"/>
      <c r="FSW744" s="13"/>
      <c r="FSX744" s="13"/>
      <c r="FSY744" s="13"/>
      <c r="FSZ744" s="13"/>
      <c r="FTA744" s="13"/>
      <c r="FTB744" s="13"/>
      <c r="FTC744" s="13"/>
      <c r="FTD744" s="13"/>
      <c r="FTE744" s="13"/>
      <c r="FTF744" s="13"/>
      <c r="FTG744" s="13"/>
      <c r="FTH744" s="13"/>
      <c r="FTI744" s="13"/>
      <c r="FTJ744" s="13"/>
      <c r="FTK744" s="13"/>
      <c r="FTL744" s="13"/>
      <c r="FTM744" s="13"/>
      <c r="FTN744" s="13"/>
      <c r="FTO744" s="13"/>
      <c r="FTP744" s="13"/>
      <c r="FTQ744" s="13"/>
      <c r="FTR744" s="13"/>
      <c r="FTS744" s="13"/>
      <c r="FTT744" s="13"/>
      <c r="FTU744" s="13"/>
      <c r="FTV744" s="13"/>
      <c r="FTW744" s="13"/>
      <c r="FTX744" s="13"/>
      <c r="FTY744" s="13"/>
      <c r="FTZ744" s="13"/>
      <c r="FUA744" s="13"/>
      <c r="FUB744" s="13"/>
      <c r="FUC744" s="13"/>
      <c r="FUD744" s="13"/>
      <c r="FUE744" s="13"/>
      <c r="FUF744" s="13"/>
      <c r="FUG744" s="13"/>
      <c r="FUH744" s="13"/>
      <c r="FUI744" s="13"/>
      <c r="FUJ744" s="13"/>
      <c r="FUK744" s="13"/>
      <c r="FUL744" s="13"/>
      <c r="FUM744" s="13"/>
      <c r="FUN744" s="13"/>
      <c r="FUO744" s="13"/>
      <c r="FUP744" s="13"/>
      <c r="FUQ744" s="13"/>
      <c r="FUR744" s="13"/>
      <c r="FUS744" s="13"/>
      <c r="FUT744" s="13"/>
      <c r="FUU744" s="13"/>
      <c r="FUV744" s="13"/>
      <c r="FUW744" s="13"/>
      <c r="FUX744" s="13"/>
      <c r="FUY744" s="13"/>
      <c r="FUZ744" s="13"/>
      <c r="FVA744" s="13"/>
      <c r="FVB744" s="13"/>
      <c r="FVC744" s="13"/>
      <c r="FVD744" s="13"/>
      <c r="FVE744" s="13"/>
      <c r="FVF744" s="13"/>
      <c r="FVG744" s="13"/>
      <c r="FVH744" s="13"/>
      <c r="FVI744" s="13"/>
      <c r="FVJ744" s="13"/>
      <c r="FVK744" s="13"/>
      <c r="FVL744" s="13"/>
      <c r="FVM744" s="13"/>
      <c r="FVN744" s="13"/>
      <c r="FVO744" s="13"/>
      <c r="FVP744" s="13"/>
      <c r="FVQ744" s="13"/>
      <c r="FVR744" s="13"/>
      <c r="FVS744" s="13"/>
      <c r="FVT744" s="13"/>
      <c r="FVU744" s="13"/>
      <c r="FVV744" s="13"/>
      <c r="FVW744" s="13"/>
      <c r="FVX744" s="13"/>
      <c r="FVY744" s="13"/>
      <c r="FVZ744" s="13"/>
      <c r="FWA744" s="13"/>
      <c r="FWB744" s="13"/>
      <c r="FWC744" s="13"/>
      <c r="FWD744" s="13"/>
      <c r="FWE744" s="13"/>
      <c r="FWF744" s="13"/>
      <c r="FWG744" s="13"/>
      <c r="FWH744" s="13"/>
      <c r="FWI744" s="13"/>
      <c r="FWJ744" s="13"/>
      <c r="FWK744" s="13"/>
      <c r="FWL744" s="13"/>
      <c r="FWM744" s="13"/>
      <c r="FWN744" s="13"/>
      <c r="FWO744" s="13"/>
      <c r="FWP744" s="13"/>
      <c r="FWQ744" s="13"/>
      <c r="FWR744" s="13"/>
      <c r="FWS744" s="13"/>
      <c r="FWT744" s="13"/>
      <c r="FWU744" s="13"/>
      <c r="FWV744" s="13"/>
      <c r="FWW744" s="13"/>
      <c r="FWX744" s="13"/>
      <c r="FWY744" s="13"/>
      <c r="FWZ744" s="13"/>
      <c r="FXA744" s="13"/>
      <c r="FXB744" s="13"/>
      <c r="FXC744" s="13"/>
      <c r="FXD744" s="13"/>
      <c r="FXE744" s="13"/>
      <c r="FXF744" s="13"/>
      <c r="FXG744" s="13"/>
      <c r="FXH744" s="13"/>
      <c r="FXI744" s="13"/>
      <c r="FXJ744" s="13"/>
      <c r="FXK744" s="13"/>
      <c r="FXL744" s="13"/>
      <c r="FXM744" s="13"/>
      <c r="FXN744" s="13"/>
      <c r="FXO744" s="13"/>
      <c r="FXP744" s="13"/>
      <c r="FXQ744" s="13"/>
      <c r="FXR744" s="13"/>
      <c r="FXS744" s="13"/>
      <c r="FXT744" s="13"/>
      <c r="FXU744" s="13"/>
      <c r="FXV744" s="13"/>
      <c r="FXW744" s="13"/>
      <c r="FXX744" s="13"/>
      <c r="FXY744" s="13"/>
      <c r="FXZ744" s="13"/>
      <c r="FYA744" s="13"/>
      <c r="FYB744" s="13"/>
      <c r="FYC744" s="13"/>
      <c r="FYD744" s="13"/>
      <c r="FYE744" s="13"/>
      <c r="FYF744" s="13"/>
      <c r="FYG744" s="13"/>
      <c r="FYH744" s="13"/>
      <c r="FYI744" s="13"/>
      <c r="FYJ744" s="13"/>
      <c r="FYK744" s="13"/>
      <c r="FYL744" s="13"/>
      <c r="FYM744" s="13"/>
      <c r="FYN744" s="13"/>
      <c r="FYO744" s="13"/>
      <c r="FYP744" s="13"/>
      <c r="FYQ744" s="13"/>
      <c r="FYR744" s="13"/>
      <c r="FYS744" s="13"/>
      <c r="FYT744" s="13"/>
      <c r="FYU744" s="13"/>
      <c r="FYV744" s="13"/>
      <c r="FYW744" s="13"/>
      <c r="FYX744" s="13"/>
      <c r="FYY744" s="13"/>
      <c r="FYZ744" s="13"/>
      <c r="FZA744" s="13"/>
      <c r="FZB744" s="13"/>
      <c r="FZC744" s="13"/>
      <c r="FZD744" s="13"/>
      <c r="FZE744" s="13"/>
      <c r="FZF744" s="13"/>
      <c r="FZG744" s="13"/>
      <c r="FZH744" s="13"/>
      <c r="FZI744" s="13"/>
      <c r="FZJ744" s="13"/>
      <c r="FZK744" s="13"/>
      <c r="FZL744" s="13"/>
      <c r="FZM744" s="13"/>
      <c r="FZN744" s="13"/>
      <c r="FZO744" s="13"/>
      <c r="FZP744" s="13"/>
      <c r="FZQ744" s="13"/>
      <c r="FZR744" s="13"/>
      <c r="FZS744" s="13"/>
      <c r="FZT744" s="13"/>
      <c r="FZU744" s="13"/>
      <c r="FZV744" s="13"/>
      <c r="FZW744" s="13"/>
      <c r="FZX744" s="13"/>
      <c r="FZY744" s="13"/>
      <c r="FZZ744" s="13"/>
      <c r="GAA744" s="13"/>
      <c r="GAB744" s="13"/>
      <c r="GAC744" s="13"/>
      <c r="GAD744" s="13"/>
      <c r="GAE744" s="13"/>
      <c r="GAF744" s="13"/>
      <c r="GAG744" s="13"/>
      <c r="GAH744" s="13"/>
      <c r="GAI744" s="13"/>
      <c r="GAJ744" s="13"/>
      <c r="GAK744" s="13"/>
      <c r="GAL744" s="13"/>
      <c r="GAM744" s="13"/>
      <c r="GAN744" s="13"/>
      <c r="GAO744" s="13"/>
      <c r="GAP744" s="13"/>
      <c r="GAQ744" s="13"/>
      <c r="GAR744" s="13"/>
      <c r="GAS744" s="13"/>
      <c r="GAT744" s="13"/>
      <c r="GAU744" s="13"/>
      <c r="GAV744" s="13"/>
      <c r="GAW744" s="13"/>
      <c r="GAX744" s="13"/>
      <c r="GAY744" s="13"/>
      <c r="GAZ744" s="13"/>
      <c r="GBA744" s="13"/>
      <c r="GBB744" s="13"/>
      <c r="GBC744" s="13"/>
      <c r="GBD744" s="13"/>
      <c r="GBE744" s="13"/>
      <c r="GBF744" s="13"/>
      <c r="GBG744" s="13"/>
      <c r="GBH744" s="13"/>
      <c r="GBI744" s="13"/>
      <c r="GBJ744" s="13"/>
      <c r="GBK744" s="13"/>
      <c r="GBL744" s="13"/>
      <c r="GBM744" s="13"/>
      <c r="GBN744" s="13"/>
      <c r="GBO744" s="13"/>
      <c r="GBP744" s="13"/>
      <c r="GBQ744" s="13"/>
      <c r="GBR744" s="13"/>
      <c r="GBS744" s="13"/>
      <c r="GBT744" s="13"/>
      <c r="GBU744" s="13"/>
      <c r="GBV744" s="13"/>
      <c r="GBW744" s="13"/>
      <c r="GBX744" s="13"/>
      <c r="GBY744" s="13"/>
      <c r="GBZ744" s="13"/>
      <c r="GCA744" s="13"/>
      <c r="GCB744" s="13"/>
      <c r="GCC744" s="13"/>
      <c r="GCD744" s="13"/>
      <c r="GCE744" s="13"/>
      <c r="GCF744" s="13"/>
      <c r="GCG744" s="13"/>
      <c r="GCH744" s="13"/>
      <c r="GCI744" s="13"/>
      <c r="GCJ744" s="13"/>
      <c r="GCK744" s="13"/>
      <c r="GCL744" s="13"/>
      <c r="GCM744" s="13"/>
      <c r="GCN744" s="13"/>
      <c r="GCO744" s="13"/>
      <c r="GCP744" s="13"/>
      <c r="GCQ744" s="13"/>
      <c r="GCR744" s="13"/>
      <c r="GCS744" s="13"/>
      <c r="GCT744" s="13"/>
      <c r="GCU744" s="13"/>
      <c r="GCV744" s="13"/>
      <c r="GCW744" s="13"/>
      <c r="GCX744" s="13"/>
      <c r="GCY744" s="13"/>
      <c r="GCZ744" s="13"/>
      <c r="GDA744" s="13"/>
      <c r="GDB744" s="13"/>
      <c r="GDC744" s="13"/>
      <c r="GDD744" s="13"/>
      <c r="GDE744" s="13"/>
      <c r="GDF744" s="13"/>
      <c r="GDG744" s="13"/>
      <c r="GDH744" s="13"/>
      <c r="GDI744" s="13"/>
      <c r="GDJ744" s="13"/>
      <c r="GDK744" s="13"/>
      <c r="GDL744" s="13"/>
      <c r="GDM744" s="13"/>
      <c r="GDN744" s="13"/>
      <c r="GDO744" s="13"/>
      <c r="GDP744" s="13"/>
      <c r="GDQ744" s="13"/>
      <c r="GDR744" s="13"/>
      <c r="GDS744" s="13"/>
      <c r="GDT744" s="13"/>
      <c r="GDU744" s="13"/>
      <c r="GDV744" s="13"/>
      <c r="GDW744" s="13"/>
      <c r="GDX744" s="13"/>
      <c r="GDY744" s="13"/>
      <c r="GDZ744" s="13"/>
      <c r="GEA744" s="13"/>
      <c r="GEB744" s="13"/>
      <c r="GEC744" s="13"/>
      <c r="GED744" s="13"/>
      <c r="GEE744" s="13"/>
      <c r="GEF744" s="13"/>
      <c r="GEG744" s="13"/>
      <c r="GEH744" s="13"/>
      <c r="GEI744" s="13"/>
      <c r="GEJ744" s="13"/>
      <c r="GEK744" s="13"/>
      <c r="GEL744" s="13"/>
      <c r="GEM744" s="13"/>
      <c r="GEN744" s="13"/>
      <c r="GEO744" s="13"/>
      <c r="GEP744" s="13"/>
      <c r="GEQ744" s="13"/>
      <c r="GER744" s="13"/>
      <c r="GES744" s="13"/>
      <c r="GET744" s="13"/>
      <c r="GEU744" s="13"/>
      <c r="GEV744" s="13"/>
      <c r="GEW744" s="13"/>
      <c r="GEX744" s="13"/>
      <c r="GEY744" s="13"/>
      <c r="GEZ744" s="13"/>
      <c r="GFA744" s="13"/>
      <c r="GFB744" s="13"/>
      <c r="GFC744" s="13"/>
      <c r="GFD744" s="13"/>
      <c r="GFE744" s="13"/>
      <c r="GFF744" s="13"/>
      <c r="GFG744" s="13"/>
      <c r="GFH744" s="13"/>
      <c r="GFI744" s="13"/>
      <c r="GFJ744" s="13"/>
      <c r="GFK744" s="13"/>
      <c r="GFL744" s="13"/>
      <c r="GFM744" s="13"/>
      <c r="GFN744" s="13"/>
      <c r="GFO744" s="13"/>
      <c r="GFP744" s="13"/>
      <c r="GFQ744" s="13"/>
      <c r="GFR744" s="13"/>
      <c r="GFS744" s="13"/>
      <c r="GFT744" s="13"/>
      <c r="GFU744" s="13"/>
      <c r="GFV744" s="13"/>
      <c r="GFW744" s="13"/>
      <c r="GFX744" s="13"/>
      <c r="GFY744" s="13"/>
      <c r="GFZ744" s="13"/>
      <c r="GGA744" s="13"/>
      <c r="GGB744" s="13"/>
      <c r="GGC744" s="13"/>
      <c r="GGD744" s="13"/>
      <c r="GGE744" s="13"/>
      <c r="GGF744" s="13"/>
      <c r="GGG744" s="13"/>
      <c r="GGH744" s="13"/>
      <c r="GGI744" s="13"/>
      <c r="GGJ744" s="13"/>
      <c r="GGK744" s="13"/>
      <c r="GGL744" s="13"/>
      <c r="GGM744" s="13"/>
      <c r="GGN744" s="13"/>
      <c r="GGO744" s="13"/>
      <c r="GGP744" s="13"/>
      <c r="GGQ744" s="13"/>
      <c r="GGR744" s="13"/>
      <c r="GGS744" s="13"/>
      <c r="GGT744" s="13"/>
      <c r="GGU744" s="13"/>
      <c r="GGV744" s="13"/>
      <c r="GGW744" s="13"/>
      <c r="GGX744" s="13"/>
      <c r="GGY744" s="13"/>
      <c r="GGZ744" s="13"/>
      <c r="GHA744" s="13"/>
      <c r="GHB744" s="13"/>
      <c r="GHC744" s="13"/>
      <c r="GHD744" s="13"/>
      <c r="GHE744" s="13"/>
      <c r="GHF744" s="13"/>
      <c r="GHG744" s="13"/>
      <c r="GHH744" s="13"/>
      <c r="GHI744" s="13"/>
      <c r="GHJ744" s="13"/>
      <c r="GHK744" s="13"/>
      <c r="GHL744" s="13"/>
      <c r="GHM744" s="13"/>
      <c r="GHN744" s="13"/>
      <c r="GHO744" s="13"/>
      <c r="GHP744" s="13"/>
      <c r="GHQ744" s="13"/>
      <c r="GHR744" s="13"/>
      <c r="GHS744" s="13"/>
      <c r="GHT744" s="13"/>
      <c r="GHU744" s="13"/>
      <c r="GHV744" s="13"/>
      <c r="GHW744" s="13"/>
      <c r="GHX744" s="13"/>
      <c r="GHY744" s="13"/>
      <c r="GHZ744" s="13"/>
      <c r="GIA744" s="13"/>
      <c r="GIB744" s="13"/>
      <c r="GIC744" s="13"/>
      <c r="GID744" s="13"/>
      <c r="GIE744" s="13"/>
      <c r="GIF744" s="13"/>
      <c r="GIG744" s="13"/>
      <c r="GIH744" s="13"/>
      <c r="GII744" s="13"/>
      <c r="GIJ744" s="13"/>
      <c r="GIK744" s="13"/>
      <c r="GIL744" s="13"/>
      <c r="GIM744" s="13"/>
      <c r="GIN744" s="13"/>
      <c r="GIO744" s="13"/>
      <c r="GIP744" s="13"/>
      <c r="GIQ744" s="13"/>
      <c r="GIR744" s="13"/>
      <c r="GIS744" s="13"/>
      <c r="GIT744" s="13"/>
      <c r="GIU744" s="13"/>
      <c r="GIV744" s="13"/>
      <c r="GIW744" s="13"/>
      <c r="GIX744" s="13"/>
      <c r="GIY744" s="13"/>
      <c r="GIZ744" s="13"/>
      <c r="GJA744" s="13"/>
      <c r="GJB744" s="13"/>
      <c r="GJC744" s="13"/>
      <c r="GJD744" s="13"/>
      <c r="GJE744" s="13"/>
      <c r="GJF744" s="13"/>
      <c r="GJG744" s="13"/>
      <c r="GJH744" s="13"/>
      <c r="GJI744" s="13"/>
      <c r="GJJ744" s="13"/>
      <c r="GJK744" s="13"/>
      <c r="GJL744" s="13"/>
      <c r="GJM744" s="13"/>
      <c r="GJN744" s="13"/>
      <c r="GJO744" s="13"/>
      <c r="GJP744" s="13"/>
      <c r="GJQ744" s="13"/>
      <c r="GJR744" s="13"/>
      <c r="GJS744" s="13"/>
      <c r="GJT744" s="13"/>
      <c r="GJU744" s="13"/>
      <c r="GJV744" s="13"/>
      <c r="GJW744" s="13"/>
      <c r="GJX744" s="13"/>
      <c r="GJY744" s="13"/>
      <c r="GJZ744" s="13"/>
      <c r="GKA744" s="13"/>
      <c r="GKB744" s="13"/>
      <c r="GKC744" s="13"/>
      <c r="GKD744" s="13"/>
      <c r="GKE744" s="13"/>
      <c r="GKF744" s="13"/>
      <c r="GKG744" s="13"/>
      <c r="GKH744" s="13"/>
      <c r="GKI744" s="13"/>
      <c r="GKJ744" s="13"/>
      <c r="GKK744" s="13"/>
      <c r="GKL744" s="13"/>
      <c r="GKM744" s="13"/>
      <c r="GKN744" s="13"/>
      <c r="GKO744" s="13"/>
      <c r="GKP744" s="13"/>
      <c r="GKQ744" s="13"/>
      <c r="GKR744" s="13"/>
      <c r="GKS744" s="13"/>
      <c r="GKT744" s="13"/>
      <c r="GKU744" s="13"/>
      <c r="GKV744" s="13"/>
      <c r="GKW744" s="13"/>
      <c r="GKX744" s="13"/>
      <c r="GKY744" s="13"/>
      <c r="GKZ744" s="13"/>
      <c r="GLA744" s="13"/>
      <c r="GLB744" s="13"/>
      <c r="GLC744" s="13"/>
      <c r="GLD744" s="13"/>
      <c r="GLE744" s="13"/>
      <c r="GLF744" s="13"/>
      <c r="GLG744" s="13"/>
      <c r="GLH744" s="13"/>
      <c r="GLI744" s="13"/>
      <c r="GLJ744" s="13"/>
      <c r="GLK744" s="13"/>
      <c r="GLL744" s="13"/>
      <c r="GLM744" s="13"/>
      <c r="GLN744" s="13"/>
      <c r="GLO744" s="13"/>
      <c r="GLP744" s="13"/>
      <c r="GLQ744" s="13"/>
      <c r="GLR744" s="13"/>
      <c r="GLS744" s="13"/>
      <c r="GLT744" s="13"/>
      <c r="GLU744" s="13"/>
      <c r="GLV744" s="13"/>
      <c r="GLW744" s="13"/>
      <c r="GLX744" s="13"/>
      <c r="GLY744" s="13"/>
      <c r="GLZ744" s="13"/>
      <c r="GMA744" s="13"/>
      <c r="GMB744" s="13"/>
      <c r="GMC744" s="13"/>
      <c r="GMD744" s="13"/>
      <c r="GME744" s="13"/>
      <c r="GMF744" s="13"/>
      <c r="GMG744" s="13"/>
      <c r="GMH744" s="13"/>
      <c r="GMI744" s="13"/>
      <c r="GMJ744" s="13"/>
      <c r="GMK744" s="13"/>
      <c r="GML744" s="13"/>
      <c r="GMM744" s="13"/>
      <c r="GMN744" s="13"/>
      <c r="GMO744" s="13"/>
      <c r="GMP744" s="13"/>
      <c r="GMQ744" s="13"/>
      <c r="GMR744" s="13"/>
      <c r="GMS744" s="13"/>
      <c r="GMT744" s="13"/>
      <c r="GMU744" s="13"/>
      <c r="GMV744" s="13"/>
      <c r="GMW744" s="13"/>
      <c r="GMX744" s="13"/>
      <c r="GMY744" s="13"/>
      <c r="GMZ744" s="13"/>
      <c r="GNA744" s="13"/>
      <c r="GNB744" s="13"/>
      <c r="GNC744" s="13"/>
      <c r="GND744" s="13"/>
      <c r="GNE744" s="13"/>
      <c r="GNF744" s="13"/>
      <c r="GNG744" s="13"/>
      <c r="GNH744" s="13"/>
      <c r="GNI744" s="13"/>
      <c r="GNJ744" s="13"/>
      <c r="GNK744" s="13"/>
      <c r="GNL744" s="13"/>
      <c r="GNM744" s="13"/>
      <c r="GNN744" s="13"/>
      <c r="GNO744" s="13"/>
      <c r="GNP744" s="13"/>
      <c r="GNQ744" s="13"/>
      <c r="GNR744" s="13"/>
      <c r="GNS744" s="13"/>
      <c r="GNT744" s="13"/>
      <c r="GNU744" s="13"/>
      <c r="GNV744" s="13"/>
      <c r="GNW744" s="13"/>
      <c r="GNX744" s="13"/>
      <c r="GNY744" s="13"/>
      <c r="GNZ744" s="13"/>
      <c r="GOA744" s="13"/>
      <c r="GOB744" s="13"/>
      <c r="GOC744" s="13"/>
      <c r="GOD744" s="13"/>
      <c r="GOE744" s="13"/>
      <c r="GOF744" s="13"/>
      <c r="GOG744" s="13"/>
      <c r="GOH744" s="13"/>
      <c r="GOI744" s="13"/>
      <c r="GOJ744" s="13"/>
      <c r="GOK744" s="13"/>
      <c r="GOL744" s="13"/>
      <c r="GOM744" s="13"/>
      <c r="GON744" s="13"/>
      <c r="GOO744" s="13"/>
      <c r="GOP744" s="13"/>
      <c r="GOQ744" s="13"/>
      <c r="GOR744" s="13"/>
      <c r="GOS744" s="13"/>
      <c r="GOT744" s="13"/>
      <c r="GOU744" s="13"/>
      <c r="GOV744" s="13"/>
      <c r="GOW744" s="13"/>
      <c r="GOX744" s="13"/>
      <c r="GOY744" s="13"/>
      <c r="GOZ744" s="13"/>
      <c r="GPA744" s="13"/>
      <c r="GPB744" s="13"/>
      <c r="GPC744" s="13"/>
      <c r="GPD744" s="13"/>
      <c r="GPE744" s="13"/>
      <c r="GPF744" s="13"/>
      <c r="GPG744" s="13"/>
      <c r="GPH744" s="13"/>
      <c r="GPI744" s="13"/>
      <c r="GPJ744" s="13"/>
      <c r="GPK744" s="13"/>
      <c r="GPL744" s="13"/>
      <c r="GPM744" s="13"/>
      <c r="GPN744" s="13"/>
      <c r="GPO744" s="13"/>
      <c r="GPP744" s="13"/>
      <c r="GPQ744" s="13"/>
      <c r="GPR744" s="13"/>
      <c r="GPS744" s="13"/>
      <c r="GPT744" s="13"/>
      <c r="GPU744" s="13"/>
      <c r="GPV744" s="13"/>
      <c r="GPW744" s="13"/>
      <c r="GPX744" s="13"/>
      <c r="GPY744" s="13"/>
      <c r="GPZ744" s="13"/>
      <c r="GQA744" s="13"/>
      <c r="GQB744" s="13"/>
      <c r="GQC744" s="13"/>
      <c r="GQD744" s="13"/>
      <c r="GQE744" s="13"/>
      <c r="GQF744" s="13"/>
      <c r="GQG744" s="13"/>
      <c r="GQH744" s="13"/>
      <c r="GQI744" s="13"/>
      <c r="GQJ744" s="13"/>
      <c r="GQK744" s="13"/>
      <c r="GQL744" s="13"/>
      <c r="GQM744" s="13"/>
      <c r="GQN744" s="13"/>
      <c r="GQO744" s="13"/>
      <c r="GQP744" s="13"/>
      <c r="GQQ744" s="13"/>
      <c r="GQR744" s="13"/>
      <c r="GQS744" s="13"/>
      <c r="GQT744" s="13"/>
      <c r="GQU744" s="13"/>
      <c r="GQV744" s="13"/>
      <c r="GQW744" s="13"/>
      <c r="GQX744" s="13"/>
      <c r="GQY744" s="13"/>
      <c r="GQZ744" s="13"/>
      <c r="GRA744" s="13"/>
      <c r="GRB744" s="13"/>
      <c r="GRC744" s="13"/>
      <c r="GRD744" s="13"/>
      <c r="GRE744" s="13"/>
      <c r="GRF744" s="13"/>
      <c r="GRG744" s="13"/>
      <c r="GRH744" s="13"/>
      <c r="GRI744" s="13"/>
      <c r="GRJ744" s="13"/>
      <c r="GRK744" s="13"/>
      <c r="GRL744" s="13"/>
      <c r="GRM744" s="13"/>
      <c r="GRN744" s="13"/>
      <c r="GRO744" s="13"/>
      <c r="GRP744" s="13"/>
      <c r="GRQ744" s="13"/>
      <c r="GRR744" s="13"/>
      <c r="GRS744" s="13"/>
      <c r="GRT744" s="13"/>
      <c r="GRU744" s="13"/>
      <c r="GRV744" s="13"/>
      <c r="GRW744" s="13"/>
      <c r="GRX744" s="13"/>
      <c r="GRY744" s="13"/>
      <c r="GRZ744" s="13"/>
      <c r="GSA744" s="13"/>
      <c r="GSB744" s="13"/>
      <c r="GSC744" s="13"/>
      <c r="GSD744" s="13"/>
      <c r="GSE744" s="13"/>
      <c r="GSF744" s="13"/>
      <c r="GSG744" s="13"/>
      <c r="GSH744" s="13"/>
      <c r="GSI744" s="13"/>
      <c r="GSJ744" s="13"/>
      <c r="GSK744" s="13"/>
      <c r="GSL744" s="13"/>
      <c r="GSM744" s="13"/>
      <c r="GSN744" s="13"/>
      <c r="GSO744" s="13"/>
      <c r="GSP744" s="13"/>
      <c r="GSQ744" s="13"/>
      <c r="GSR744" s="13"/>
      <c r="GSS744" s="13"/>
      <c r="GST744" s="13"/>
      <c r="GSU744" s="13"/>
      <c r="GSV744" s="13"/>
      <c r="GSW744" s="13"/>
      <c r="GSX744" s="13"/>
      <c r="GSY744" s="13"/>
      <c r="GSZ744" s="13"/>
      <c r="GTA744" s="13"/>
      <c r="GTB744" s="13"/>
      <c r="GTC744" s="13"/>
      <c r="GTD744" s="13"/>
      <c r="GTE744" s="13"/>
      <c r="GTF744" s="13"/>
      <c r="GTG744" s="13"/>
      <c r="GTH744" s="13"/>
      <c r="GTI744" s="13"/>
      <c r="GTJ744" s="13"/>
      <c r="GTK744" s="13"/>
      <c r="GTL744" s="13"/>
      <c r="GTM744" s="13"/>
      <c r="GTN744" s="13"/>
      <c r="GTO744" s="13"/>
      <c r="GTP744" s="13"/>
      <c r="GTQ744" s="13"/>
      <c r="GTR744" s="13"/>
      <c r="GTS744" s="13"/>
      <c r="GTT744" s="13"/>
      <c r="GTU744" s="13"/>
      <c r="GTV744" s="13"/>
      <c r="GTW744" s="13"/>
      <c r="GTX744" s="13"/>
      <c r="GTY744" s="13"/>
      <c r="GTZ744" s="13"/>
      <c r="GUA744" s="13"/>
      <c r="GUB744" s="13"/>
      <c r="GUC744" s="13"/>
      <c r="GUD744" s="13"/>
      <c r="GUE744" s="13"/>
      <c r="GUF744" s="13"/>
      <c r="GUG744" s="13"/>
      <c r="GUH744" s="13"/>
      <c r="GUI744" s="13"/>
      <c r="GUJ744" s="13"/>
      <c r="GUK744" s="13"/>
      <c r="GUL744" s="13"/>
      <c r="GUM744" s="13"/>
      <c r="GUN744" s="13"/>
      <c r="GUO744" s="13"/>
      <c r="GUP744" s="13"/>
      <c r="GUQ744" s="13"/>
      <c r="GUR744" s="13"/>
      <c r="GUS744" s="13"/>
      <c r="GUT744" s="13"/>
      <c r="GUU744" s="13"/>
      <c r="GUV744" s="13"/>
      <c r="GUW744" s="13"/>
      <c r="GUX744" s="13"/>
      <c r="GUY744" s="13"/>
      <c r="GUZ744" s="13"/>
      <c r="GVA744" s="13"/>
      <c r="GVB744" s="13"/>
      <c r="GVC744" s="13"/>
      <c r="GVD744" s="13"/>
      <c r="GVE744" s="13"/>
      <c r="GVF744" s="13"/>
      <c r="GVG744" s="13"/>
      <c r="GVH744" s="13"/>
      <c r="GVI744" s="13"/>
      <c r="GVJ744" s="13"/>
      <c r="GVK744" s="13"/>
      <c r="GVL744" s="13"/>
      <c r="GVM744" s="13"/>
      <c r="GVN744" s="13"/>
      <c r="GVO744" s="13"/>
      <c r="GVP744" s="13"/>
      <c r="GVQ744" s="13"/>
      <c r="GVR744" s="13"/>
      <c r="GVS744" s="13"/>
      <c r="GVT744" s="13"/>
      <c r="GVU744" s="13"/>
      <c r="GVV744" s="13"/>
      <c r="GVW744" s="13"/>
      <c r="GVX744" s="13"/>
      <c r="GVY744" s="13"/>
      <c r="GVZ744" s="13"/>
      <c r="GWA744" s="13"/>
      <c r="GWB744" s="13"/>
      <c r="GWC744" s="13"/>
      <c r="GWD744" s="13"/>
      <c r="GWE744" s="13"/>
      <c r="GWF744" s="13"/>
      <c r="GWG744" s="13"/>
      <c r="GWH744" s="13"/>
      <c r="GWI744" s="13"/>
      <c r="GWJ744" s="13"/>
      <c r="GWK744" s="13"/>
      <c r="GWL744" s="13"/>
      <c r="GWM744" s="13"/>
      <c r="GWN744" s="13"/>
      <c r="GWO744" s="13"/>
      <c r="GWP744" s="13"/>
      <c r="GWQ744" s="13"/>
      <c r="GWR744" s="13"/>
      <c r="GWS744" s="13"/>
      <c r="GWT744" s="13"/>
      <c r="GWU744" s="13"/>
      <c r="GWV744" s="13"/>
      <c r="GWW744" s="13"/>
      <c r="GWX744" s="13"/>
      <c r="GWY744" s="13"/>
      <c r="GWZ744" s="13"/>
      <c r="GXA744" s="13"/>
      <c r="GXB744" s="13"/>
      <c r="GXC744" s="13"/>
      <c r="GXD744" s="13"/>
      <c r="GXE744" s="13"/>
      <c r="GXF744" s="13"/>
      <c r="GXG744" s="13"/>
      <c r="GXH744" s="13"/>
      <c r="GXI744" s="13"/>
      <c r="GXJ744" s="13"/>
      <c r="GXK744" s="13"/>
      <c r="GXL744" s="13"/>
      <c r="GXM744" s="13"/>
      <c r="GXN744" s="13"/>
      <c r="GXO744" s="13"/>
      <c r="GXP744" s="13"/>
      <c r="GXQ744" s="13"/>
      <c r="GXR744" s="13"/>
      <c r="GXS744" s="13"/>
      <c r="GXT744" s="13"/>
      <c r="GXU744" s="13"/>
      <c r="GXV744" s="13"/>
      <c r="GXW744" s="13"/>
      <c r="GXX744" s="13"/>
      <c r="GXY744" s="13"/>
      <c r="GXZ744" s="13"/>
      <c r="GYA744" s="13"/>
      <c r="GYB744" s="13"/>
      <c r="GYC744" s="13"/>
      <c r="GYD744" s="13"/>
      <c r="GYE744" s="13"/>
      <c r="GYF744" s="13"/>
      <c r="GYG744" s="13"/>
      <c r="GYH744" s="13"/>
      <c r="GYI744" s="13"/>
      <c r="GYJ744" s="13"/>
      <c r="GYK744" s="13"/>
      <c r="GYL744" s="13"/>
      <c r="GYM744" s="13"/>
      <c r="GYN744" s="13"/>
      <c r="GYO744" s="13"/>
      <c r="GYP744" s="13"/>
      <c r="GYQ744" s="13"/>
      <c r="GYR744" s="13"/>
      <c r="GYS744" s="13"/>
      <c r="GYT744" s="13"/>
      <c r="GYU744" s="13"/>
      <c r="GYV744" s="13"/>
      <c r="GYW744" s="13"/>
      <c r="GYX744" s="13"/>
      <c r="GYY744" s="13"/>
      <c r="GYZ744" s="13"/>
      <c r="GZA744" s="13"/>
      <c r="GZB744" s="13"/>
      <c r="GZC744" s="13"/>
      <c r="GZD744" s="13"/>
      <c r="GZE744" s="13"/>
      <c r="GZF744" s="13"/>
      <c r="GZG744" s="13"/>
      <c r="GZH744" s="13"/>
      <c r="GZI744" s="13"/>
      <c r="GZJ744" s="13"/>
      <c r="GZK744" s="13"/>
      <c r="GZL744" s="13"/>
      <c r="GZM744" s="13"/>
      <c r="GZN744" s="13"/>
      <c r="GZO744" s="13"/>
      <c r="GZP744" s="13"/>
      <c r="GZQ744" s="13"/>
      <c r="GZR744" s="13"/>
      <c r="GZS744" s="13"/>
      <c r="GZT744" s="13"/>
      <c r="GZU744" s="13"/>
      <c r="GZV744" s="13"/>
      <c r="GZW744" s="13"/>
      <c r="GZX744" s="13"/>
      <c r="GZY744" s="13"/>
      <c r="GZZ744" s="13"/>
      <c r="HAA744" s="13"/>
      <c r="HAB744" s="13"/>
      <c r="HAC744" s="13"/>
      <c r="HAD744" s="13"/>
      <c r="HAE744" s="13"/>
      <c r="HAF744" s="13"/>
      <c r="HAG744" s="13"/>
      <c r="HAH744" s="13"/>
      <c r="HAI744" s="13"/>
      <c r="HAJ744" s="13"/>
      <c r="HAK744" s="13"/>
      <c r="HAL744" s="13"/>
      <c r="HAM744" s="13"/>
      <c r="HAN744" s="13"/>
      <c r="HAO744" s="13"/>
      <c r="HAP744" s="13"/>
      <c r="HAQ744" s="13"/>
      <c r="HAR744" s="13"/>
      <c r="HAS744" s="13"/>
      <c r="HAT744" s="13"/>
      <c r="HAU744" s="13"/>
      <c r="HAV744" s="13"/>
      <c r="HAW744" s="13"/>
      <c r="HAX744" s="13"/>
      <c r="HAY744" s="13"/>
      <c r="HAZ744" s="13"/>
      <c r="HBA744" s="13"/>
      <c r="HBB744" s="13"/>
      <c r="HBC744" s="13"/>
      <c r="HBD744" s="13"/>
      <c r="HBE744" s="13"/>
      <c r="HBF744" s="13"/>
      <c r="HBG744" s="13"/>
      <c r="HBH744" s="13"/>
      <c r="HBI744" s="13"/>
      <c r="HBJ744" s="13"/>
      <c r="HBK744" s="13"/>
      <c r="HBL744" s="13"/>
      <c r="HBM744" s="13"/>
      <c r="HBN744" s="13"/>
      <c r="HBO744" s="13"/>
      <c r="HBP744" s="13"/>
      <c r="HBQ744" s="13"/>
      <c r="HBR744" s="13"/>
      <c r="HBS744" s="13"/>
      <c r="HBT744" s="13"/>
      <c r="HBU744" s="13"/>
      <c r="HBV744" s="13"/>
      <c r="HBW744" s="13"/>
      <c r="HBX744" s="13"/>
      <c r="HBY744" s="13"/>
      <c r="HBZ744" s="13"/>
      <c r="HCA744" s="13"/>
      <c r="HCB744" s="13"/>
      <c r="HCC744" s="13"/>
      <c r="HCD744" s="13"/>
      <c r="HCE744" s="13"/>
      <c r="HCF744" s="13"/>
      <c r="HCG744" s="13"/>
      <c r="HCH744" s="13"/>
      <c r="HCI744" s="13"/>
      <c r="HCJ744" s="13"/>
      <c r="HCK744" s="13"/>
      <c r="HCL744" s="13"/>
      <c r="HCM744" s="13"/>
      <c r="HCN744" s="13"/>
      <c r="HCO744" s="13"/>
      <c r="HCP744" s="13"/>
      <c r="HCQ744" s="13"/>
      <c r="HCR744" s="13"/>
      <c r="HCS744" s="13"/>
      <c r="HCT744" s="13"/>
      <c r="HCU744" s="13"/>
      <c r="HCV744" s="13"/>
      <c r="HCW744" s="13"/>
      <c r="HCX744" s="13"/>
      <c r="HCY744" s="13"/>
      <c r="HCZ744" s="13"/>
      <c r="HDA744" s="13"/>
      <c r="HDB744" s="13"/>
      <c r="HDC744" s="13"/>
      <c r="HDD744" s="13"/>
      <c r="HDE744" s="13"/>
      <c r="HDF744" s="13"/>
      <c r="HDG744" s="13"/>
      <c r="HDH744" s="13"/>
      <c r="HDI744" s="13"/>
      <c r="HDJ744" s="13"/>
      <c r="HDK744" s="13"/>
      <c r="HDL744" s="13"/>
      <c r="HDM744" s="13"/>
      <c r="HDN744" s="13"/>
      <c r="HDO744" s="13"/>
      <c r="HDP744" s="13"/>
      <c r="HDQ744" s="13"/>
      <c r="HDR744" s="13"/>
      <c r="HDS744" s="13"/>
      <c r="HDT744" s="13"/>
      <c r="HDU744" s="13"/>
      <c r="HDV744" s="13"/>
      <c r="HDW744" s="13"/>
      <c r="HDX744" s="13"/>
      <c r="HDY744" s="13"/>
      <c r="HDZ744" s="13"/>
      <c r="HEA744" s="13"/>
      <c r="HEB744" s="13"/>
      <c r="HEC744" s="13"/>
      <c r="HED744" s="13"/>
      <c r="HEE744" s="13"/>
      <c r="HEF744" s="13"/>
      <c r="HEG744" s="13"/>
      <c r="HEH744" s="13"/>
      <c r="HEI744" s="13"/>
      <c r="HEJ744" s="13"/>
      <c r="HEK744" s="13"/>
      <c r="HEL744" s="13"/>
      <c r="HEM744" s="13"/>
      <c r="HEN744" s="13"/>
      <c r="HEO744" s="13"/>
      <c r="HEP744" s="13"/>
      <c r="HEQ744" s="13"/>
      <c r="HER744" s="13"/>
      <c r="HES744" s="13"/>
      <c r="HET744" s="13"/>
      <c r="HEU744" s="13"/>
      <c r="HEV744" s="13"/>
      <c r="HEW744" s="13"/>
      <c r="HEX744" s="13"/>
      <c r="HEY744" s="13"/>
      <c r="HEZ744" s="13"/>
      <c r="HFA744" s="13"/>
      <c r="HFB744" s="13"/>
      <c r="HFC744" s="13"/>
      <c r="HFD744" s="13"/>
      <c r="HFE744" s="13"/>
      <c r="HFF744" s="13"/>
      <c r="HFG744" s="13"/>
      <c r="HFH744" s="13"/>
      <c r="HFI744" s="13"/>
      <c r="HFJ744" s="13"/>
      <c r="HFK744" s="13"/>
      <c r="HFL744" s="13"/>
      <c r="HFM744" s="13"/>
      <c r="HFN744" s="13"/>
      <c r="HFO744" s="13"/>
      <c r="HFP744" s="13"/>
      <c r="HFQ744" s="13"/>
      <c r="HFR744" s="13"/>
      <c r="HFS744" s="13"/>
      <c r="HFT744" s="13"/>
      <c r="HFU744" s="13"/>
      <c r="HFV744" s="13"/>
      <c r="HFW744" s="13"/>
      <c r="HFX744" s="13"/>
      <c r="HFY744" s="13"/>
      <c r="HFZ744" s="13"/>
      <c r="HGA744" s="13"/>
      <c r="HGB744" s="13"/>
      <c r="HGC744" s="13"/>
      <c r="HGD744" s="13"/>
      <c r="HGE744" s="13"/>
      <c r="HGF744" s="13"/>
      <c r="HGG744" s="13"/>
      <c r="HGH744" s="13"/>
      <c r="HGI744" s="13"/>
      <c r="HGJ744" s="13"/>
      <c r="HGK744" s="13"/>
      <c r="HGL744" s="13"/>
      <c r="HGM744" s="13"/>
      <c r="HGN744" s="13"/>
      <c r="HGO744" s="13"/>
      <c r="HGP744" s="13"/>
      <c r="HGQ744" s="13"/>
      <c r="HGR744" s="13"/>
      <c r="HGS744" s="13"/>
      <c r="HGT744" s="13"/>
      <c r="HGU744" s="13"/>
      <c r="HGV744" s="13"/>
      <c r="HGW744" s="13"/>
      <c r="HGX744" s="13"/>
      <c r="HGY744" s="13"/>
      <c r="HGZ744" s="13"/>
      <c r="HHA744" s="13"/>
      <c r="HHB744" s="13"/>
      <c r="HHC744" s="13"/>
      <c r="HHD744" s="13"/>
      <c r="HHE744" s="13"/>
      <c r="HHF744" s="13"/>
      <c r="HHG744" s="13"/>
      <c r="HHH744" s="13"/>
      <c r="HHI744" s="13"/>
      <c r="HHJ744" s="13"/>
      <c r="HHK744" s="13"/>
      <c r="HHL744" s="13"/>
      <c r="HHM744" s="13"/>
      <c r="HHN744" s="13"/>
      <c r="HHO744" s="13"/>
      <c r="HHP744" s="13"/>
      <c r="HHQ744" s="13"/>
      <c r="HHR744" s="13"/>
      <c r="HHS744" s="13"/>
      <c r="HHT744" s="13"/>
      <c r="HHU744" s="13"/>
      <c r="HHV744" s="13"/>
      <c r="HHW744" s="13"/>
      <c r="HHX744" s="13"/>
      <c r="HHY744" s="13"/>
      <c r="HHZ744" s="13"/>
      <c r="HIA744" s="13"/>
      <c r="HIB744" s="13"/>
      <c r="HIC744" s="13"/>
      <c r="HID744" s="13"/>
      <c r="HIE744" s="13"/>
      <c r="HIF744" s="13"/>
      <c r="HIG744" s="13"/>
      <c r="HIH744" s="13"/>
      <c r="HII744" s="13"/>
      <c r="HIJ744" s="13"/>
      <c r="HIK744" s="13"/>
      <c r="HIL744" s="13"/>
      <c r="HIM744" s="13"/>
      <c r="HIN744" s="13"/>
      <c r="HIO744" s="13"/>
      <c r="HIP744" s="13"/>
      <c r="HIQ744" s="13"/>
      <c r="HIR744" s="13"/>
      <c r="HIS744" s="13"/>
      <c r="HIT744" s="13"/>
      <c r="HIU744" s="13"/>
      <c r="HIV744" s="13"/>
      <c r="HIW744" s="13"/>
      <c r="HIX744" s="13"/>
      <c r="HIY744" s="13"/>
      <c r="HIZ744" s="13"/>
      <c r="HJA744" s="13"/>
      <c r="HJB744" s="13"/>
      <c r="HJC744" s="13"/>
      <c r="HJD744" s="13"/>
      <c r="HJE744" s="13"/>
      <c r="HJF744" s="13"/>
      <c r="HJG744" s="13"/>
      <c r="HJH744" s="13"/>
      <c r="HJI744" s="13"/>
      <c r="HJJ744" s="13"/>
      <c r="HJK744" s="13"/>
      <c r="HJL744" s="13"/>
      <c r="HJM744" s="13"/>
      <c r="HJN744" s="13"/>
      <c r="HJO744" s="13"/>
      <c r="HJP744" s="13"/>
      <c r="HJQ744" s="13"/>
      <c r="HJR744" s="13"/>
      <c r="HJS744" s="13"/>
      <c r="HJT744" s="13"/>
      <c r="HJU744" s="13"/>
      <c r="HJV744" s="13"/>
      <c r="HJW744" s="13"/>
      <c r="HJX744" s="13"/>
      <c r="HJY744" s="13"/>
      <c r="HJZ744" s="13"/>
      <c r="HKA744" s="13"/>
      <c r="HKB744" s="13"/>
      <c r="HKC744" s="13"/>
      <c r="HKD744" s="13"/>
      <c r="HKE744" s="13"/>
      <c r="HKF744" s="13"/>
      <c r="HKG744" s="13"/>
      <c r="HKH744" s="13"/>
      <c r="HKI744" s="13"/>
      <c r="HKJ744" s="13"/>
      <c r="HKK744" s="13"/>
      <c r="HKL744" s="13"/>
      <c r="HKM744" s="13"/>
      <c r="HKN744" s="13"/>
      <c r="HKO744" s="13"/>
      <c r="HKP744" s="13"/>
      <c r="HKQ744" s="13"/>
      <c r="HKR744" s="13"/>
      <c r="HKS744" s="13"/>
      <c r="HKT744" s="13"/>
      <c r="HKU744" s="13"/>
      <c r="HKV744" s="13"/>
      <c r="HKW744" s="13"/>
      <c r="HKX744" s="13"/>
      <c r="HKY744" s="13"/>
      <c r="HKZ744" s="13"/>
      <c r="HLA744" s="13"/>
      <c r="HLB744" s="13"/>
      <c r="HLC744" s="13"/>
      <c r="HLD744" s="13"/>
      <c r="HLE744" s="13"/>
      <c r="HLF744" s="13"/>
      <c r="HLG744" s="13"/>
      <c r="HLH744" s="13"/>
      <c r="HLI744" s="13"/>
      <c r="HLJ744" s="13"/>
      <c r="HLK744" s="13"/>
      <c r="HLL744" s="13"/>
      <c r="HLM744" s="13"/>
      <c r="HLN744" s="13"/>
      <c r="HLO744" s="13"/>
      <c r="HLP744" s="13"/>
      <c r="HLQ744" s="13"/>
      <c r="HLR744" s="13"/>
      <c r="HLS744" s="13"/>
      <c r="HLT744" s="13"/>
      <c r="HLU744" s="13"/>
      <c r="HLV744" s="13"/>
      <c r="HLW744" s="13"/>
      <c r="HLX744" s="13"/>
      <c r="HLY744" s="13"/>
      <c r="HLZ744" s="13"/>
      <c r="HMA744" s="13"/>
      <c r="HMB744" s="13"/>
      <c r="HMC744" s="13"/>
      <c r="HMD744" s="13"/>
      <c r="HME744" s="13"/>
      <c r="HMF744" s="13"/>
      <c r="HMG744" s="13"/>
      <c r="HMH744" s="13"/>
      <c r="HMI744" s="13"/>
      <c r="HMJ744" s="13"/>
      <c r="HMK744" s="13"/>
      <c r="HML744" s="13"/>
      <c r="HMM744" s="13"/>
      <c r="HMN744" s="13"/>
      <c r="HMO744" s="13"/>
      <c r="HMP744" s="13"/>
      <c r="HMQ744" s="13"/>
      <c r="HMR744" s="13"/>
      <c r="HMS744" s="13"/>
      <c r="HMT744" s="13"/>
      <c r="HMU744" s="13"/>
      <c r="HMV744" s="13"/>
      <c r="HMW744" s="13"/>
      <c r="HMX744" s="13"/>
      <c r="HMY744" s="13"/>
      <c r="HMZ744" s="13"/>
      <c r="HNA744" s="13"/>
      <c r="HNB744" s="13"/>
      <c r="HNC744" s="13"/>
      <c r="HND744" s="13"/>
      <c r="HNE744" s="13"/>
      <c r="HNF744" s="13"/>
      <c r="HNG744" s="13"/>
      <c r="HNH744" s="13"/>
      <c r="HNI744" s="13"/>
      <c r="HNJ744" s="13"/>
      <c r="HNK744" s="13"/>
      <c r="HNL744" s="13"/>
      <c r="HNM744" s="13"/>
      <c r="HNN744" s="13"/>
      <c r="HNO744" s="13"/>
      <c r="HNP744" s="13"/>
      <c r="HNQ744" s="13"/>
      <c r="HNR744" s="13"/>
      <c r="HNS744" s="13"/>
      <c r="HNT744" s="13"/>
      <c r="HNU744" s="13"/>
      <c r="HNV744" s="13"/>
      <c r="HNW744" s="13"/>
      <c r="HNX744" s="13"/>
      <c r="HNY744" s="13"/>
      <c r="HNZ744" s="13"/>
      <c r="HOA744" s="13"/>
      <c r="HOB744" s="13"/>
      <c r="HOC744" s="13"/>
      <c r="HOD744" s="13"/>
      <c r="HOE744" s="13"/>
      <c r="HOF744" s="13"/>
      <c r="HOG744" s="13"/>
      <c r="HOH744" s="13"/>
      <c r="HOI744" s="13"/>
      <c r="HOJ744" s="13"/>
      <c r="HOK744" s="13"/>
      <c r="HOL744" s="13"/>
      <c r="HOM744" s="13"/>
      <c r="HON744" s="13"/>
      <c r="HOO744" s="13"/>
      <c r="HOP744" s="13"/>
      <c r="HOQ744" s="13"/>
      <c r="HOR744" s="13"/>
      <c r="HOS744" s="13"/>
      <c r="HOT744" s="13"/>
      <c r="HOU744" s="13"/>
      <c r="HOV744" s="13"/>
      <c r="HOW744" s="13"/>
      <c r="HOX744" s="13"/>
      <c r="HOY744" s="13"/>
      <c r="HOZ744" s="13"/>
      <c r="HPA744" s="13"/>
      <c r="HPB744" s="13"/>
      <c r="HPC744" s="13"/>
      <c r="HPD744" s="13"/>
      <c r="HPE744" s="13"/>
      <c r="HPF744" s="13"/>
      <c r="HPG744" s="13"/>
      <c r="HPH744" s="13"/>
      <c r="HPI744" s="13"/>
      <c r="HPJ744" s="13"/>
      <c r="HPK744" s="13"/>
      <c r="HPL744" s="13"/>
      <c r="HPM744" s="13"/>
      <c r="HPN744" s="13"/>
      <c r="HPO744" s="13"/>
      <c r="HPP744" s="13"/>
      <c r="HPQ744" s="13"/>
      <c r="HPR744" s="13"/>
      <c r="HPS744" s="13"/>
      <c r="HPT744" s="13"/>
      <c r="HPU744" s="13"/>
      <c r="HPV744" s="13"/>
      <c r="HPW744" s="13"/>
      <c r="HPX744" s="13"/>
      <c r="HPY744" s="13"/>
      <c r="HPZ744" s="13"/>
      <c r="HQA744" s="13"/>
      <c r="HQB744" s="13"/>
      <c r="HQC744" s="13"/>
      <c r="HQD744" s="13"/>
      <c r="HQE744" s="13"/>
      <c r="HQF744" s="13"/>
      <c r="HQG744" s="13"/>
      <c r="HQH744" s="13"/>
      <c r="HQI744" s="13"/>
      <c r="HQJ744" s="13"/>
      <c r="HQK744" s="13"/>
      <c r="HQL744" s="13"/>
      <c r="HQM744" s="13"/>
      <c r="HQN744" s="13"/>
      <c r="HQO744" s="13"/>
      <c r="HQP744" s="13"/>
      <c r="HQQ744" s="13"/>
      <c r="HQR744" s="13"/>
      <c r="HQS744" s="13"/>
      <c r="HQT744" s="13"/>
      <c r="HQU744" s="13"/>
      <c r="HQV744" s="13"/>
      <c r="HQW744" s="13"/>
      <c r="HQX744" s="13"/>
      <c r="HQY744" s="13"/>
      <c r="HQZ744" s="13"/>
      <c r="HRA744" s="13"/>
      <c r="HRB744" s="13"/>
      <c r="HRC744" s="13"/>
      <c r="HRD744" s="13"/>
      <c r="HRE744" s="13"/>
      <c r="HRF744" s="13"/>
      <c r="HRG744" s="13"/>
      <c r="HRH744" s="13"/>
      <c r="HRI744" s="13"/>
      <c r="HRJ744" s="13"/>
      <c r="HRK744" s="13"/>
      <c r="HRL744" s="13"/>
      <c r="HRM744" s="13"/>
      <c r="HRN744" s="13"/>
      <c r="HRO744" s="13"/>
      <c r="HRP744" s="13"/>
      <c r="HRQ744" s="13"/>
      <c r="HRR744" s="13"/>
      <c r="HRS744" s="13"/>
      <c r="HRT744" s="13"/>
      <c r="HRU744" s="13"/>
      <c r="HRV744" s="13"/>
      <c r="HRW744" s="13"/>
      <c r="HRX744" s="13"/>
      <c r="HRY744" s="13"/>
      <c r="HRZ744" s="13"/>
      <c r="HSA744" s="13"/>
      <c r="HSB744" s="13"/>
      <c r="HSC744" s="13"/>
      <c r="HSD744" s="13"/>
      <c r="HSE744" s="13"/>
      <c r="HSF744" s="13"/>
      <c r="HSG744" s="13"/>
      <c r="HSH744" s="13"/>
      <c r="HSI744" s="13"/>
      <c r="HSJ744" s="13"/>
      <c r="HSK744" s="13"/>
      <c r="HSL744" s="13"/>
      <c r="HSM744" s="13"/>
      <c r="HSN744" s="13"/>
      <c r="HSO744" s="13"/>
      <c r="HSP744" s="13"/>
      <c r="HSQ744" s="13"/>
      <c r="HSR744" s="13"/>
      <c r="HSS744" s="13"/>
      <c r="HST744" s="13"/>
      <c r="HSU744" s="13"/>
      <c r="HSV744" s="13"/>
      <c r="HSW744" s="13"/>
      <c r="HSX744" s="13"/>
      <c r="HSY744" s="13"/>
      <c r="HSZ744" s="13"/>
      <c r="HTA744" s="13"/>
      <c r="HTB744" s="13"/>
      <c r="HTC744" s="13"/>
      <c r="HTD744" s="13"/>
      <c r="HTE744" s="13"/>
      <c r="HTF744" s="13"/>
      <c r="HTG744" s="13"/>
      <c r="HTH744" s="13"/>
      <c r="HTI744" s="13"/>
      <c r="HTJ744" s="13"/>
      <c r="HTK744" s="13"/>
      <c r="HTL744" s="13"/>
      <c r="HTM744" s="13"/>
      <c r="HTN744" s="13"/>
      <c r="HTO744" s="13"/>
      <c r="HTP744" s="13"/>
      <c r="HTQ744" s="13"/>
      <c r="HTR744" s="13"/>
      <c r="HTS744" s="13"/>
      <c r="HTT744" s="13"/>
      <c r="HTU744" s="13"/>
      <c r="HTV744" s="13"/>
      <c r="HTW744" s="13"/>
      <c r="HTX744" s="13"/>
      <c r="HTY744" s="13"/>
      <c r="HTZ744" s="13"/>
      <c r="HUA744" s="13"/>
      <c r="HUB744" s="13"/>
      <c r="HUC744" s="13"/>
      <c r="HUD744" s="13"/>
      <c r="HUE744" s="13"/>
      <c r="HUF744" s="13"/>
      <c r="HUG744" s="13"/>
      <c r="HUH744" s="13"/>
      <c r="HUI744" s="13"/>
      <c r="HUJ744" s="13"/>
      <c r="HUK744" s="13"/>
      <c r="HUL744" s="13"/>
      <c r="HUM744" s="13"/>
      <c r="HUN744" s="13"/>
      <c r="HUO744" s="13"/>
      <c r="HUP744" s="13"/>
      <c r="HUQ744" s="13"/>
      <c r="HUR744" s="13"/>
      <c r="HUS744" s="13"/>
      <c r="HUT744" s="13"/>
      <c r="HUU744" s="13"/>
      <c r="HUV744" s="13"/>
      <c r="HUW744" s="13"/>
      <c r="HUX744" s="13"/>
      <c r="HUY744" s="13"/>
      <c r="HUZ744" s="13"/>
      <c r="HVA744" s="13"/>
      <c r="HVB744" s="13"/>
      <c r="HVC744" s="13"/>
      <c r="HVD744" s="13"/>
      <c r="HVE744" s="13"/>
      <c r="HVF744" s="13"/>
      <c r="HVG744" s="13"/>
      <c r="HVH744" s="13"/>
      <c r="HVI744" s="13"/>
      <c r="HVJ744" s="13"/>
      <c r="HVK744" s="13"/>
      <c r="HVL744" s="13"/>
      <c r="HVM744" s="13"/>
      <c r="HVN744" s="13"/>
      <c r="HVO744" s="13"/>
      <c r="HVP744" s="13"/>
      <c r="HVQ744" s="13"/>
      <c r="HVR744" s="13"/>
      <c r="HVS744" s="13"/>
      <c r="HVT744" s="13"/>
      <c r="HVU744" s="13"/>
      <c r="HVV744" s="13"/>
      <c r="HVW744" s="13"/>
      <c r="HVX744" s="13"/>
      <c r="HVY744" s="13"/>
      <c r="HVZ744" s="13"/>
      <c r="HWA744" s="13"/>
      <c r="HWB744" s="13"/>
      <c r="HWC744" s="13"/>
      <c r="HWD744" s="13"/>
      <c r="HWE744" s="13"/>
      <c r="HWF744" s="13"/>
      <c r="HWG744" s="13"/>
      <c r="HWH744" s="13"/>
      <c r="HWI744" s="13"/>
      <c r="HWJ744" s="13"/>
      <c r="HWK744" s="13"/>
      <c r="HWL744" s="13"/>
      <c r="HWM744" s="13"/>
      <c r="HWN744" s="13"/>
      <c r="HWO744" s="13"/>
      <c r="HWP744" s="13"/>
      <c r="HWQ744" s="13"/>
      <c r="HWR744" s="13"/>
      <c r="HWS744" s="13"/>
      <c r="HWT744" s="13"/>
      <c r="HWU744" s="13"/>
      <c r="HWV744" s="13"/>
      <c r="HWW744" s="13"/>
      <c r="HWX744" s="13"/>
      <c r="HWY744" s="13"/>
      <c r="HWZ744" s="13"/>
      <c r="HXA744" s="13"/>
      <c r="HXB744" s="13"/>
      <c r="HXC744" s="13"/>
      <c r="HXD744" s="13"/>
      <c r="HXE744" s="13"/>
      <c r="HXF744" s="13"/>
      <c r="HXG744" s="13"/>
      <c r="HXH744" s="13"/>
      <c r="HXI744" s="13"/>
      <c r="HXJ744" s="13"/>
      <c r="HXK744" s="13"/>
      <c r="HXL744" s="13"/>
      <c r="HXM744" s="13"/>
      <c r="HXN744" s="13"/>
      <c r="HXO744" s="13"/>
      <c r="HXP744" s="13"/>
      <c r="HXQ744" s="13"/>
      <c r="HXR744" s="13"/>
      <c r="HXS744" s="13"/>
      <c r="HXT744" s="13"/>
      <c r="HXU744" s="13"/>
      <c r="HXV744" s="13"/>
      <c r="HXW744" s="13"/>
      <c r="HXX744" s="13"/>
      <c r="HXY744" s="13"/>
      <c r="HXZ744" s="13"/>
      <c r="HYA744" s="13"/>
      <c r="HYB744" s="13"/>
      <c r="HYC744" s="13"/>
      <c r="HYD744" s="13"/>
      <c r="HYE744" s="13"/>
      <c r="HYF744" s="13"/>
      <c r="HYG744" s="13"/>
      <c r="HYH744" s="13"/>
      <c r="HYI744" s="13"/>
      <c r="HYJ744" s="13"/>
      <c r="HYK744" s="13"/>
      <c r="HYL744" s="13"/>
      <c r="HYM744" s="13"/>
      <c r="HYN744" s="13"/>
      <c r="HYO744" s="13"/>
      <c r="HYP744" s="13"/>
      <c r="HYQ744" s="13"/>
      <c r="HYR744" s="13"/>
      <c r="HYS744" s="13"/>
      <c r="HYT744" s="13"/>
      <c r="HYU744" s="13"/>
      <c r="HYV744" s="13"/>
      <c r="HYW744" s="13"/>
      <c r="HYX744" s="13"/>
      <c r="HYY744" s="13"/>
      <c r="HYZ744" s="13"/>
      <c r="HZA744" s="13"/>
      <c r="HZB744" s="13"/>
      <c r="HZC744" s="13"/>
      <c r="HZD744" s="13"/>
      <c r="HZE744" s="13"/>
      <c r="HZF744" s="13"/>
      <c r="HZG744" s="13"/>
      <c r="HZH744" s="13"/>
      <c r="HZI744" s="13"/>
      <c r="HZJ744" s="13"/>
      <c r="HZK744" s="13"/>
      <c r="HZL744" s="13"/>
      <c r="HZM744" s="13"/>
      <c r="HZN744" s="13"/>
      <c r="HZO744" s="13"/>
      <c r="HZP744" s="13"/>
      <c r="HZQ744" s="13"/>
      <c r="HZR744" s="13"/>
      <c r="HZS744" s="13"/>
      <c r="HZT744" s="13"/>
      <c r="HZU744" s="13"/>
      <c r="HZV744" s="13"/>
      <c r="HZW744" s="13"/>
      <c r="HZX744" s="13"/>
      <c r="HZY744" s="13"/>
      <c r="HZZ744" s="13"/>
      <c r="IAA744" s="13"/>
      <c r="IAB744" s="13"/>
      <c r="IAC744" s="13"/>
      <c r="IAD744" s="13"/>
      <c r="IAE744" s="13"/>
      <c r="IAF744" s="13"/>
      <c r="IAG744" s="13"/>
      <c r="IAH744" s="13"/>
      <c r="IAI744" s="13"/>
      <c r="IAJ744" s="13"/>
      <c r="IAK744" s="13"/>
      <c r="IAL744" s="13"/>
      <c r="IAM744" s="13"/>
      <c r="IAN744" s="13"/>
      <c r="IAO744" s="13"/>
      <c r="IAP744" s="13"/>
      <c r="IAQ744" s="13"/>
      <c r="IAR744" s="13"/>
      <c r="IAS744" s="13"/>
      <c r="IAT744" s="13"/>
      <c r="IAU744" s="13"/>
      <c r="IAV744" s="13"/>
      <c r="IAW744" s="13"/>
      <c r="IAX744" s="13"/>
      <c r="IAY744" s="13"/>
      <c r="IAZ744" s="13"/>
      <c r="IBA744" s="13"/>
      <c r="IBB744" s="13"/>
      <c r="IBC744" s="13"/>
      <c r="IBD744" s="13"/>
      <c r="IBE744" s="13"/>
      <c r="IBF744" s="13"/>
      <c r="IBG744" s="13"/>
      <c r="IBH744" s="13"/>
      <c r="IBI744" s="13"/>
      <c r="IBJ744" s="13"/>
      <c r="IBK744" s="13"/>
      <c r="IBL744" s="13"/>
      <c r="IBM744" s="13"/>
      <c r="IBN744" s="13"/>
      <c r="IBO744" s="13"/>
      <c r="IBP744" s="13"/>
      <c r="IBQ744" s="13"/>
      <c r="IBR744" s="13"/>
      <c r="IBS744" s="13"/>
      <c r="IBT744" s="13"/>
      <c r="IBU744" s="13"/>
      <c r="IBV744" s="13"/>
      <c r="IBW744" s="13"/>
      <c r="IBX744" s="13"/>
      <c r="IBY744" s="13"/>
      <c r="IBZ744" s="13"/>
      <c r="ICA744" s="13"/>
      <c r="ICB744" s="13"/>
      <c r="ICC744" s="13"/>
      <c r="ICD744" s="13"/>
      <c r="ICE744" s="13"/>
      <c r="ICF744" s="13"/>
      <c r="ICG744" s="13"/>
      <c r="ICH744" s="13"/>
      <c r="ICI744" s="13"/>
      <c r="ICJ744" s="13"/>
      <c r="ICK744" s="13"/>
      <c r="ICL744" s="13"/>
      <c r="ICM744" s="13"/>
      <c r="ICN744" s="13"/>
      <c r="ICO744" s="13"/>
      <c r="ICP744" s="13"/>
      <c r="ICQ744" s="13"/>
      <c r="ICR744" s="13"/>
      <c r="ICS744" s="13"/>
      <c r="ICT744" s="13"/>
      <c r="ICU744" s="13"/>
      <c r="ICV744" s="13"/>
      <c r="ICW744" s="13"/>
      <c r="ICX744" s="13"/>
      <c r="ICY744" s="13"/>
      <c r="ICZ744" s="13"/>
      <c r="IDA744" s="13"/>
      <c r="IDB744" s="13"/>
      <c r="IDC744" s="13"/>
      <c r="IDD744" s="13"/>
      <c r="IDE744" s="13"/>
      <c r="IDF744" s="13"/>
      <c r="IDG744" s="13"/>
      <c r="IDH744" s="13"/>
      <c r="IDI744" s="13"/>
      <c r="IDJ744" s="13"/>
      <c r="IDK744" s="13"/>
      <c r="IDL744" s="13"/>
      <c r="IDM744" s="13"/>
      <c r="IDN744" s="13"/>
      <c r="IDO744" s="13"/>
      <c r="IDP744" s="13"/>
      <c r="IDQ744" s="13"/>
      <c r="IDR744" s="13"/>
      <c r="IDS744" s="13"/>
      <c r="IDT744" s="13"/>
      <c r="IDU744" s="13"/>
      <c r="IDV744" s="13"/>
      <c r="IDW744" s="13"/>
      <c r="IDX744" s="13"/>
      <c r="IDY744" s="13"/>
      <c r="IDZ744" s="13"/>
      <c r="IEA744" s="13"/>
      <c r="IEB744" s="13"/>
      <c r="IEC744" s="13"/>
      <c r="IED744" s="13"/>
      <c r="IEE744" s="13"/>
      <c r="IEF744" s="13"/>
      <c r="IEG744" s="13"/>
      <c r="IEH744" s="13"/>
      <c r="IEI744" s="13"/>
      <c r="IEJ744" s="13"/>
      <c r="IEK744" s="13"/>
      <c r="IEL744" s="13"/>
      <c r="IEM744" s="13"/>
      <c r="IEN744" s="13"/>
      <c r="IEO744" s="13"/>
      <c r="IEP744" s="13"/>
      <c r="IEQ744" s="13"/>
      <c r="IER744" s="13"/>
      <c r="IES744" s="13"/>
      <c r="IET744" s="13"/>
      <c r="IEU744" s="13"/>
      <c r="IEV744" s="13"/>
      <c r="IEW744" s="13"/>
      <c r="IEX744" s="13"/>
      <c r="IEY744" s="13"/>
      <c r="IEZ744" s="13"/>
      <c r="IFA744" s="13"/>
      <c r="IFB744" s="13"/>
      <c r="IFC744" s="13"/>
      <c r="IFD744" s="13"/>
      <c r="IFE744" s="13"/>
      <c r="IFF744" s="13"/>
      <c r="IFG744" s="13"/>
      <c r="IFH744" s="13"/>
      <c r="IFI744" s="13"/>
      <c r="IFJ744" s="13"/>
      <c r="IFK744" s="13"/>
      <c r="IFL744" s="13"/>
      <c r="IFM744" s="13"/>
      <c r="IFN744" s="13"/>
      <c r="IFO744" s="13"/>
      <c r="IFP744" s="13"/>
      <c r="IFQ744" s="13"/>
      <c r="IFR744" s="13"/>
      <c r="IFS744" s="13"/>
      <c r="IFT744" s="13"/>
      <c r="IFU744" s="13"/>
      <c r="IFV744" s="13"/>
      <c r="IFW744" s="13"/>
      <c r="IFX744" s="13"/>
      <c r="IFY744" s="13"/>
      <c r="IFZ744" s="13"/>
      <c r="IGA744" s="13"/>
      <c r="IGB744" s="13"/>
      <c r="IGC744" s="13"/>
      <c r="IGD744" s="13"/>
      <c r="IGE744" s="13"/>
      <c r="IGF744" s="13"/>
      <c r="IGG744" s="13"/>
      <c r="IGH744" s="13"/>
      <c r="IGI744" s="13"/>
      <c r="IGJ744" s="13"/>
      <c r="IGK744" s="13"/>
      <c r="IGL744" s="13"/>
      <c r="IGM744" s="13"/>
      <c r="IGN744" s="13"/>
      <c r="IGO744" s="13"/>
      <c r="IGP744" s="13"/>
      <c r="IGQ744" s="13"/>
      <c r="IGR744" s="13"/>
      <c r="IGS744" s="13"/>
      <c r="IGT744" s="13"/>
      <c r="IGU744" s="13"/>
      <c r="IGV744" s="13"/>
      <c r="IGW744" s="13"/>
      <c r="IGX744" s="13"/>
      <c r="IGY744" s="13"/>
      <c r="IGZ744" s="13"/>
      <c r="IHA744" s="13"/>
      <c r="IHB744" s="13"/>
      <c r="IHC744" s="13"/>
      <c r="IHD744" s="13"/>
      <c r="IHE744" s="13"/>
      <c r="IHF744" s="13"/>
      <c r="IHG744" s="13"/>
      <c r="IHH744" s="13"/>
      <c r="IHI744" s="13"/>
      <c r="IHJ744" s="13"/>
      <c r="IHK744" s="13"/>
      <c r="IHL744" s="13"/>
      <c r="IHM744" s="13"/>
      <c r="IHN744" s="13"/>
      <c r="IHO744" s="13"/>
      <c r="IHP744" s="13"/>
      <c r="IHQ744" s="13"/>
      <c r="IHR744" s="13"/>
      <c r="IHS744" s="13"/>
      <c r="IHT744" s="13"/>
      <c r="IHU744" s="13"/>
      <c r="IHV744" s="13"/>
      <c r="IHW744" s="13"/>
      <c r="IHX744" s="13"/>
      <c r="IHY744" s="13"/>
      <c r="IHZ744" s="13"/>
      <c r="IIA744" s="13"/>
      <c r="IIB744" s="13"/>
      <c r="IIC744" s="13"/>
      <c r="IID744" s="13"/>
      <c r="IIE744" s="13"/>
      <c r="IIF744" s="13"/>
      <c r="IIG744" s="13"/>
      <c r="IIH744" s="13"/>
      <c r="III744" s="13"/>
      <c r="IIJ744" s="13"/>
      <c r="IIK744" s="13"/>
      <c r="IIL744" s="13"/>
      <c r="IIM744" s="13"/>
      <c r="IIN744" s="13"/>
      <c r="IIO744" s="13"/>
      <c r="IIP744" s="13"/>
      <c r="IIQ744" s="13"/>
      <c r="IIR744" s="13"/>
      <c r="IIS744" s="13"/>
      <c r="IIT744" s="13"/>
      <c r="IIU744" s="13"/>
      <c r="IIV744" s="13"/>
      <c r="IIW744" s="13"/>
      <c r="IIX744" s="13"/>
      <c r="IIY744" s="13"/>
      <c r="IIZ744" s="13"/>
      <c r="IJA744" s="13"/>
      <c r="IJB744" s="13"/>
      <c r="IJC744" s="13"/>
      <c r="IJD744" s="13"/>
      <c r="IJE744" s="13"/>
      <c r="IJF744" s="13"/>
      <c r="IJG744" s="13"/>
      <c r="IJH744" s="13"/>
      <c r="IJI744" s="13"/>
      <c r="IJJ744" s="13"/>
      <c r="IJK744" s="13"/>
      <c r="IJL744" s="13"/>
      <c r="IJM744" s="13"/>
      <c r="IJN744" s="13"/>
      <c r="IJO744" s="13"/>
      <c r="IJP744" s="13"/>
      <c r="IJQ744" s="13"/>
      <c r="IJR744" s="13"/>
      <c r="IJS744" s="13"/>
      <c r="IJT744" s="13"/>
      <c r="IJU744" s="13"/>
      <c r="IJV744" s="13"/>
      <c r="IJW744" s="13"/>
      <c r="IJX744" s="13"/>
      <c r="IJY744" s="13"/>
      <c r="IJZ744" s="13"/>
      <c r="IKA744" s="13"/>
      <c r="IKB744" s="13"/>
      <c r="IKC744" s="13"/>
      <c r="IKD744" s="13"/>
      <c r="IKE744" s="13"/>
      <c r="IKF744" s="13"/>
      <c r="IKG744" s="13"/>
      <c r="IKH744" s="13"/>
      <c r="IKI744" s="13"/>
      <c r="IKJ744" s="13"/>
      <c r="IKK744" s="13"/>
      <c r="IKL744" s="13"/>
      <c r="IKM744" s="13"/>
      <c r="IKN744" s="13"/>
      <c r="IKO744" s="13"/>
      <c r="IKP744" s="13"/>
      <c r="IKQ744" s="13"/>
      <c r="IKR744" s="13"/>
      <c r="IKS744" s="13"/>
      <c r="IKT744" s="13"/>
      <c r="IKU744" s="13"/>
      <c r="IKV744" s="13"/>
      <c r="IKW744" s="13"/>
      <c r="IKX744" s="13"/>
      <c r="IKY744" s="13"/>
      <c r="IKZ744" s="13"/>
      <c r="ILA744" s="13"/>
      <c r="ILB744" s="13"/>
      <c r="ILC744" s="13"/>
      <c r="ILD744" s="13"/>
      <c r="ILE744" s="13"/>
      <c r="ILF744" s="13"/>
      <c r="ILG744" s="13"/>
      <c r="ILH744" s="13"/>
      <c r="ILI744" s="13"/>
      <c r="ILJ744" s="13"/>
      <c r="ILK744" s="13"/>
      <c r="ILL744" s="13"/>
      <c r="ILM744" s="13"/>
      <c r="ILN744" s="13"/>
      <c r="ILO744" s="13"/>
      <c r="ILP744" s="13"/>
      <c r="ILQ744" s="13"/>
      <c r="ILR744" s="13"/>
      <c r="ILS744" s="13"/>
      <c r="ILT744" s="13"/>
      <c r="ILU744" s="13"/>
      <c r="ILV744" s="13"/>
      <c r="ILW744" s="13"/>
      <c r="ILX744" s="13"/>
      <c r="ILY744" s="13"/>
      <c r="ILZ744" s="13"/>
      <c r="IMA744" s="13"/>
      <c r="IMB744" s="13"/>
      <c r="IMC744" s="13"/>
      <c r="IMD744" s="13"/>
      <c r="IME744" s="13"/>
      <c r="IMF744" s="13"/>
      <c r="IMG744" s="13"/>
      <c r="IMH744" s="13"/>
      <c r="IMI744" s="13"/>
      <c r="IMJ744" s="13"/>
      <c r="IMK744" s="13"/>
      <c r="IML744" s="13"/>
      <c r="IMM744" s="13"/>
      <c r="IMN744" s="13"/>
      <c r="IMO744" s="13"/>
      <c r="IMP744" s="13"/>
      <c r="IMQ744" s="13"/>
      <c r="IMR744" s="13"/>
      <c r="IMS744" s="13"/>
      <c r="IMT744" s="13"/>
      <c r="IMU744" s="13"/>
      <c r="IMV744" s="13"/>
      <c r="IMW744" s="13"/>
      <c r="IMX744" s="13"/>
      <c r="IMY744" s="13"/>
      <c r="IMZ744" s="13"/>
      <c r="INA744" s="13"/>
      <c r="INB744" s="13"/>
      <c r="INC744" s="13"/>
      <c r="IND744" s="13"/>
      <c r="INE744" s="13"/>
      <c r="INF744" s="13"/>
      <c r="ING744" s="13"/>
      <c r="INH744" s="13"/>
      <c r="INI744" s="13"/>
      <c r="INJ744" s="13"/>
      <c r="INK744" s="13"/>
      <c r="INL744" s="13"/>
      <c r="INM744" s="13"/>
      <c r="INN744" s="13"/>
      <c r="INO744" s="13"/>
      <c r="INP744" s="13"/>
      <c r="INQ744" s="13"/>
      <c r="INR744" s="13"/>
      <c r="INS744" s="13"/>
      <c r="INT744" s="13"/>
      <c r="INU744" s="13"/>
      <c r="INV744" s="13"/>
      <c r="INW744" s="13"/>
      <c r="INX744" s="13"/>
      <c r="INY744" s="13"/>
      <c r="INZ744" s="13"/>
      <c r="IOA744" s="13"/>
      <c r="IOB744" s="13"/>
      <c r="IOC744" s="13"/>
      <c r="IOD744" s="13"/>
      <c r="IOE744" s="13"/>
      <c r="IOF744" s="13"/>
      <c r="IOG744" s="13"/>
      <c r="IOH744" s="13"/>
      <c r="IOI744" s="13"/>
      <c r="IOJ744" s="13"/>
      <c r="IOK744" s="13"/>
      <c r="IOL744" s="13"/>
      <c r="IOM744" s="13"/>
      <c r="ION744" s="13"/>
      <c r="IOO744" s="13"/>
      <c r="IOP744" s="13"/>
      <c r="IOQ744" s="13"/>
      <c r="IOR744" s="13"/>
      <c r="IOS744" s="13"/>
      <c r="IOT744" s="13"/>
      <c r="IOU744" s="13"/>
      <c r="IOV744" s="13"/>
      <c r="IOW744" s="13"/>
      <c r="IOX744" s="13"/>
      <c r="IOY744" s="13"/>
      <c r="IOZ744" s="13"/>
      <c r="IPA744" s="13"/>
      <c r="IPB744" s="13"/>
      <c r="IPC744" s="13"/>
      <c r="IPD744" s="13"/>
      <c r="IPE744" s="13"/>
      <c r="IPF744" s="13"/>
      <c r="IPG744" s="13"/>
      <c r="IPH744" s="13"/>
      <c r="IPI744" s="13"/>
      <c r="IPJ744" s="13"/>
      <c r="IPK744" s="13"/>
      <c r="IPL744" s="13"/>
      <c r="IPM744" s="13"/>
      <c r="IPN744" s="13"/>
      <c r="IPO744" s="13"/>
      <c r="IPP744" s="13"/>
      <c r="IPQ744" s="13"/>
      <c r="IPR744" s="13"/>
      <c r="IPS744" s="13"/>
      <c r="IPT744" s="13"/>
      <c r="IPU744" s="13"/>
      <c r="IPV744" s="13"/>
      <c r="IPW744" s="13"/>
      <c r="IPX744" s="13"/>
      <c r="IPY744" s="13"/>
      <c r="IPZ744" s="13"/>
      <c r="IQA744" s="13"/>
      <c r="IQB744" s="13"/>
      <c r="IQC744" s="13"/>
      <c r="IQD744" s="13"/>
      <c r="IQE744" s="13"/>
      <c r="IQF744" s="13"/>
      <c r="IQG744" s="13"/>
      <c r="IQH744" s="13"/>
      <c r="IQI744" s="13"/>
      <c r="IQJ744" s="13"/>
      <c r="IQK744" s="13"/>
      <c r="IQL744" s="13"/>
      <c r="IQM744" s="13"/>
      <c r="IQN744" s="13"/>
      <c r="IQO744" s="13"/>
      <c r="IQP744" s="13"/>
      <c r="IQQ744" s="13"/>
      <c r="IQR744" s="13"/>
      <c r="IQS744" s="13"/>
      <c r="IQT744" s="13"/>
      <c r="IQU744" s="13"/>
      <c r="IQV744" s="13"/>
      <c r="IQW744" s="13"/>
      <c r="IQX744" s="13"/>
      <c r="IQY744" s="13"/>
      <c r="IQZ744" s="13"/>
      <c r="IRA744" s="13"/>
      <c r="IRB744" s="13"/>
      <c r="IRC744" s="13"/>
      <c r="IRD744" s="13"/>
      <c r="IRE744" s="13"/>
      <c r="IRF744" s="13"/>
      <c r="IRG744" s="13"/>
      <c r="IRH744" s="13"/>
      <c r="IRI744" s="13"/>
      <c r="IRJ744" s="13"/>
      <c r="IRK744" s="13"/>
      <c r="IRL744" s="13"/>
      <c r="IRM744" s="13"/>
      <c r="IRN744" s="13"/>
      <c r="IRO744" s="13"/>
      <c r="IRP744" s="13"/>
      <c r="IRQ744" s="13"/>
      <c r="IRR744" s="13"/>
      <c r="IRS744" s="13"/>
      <c r="IRT744" s="13"/>
      <c r="IRU744" s="13"/>
      <c r="IRV744" s="13"/>
      <c r="IRW744" s="13"/>
      <c r="IRX744" s="13"/>
      <c r="IRY744" s="13"/>
      <c r="IRZ744" s="13"/>
      <c r="ISA744" s="13"/>
      <c r="ISB744" s="13"/>
      <c r="ISC744" s="13"/>
      <c r="ISD744" s="13"/>
      <c r="ISE744" s="13"/>
      <c r="ISF744" s="13"/>
      <c r="ISG744" s="13"/>
      <c r="ISH744" s="13"/>
      <c r="ISI744" s="13"/>
      <c r="ISJ744" s="13"/>
      <c r="ISK744" s="13"/>
      <c r="ISL744" s="13"/>
      <c r="ISM744" s="13"/>
      <c r="ISN744" s="13"/>
      <c r="ISO744" s="13"/>
      <c r="ISP744" s="13"/>
      <c r="ISQ744" s="13"/>
      <c r="ISR744" s="13"/>
      <c r="ISS744" s="13"/>
      <c r="IST744" s="13"/>
      <c r="ISU744" s="13"/>
      <c r="ISV744" s="13"/>
      <c r="ISW744" s="13"/>
      <c r="ISX744" s="13"/>
      <c r="ISY744" s="13"/>
      <c r="ISZ744" s="13"/>
      <c r="ITA744" s="13"/>
      <c r="ITB744" s="13"/>
      <c r="ITC744" s="13"/>
      <c r="ITD744" s="13"/>
      <c r="ITE744" s="13"/>
      <c r="ITF744" s="13"/>
      <c r="ITG744" s="13"/>
      <c r="ITH744" s="13"/>
      <c r="ITI744" s="13"/>
      <c r="ITJ744" s="13"/>
      <c r="ITK744" s="13"/>
      <c r="ITL744" s="13"/>
      <c r="ITM744" s="13"/>
      <c r="ITN744" s="13"/>
      <c r="ITO744" s="13"/>
      <c r="ITP744" s="13"/>
      <c r="ITQ744" s="13"/>
      <c r="ITR744" s="13"/>
      <c r="ITS744" s="13"/>
      <c r="ITT744" s="13"/>
      <c r="ITU744" s="13"/>
      <c r="ITV744" s="13"/>
      <c r="ITW744" s="13"/>
      <c r="ITX744" s="13"/>
      <c r="ITY744" s="13"/>
      <c r="ITZ744" s="13"/>
      <c r="IUA744" s="13"/>
      <c r="IUB744" s="13"/>
      <c r="IUC744" s="13"/>
      <c r="IUD744" s="13"/>
      <c r="IUE744" s="13"/>
      <c r="IUF744" s="13"/>
      <c r="IUG744" s="13"/>
      <c r="IUH744" s="13"/>
      <c r="IUI744" s="13"/>
      <c r="IUJ744" s="13"/>
      <c r="IUK744" s="13"/>
      <c r="IUL744" s="13"/>
      <c r="IUM744" s="13"/>
      <c r="IUN744" s="13"/>
      <c r="IUO744" s="13"/>
      <c r="IUP744" s="13"/>
      <c r="IUQ744" s="13"/>
      <c r="IUR744" s="13"/>
      <c r="IUS744" s="13"/>
      <c r="IUT744" s="13"/>
      <c r="IUU744" s="13"/>
      <c r="IUV744" s="13"/>
      <c r="IUW744" s="13"/>
      <c r="IUX744" s="13"/>
      <c r="IUY744" s="13"/>
      <c r="IUZ744" s="13"/>
      <c r="IVA744" s="13"/>
      <c r="IVB744" s="13"/>
      <c r="IVC744" s="13"/>
      <c r="IVD744" s="13"/>
      <c r="IVE744" s="13"/>
      <c r="IVF744" s="13"/>
      <c r="IVG744" s="13"/>
      <c r="IVH744" s="13"/>
      <c r="IVI744" s="13"/>
      <c r="IVJ744" s="13"/>
      <c r="IVK744" s="13"/>
      <c r="IVL744" s="13"/>
      <c r="IVM744" s="13"/>
      <c r="IVN744" s="13"/>
      <c r="IVO744" s="13"/>
      <c r="IVP744" s="13"/>
      <c r="IVQ744" s="13"/>
      <c r="IVR744" s="13"/>
      <c r="IVS744" s="13"/>
      <c r="IVT744" s="13"/>
      <c r="IVU744" s="13"/>
      <c r="IVV744" s="13"/>
      <c r="IVW744" s="13"/>
      <c r="IVX744" s="13"/>
      <c r="IVY744" s="13"/>
      <c r="IVZ744" s="13"/>
      <c r="IWA744" s="13"/>
      <c r="IWB744" s="13"/>
      <c r="IWC744" s="13"/>
      <c r="IWD744" s="13"/>
      <c r="IWE744" s="13"/>
      <c r="IWF744" s="13"/>
      <c r="IWG744" s="13"/>
      <c r="IWH744" s="13"/>
      <c r="IWI744" s="13"/>
      <c r="IWJ744" s="13"/>
      <c r="IWK744" s="13"/>
      <c r="IWL744" s="13"/>
      <c r="IWM744" s="13"/>
      <c r="IWN744" s="13"/>
      <c r="IWO744" s="13"/>
      <c r="IWP744" s="13"/>
      <c r="IWQ744" s="13"/>
      <c r="IWR744" s="13"/>
      <c r="IWS744" s="13"/>
      <c r="IWT744" s="13"/>
      <c r="IWU744" s="13"/>
      <c r="IWV744" s="13"/>
      <c r="IWW744" s="13"/>
      <c r="IWX744" s="13"/>
      <c r="IWY744" s="13"/>
      <c r="IWZ744" s="13"/>
      <c r="IXA744" s="13"/>
      <c r="IXB744" s="13"/>
      <c r="IXC744" s="13"/>
      <c r="IXD744" s="13"/>
      <c r="IXE744" s="13"/>
      <c r="IXF744" s="13"/>
      <c r="IXG744" s="13"/>
      <c r="IXH744" s="13"/>
      <c r="IXI744" s="13"/>
      <c r="IXJ744" s="13"/>
      <c r="IXK744" s="13"/>
      <c r="IXL744" s="13"/>
      <c r="IXM744" s="13"/>
      <c r="IXN744" s="13"/>
      <c r="IXO744" s="13"/>
      <c r="IXP744" s="13"/>
      <c r="IXQ744" s="13"/>
      <c r="IXR744" s="13"/>
      <c r="IXS744" s="13"/>
      <c r="IXT744" s="13"/>
      <c r="IXU744" s="13"/>
      <c r="IXV744" s="13"/>
      <c r="IXW744" s="13"/>
      <c r="IXX744" s="13"/>
      <c r="IXY744" s="13"/>
      <c r="IXZ744" s="13"/>
      <c r="IYA744" s="13"/>
      <c r="IYB744" s="13"/>
      <c r="IYC744" s="13"/>
      <c r="IYD744" s="13"/>
      <c r="IYE744" s="13"/>
      <c r="IYF744" s="13"/>
      <c r="IYG744" s="13"/>
      <c r="IYH744" s="13"/>
      <c r="IYI744" s="13"/>
      <c r="IYJ744" s="13"/>
      <c r="IYK744" s="13"/>
      <c r="IYL744" s="13"/>
      <c r="IYM744" s="13"/>
      <c r="IYN744" s="13"/>
      <c r="IYO744" s="13"/>
      <c r="IYP744" s="13"/>
      <c r="IYQ744" s="13"/>
      <c r="IYR744" s="13"/>
      <c r="IYS744" s="13"/>
      <c r="IYT744" s="13"/>
      <c r="IYU744" s="13"/>
      <c r="IYV744" s="13"/>
      <c r="IYW744" s="13"/>
      <c r="IYX744" s="13"/>
      <c r="IYY744" s="13"/>
      <c r="IYZ744" s="13"/>
      <c r="IZA744" s="13"/>
      <c r="IZB744" s="13"/>
      <c r="IZC744" s="13"/>
      <c r="IZD744" s="13"/>
      <c r="IZE744" s="13"/>
      <c r="IZF744" s="13"/>
      <c r="IZG744" s="13"/>
      <c r="IZH744" s="13"/>
      <c r="IZI744" s="13"/>
      <c r="IZJ744" s="13"/>
      <c r="IZK744" s="13"/>
      <c r="IZL744" s="13"/>
      <c r="IZM744" s="13"/>
      <c r="IZN744" s="13"/>
      <c r="IZO744" s="13"/>
      <c r="IZP744" s="13"/>
      <c r="IZQ744" s="13"/>
      <c r="IZR744" s="13"/>
      <c r="IZS744" s="13"/>
      <c r="IZT744" s="13"/>
      <c r="IZU744" s="13"/>
      <c r="IZV744" s="13"/>
      <c r="IZW744" s="13"/>
      <c r="IZX744" s="13"/>
      <c r="IZY744" s="13"/>
      <c r="IZZ744" s="13"/>
      <c r="JAA744" s="13"/>
      <c r="JAB744" s="13"/>
      <c r="JAC744" s="13"/>
      <c r="JAD744" s="13"/>
      <c r="JAE744" s="13"/>
      <c r="JAF744" s="13"/>
      <c r="JAG744" s="13"/>
      <c r="JAH744" s="13"/>
      <c r="JAI744" s="13"/>
      <c r="JAJ744" s="13"/>
      <c r="JAK744" s="13"/>
      <c r="JAL744" s="13"/>
      <c r="JAM744" s="13"/>
      <c r="JAN744" s="13"/>
      <c r="JAO744" s="13"/>
      <c r="JAP744" s="13"/>
      <c r="JAQ744" s="13"/>
      <c r="JAR744" s="13"/>
      <c r="JAS744" s="13"/>
      <c r="JAT744" s="13"/>
      <c r="JAU744" s="13"/>
      <c r="JAV744" s="13"/>
      <c r="JAW744" s="13"/>
      <c r="JAX744" s="13"/>
      <c r="JAY744" s="13"/>
      <c r="JAZ744" s="13"/>
      <c r="JBA744" s="13"/>
      <c r="JBB744" s="13"/>
      <c r="JBC744" s="13"/>
      <c r="JBD744" s="13"/>
      <c r="JBE744" s="13"/>
      <c r="JBF744" s="13"/>
      <c r="JBG744" s="13"/>
      <c r="JBH744" s="13"/>
      <c r="JBI744" s="13"/>
      <c r="JBJ744" s="13"/>
      <c r="JBK744" s="13"/>
      <c r="JBL744" s="13"/>
      <c r="JBM744" s="13"/>
      <c r="JBN744" s="13"/>
      <c r="JBO744" s="13"/>
      <c r="JBP744" s="13"/>
      <c r="JBQ744" s="13"/>
      <c r="JBR744" s="13"/>
      <c r="JBS744" s="13"/>
      <c r="JBT744" s="13"/>
      <c r="JBU744" s="13"/>
      <c r="JBV744" s="13"/>
      <c r="JBW744" s="13"/>
      <c r="JBX744" s="13"/>
      <c r="JBY744" s="13"/>
      <c r="JBZ744" s="13"/>
      <c r="JCA744" s="13"/>
      <c r="JCB744" s="13"/>
      <c r="JCC744" s="13"/>
      <c r="JCD744" s="13"/>
      <c r="JCE744" s="13"/>
      <c r="JCF744" s="13"/>
      <c r="JCG744" s="13"/>
      <c r="JCH744" s="13"/>
      <c r="JCI744" s="13"/>
      <c r="JCJ744" s="13"/>
      <c r="JCK744" s="13"/>
      <c r="JCL744" s="13"/>
      <c r="JCM744" s="13"/>
      <c r="JCN744" s="13"/>
      <c r="JCO744" s="13"/>
      <c r="JCP744" s="13"/>
      <c r="JCQ744" s="13"/>
      <c r="JCR744" s="13"/>
      <c r="JCS744" s="13"/>
      <c r="JCT744" s="13"/>
      <c r="JCU744" s="13"/>
      <c r="JCV744" s="13"/>
      <c r="JCW744" s="13"/>
      <c r="JCX744" s="13"/>
      <c r="JCY744" s="13"/>
      <c r="JCZ744" s="13"/>
      <c r="JDA744" s="13"/>
      <c r="JDB744" s="13"/>
      <c r="JDC744" s="13"/>
      <c r="JDD744" s="13"/>
      <c r="JDE744" s="13"/>
      <c r="JDF744" s="13"/>
      <c r="JDG744" s="13"/>
      <c r="JDH744" s="13"/>
      <c r="JDI744" s="13"/>
      <c r="JDJ744" s="13"/>
      <c r="JDK744" s="13"/>
      <c r="JDL744" s="13"/>
      <c r="JDM744" s="13"/>
      <c r="JDN744" s="13"/>
      <c r="JDO744" s="13"/>
      <c r="JDP744" s="13"/>
      <c r="JDQ744" s="13"/>
      <c r="JDR744" s="13"/>
      <c r="JDS744" s="13"/>
      <c r="JDT744" s="13"/>
      <c r="JDU744" s="13"/>
      <c r="JDV744" s="13"/>
      <c r="JDW744" s="13"/>
      <c r="JDX744" s="13"/>
      <c r="JDY744" s="13"/>
      <c r="JDZ744" s="13"/>
      <c r="JEA744" s="13"/>
      <c r="JEB744" s="13"/>
      <c r="JEC744" s="13"/>
      <c r="JED744" s="13"/>
      <c r="JEE744" s="13"/>
      <c r="JEF744" s="13"/>
      <c r="JEG744" s="13"/>
      <c r="JEH744" s="13"/>
      <c r="JEI744" s="13"/>
      <c r="JEJ744" s="13"/>
      <c r="JEK744" s="13"/>
      <c r="JEL744" s="13"/>
      <c r="JEM744" s="13"/>
      <c r="JEN744" s="13"/>
      <c r="JEO744" s="13"/>
      <c r="JEP744" s="13"/>
      <c r="JEQ744" s="13"/>
      <c r="JER744" s="13"/>
      <c r="JES744" s="13"/>
      <c r="JET744" s="13"/>
      <c r="JEU744" s="13"/>
      <c r="JEV744" s="13"/>
      <c r="JEW744" s="13"/>
      <c r="JEX744" s="13"/>
      <c r="JEY744" s="13"/>
      <c r="JEZ744" s="13"/>
      <c r="JFA744" s="13"/>
      <c r="JFB744" s="13"/>
      <c r="JFC744" s="13"/>
      <c r="JFD744" s="13"/>
      <c r="JFE744" s="13"/>
      <c r="JFF744" s="13"/>
      <c r="JFG744" s="13"/>
      <c r="JFH744" s="13"/>
      <c r="JFI744" s="13"/>
      <c r="JFJ744" s="13"/>
      <c r="JFK744" s="13"/>
      <c r="JFL744" s="13"/>
      <c r="JFM744" s="13"/>
      <c r="JFN744" s="13"/>
      <c r="JFO744" s="13"/>
      <c r="JFP744" s="13"/>
      <c r="JFQ744" s="13"/>
      <c r="JFR744" s="13"/>
      <c r="JFS744" s="13"/>
      <c r="JFT744" s="13"/>
      <c r="JFU744" s="13"/>
      <c r="JFV744" s="13"/>
      <c r="JFW744" s="13"/>
      <c r="JFX744" s="13"/>
      <c r="JFY744" s="13"/>
      <c r="JFZ744" s="13"/>
      <c r="JGA744" s="13"/>
      <c r="JGB744" s="13"/>
      <c r="JGC744" s="13"/>
      <c r="JGD744" s="13"/>
      <c r="JGE744" s="13"/>
      <c r="JGF744" s="13"/>
      <c r="JGG744" s="13"/>
      <c r="JGH744" s="13"/>
      <c r="JGI744" s="13"/>
      <c r="JGJ744" s="13"/>
      <c r="JGK744" s="13"/>
      <c r="JGL744" s="13"/>
      <c r="JGM744" s="13"/>
      <c r="JGN744" s="13"/>
      <c r="JGO744" s="13"/>
      <c r="JGP744" s="13"/>
      <c r="JGQ744" s="13"/>
      <c r="JGR744" s="13"/>
      <c r="JGS744" s="13"/>
      <c r="JGT744" s="13"/>
      <c r="JGU744" s="13"/>
      <c r="JGV744" s="13"/>
      <c r="JGW744" s="13"/>
      <c r="JGX744" s="13"/>
      <c r="JGY744" s="13"/>
      <c r="JGZ744" s="13"/>
      <c r="JHA744" s="13"/>
      <c r="JHB744" s="13"/>
      <c r="JHC744" s="13"/>
      <c r="JHD744" s="13"/>
      <c r="JHE744" s="13"/>
      <c r="JHF744" s="13"/>
      <c r="JHG744" s="13"/>
      <c r="JHH744" s="13"/>
      <c r="JHI744" s="13"/>
      <c r="JHJ744" s="13"/>
      <c r="JHK744" s="13"/>
      <c r="JHL744" s="13"/>
      <c r="JHM744" s="13"/>
      <c r="JHN744" s="13"/>
      <c r="JHO744" s="13"/>
      <c r="JHP744" s="13"/>
      <c r="JHQ744" s="13"/>
      <c r="JHR744" s="13"/>
      <c r="JHS744" s="13"/>
      <c r="JHT744" s="13"/>
      <c r="JHU744" s="13"/>
      <c r="JHV744" s="13"/>
      <c r="JHW744" s="13"/>
      <c r="JHX744" s="13"/>
      <c r="JHY744" s="13"/>
      <c r="JHZ744" s="13"/>
      <c r="JIA744" s="13"/>
      <c r="JIB744" s="13"/>
      <c r="JIC744" s="13"/>
      <c r="JID744" s="13"/>
      <c r="JIE744" s="13"/>
      <c r="JIF744" s="13"/>
      <c r="JIG744" s="13"/>
      <c r="JIH744" s="13"/>
      <c r="JII744" s="13"/>
      <c r="JIJ744" s="13"/>
      <c r="JIK744" s="13"/>
      <c r="JIL744" s="13"/>
      <c r="JIM744" s="13"/>
      <c r="JIN744" s="13"/>
      <c r="JIO744" s="13"/>
      <c r="JIP744" s="13"/>
      <c r="JIQ744" s="13"/>
      <c r="JIR744" s="13"/>
      <c r="JIS744" s="13"/>
      <c r="JIT744" s="13"/>
      <c r="JIU744" s="13"/>
      <c r="JIV744" s="13"/>
      <c r="JIW744" s="13"/>
      <c r="JIX744" s="13"/>
      <c r="JIY744" s="13"/>
      <c r="JIZ744" s="13"/>
      <c r="JJA744" s="13"/>
      <c r="JJB744" s="13"/>
      <c r="JJC744" s="13"/>
      <c r="JJD744" s="13"/>
      <c r="JJE744" s="13"/>
      <c r="JJF744" s="13"/>
      <c r="JJG744" s="13"/>
      <c r="JJH744" s="13"/>
      <c r="JJI744" s="13"/>
      <c r="JJJ744" s="13"/>
      <c r="JJK744" s="13"/>
      <c r="JJL744" s="13"/>
      <c r="JJM744" s="13"/>
      <c r="JJN744" s="13"/>
      <c r="JJO744" s="13"/>
      <c r="JJP744" s="13"/>
      <c r="JJQ744" s="13"/>
      <c r="JJR744" s="13"/>
      <c r="JJS744" s="13"/>
      <c r="JJT744" s="13"/>
      <c r="JJU744" s="13"/>
      <c r="JJV744" s="13"/>
      <c r="JJW744" s="13"/>
      <c r="JJX744" s="13"/>
      <c r="JJY744" s="13"/>
      <c r="JJZ744" s="13"/>
      <c r="JKA744" s="13"/>
      <c r="JKB744" s="13"/>
      <c r="JKC744" s="13"/>
      <c r="JKD744" s="13"/>
      <c r="JKE744" s="13"/>
      <c r="JKF744" s="13"/>
      <c r="JKG744" s="13"/>
      <c r="JKH744" s="13"/>
      <c r="JKI744" s="13"/>
      <c r="JKJ744" s="13"/>
      <c r="JKK744" s="13"/>
      <c r="JKL744" s="13"/>
      <c r="JKM744" s="13"/>
      <c r="JKN744" s="13"/>
      <c r="JKO744" s="13"/>
      <c r="JKP744" s="13"/>
      <c r="JKQ744" s="13"/>
      <c r="JKR744" s="13"/>
      <c r="JKS744" s="13"/>
      <c r="JKT744" s="13"/>
      <c r="JKU744" s="13"/>
      <c r="JKV744" s="13"/>
      <c r="JKW744" s="13"/>
      <c r="JKX744" s="13"/>
      <c r="JKY744" s="13"/>
      <c r="JKZ744" s="13"/>
      <c r="JLA744" s="13"/>
      <c r="JLB744" s="13"/>
      <c r="JLC744" s="13"/>
      <c r="JLD744" s="13"/>
      <c r="JLE744" s="13"/>
      <c r="JLF744" s="13"/>
      <c r="JLG744" s="13"/>
      <c r="JLH744" s="13"/>
      <c r="JLI744" s="13"/>
      <c r="JLJ744" s="13"/>
      <c r="JLK744" s="13"/>
      <c r="JLL744" s="13"/>
      <c r="JLM744" s="13"/>
      <c r="JLN744" s="13"/>
      <c r="JLO744" s="13"/>
      <c r="JLP744" s="13"/>
      <c r="JLQ744" s="13"/>
      <c r="JLR744" s="13"/>
      <c r="JLS744" s="13"/>
      <c r="JLT744" s="13"/>
      <c r="JLU744" s="13"/>
      <c r="JLV744" s="13"/>
      <c r="JLW744" s="13"/>
      <c r="JLX744" s="13"/>
      <c r="JLY744" s="13"/>
      <c r="JLZ744" s="13"/>
      <c r="JMA744" s="13"/>
      <c r="JMB744" s="13"/>
      <c r="JMC744" s="13"/>
      <c r="JMD744" s="13"/>
      <c r="JME744" s="13"/>
      <c r="JMF744" s="13"/>
      <c r="JMG744" s="13"/>
      <c r="JMH744" s="13"/>
      <c r="JMI744" s="13"/>
      <c r="JMJ744" s="13"/>
      <c r="JMK744" s="13"/>
      <c r="JML744" s="13"/>
      <c r="JMM744" s="13"/>
      <c r="JMN744" s="13"/>
      <c r="JMO744" s="13"/>
      <c r="JMP744" s="13"/>
      <c r="JMQ744" s="13"/>
      <c r="JMR744" s="13"/>
      <c r="JMS744" s="13"/>
      <c r="JMT744" s="13"/>
      <c r="JMU744" s="13"/>
      <c r="JMV744" s="13"/>
      <c r="JMW744" s="13"/>
      <c r="JMX744" s="13"/>
      <c r="JMY744" s="13"/>
      <c r="JMZ744" s="13"/>
      <c r="JNA744" s="13"/>
      <c r="JNB744" s="13"/>
      <c r="JNC744" s="13"/>
      <c r="JND744" s="13"/>
      <c r="JNE744" s="13"/>
      <c r="JNF744" s="13"/>
      <c r="JNG744" s="13"/>
      <c r="JNH744" s="13"/>
      <c r="JNI744" s="13"/>
      <c r="JNJ744" s="13"/>
      <c r="JNK744" s="13"/>
      <c r="JNL744" s="13"/>
      <c r="JNM744" s="13"/>
      <c r="JNN744" s="13"/>
      <c r="JNO744" s="13"/>
      <c r="JNP744" s="13"/>
      <c r="JNQ744" s="13"/>
      <c r="JNR744" s="13"/>
      <c r="JNS744" s="13"/>
      <c r="JNT744" s="13"/>
      <c r="JNU744" s="13"/>
      <c r="JNV744" s="13"/>
      <c r="JNW744" s="13"/>
      <c r="JNX744" s="13"/>
      <c r="JNY744" s="13"/>
      <c r="JNZ744" s="13"/>
      <c r="JOA744" s="13"/>
      <c r="JOB744" s="13"/>
      <c r="JOC744" s="13"/>
      <c r="JOD744" s="13"/>
      <c r="JOE744" s="13"/>
      <c r="JOF744" s="13"/>
      <c r="JOG744" s="13"/>
      <c r="JOH744" s="13"/>
      <c r="JOI744" s="13"/>
      <c r="JOJ744" s="13"/>
      <c r="JOK744" s="13"/>
      <c r="JOL744" s="13"/>
      <c r="JOM744" s="13"/>
      <c r="JON744" s="13"/>
      <c r="JOO744" s="13"/>
      <c r="JOP744" s="13"/>
      <c r="JOQ744" s="13"/>
      <c r="JOR744" s="13"/>
      <c r="JOS744" s="13"/>
      <c r="JOT744" s="13"/>
      <c r="JOU744" s="13"/>
      <c r="JOV744" s="13"/>
      <c r="JOW744" s="13"/>
      <c r="JOX744" s="13"/>
      <c r="JOY744" s="13"/>
      <c r="JOZ744" s="13"/>
      <c r="JPA744" s="13"/>
      <c r="JPB744" s="13"/>
      <c r="JPC744" s="13"/>
      <c r="JPD744" s="13"/>
      <c r="JPE744" s="13"/>
      <c r="JPF744" s="13"/>
      <c r="JPG744" s="13"/>
      <c r="JPH744" s="13"/>
      <c r="JPI744" s="13"/>
      <c r="JPJ744" s="13"/>
      <c r="JPK744" s="13"/>
      <c r="JPL744" s="13"/>
      <c r="JPM744" s="13"/>
      <c r="JPN744" s="13"/>
      <c r="JPO744" s="13"/>
      <c r="JPP744" s="13"/>
      <c r="JPQ744" s="13"/>
      <c r="JPR744" s="13"/>
      <c r="JPS744" s="13"/>
      <c r="JPT744" s="13"/>
      <c r="JPU744" s="13"/>
      <c r="JPV744" s="13"/>
      <c r="JPW744" s="13"/>
      <c r="JPX744" s="13"/>
      <c r="JPY744" s="13"/>
      <c r="JPZ744" s="13"/>
      <c r="JQA744" s="13"/>
      <c r="JQB744" s="13"/>
      <c r="JQC744" s="13"/>
      <c r="JQD744" s="13"/>
      <c r="JQE744" s="13"/>
      <c r="JQF744" s="13"/>
      <c r="JQG744" s="13"/>
      <c r="JQH744" s="13"/>
      <c r="JQI744" s="13"/>
      <c r="JQJ744" s="13"/>
      <c r="JQK744" s="13"/>
      <c r="JQL744" s="13"/>
      <c r="JQM744" s="13"/>
      <c r="JQN744" s="13"/>
      <c r="JQO744" s="13"/>
      <c r="JQP744" s="13"/>
      <c r="JQQ744" s="13"/>
      <c r="JQR744" s="13"/>
      <c r="JQS744" s="13"/>
      <c r="JQT744" s="13"/>
      <c r="JQU744" s="13"/>
      <c r="JQV744" s="13"/>
      <c r="JQW744" s="13"/>
      <c r="JQX744" s="13"/>
      <c r="JQY744" s="13"/>
      <c r="JQZ744" s="13"/>
      <c r="JRA744" s="13"/>
      <c r="JRB744" s="13"/>
      <c r="JRC744" s="13"/>
      <c r="JRD744" s="13"/>
      <c r="JRE744" s="13"/>
      <c r="JRF744" s="13"/>
      <c r="JRG744" s="13"/>
      <c r="JRH744" s="13"/>
      <c r="JRI744" s="13"/>
      <c r="JRJ744" s="13"/>
      <c r="JRK744" s="13"/>
      <c r="JRL744" s="13"/>
      <c r="JRM744" s="13"/>
      <c r="JRN744" s="13"/>
      <c r="JRO744" s="13"/>
      <c r="JRP744" s="13"/>
      <c r="JRQ744" s="13"/>
      <c r="JRR744" s="13"/>
      <c r="JRS744" s="13"/>
      <c r="JRT744" s="13"/>
      <c r="JRU744" s="13"/>
      <c r="JRV744" s="13"/>
      <c r="JRW744" s="13"/>
      <c r="JRX744" s="13"/>
      <c r="JRY744" s="13"/>
      <c r="JRZ744" s="13"/>
      <c r="JSA744" s="13"/>
      <c r="JSB744" s="13"/>
      <c r="JSC744" s="13"/>
      <c r="JSD744" s="13"/>
      <c r="JSE744" s="13"/>
      <c r="JSF744" s="13"/>
      <c r="JSG744" s="13"/>
      <c r="JSH744" s="13"/>
      <c r="JSI744" s="13"/>
      <c r="JSJ744" s="13"/>
      <c r="JSK744" s="13"/>
      <c r="JSL744" s="13"/>
      <c r="JSM744" s="13"/>
      <c r="JSN744" s="13"/>
      <c r="JSO744" s="13"/>
      <c r="JSP744" s="13"/>
      <c r="JSQ744" s="13"/>
      <c r="JSR744" s="13"/>
      <c r="JSS744" s="13"/>
      <c r="JST744" s="13"/>
      <c r="JSU744" s="13"/>
      <c r="JSV744" s="13"/>
      <c r="JSW744" s="13"/>
      <c r="JSX744" s="13"/>
      <c r="JSY744" s="13"/>
      <c r="JSZ744" s="13"/>
      <c r="JTA744" s="13"/>
      <c r="JTB744" s="13"/>
      <c r="JTC744" s="13"/>
      <c r="JTD744" s="13"/>
      <c r="JTE744" s="13"/>
      <c r="JTF744" s="13"/>
      <c r="JTG744" s="13"/>
      <c r="JTH744" s="13"/>
      <c r="JTI744" s="13"/>
      <c r="JTJ744" s="13"/>
      <c r="JTK744" s="13"/>
      <c r="JTL744" s="13"/>
      <c r="JTM744" s="13"/>
      <c r="JTN744" s="13"/>
      <c r="JTO744" s="13"/>
      <c r="JTP744" s="13"/>
      <c r="JTQ744" s="13"/>
      <c r="JTR744" s="13"/>
      <c r="JTS744" s="13"/>
      <c r="JTT744" s="13"/>
      <c r="JTU744" s="13"/>
      <c r="JTV744" s="13"/>
      <c r="JTW744" s="13"/>
      <c r="JTX744" s="13"/>
      <c r="JTY744" s="13"/>
      <c r="JTZ744" s="13"/>
      <c r="JUA744" s="13"/>
      <c r="JUB744" s="13"/>
      <c r="JUC744" s="13"/>
      <c r="JUD744" s="13"/>
      <c r="JUE744" s="13"/>
      <c r="JUF744" s="13"/>
      <c r="JUG744" s="13"/>
      <c r="JUH744" s="13"/>
      <c r="JUI744" s="13"/>
      <c r="JUJ744" s="13"/>
      <c r="JUK744" s="13"/>
      <c r="JUL744" s="13"/>
      <c r="JUM744" s="13"/>
      <c r="JUN744" s="13"/>
      <c r="JUO744" s="13"/>
      <c r="JUP744" s="13"/>
      <c r="JUQ744" s="13"/>
      <c r="JUR744" s="13"/>
      <c r="JUS744" s="13"/>
      <c r="JUT744" s="13"/>
      <c r="JUU744" s="13"/>
      <c r="JUV744" s="13"/>
      <c r="JUW744" s="13"/>
      <c r="JUX744" s="13"/>
      <c r="JUY744" s="13"/>
      <c r="JUZ744" s="13"/>
      <c r="JVA744" s="13"/>
      <c r="JVB744" s="13"/>
      <c r="JVC744" s="13"/>
      <c r="JVD744" s="13"/>
      <c r="JVE744" s="13"/>
      <c r="JVF744" s="13"/>
      <c r="JVG744" s="13"/>
      <c r="JVH744" s="13"/>
      <c r="JVI744" s="13"/>
      <c r="JVJ744" s="13"/>
      <c r="JVK744" s="13"/>
      <c r="JVL744" s="13"/>
      <c r="JVM744" s="13"/>
      <c r="JVN744" s="13"/>
      <c r="JVO744" s="13"/>
      <c r="JVP744" s="13"/>
      <c r="JVQ744" s="13"/>
      <c r="JVR744" s="13"/>
      <c r="JVS744" s="13"/>
      <c r="JVT744" s="13"/>
      <c r="JVU744" s="13"/>
      <c r="JVV744" s="13"/>
      <c r="JVW744" s="13"/>
      <c r="JVX744" s="13"/>
      <c r="JVY744" s="13"/>
      <c r="JVZ744" s="13"/>
      <c r="JWA744" s="13"/>
      <c r="JWB744" s="13"/>
      <c r="JWC744" s="13"/>
      <c r="JWD744" s="13"/>
      <c r="JWE744" s="13"/>
      <c r="JWF744" s="13"/>
      <c r="JWG744" s="13"/>
      <c r="JWH744" s="13"/>
      <c r="JWI744" s="13"/>
      <c r="JWJ744" s="13"/>
      <c r="JWK744" s="13"/>
      <c r="JWL744" s="13"/>
      <c r="JWM744" s="13"/>
      <c r="JWN744" s="13"/>
      <c r="JWO744" s="13"/>
      <c r="JWP744" s="13"/>
      <c r="JWQ744" s="13"/>
      <c r="JWR744" s="13"/>
      <c r="JWS744" s="13"/>
      <c r="JWT744" s="13"/>
      <c r="JWU744" s="13"/>
      <c r="JWV744" s="13"/>
      <c r="JWW744" s="13"/>
      <c r="JWX744" s="13"/>
      <c r="JWY744" s="13"/>
      <c r="JWZ744" s="13"/>
      <c r="JXA744" s="13"/>
      <c r="JXB744" s="13"/>
      <c r="JXC744" s="13"/>
      <c r="JXD744" s="13"/>
      <c r="JXE744" s="13"/>
      <c r="JXF744" s="13"/>
      <c r="JXG744" s="13"/>
      <c r="JXH744" s="13"/>
      <c r="JXI744" s="13"/>
      <c r="JXJ744" s="13"/>
      <c r="JXK744" s="13"/>
      <c r="JXL744" s="13"/>
      <c r="JXM744" s="13"/>
      <c r="JXN744" s="13"/>
      <c r="JXO744" s="13"/>
      <c r="JXP744" s="13"/>
      <c r="JXQ744" s="13"/>
      <c r="JXR744" s="13"/>
      <c r="JXS744" s="13"/>
      <c r="JXT744" s="13"/>
      <c r="JXU744" s="13"/>
      <c r="JXV744" s="13"/>
      <c r="JXW744" s="13"/>
      <c r="JXX744" s="13"/>
      <c r="JXY744" s="13"/>
      <c r="JXZ744" s="13"/>
      <c r="JYA744" s="13"/>
      <c r="JYB744" s="13"/>
      <c r="JYC744" s="13"/>
      <c r="JYD744" s="13"/>
      <c r="JYE744" s="13"/>
      <c r="JYF744" s="13"/>
      <c r="JYG744" s="13"/>
      <c r="JYH744" s="13"/>
      <c r="JYI744" s="13"/>
      <c r="JYJ744" s="13"/>
      <c r="JYK744" s="13"/>
      <c r="JYL744" s="13"/>
      <c r="JYM744" s="13"/>
      <c r="JYN744" s="13"/>
      <c r="JYO744" s="13"/>
      <c r="JYP744" s="13"/>
      <c r="JYQ744" s="13"/>
      <c r="JYR744" s="13"/>
      <c r="JYS744" s="13"/>
      <c r="JYT744" s="13"/>
      <c r="JYU744" s="13"/>
      <c r="JYV744" s="13"/>
      <c r="JYW744" s="13"/>
      <c r="JYX744" s="13"/>
      <c r="JYY744" s="13"/>
      <c r="JYZ744" s="13"/>
      <c r="JZA744" s="13"/>
      <c r="JZB744" s="13"/>
      <c r="JZC744" s="13"/>
      <c r="JZD744" s="13"/>
      <c r="JZE744" s="13"/>
      <c r="JZF744" s="13"/>
      <c r="JZG744" s="13"/>
      <c r="JZH744" s="13"/>
      <c r="JZI744" s="13"/>
      <c r="JZJ744" s="13"/>
      <c r="JZK744" s="13"/>
      <c r="JZL744" s="13"/>
      <c r="JZM744" s="13"/>
      <c r="JZN744" s="13"/>
      <c r="JZO744" s="13"/>
      <c r="JZP744" s="13"/>
      <c r="JZQ744" s="13"/>
      <c r="JZR744" s="13"/>
      <c r="JZS744" s="13"/>
      <c r="JZT744" s="13"/>
      <c r="JZU744" s="13"/>
      <c r="JZV744" s="13"/>
      <c r="JZW744" s="13"/>
      <c r="JZX744" s="13"/>
      <c r="JZY744" s="13"/>
      <c r="JZZ744" s="13"/>
      <c r="KAA744" s="13"/>
      <c r="KAB744" s="13"/>
      <c r="KAC744" s="13"/>
      <c r="KAD744" s="13"/>
      <c r="KAE744" s="13"/>
      <c r="KAF744" s="13"/>
      <c r="KAG744" s="13"/>
      <c r="KAH744" s="13"/>
      <c r="KAI744" s="13"/>
      <c r="KAJ744" s="13"/>
      <c r="KAK744" s="13"/>
      <c r="KAL744" s="13"/>
      <c r="KAM744" s="13"/>
      <c r="KAN744" s="13"/>
      <c r="KAO744" s="13"/>
      <c r="KAP744" s="13"/>
      <c r="KAQ744" s="13"/>
      <c r="KAR744" s="13"/>
      <c r="KAS744" s="13"/>
      <c r="KAT744" s="13"/>
      <c r="KAU744" s="13"/>
      <c r="KAV744" s="13"/>
      <c r="KAW744" s="13"/>
      <c r="KAX744" s="13"/>
      <c r="KAY744" s="13"/>
      <c r="KAZ744" s="13"/>
      <c r="KBA744" s="13"/>
      <c r="KBB744" s="13"/>
      <c r="KBC744" s="13"/>
      <c r="KBD744" s="13"/>
      <c r="KBE744" s="13"/>
      <c r="KBF744" s="13"/>
      <c r="KBG744" s="13"/>
      <c r="KBH744" s="13"/>
      <c r="KBI744" s="13"/>
      <c r="KBJ744" s="13"/>
      <c r="KBK744" s="13"/>
      <c r="KBL744" s="13"/>
      <c r="KBM744" s="13"/>
      <c r="KBN744" s="13"/>
      <c r="KBO744" s="13"/>
      <c r="KBP744" s="13"/>
      <c r="KBQ744" s="13"/>
      <c r="KBR744" s="13"/>
      <c r="KBS744" s="13"/>
      <c r="KBT744" s="13"/>
      <c r="KBU744" s="13"/>
      <c r="KBV744" s="13"/>
      <c r="KBW744" s="13"/>
      <c r="KBX744" s="13"/>
      <c r="KBY744" s="13"/>
      <c r="KBZ744" s="13"/>
      <c r="KCA744" s="13"/>
      <c r="KCB744" s="13"/>
      <c r="KCC744" s="13"/>
      <c r="KCD744" s="13"/>
      <c r="KCE744" s="13"/>
      <c r="KCF744" s="13"/>
      <c r="KCG744" s="13"/>
      <c r="KCH744" s="13"/>
      <c r="KCI744" s="13"/>
      <c r="KCJ744" s="13"/>
      <c r="KCK744" s="13"/>
      <c r="KCL744" s="13"/>
      <c r="KCM744" s="13"/>
      <c r="KCN744" s="13"/>
      <c r="KCO744" s="13"/>
      <c r="KCP744" s="13"/>
      <c r="KCQ744" s="13"/>
      <c r="KCR744" s="13"/>
      <c r="KCS744" s="13"/>
      <c r="KCT744" s="13"/>
      <c r="KCU744" s="13"/>
      <c r="KCV744" s="13"/>
      <c r="KCW744" s="13"/>
      <c r="KCX744" s="13"/>
      <c r="KCY744" s="13"/>
      <c r="KCZ744" s="13"/>
      <c r="KDA744" s="13"/>
      <c r="KDB744" s="13"/>
      <c r="KDC744" s="13"/>
      <c r="KDD744" s="13"/>
      <c r="KDE744" s="13"/>
      <c r="KDF744" s="13"/>
      <c r="KDG744" s="13"/>
      <c r="KDH744" s="13"/>
      <c r="KDI744" s="13"/>
      <c r="KDJ744" s="13"/>
      <c r="KDK744" s="13"/>
      <c r="KDL744" s="13"/>
      <c r="KDM744" s="13"/>
      <c r="KDN744" s="13"/>
      <c r="KDO744" s="13"/>
      <c r="KDP744" s="13"/>
      <c r="KDQ744" s="13"/>
      <c r="KDR744" s="13"/>
      <c r="KDS744" s="13"/>
      <c r="KDT744" s="13"/>
      <c r="KDU744" s="13"/>
      <c r="KDV744" s="13"/>
      <c r="KDW744" s="13"/>
      <c r="KDX744" s="13"/>
      <c r="KDY744" s="13"/>
      <c r="KDZ744" s="13"/>
      <c r="KEA744" s="13"/>
      <c r="KEB744" s="13"/>
      <c r="KEC744" s="13"/>
      <c r="KED744" s="13"/>
      <c r="KEE744" s="13"/>
      <c r="KEF744" s="13"/>
      <c r="KEG744" s="13"/>
      <c r="KEH744" s="13"/>
      <c r="KEI744" s="13"/>
      <c r="KEJ744" s="13"/>
      <c r="KEK744" s="13"/>
      <c r="KEL744" s="13"/>
      <c r="KEM744" s="13"/>
      <c r="KEN744" s="13"/>
      <c r="KEO744" s="13"/>
      <c r="KEP744" s="13"/>
      <c r="KEQ744" s="13"/>
      <c r="KER744" s="13"/>
      <c r="KES744" s="13"/>
      <c r="KET744" s="13"/>
      <c r="KEU744" s="13"/>
      <c r="KEV744" s="13"/>
      <c r="KEW744" s="13"/>
      <c r="KEX744" s="13"/>
      <c r="KEY744" s="13"/>
      <c r="KEZ744" s="13"/>
      <c r="KFA744" s="13"/>
      <c r="KFB744" s="13"/>
      <c r="KFC744" s="13"/>
      <c r="KFD744" s="13"/>
      <c r="KFE744" s="13"/>
      <c r="KFF744" s="13"/>
      <c r="KFG744" s="13"/>
      <c r="KFH744" s="13"/>
      <c r="KFI744" s="13"/>
      <c r="KFJ744" s="13"/>
      <c r="KFK744" s="13"/>
      <c r="KFL744" s="13"/>
      <c r="KFM744" s="13"/>
      <c r="KFN744" s="13"/>
      <c r="KFO744" s="13"/>
      <c r="KFP744" s="13"/>
      <c r="KFQ744" s="13"/>
      <c r="KFR744" s="13"/>
      <c r="KFS744" s="13"/>
      <c r="KFT744" s="13"/>
      <c r="KFU744" s="13"/>
      <c r="KFV744" s="13"/>
      <c r="KFW744" s="13"/>
      <c r="KFX744" s="13"/>
      <c r="KFY744" s="13"/>
      <c r="KFZ744" s="13"/>
      <c r="KGA744" s="13"/>
      <c r="KGB744" s="13"/>
      <c r="KGC744" s="13"/>
      <c r="KGD744" s="13"/>
      <c r="KGE744" s="13"/>
      <c r="KGF744" s="13"/>
      <c r="KGG744" s="13"/>
      <c r="KGH744" s="13"/>
      <c r="KGI744" s="13"/>
      <c r="KGJ744" s="13"/>
      <c r="KGK744" s="13"/>
      <c r="KGL744" s="13"/>
      <c r="KGM744" s="13"/>
      <c r="KGN744" s="13"/>
      <c r="KGO744" s="13"/>
      <c r="KGP744" s="13"/>
      <c r="KGQ744" s="13"/>
      <c r="KGR744" s="13"/>
      <c r="KGS744" s="13"/>
      <c r="KGT744" s="13"/>
      <c r="KGU744" s="13"/>
      <c r="KGV744" s="13"/>
      <c r="KGW744" s="13"/>
      <c r="KGX744" s="13"/>
      <c r="KGY744" s="13"/>
      <c r="KGZ744" s="13"/>
      <c r="KHA744" s="13"/>
      <c r="KHB744" s="13"/>
      <c r="KHC744" s="13"/>
      <c r="KHD744" s="13"/>
      <c r="KHE744" s="13"/>
      <c r="KHF744" s="13"/>
      <c r="KHG744" s="13"/>
      <c r="KHH744" s="13"/>
      <c r="KHI744" s="13"/>
      <c r="KHJ744" s="13"/>
      <c r="KHK744" s="13"/>
      <c r="KHL744" s="13"/>
      <c r="KHM744" s="13"/>
      <c r="KHN744" s="13"/>
      <c r="KHO744" s="13"/>
      <c r="KHP744" s="13"/>
      <c r="KHQ744" s="13"/>
      <c r="KHR744" s="13"/>
      <c r="KHS744" s="13"/>
      <c r="KHT744" s="13"/>
      <c r="KHU744" s="13"/>
      <c r="KHV744" s="13"/>
      <c r="KHW744" s="13"/>
      <c r="KHX744" s="13"/>
      <c r="KHY744" s="13"/>
      <c r="KHZ744" s="13"/>
      <c r="KIA744" s="13"/>
      <c r="KIB744" s="13"/>
      <c r="KIC744" s="13"/>
      <c r="KID744" s="13"/>
      <c r="KIE744" s="13"/>
      <c r="KIF744" s="13"/>
      <c r="KIG744" s="13"/>
      <c r="KIH744" s="13"/>
      <c r="KII744" s="13"/>
      <c r="KIJ744" s="13"/>
      <c r="KIK744" s="13"/>
      <c r="KIL744" s="13"/>
      <c r="KIM744" s="13"/>
      <c r="KIN744" s="13"/>
      <c r="KIO744" s="13"/>
      <c r="KIP744" s="13"/>
      <c r="KIQ744" s="13"/>
      <c r="KIR744" s="13"/>
      <c r="KIS744" s="13"/>
      <c r="KIT744" s="13"/>
      <c r="KIU744" s="13"/>
      <c r="KIV744" s="13"/>
      <c r="KIW744" s="13"/>
      <c r="KIX744" s="13"/>
      <c r="KIY744" s="13"/>
      <c r="KIZ744" s="13"/>
      <c r="KJA744" s="13"/>
      <c r="KJB744" s="13"/>
      <c r="KJC744" s="13"/>
      <c r="KJD744" s="13"/>
      <c r="KJE744" s="13"/>
      <c r="KJF744" s="13"/>
      <c r="KJG744" s="13"/>
      <c r="KJH744" s="13"/>
      <c r="KJI744" s="13"/>
      <c r="KJJ744" s="13"/>
      <c r="KJK744" s="13"/>
      <c r="KJL744" s="13"/>
      <c r="KJM744" s="13"/>
      <c r="KJN744" s="13"/>
      <c r="KJO744" s="13"/>
      <c r="KJP744" s="13"/>
      <c r="KJQ744" s="13"/>
      <c r="KJR744" s="13"/>
      <c r="KJS744" s="13"/>
      <c r="KJT744" s="13"/>
      <c r="KJU744" s="13"/>
      <c r="KJV744" s="13"/>
      <c r="KJW744" s="13"/>
      <c r="KJX744" s="13"/>
      <c r="KJY744" s="13"/>
      <c r="KJZ744" s="13"/>
      <c r="KKA744" s="13"/>
      <c r="KKB744" s="13"/>
      <c r="KKC744" s="13"/>
      <c r="KKD744" s="13"/>
      <c r="KKE744" s="13"/>
      <c r="KKF744" s="13"/>
      <c r="KKG744" s="13"/>
      <c r="KKH744" s="13"/>
      <c r="KKI744" s="13"/>
      <c r="KKJ744" s="13"/>
      <c r="KKK744" s="13"/>
      <c r="KKL744" s="13"/>
      <c r="KKM744" s="13"/>
      <c r="KKN744" s="13"/>
      <c r="KKO744" s="13"/>
      <c r="KKP744" s="13"/>
      <c r="KKQ744" s="13"/>
      <c r="KKR744" s="13"/>
      <c r="KKS744" s="13"/>
      <c r="KKT744" s="13"/>
      <c r="KKU744" s="13"/>
      <c r="KKV744" s="13"/>
      <c r="KKW744" s="13"/>
      <c r="KKX744" s="13"/>
      <c r="KKY744" s="13"/>
      <c r="KKZ744" s="13"/>
      <c r="KLA744" s="13"/>
      <c r="KLB744" s="13"/>
      <c r="KLC744" s="13"/>
      <c r="KLD744" s="13"/>
      <c r="KLE744" s="13"/>
      <c r="KLF744" s="13"/>
      <c r="KLG744" s="13"/>
      <c r="KLH744" s="13"/>
      <c r="KLI744" s="13"/>
      <c r="KLJ744" s="13"/>
      <c r="KLK744" s="13"/>
      <c r="KLL744" s="13"/>
      <c r="KLM744" s="13"/>
      <c r="KLN744" s="13"/>
      <c r="KLO744" s="13"/>
      <c r="KLP744" s="13"/>
      <c r="KLQ744" s="13"/>
      <c r="KLR744" s="13"/>
      <c r="KLS744" s="13"/>
      <c r="KLT744" s="13"/>
      <c r="KLU744" s="13"/>
      <c r="KLV744" s="13"/>
      <c r="KLW744" s="13"/>
      <c r="KLX744" s="13"/>
      <c r="KLY744" s="13"/>
      <c r="KLZ744" s="13"/>
      <c r="KMA744" s="13"/>
      <c r="KMB744" s="13"/>
      <c r="KMC744" s="13"/>
      <c r="KMD744" s="13"/>
      <c r="KME744" s="13"/>
      <c r="KMF744" s="13"/>
      <c r="KMG744" s="13"/>
      <c r="KMH744" s="13"/>
      <c r="KMI744" s="13"/>
      <c r="KMJ744" s="13"/>
      <c r="KMK744" s="13"/>
      <c r="KML744" s="13"/>
      <c r="KMM744" s="13"/>
      <c r="KMN744" s="13"/>
      <c r="KMO744" s="13"/>
      <c r="KMP744" s="13"/>
      <c r="KMQ744" s="13"/>
      <c r="KMR744" s="13"/>
      <c r="KMS744" s="13"/>
      <c r="KMT744" s="13"/>
      <c r="KMU744" s="13"/>
      <c r="KMV744" s="13"/>
      <c r="KMW744" s="13"/>
      <c r="KMX744" s="13"/>
      <c r="KMY744" s="13"/>
      <c r="KMZ744" s="13"/>
      <c r="KNA744" s="13"/>
      <c r="KNB744" s="13"/>
      <c r="KNC744" s="13"/>
      <c r="KND744" s="13"/>
      <c r="KNE744" s="13"/>
      <c r="KNF744" s="13"/>
      <c r="KNG744" s="13"/>
      <c r="KNH744" s="13"/>
      <c r="KNI744" s="13"/>
      <c r="KNJ744" s="13"/>
      <c r="KNK744" s="13"/>
      <c r="KNL744" s="13"/>
      <c r="KNM744" s="13"/>
      <c r="KNN744" s="13"/>
      <c r="KNO744" s="13"/>
      <c r="KNP744" s="13"/>
      <c r="KNQ744" s="13"/>
      <c r="KNR744" s="13"/>
      <c r="KNS744" s="13"/>
      <c r="KNT744" s="13"/>
      <c r="KNU744" s="13"/>
      <c r="KNV744" s="13"/>
      <c r="KNW744" s="13"/>
      <c r="KNX744" s="13"/>
      <c r="KNY744" s="13"/>
      <c r="KNZ744" s="13"/>
      <c r="KOA744" s="13"/>
      <c r="KOB744" s="13"/>
      <c r="KOC744" s="13"/>
      <c r="KOD744" s="13"/>
      <c r="KOE744" s="13"/>
      <c r="KOF744" s="13"/>
      <c r="KOG744" s="13"/>
      <c r="KOH744" s="13"/>
      <c r="KOI744" s="13"/>
      <c r="KOJ744" s="13"/>
      <c r="KOK744" s="13"/>
      <c r="KOL744" s="13"/>
      <c r="KOM744" s="13"/>
      <c r="KON744" s="13"/>
      <c r="KOO744" s="13"/>
      <c r="KOP744" s="13"/>
      <c r="KOQ744" s="13"/>
      <c r="KOR744" s="13"/>
      <c r="KOS744" s="13"/>
      <c r="KOT744" s="13"/>
      <c r="KOU744" s="13"/>
      <c r="KOV744" s="13"/>
      <c r="KOW744" s="13"/>
      <c r="KOX744" s="13"/>
      <c r="KOY744" s="13"/>
      <c r="KOZ744" s="13"/>
      <c r="KPA744" s="13"/>
      <c r="KPB744" s="13"/>
      <c r="KPC744" s="13"/>
      <c r="KPD744" s="13"/>
      <c r="KPE744" s="13"/>
      <c r="KPF744" s="13"/>
      <c r="KPG744" s="13"/>
      <c r="KPH744" s="13"/>
      <c r="KPI744" s="13"/>
      <c r="KPJ744" s="13"/>
      <c r="KPK744" s="13"/>
      <c r="KPL744" s="13"/>
      <c r="KPM744" s="13"/>
      <c r="KPN744" s="13"/>
      <c r="KPO744" s="13"/>
      <c r="KPP744" s="13"/>
      <c r="KPQ744" s="13"/>
      <c r="KPR744" s="13"/>
      <c r="KPS744" s="13"/>
      <c r="KPT744" s="13"/>
      <c r="KPU744" s="13"/>
      <c r="KPV744" s="13"/>
      <c r="KPW744" s="13"/>
      <c r="KPX744" s="13"/>
      <c r="KPY744" s="13"/>
      <c r="KPZ744" s="13"/>
      <c r="KQA744" s="13"/>
      <c r="KQB744" s="13"/>
      <c r="KQC744" s="13"/>
      <c r="KQD744" s="13"/>
      <c r="KQE744" s="13"/>
      <c r="KQF744" s="13"/>
      <c r="KQG744" s="13"/>
      <c r="KQH744" s="13"/>
      <c r="KQI744" s="13"/>
      <c r="KQJ744" s="13"/>
      <c r="KQK744" s="13"/>
      <c r="KQL744" s="13"/>
      <c r="KQM744" s="13"/>
      <c r="KQN744" s="13"/>
      <c r="KQO744" s="13"/>
      <c r="KQP744" s="13"/>
      <c r="KQQ744" s="13"/>
      <c r="KQR744" s="13"/>
      <c r="KQS744" s="13"/>
      <c r="KQT744" s="13"/>
      <c r="KQU744" s="13"/>
      <c r="KQV744" s="13"/>
      <c r="KQW744" s="13"/>
      <c r="KQX744" s="13"/>
      <c r="KQY744" s="13"/>
      <c r="KQZ744" s="13"/>
      <c r="KRA744" s="13"/>
      <c r="KRB744" s="13"/>
      <c r="KRC744" s="13"/>
      <c r="KRD744" s="13"/>
      <c r="KRE744" s="13"/>
      <c r="KRF744" s="13"/>
      <c r="KRG744" s="13"/>
      <c r="KRH744" s="13"/>
      <c r="KRI744" s="13"/>
      <c r="KRJ744" s="13"/>
      <c r="KRK744" s="13"/>
      <c r="KRL744" s="13"/>
      <c r="KRM744" s="13"/>
      <c r="KRN744" s="13"/>
      <c r="KRO744" s="13"/>
      <c r="KRP744" s="13"/>
      <c r="KRQ744" s="13"/>
      <c r="KRR744" s="13"/>
      <c r="KRS744" s="13"/>
      <c r="KRT744" s="13"/>
      <c r="KRU744" s="13"/>
      <c r="KRV744" s="13"/>
      <c r="KRW744" s="13"/>
      <c r="KRX744" s="13"/>
      <c r="KRY744" s="13"/>
      <c r="KRZ744" s="13"/>
      <c r="KSA744" s="13"/>
      <c r="KSB744" s="13"/>
      <c r="KSC744" s="13"/>
      <c r="KSD744" s="13"/>
      <c r="KSE744" s="13"/>
      <c r="KSF744" s="13"/>
      <c r="KSG744" s="13"/>
      <c r="KSH744" s="13"/>
      <c r="KSI744" s="13"/>
      <c r="KSJ744" s="13"/>
      <c r="KSK744" s="13"/>
      <c r="KSL744" s="13"/>
      <c r="KSM744" s="13"/>
      <c r="KSN744" s="13"/>
      <c r="KSO744" s="13"/>
      <c r="KSP744" s="13"/>
      <c r="KSQ744" s="13"/>
      <c r="KSR744" s="13"/>
      <c r="KSS744" s="13"/>
      <c r="KST744" s="13"/>
      <c r="KSU744" s="13"/>
      <c r="KSV744" s="13"/>
      <c r="KSW744" s="13"/>
      <c r="KSX744" s="13"/>
      <c r="KSY744" s="13"/>
      <c r="KSZ744" s="13"/>
      <c r="KTA744" s="13"/>
      <c r="KTB744" s="13"/>
      <c r="KTC744" s="13"/>
      <c r="KTD744" s="13"/>
      <c r="KTE744" s="13"/>
      <c r="KTF744" s="13"/>
      <c r="KTG744" s="13"/>
      <c r="KTH744" s="13"/>
      <c r="KTI744" s="13"/>
      <c r="KTJ744" s="13"/>
      <c r="KTK744" s="13"/>
      <c r="KTL744" s="13"/>
      <c r="KTM744" s="13"/>
      <c r="KTN744" s="13"/>
      <c r="KTO744" s="13"/>
      <c r="KTP744" s="13"/>
      <c r="KTQ744" s="13"/>
      <c r="KTR744" s="13"/>
      <c r="KTS744" s="13"/>
      <c r="KTT744" s="13"/>
      <c r="KTU744" s="13"/>
      <c r="KTV744" s="13"/>
      <c r="KTW744" s="13"/>
      <c r="KTX744" s="13"/>
      <c r="KTY744" s="13"/>
      <c r="KTZ744" s="13"/>
      <c r="KUA744" s="13"/>
      <c r="KUB744" s="13"/>
      <c r="KUC744" s="13"/>
      <c r="KUD744" s="13"/>
      <c r="KUE744" s="13"/>
      <c r="KUF744" s="13"/>
      <c r="KUG744" s="13"/>
      <c r="KUH744" s="13"/>
      <c r="KUI744" s="13"/>
      <c r="KUJ744" s="13"/>
      <c r="KUK744" s="13"/>
      <c r="KUL744" s="13"/>
      <c r="KUM744" s="13"/>
      <c r="KUN744" s="13"/>
      <c r="KUO744" s="13"/>
      <c r="KUP744" s="13"/>
      <c r="KUQ744" s="13"/>
      <c r="KUR744" s="13"/>
      <c r="KUS744" s="13"/>
      <c r="KUT744" s="13"/>
      <c r="KUU744" s="13"/>
      <c r="KUV744" s="13"/>
      <c r="KUW744" s="13"/>
      <c r="KUX744" s="13"/>
      <c r="KUY744" s="13"/>
      <c r="KUZ744" s="13"/>
      <c r="KVA744" s="13"/>
      <c r="KVB744" s="13"/>
      <c r="KVC744" s="13"/>
      <c r="KVD744" s="13"/>
      <c r="KVE744" s="13"/>
      <c r="KVF744" s="13"/>
      <c r="KVG744" s="13"/>
      <c r="KVH744" s="13"/>
      <c r="KVI744" s="13"/>
      <c r="KVJ744" s="13"/>
      <c r="KVK744" s="13"/>
      <c r="KVL744" s="13"/>
      <c r="KVM744" s="13"/>
      <c r="KVN744" s="13"/>
      <c r="KVO744" s="13"/>
      <c r="KVP744" s="13"/>
      <c r="KVQ744" s="13"/>
      <c r="KVR744" s="13"/>
      <c r="KVS744" s="13"/>
      <c r="KVT744" s="13"/>
      <c r="KVU744" s="13"/>
      <c r="KVV744" s="13"/>
      <c r="KVW744" s="13"/>
      <c r="KVX744" s="13"/>
      <c r="KVY744" s="13"/>
      <c r="KVZ744" s="13"/>
      <c r="KWA744" s="13"/>
      <c r="KWB744" s="13"/>
      <c r="KWC744" s="13"/>
      <c r="KWD744" s="13"/>
      <c r="KWE744" s="13"/>
      <c r="KWF744" s="13"/>
      <c r="KWG744" s="13"/>
      <c r="KWH744" s="13"/>
      <c r="KWI744" s="13"/>
      <c r="KWJ744" s="13"/>
      <c r="KWK744" s="13"/>
      <c r="KWL744" s="13"/>
      <c r="KWM744" s="13"/>
      <c r="KWN744" s="13"/>
      <c r="KWO744" s="13"/>
      <c r="KWP744" s="13"/>
      <c r="KWQ744" s="13"/>
      <c r="KWR744" s="13"/>
      <c r="KWS744" s="13"/>
      <c r="KWT744" s="13"/>
      <c r="KWU744" s="13"/>
      <c r="KWV744" s="13"/>
      <c r="KWW744" s="13"/>
      <c r="KWX744" s="13"/>
      <c r="KWY744" s="13"/>
      <c r="KWZ744" s="13"/>
      <c r="KXA744" s="13"/>
      <c r="KXB744" s="13"/>
      <c r="KXC744" s="13"/>
      <c r="KXD744" s="13"/>
      <c r="KXE744" s="13"/>
      <c r="KXF744" s="13"/>
      <c r="KXG744" s="13"/>
      <c r="KXH744" s="13"/>
      <c r="KXI744" s="13"/>
      <c r="KXJ744" s="13"/>
      <c r="KXK744" s="13"/>
      <c r="KXL744" s="13"/>
      <c r="KXM744" s="13"/>
      <c r="KXN744" s="13"/>
      <c r="KXO744" s="13"/>
      <c r="KXP744" s="13"/>
      <c r="KXQ744" s="13"/>
      <c r="KXR744" s="13"/>
      <c r="KXS744" s="13"/>
      <c r="KXT744" s="13"/>
      <c r="KXU744" s="13"/>
      <c r="KXV744" s="13"/>
      <c r="KXW744" s="13"/>
      <c r="KXX744" s="13"/>
      <c r="KXY744" s="13"/>
      <c r="KXZ744" s="13"/>
      <c r="KYA744" s="13"/>
      <c r="KYB744" s="13"/>
      <c r="KYC744" s="13"/>
      <c r="KYD744" s="13"/>
      <c r="KYE744" s="13"/>
      <c r="KYF744" s="13"/>
      <c r="KYG744" s="13"/>
      <c r="KYH744" s="13"/>
      <c r="KYI744" s="13"/>
      <c r="KYJ744" s="13"/>
      <c r="KYK744" s="13"/>
      <c r="KYL744" s="13"/>
      <c r="KYM744" s="13"/>
      <c r="KYN744" s="13"/>
      <c r="KYO744" s="13"/>
      <c r="KYP744" s="13"/>
      <c r="KYQ744" s="13"/>
      <c r="KYR744" s="13"/>
      <c r="KYS744" s="13"/>
      <c r="KYT744" s="13"/>
      <c r="KYU744" s="13"/>
      <c r="KYV744" s="13"/>
      <c r="KYW744" s="13"/>
      <c r="KYX744" s="13"/>
      <c r="KYY744" s="13"/>
      <c r="KYZ744" s="13"/>
      <c r="KZA744" s="13"/>
      <c r="KZB744" s="13"/>
      <c r="KZC744" s="13"/>
      <c r="KZD744" s="13"/>
      <c r="KZE744" s="13"/>
      <c r="KZF744" s="13"/>
      <c r="KZG744" s="13"/>
      <c r="KZH744" s="13"/>
      <c r="KZI744" s="13"/>
      <c r="KZJ744" s="13"/>
      <c r="KZK744" s="13"/>
      <c r="KZL744" s="13"/>
      <c r="KZM744" s="13"/>
      <c r="KZN744" s="13"/>
      <c r="KZO744" s="13"/>
      <c r="KZP744" s="13"/>
      <c r="KZQ744" s="13"/>
      <c r="KZR744" s="13"/>
      <c r="KZS744" s="13"/>
      <c r="KZT744" s="13"/>
      <c r="KZU744" s="13"/>
      <c r="KZV744" s="13"/>
      <c r="KZW744" s="13"/>
      <c r="KZX744" s="13"/>
      <c r="KZY744" s="13"/>
      <c r="KZZ744" s="13"/>
      <c r="LAA744" s="13"/>
      <c r="LAB744" s="13"/>
      <c r="LAC744" s="13"/>
      <c r="LAD744" s="13"/>
      <c r="LAE744" s="13"/>
      <c r="LAF744" s="13"/>
      <c r="LAG744" s="13"/>
      <c r="LAH744" s="13"/>
      <c r="LAI744" s="13"/>
      <c r="LAJ744" s="13"/>
      <c r="LAK744" s="13"/>
      <c r="LAL744" s="13"/>
      <c r="LAM744" s="13"/>
      <c r="LAN744" s="13"/>
      <c r="LAO744" s="13"/>
      <c r="LAP744" s="13"/>
      <c r="LAQ744" s="13"/>
      <c r="LAR744" s="13"/>
      <c r="LAS744" s="13"/>
      <c r="LAT744" s="13"/>
      <c r="LAU744" s="13"/>
      <c r="LAV744" s="13"/>
      <c r="LAW744" s="13"/>
      <c r="LAX744" s="13"/>
      <c r="LAY744" s="13"/>
      <c r="LAZ744" s="13"/>
      <c r="LBA744" s="13"/>
      <c r="LBB744" s="13"/>
      <c r="LBC744" s="13"/>
      <c r="LBD744" s="13"/>
      <c r="LBE744" s="13"/>
      <c r="LBF744" s="13"/>
      <c r="LBG744" s="13"/>
      <c r="LBH744" s="13"/>
      <c r="LBI744" s="13"/>
      <c r="LBJ744" s="13"/>
      <c r="LBK744" s="13"/>
      <c r="LBL744" s="13"/>
      <c r="LBM744" s="13"/>
      <c r="LBN744" s="13"/>
      <c r="LBO744" s="13"/>
      <c r="LBP744" s="13"/>
      <c r="LBQ744" s="13"/>
      <c r="LBR744" s="13"/>
      <c r="LBS744" s="13"/>
      <c r="LBT744" s="13"/>
      <c r="LBU744" s="13"/>
      <c r="LBV744" s="13"/>
      <c r="LBW744" s="13"/>
      <c r="LBX744" s="13"/>
      <c r="LBY744" s="13"/>
      <c r="LBZ744" s="13"/>
      <c r="LCA744" s="13"/>
      <c r="LCB744" s="13"/>
      <c r="LCC744" s="13"/>
      <c r="LCD744" s="13"/>
      <c r="LCE744" s="13"/>
      <c r="LCF744" s="13"/>
      <c r="LCG744" s="13"/>
      <c r="LCH744" s="13"/>
      <c r="LCI744" s="13"/>
      <c r="LCJ744" s="13"/>
      <c r="LCK744" s="13"/>
      <c r="LCL744" s="13"/>
      <c r="LCM744" s="13"/>
      <c r="LCN744" s="13"/>
      <c r="LCO744" s="13"/>
      <c r="LCP744" s="13"/>
      <c r="LCQ744" s="13"/>
      <c r="LCR744" s="13"/>
      <c r="LCS744" s="13"/>
      <c r="LCT744" s="13"/>
      <c r="LCU744" s="13"/>
      <c r="LCV744" s="13"/>
      <c r="LCW744" s="13"/>
      <c r="LCX744" s="13"/>
      <c r="LCY744" s="13"/>
      <c r="LCZ744" s="13"/>
      <c r="LDA744" s="13"/>
      <c r="LDB744" s="13"/>
      <c r="LDC744" s="13"/>
      <c r="LDD744" s="13"/>
      <c r="LDE744" s="13"/>
      <c r="LDF744" s="13"/>
      <c r="LDG744" s="13"/>
      <c r="LDH744" s="13"/>
      <c r="LDI744" s="13"/>
      <c r="LDJ744" s="13"/>
      <c r="LDK744" s="13"/>
      <c r="LDL744" s="13"/>
      <c r="LDM744" s="13"/>
      <c r="LDN744" s="13"/>
      <c r="LDO744" s="13"/>
      <c r="LDP744" s="13"/>
      <c r="LDQ744" s="13"/>
      <c r="LDR744" s="13"/>
      <c r="LDS744" s="13"/>
      <c r="LDT744" s="13"/>
      <c r="LDU744" s="13"/>
      <c r="LDV744" s="13"/>
      <c r="LDW744" s="13"/>
      <c r="LDX744" s="13"/>
      <c r="LDY744" s="13"/>
      <c r="LDZ744" s="13"/>
      <c r="LEA744" s="13"/>
      <c r="LEB744" s="13"/>
      <c r="LEC744" s="13"/>
      <c r="LED744" s="13"/>
      <c r="LEE744" s="13"/>
      <c r="LEF744" s="13"/>
      <c r="LEG744" s="13"/>
      <c r="LEH744" s="13"/>
      <c r="LEI744" s="13"/>
      <c r="LEJ744" s="13"/>
      <c r="LEK744" s="13"/>
      <c r="LEL744" s="13"/>
      <c r="LEM744" s="13"/>
      <c r="LEN744" s="13"/>
      <c r="LEO744" s="13"/>
      <c r="LEP744" s="13"/>
      <c r="LEQ744" s="13"/>
      <c r="LER744" s="13"/>
      <c r="LES744" s="13"/>
      <c r="LET744" s="13"/>
      <c r="LEU744" s="13"/>
      <c r="LEV744" s="13"/>
      <c r="LEW744" s="13"/>
      <c r="LEX744" s="13"/>
      <c r="LEY744" s="13"/>
      <c r="LEZ744" s="13"/>
      <c r="LFA744" s="13"/>
      <c r="LFB744" s="13"/>
      <c r="LFC744" s="13"/>
      <c r="LFD744" s="13"/>
      <c r="LFE744" s="13"/>
      <c r="LFF744" s="13"/>
      <c r="LFG744" s="13"/>
      <c r="LFH744" s="13"/>
      <c r="LFI744" s="13"/>
      <c r="LFJ744" s="13"/>
      <c r="LFK744" s="13"/>
      <c r="LFL744" s="13"/>
      <c r="LFM744" s="13"/>
      <c r="LFN744" s="13"/>
      <c r="LFO744" s="13"/>
      <c r="LFP744" s="13"/>
      <c r="LFQ744" s="13"/>
      <c r="LFR744" s="13"/>
      <c r="LFS744" s="13"/>
      <c r="LFT744" s="13"/>
      <c r="LFU744" s="13"/>
      <c r="LFV744" s="13"/>
      <c r="LFW744" s="13"/>
      <c r="LFX744" s="13"/>
      <c r="LFY744" s="13"/>
      <c r="LFZ744" s="13"/>
      <c r="LGA744" s="13"/>
      <c r="LGB744" s="13"/>
      <c r="LGC744" s="13"/>
      <c r="LGD744" s="13"/>
      <c r="LGE744" s="13"/>
      <c r="LGF744" s="13"/>
      <c r="LGG744" s="13"/>
      <c r="LGH744" s="13"/>
      <c r="LGI744" s="13"/>
      <c r="LGJ744" s="13"/>
      <c r="LGK744" s="13"/>
      <c r="LGL744" s="13"/>
      <c r="LGM744" s="13"/>
      <c r="LGN744" s="13"/>
      <c r="LGO744" s="13"/>
      <c r="LGP744" s="13"/>
      <c r="LGQ744" s="13"/>
      <c r="LGR744" s="13"/>
      <c r="LGS744" s="13"/>
      <c r="LGT744" s="13"/>
      <c r="LGU744" s="13"/>
      <c r="LGV744" s="13"/>
      <c r="LGW744" s="13"/>
      <c r="LGX744" s="13"/>
      <c r="LGY744" s="13"/>
      <c r="LGZ744" s="13"/>
      <c r="LHA744" s="13"/>
      <c r="LHB744" s="13"/>
      <c r="LHC744" s="13"/>
      <c r="LHD744" s="13"/>
      <c r="LHE744" s="13"/>
      <c r="LHF744" s="13"/>
      <c r="LHG744" s="13"/>
      <c r="LHH744" s="13"/>
      <c r="LHI744" s="13"/>
      <c r="LHJ744" s="13"/>
      <c r="LHK744" s="13"/>
      <c r="LHL744" s="13"/>
      <c r="LHM744" s="13"/>
      <c r="LHN744" s="13"/>
      <c r="LHO744" s="13"/>
      <c r="LHP744" s="13"/>
      <c r="LHQ744" s="13"/>
      <c r="LHR744" s="13"/>
      <c r="LHS744" s="13"/>
      <c r="LHT744" s="13"/>
      <c r="LHU744" s="13"/>
      <c r="LHV744" s="13"/>
      <c r="LHW744" s="13"/>
      <c r="LHX744" s="13"/>
      <c r="LHY744" s="13"/>
      <c r="LHZ744" s="13"/>
      <c r="LIA744" s="13"/>
      <c r="LIB744" s="13"/>
      <c r="LIC744" s="13"/>
      <c r="LID744" s="13"/>
      <c r="LIE744" s="13"/>
      <c r="LIF744" s="13"/>
      <c r="LIG744" s="13"/>
      <c r="LIH744" s="13"/>
      <c r="LII744" s="13"/>
      <c r="LIJ744" s="13"/>
      <c r="LIK744" s="13"/>
      <c r="LIL744" s="13"/>
      <c r="LIM744" s="13"/>
      <c r="LIN744" s="13"/>
      <c r="LIO744" s="13"/>
      <c r="LIP744" s="13"/>
      <c r="LIQ744" s="13"/>
      <c r="LIR744" s="13"/>
      <c r="LIS744" s="13"/>
      <c r="LIT744" s="13"/>
      <c r="LIU744" s="13"/>
      <c r="LIV744" s="13"/>
      <c r="LIW744" s="13"/>
      <c r="LIX744" s="13"/>
      <c r="LIY744" s="13"/>
      <c r="LIZ744" s="13"/>
      <c r="LJA744" s="13"/>
      <c r="LJB744" s="13"/>
      <c r="LJC744" s="13"/>
      <c r="LJD744" s="13"/>
      <c r="LJE744" s="13"/>
      <c r="LJF744" s="13"/>
      <c r="LJG744" s="13"/>
      <c r="LJH744" s="13"/>
      <c r="LJI744" s="13"/>
      <c r="LJJ744" s="13"/>
      <c r="LJK744" s="13"/>
      <c r="LJL744" s="13"/>
      <c r="LJM744" s="13"/>
      <c r="LJN744" s="13"/>
      <c r="LJO744" s="13"/>
      <c r="LJP744" s="13"/>
      <c r="LJQ744" s="13"/>
      <c r="LJR744" s="13"/>
      <c r="LJS744" s="13"/>
      <c r="LJT744" s="13"/>
      <c r="LJU744" s="13"/>
      <c r="LJV744" s="13"/>
      <c r="LJW744" s="13"/>
      <c r="LJX744" s="13"/>
      <c r="LJY744" s="13"/>
      <c r="LJZ744" s="13"/>
      <c r="LKA744" s="13"/>
      <c r="LKB744" s="13"/>
      <c r="LKC744" s="13"/>
      <c r="LKD744" s="13"/>
      <c r="LKE744" s="13"/>
      <c r="LKF744" s="13"/>
      <c r="LKG744" s="13"/>
      <c r="LKH744" s="13"/>
      <c r="LKI744" s="13"/>
      <c r="LKJ744" s="13"/>
      <c r="LKK744" s="13"/>
      <c r="LKL744" s="13"/>
      <c r="LKM744" s="13"/>
      <c r="LKN744" s="13"/>
      <c r="LKO744" s="13"/>
      <c r="LKP744" s="13"/>
      <c r="LKQ744" s="13"/>
      <c r="LKR744" s="13"/>
      <c r="LKS744" s="13"/>
      <c r="LKT744" s="13"/>
      <c r="LKU744" s="13"/>
      <c r="LKV744" s="13"/>
      <c r="LKW744" s="13"/>
      <c r="LKX744" s="13"/>
      <c r="LKY744" s="13"/>
      <c r="LKZ744" s="13"/>
      <c r="LLA744" s="13"/>
      <c r="LLB744" s="13"/>
      <c r="LLC744" s="13"/>
      <c r="LLD744" s="13"/>
      <c r="LLE744" s="13"/>
      <c r="LLF744" s="13"/>
      <c r="LLG744" s="13"/>
      <c r="LLH744" s="13"/>
      <c r="LLI744" s="13"/>
      <c r="LLJ744" s="13"/>
      <c r="LLK744" s="13"/>
      <c r="LLL744" s="13"/>
      <c r="LLM744" s="13"/>
      <c r="LLN744" s="13"/>
      <c r="LLO744" s="13"/>
      <c r="LLP744" s="13"/>
      <c r="LLQ744" s="13"/>
      <c r="LLR744" s="13"/>
      <c r="LLS744" s="13"/>
      <c r="LLT744" s="13"/>
      <c r="LLU744" s="13"/>
      <c r="LLV744" s="13"/>
      <c r="LLW744" s="13"/>
      <c r="LLX744" s="13"/>
      <c r="LLY744" s="13"/>
      <c r="LLZ744" s="13"/>
      <c r="LMA744" s="13"/>
      <c r="LMB744" s="13"/>
      <c r="LMC744" s="13"/>
      <c r="LMD744" s="13"/>
      <c r="LME744" s="13"/>
      <c r="LMF744" s="13"/>
      <c r="LMG744" s="13"/>
      <c r="LMH744" s="13"/>
      <c r="LMI744" s="13"/>
      <c r="LMJ744" s="13"/>
      <c r="LMK744" s="13"/>
      <c r="LML744" s="13"/>
      <c r="LMM744" s="13"/>
      <c r="LMN744" s="13"/>
      <c r="LMO744" s="13"/>
      <c r="LMP744" s="13"/>
      <c r="LMQ744" s="13"/>
      <c r="LMR744" s="13"/>
      <c r="LMS744" s="13"/>
      <c r="LMT744" s="13"/>
      <c r="LMU744" s="13"/>
      <c r="LMV744" s="13"/>
      <c r="LMW744" s="13"/>
      <c r="LMX744" s="13"/>
      <c r="LMY744" s="13"/>
      <c r="LMZ744" s="13"/>
      <c r="LNA744" s="13"/>
      <c r="LNB744" s="13"/>
      <c r="LNC744" s="13"/>
      <c r="LND744" s="13"/>
      <c r="LNE744" s="13"/>
      <c r="LNF744" s="13"/>
      <c r="LNG744" s="13"/>
      <c r="LNH744" s="13"/>
      <c r="LNI744" s="13"/>
      <c r="LNJ744" s="13"/>
      <c r="LNK744" s="13"/>
      <c r="LNL744" s="13"/>
      <c r="LNM744" s="13"/>
      <c r="LNN744" s="13"/>
      <c r="LNO744" s="13"/>
      <c r="LNP744" s="13"/>
      <c r="LNQ744" s="13"/>
      <c r="LNR744" s="13"/>
      <c r="LNS744" s="13"/>
      <c r="LNT744" s="13"/>
      <c r="LNU744" s="13"/>
      <c r="LNV744" s="13"/>
      <c r="LNW744" s="13"/>
      <c r="LNX744" s="13"/>
      <c r="LNY744" s="13"/>
      <c r="LNZ744" s="13"/>
      <c r="LOA744" s="13"/>
      <c r="LOB744" s="13"/>
      <c r="LOC744" s="13"/>
      <c r="LOD744" s="13"/>
      <c r="LOE744" s="13"/>
      <c r="LOF744" s="13"/>
      <c r="LOG744" s="13"/>
      <c r="LOH744" s="13"/>
      <c r="LOI744" s="13"/>
      <c r="LOJ744" s="13"/>
      <c r="LOK744" s="13"/>
      <c r="LOL744" s="13"/>
      <c r="LOM744" s="13"/>
      <c r="LON744" s="13"/>
      <c r="LOO744" s="13"/>
      <c r="LOP744" s="13"/>
      <c r="LOQ744" s="13"/>
      <c r="LOR744" s="13"/>
      <c r="LOS744" s="13"/>
      <c r="LOT744" s="13"/>
      <c r="LOU744" s="13"/>
      <c r="LOV744" s="13"/>
      <c r="LOW744" s="13"/>
      <c r="LOX744" s="13"/>
      <c r="LOY744" s="13"/>
      <c r="LOZ744" s="13"/>
      <c r="LPA744" s="13"/>
      <c r="LPB744" s="13"/>
      <c r="LPC744" s="13"/>
      <c r="LPD744" s="13"/>
      <c r="LPE744" s="13"/>
      <c r="LPF744" s="13"/>
      <c r="LPG744" s="13"/>
      <c r="LPH744" s="13"/>
      <c r="LPI744" s="13"/>
      <c r="LPJ744" s="13"/>
      <c r="LPK744" s="13"/>
      <c r="LPL744" s="13"/>
      <c r="LPM744" s="13"/>
      <c r="LPN744" s="13"/>
      <c r="LPO744" s="13"/>
      <c r="LPP744" s="13"/>
      <c r="LPQ744" s="13"/>
      <c r="LPR744" s="13"/>
      <c r="LPS744" s="13"/>
      <c r="LPT744" s="13"/>
      <c r="LPU744" s="13"/>
      <c r="LPV744" s="13"/>
      <c r="LPW744" s="13"/>
      <c r="LPX744" s="13"/>
      <c r="LPY744" s="13"/>
      <c r="LPZ744" s="13"/>
      <c r="LQA744" s="13"/>
      <c r="LQB744" s="13"/>
      <c r="LQC744" s="13"/>
      <c r="LQD744" s="13"/>
      <c r="LQE744" s="13"/>
      <c r="LQF744" s="13"/>
      <c r="LQG744" s="13"/>
      <c r="LQH744" s="13"/>
      <c r="LQI744" s="13"/>
      <c r="LQJ744" s="13"/>
      <c r="LQK744" s="13"/>
      <c r="LQL744" s="13"/>
      <c r="LQM744" s="13"/>
      <c r="LQN744" s="13"/>
      <c r="LQO744" s="13"/>
      <c r="LQP744" s="13"/>
      <c r="LQQ744" s="13"/>
      <c r="LQR744" s="13"/>
      <c r="LQS744" s="13"/>
      <c r="LQT744" s="13"/>
      <c r="LQU744" s="13"/>
      <c r="LQV744" s="13"/>
      <c r="LQW744" s="13"/>
      <c r="LQX744" s="13"/>
      <c r="LQY744" s="13"/>
      <c r="LQZ744" s="13"/>
      <c r="LRA744" s="13"/>
      <c r="LRB744" s="13"/>
      <c r="LRC744" s="13"/>
      <c r="LRD744" s="13"/>
      <c r="LRE744" s="13"/>
      <c r="LRF744" s="13"/>
      <c r="LRG744" s="13"/>
      <c r="LRH744" s="13"/>
      <c r="LRI744" s="13"/>
      <c r="LRJ744" s="13"/>
      <c r="LRK744" s="13"/>
      <c r="LRL744" s="13"/>
      <c r="LRM744" s="13"/>
      <c r="LRN744" s="13"/>
      <c r="LRO744" s="13"/>
      <c r="LRP744" s="13"/>
      <c r="LRQ744" s="13"/>
      <c r="LRR744" s="13"/>
      <c r="LRS744" s="13"/>
      <c r="LRT744" s="13"/>
      <c r="LRU744" s="13"/>
      <c r="LRV744" s="13"/>
      <c r="LRW744" s="13"/>
      <c r="LRX744" s="13"/>
      <c r="LRY744" s="13"/>
      <c r="LRZ744" s="13"/>
      <c r="LSA744" s="13"/>
      <c r="LSB744" s="13"/>
      <c r="LSC744" s="13"/>
      <c r="LSD744" s="13"/>
      <c r="LSE744" s="13"/>
      <c r="LSF744" s="13"/>
      <c r="LSG744" s="13"/>
      <c r="LSH744" s="13"/>
      <c r="LSI744" s="13"/>
      <c r="LSJ744" s="13"/>
      <c r="LSK744" s="13"/>
      <c r="LSL744" s="13"/>
      <c r="LSM744" s="13"/>
      <c r="LSN744" s="13"/>
      <c r="LSO744" s="13"/>
      <c r="LSP744" s="13"/>
      <c r="LSQ744" s="13"/>
      <c r="LSR744" s="13"/>
      <c r="LSS744" s="13"/>
      <c r="LST744" s="13"/>
      <c r="LSU744" s="13"/>
      <c r="LSV744" s="13"/>
      <c r="LSW744" s="13"/>
      <c r="LSX744" s="13"/>
      <c r="LSY744" s="13"/>
      <c r="LSZ744" s="13"/>
      <c r="LTA744" s="13"/>
      <c r="LTB744" s="13"/>
      <c r="LTC744" s="13"/>
      <c r="LTD744" s="13"/>
      <c r="LTE744" s="13"/>
      <c r="LTF744" s="13"/>
      <c r="LTG744" s="13"/>
      <c r="LTH744" s="13"/>
      <c r="LTI744" s="13"/>
      <c r="LTJ744" s="13"/>
      <c r="LTK744" s="13"/>
      <c r="LTL744" s="13"/>
      <c r="LTM744" s="13"/>
      <c r="LTN744" s="13"/>
      <c r="LTO744" s="13"/>
      <c r="LTP744" s="13"/>
      <c r="LTQ744" s="13"/>
      <c r="LTR744" s="13"/>
      <c r="LTS744" s="13"/>
      <c r="LTT744" s="13"/>
      <c r="LTU744" s="13"/>
      <c r="LTV744" s="13"/>
      <c r="LTW744" s="13"/>
      <c r="LTX744" s="13"/>
      <c r="LTY744" s="13"/>
      <c r="LTZ744" s="13"/>
      <c r="LUA744" s="13"/>
      <c r="LUB744" s="13"/>
      <c r="LUC744" s="13"/>
      <c r="LUD744" s="13"/>
      <c r="LUE744" s="13"/>
      <c r="LUF744" s="13"/>
      <c r="LUG744" s="13"/>
      <c r="LUH744" s="13"/>
      <c r="LUI744" s="13"/>
      <c r="LUJ744" s="13"/>
      <c r="LUK744" s="13"/>
      <c r="LUL744" s="13"/>
      <c r="LUM744" s="13"/>
      <c r="LUN744" s="13"/>
      <c r="LUO744" s="13"/>
      <c r="LUP744" s="13"/>
      <c r="LUQ744" s="13"/>
      <c r="LUR744" s="13"/>
      <c r="LUS744" s="13"/>
      <c r="LUT744" s="13"/>
      <c r="LUU744" s="13"/>
      <c r="LUV744" s="13"/>
      <c r="LUW744" s="13"/>
      <c r="LUX744" s="13"/>
      <c r="LUY744" s="13"/>
      <c r="LUZ744" s="13"/>
      <c r="LVA744" s="13"/>
      <c r="LVB744" s="13"/>
      <c r="LVC744" s="13"/>
      <c r="LVD744" s="13"/>
      <c r="LVE744" s="13"/>
      <c r="LVF744" s="13"/>
      <c r="LVG744" s="13"/>
      <c r="LVH744" s="13"/>
      <c r="LVI744" s="13"/>
      <c r="LVJ744" s="13"/>
      <c r="LVK744" s="13"/>
      <c r="LVL744" s="13"/>
      <c r="LVM744" s="13"/>
      <c r="LVN744" s="13"/>
      <c r="LVO744" s="13"/>
      <c r="LVP744" s="13"/>
      <c r="LVQ744" s="13"/>
      <c r="LVR744" s="13"/>
      <c r="LVS744" s="13"/>
      <c r="LVT744" s="13"/>
      <c r="LVU744" s="13"/>
      <c r="LVV744" s="13"/>
      <c r="LVW744" s="13"/>
      <c r="LVX744" s="13"/>
      <c r="LVY744" s="13"/>
      <c r="LVZ744" s="13"/>
      <c r="LWA744" s="13"/>
      <c r="LWB744" s="13"/>
      <c r="LWC744" s="13"/>
      <c r="LWD744" s="13"/>
      <c r="LWE744" s="13"/>
      <c r="LWF744" s="13"/>
      <c r="LWG744" s="13"/>
      <c r="LWH744" s="13"/>
      <c r="LWI744" s="13"/>
      <c r="LWJ744" s="13"/>
      <c r="LWK744" s="13"/>
      <c r="LWL744" s="13"/>
      <c r="LWM744" s="13"/>
      <c r="LWN744" s="13"/>
      <c r="LWO744" s="13"/>
      <c r="LWP744" s="13"/>
      <c r="LWQ744" s="13"/>
      <c r="LWR744" s="13"/>
      <c r="LWS744" s="13"/>
      <c r="LWT744" s="13"/>
      <c r="LWU744" s="13"/>
      <c r="LWV744" s="13"/>
      <c r="LWW744" s="13"/>
      <c r="LWX744" s="13"/>
      <c r="LWY744" s="13"/>
      <c r="LWZ744" s="13"/>
      <c r="LXA744" s="13"/>
      <c r="LXB744" s="13"/>
      <c r="LXC744" s="13"/>
      <c r="LXD744" s="13"/>
      <c r="LXE744" s="13"/>
      <c r="LXF744" s="13"/>
      <c r="LXG744" s="13"/>
      <c r="LXH744" s="13"/>
      <c r="LXI744" s="13"/>
      <c r="LXJ744" s="13"/>
      <c r="LXK744" s="13"/>
      <c r="LXL744" s="13"/>
      <c r="LXM744" s="13"/>
      <c r="LXN744" s="13"/>
      <c r="LXO744" s="13"/>
      <c r="LXP744" s="13"/>
      <c r="LXQ744" s="13"/>
      <c r="LXR744" s="13"/>
      <c r="LXS744" s="13"/>
      <c r="LXT744" s="13"/>
      <c r="LXU744" s="13"/>
      <c r="LXV744" s="13"/>
      <c r="LXW744" s="13"/>
      <c r="LXX744" s="13"/>
      <c r="LXY744" s="13"/>
      <c r="LXZ744" s="13"/>
      <c r="LYA744" s="13"/>
      <c r="LYB744" s="13"/>
      <c r="LYC744" s="13"/>
      <c r="LYD744" s="13"/>
      <c r="LYE744" s="13"/>
      <c r="LYF744" s="13"/>
      <c r="LYG744" s="13"/>
      <c r="LYH744" s="13"/>
      <c r="LYI744" s="13"/>
      <c r="LYJ744" s="13"/>
      <c r="LYK744" s="13"/>
      <c r="LYL744" s="13"/>
      <c r="LYM744" s="13"/>
      <c r="LYN744" s="13"/>
      <c r="LYO744" s="13"/>
      <c r="LYP744" s="13"/>
      <c r="LYQ744" s="13"/>
      <c r="LYR744" s="13"/>
      <c r="LYS744" s="13"/>
      <c r="LYT744" s="13"/>
      <c r="LYU744" s="13"/>
      <c r="LYV744" s="13"/>
      <c r="LYW744" s="13"/>
      <c r="LYX744" s="13"/>
      <c r="LYY744" s="13"/>
      <c r="LYZ744" s="13"/>
      <c r="LZA744" s="13"/>
      <c r="LZB744" s="13"/>
      <c r="LZC744" s="13"/>
      <c r="LZD744" s="13"/>
      <c r="LZE744" s="13"/>
      <c r="LZF744" s="13"/>
      <c r="LZG744" s="13"/>
      <c r="LZH744" s="13"/>
      <c r="LZI744" s="13"/>
      <c r="LZJ744" s="13"/>
      <c r="LZK744" s="13"/>
      <c r="LZL744" s="13"/>
      <c r="LZM744" s="13"/>
      <c r="LZN744" s="13"/>
      <c r="LZO744" s="13"/>
      <c r="LZP744" s="13"/>
      <c r="LZQ744" s="13"/>
      <c r="LZR744" s="13"/>
      <c r="LZS744" s="13"/>
      <c r="LZT744" s="13"/>
      <c r="LZU744" s="13"/>
      <c r="LZV744" s="13"/>
      <c r="LZW744" s="13"/>
      <c r="LZX744" s="13"/>
      <c r="LZY744" s="13"/>
      <c r="LZZ744" s="13"/>
      <c r="MAA744" s="13"/>
      <c r="MAB744" s="13"/>
      <c r="MAC744" s="13"/>
      <c r="MAD744" s="13"/>
      <c r="MAE744" s="13"/>
      <c r="MAF744" s="13"/>
      <c r="MAG744" s="13"/>
      <c r="MAH744" s="13"/>
      <c r="MAI744" s="13"/>
      <c r="MAJ744" s="13"/>
      <c r="MAK744" s="13"/>
      <c r="MAL744" s="13"/>
      <c r="MAM744" s="13"/>
      <c r="MAN744" s="13"/>
      <c r="MAO744" s="13"/>
      <c r="MAP744" s="13"/>
      <c r="MAQ744" s="13"/>
      <c r="MAR744" s="13"/>
      <c r="MAS744" s="13"/>
      <c r="MAT744" s="13"/>
      <c r="MAU744" s="13"/>
      <c r="MAV744" s="13"/>
      <c r="MAW744" s="13"/>
      <c r="MAX744" s="13"/>
      <c r="MAY744" s="13"/>
      <c r="MAZ744" s="13"/>
      <c r="MBA744" s="13"/>
      <c r="MBB744" s="13"/>
      <c r="MBC744" s="13"/>
      <c r="MBD744" s="13"/>
      <c r="MBE744" s="13"/>
      <c r="MBF744" s="13"/>
      <c r="MBG744" s="13"/>
      <c r="MBH744" s="13"/>
      <c r="MBI744" s="13"/>
      <c r="MBJ744" s="13"/>
      <c r="MBK744" s="13"/>
      <c r="MBL744" s="13"/>
      <c r="MBM744" s="13"/>
      <c r="MBN744" s="13"/>
      <c r="MBO744" s="13"/>
      <c r="MBP744" s="13"/>
      <c r="MBQ744" s="13"/>
      <c r="MBR744" s="13"/>
      <c r="MBS744" s="13"/>
      <c r="MBT744" s="13"/>
      <c r="MBU744" s="13"/>
      <c r="MBV744" s="13"/>
      <c r="MBW744" s="13"/>
      <c r="MBX744" s="13"/>
      <c r="MBY744" s="13"/>
      <c r="MBZ744" s="13"/>
      <c r="MCA744" s="13"/>
      <c r="MCB744" s="13"/>
      <c r="MCC744" s="13"/>
      <c r="MCD744" s="13"/>
      <c r="MCE744" s="13"/>
      <c r="MCF744" s="13"/>
      <c r="MCG744" s="13"/>
      <c r="MCH744" s="13"/>
      <c r="MCI744" s="13"/>
      <c r="MCJ744" s="13"/>
      <c r="MCK744" s="13"/>
      <c r="MCL744" s="13"/>
      <c r="MCM744" s="13"/>
      <c r="MCN744" s="13"/>
      <c r="MCO744" s="13"/>
      <c r="MCP744" s="13"/>
      <c r="MCQ744" s="13"/>
      <c r="MCR744" s="13"/>
      <c r="MCS744" s="13"/>
      <c r="MCT744" s="13"/>
      <c r="MCU744" s="13"/>
      <c r="MCV744" s="13"/>
      <c r="MCW744" s="13"/>
      <c r="MCX744" s="13"/>
      <c r="MCY744" s="13"/>
      <c r="MCZ744" s="13"/>
      <c r="MDA744" s="13"/>
      <c r="MDB744" s="13"/>
      <c r="MDC744" s="13"/>
      <c r="MDD744" s="13"/>
      <c r="MDE744" s="13"/>
      <c r="MDF744" s="13"/>
      <c r="MDG744" s="13"/>
      <c r="MDH744" s="13"/>
      <c r="MDI744" s="13"/>
      <c r="MDJ744" s="13"/>
      <c r="MDK744" s="13"/>
      <c r="MDL744" s="13"/>
      <c r="MDM744" s="13"/>
      <c r="MDN744" s="13"/>
      <c r="MDO744" s="13"/>
      <c r="MDP744" s="13"/>
      <c r="MDQ744" s="13"/>
      <c r="MDR744" s="13"/>
      <c r="MDS744" s="13"/>
      <c r="MDT744" s="13"/>
      <c r="MDU744" s="13"/>
      <c r="MDV744" s="13"/>
      <c r="MDW744" s="13"/>
      <c r="MDX744" s="13"/>
      <c r="MDY744" s="13"/>
      <c r="MDZ744" s="13"/>
      <c r="MEA744" s="13"/>
      <c r="MEB744" s="13"/>
      <c r="MEC744" s="13"/>
      <c r="MED744" s="13"/>
      <c r="MEE744" s="13"/>
      <c r="MEF744" s="13"/>
      <c r="MEG744" s="13"/>
      <c r="MEH744" s="13"/>
      <c r="MEI744" s="13"/>
      <c r="MEJ744" s="13"/>
      <c r="MEK744" s="13"/>
      <c r="MEL744" s="13"/>
      <c r="MEM744" s="13"/>
      <c r="MEN744" s="13"/>
      <c r="MEO744" s="13"/>
      <c r="MEP744" s="13"/>
      <c r="MEQ744" s="13"/>
      <c r="MER744" s="13"/>
      <c r="MES744" s="13"/>
      <c r="MET744" s="13"/>
      <c r="MEU744" s="13"/>
      <c r="MEV744" s="13"/>
      <c r="MEW744" s="13"/>
      <c r="MEX744" s="13"/>
      <c r="MEY744" s="13"/>
      <c r="MEZ744" s="13"/>
      <c r="MFA744" s="13"/>
      <c r="MFB744" s="13"/>
      <c r="MFC744" s="13"/>
      <c r="MFD744" s="13"/>
      <c r="MFE744" s="13"/>
      <c r="MFF744" s="13"/>
      <c r="MFG744" s="13"/>
      <c r="MFH744" s="13"/>
      <c r="MFI744" s="13"/>
      <c r="MFJ744" s="13"/>
      <c r="MFK744" s="13"/>
      <c r="MFL744" s="13"/>
      <c r="MFM744" s="13"/>
      <c r="MFN744" s="13"/>
      <c r="MFO744" s="13"/>
      <c r="MFP744" s="13"/>
      <c r="MFQ744" s="13"/>
      <c r="MFR744" s="13"/>
      <c r="MFS744" s="13"/>
      <c r="MFT744" s="13"/>
      <c r="MFU744" s="13"/>
      <c r="MFV744" s="13"/>
      <c r="MFW744" s="13"/>
      <c r="MFX744" s="13"/>
      <c r="MFY744" s="13"/>
      <c r="MFZ744" s="13"/>
      <c r="MGA744" s="13"/>
      <c r="MGB744" s="13"/>
      <c r="MGC744" s="13"/>
      <c r="MGD744" s="13"/>
      <c r="MGE744" s="13"/>
      <c r="MGF744" s="13"/>
      <c r="MGG744" s="13"/>
      <c r="MGH744" s="13"/>
      <c r="MGI744" s="13"/>
      <c r="MGJ744" s="13"/>
      <c r="MGK744" s="13"/>
      <c r="MGL744" s="13"/>
      <c r="MGM744" s="13"/>
      <c r="MGN744" s="13"/>
      <c r="MGO744" s="13"/>
      <c r="MGP744" s="13"/>
      <c r="MGQ744" s="13"/>
      <c r="MGR744" s="13"/>
      <c r="MGS744" s="13"/>
      <c r="MGT744" s="13"/>
      <c r="MGU744" s="13"/>
      <c r="MGV744" s="13"/>
      <c r="MGW744" s="13"/>
      <c r="MGX744" s="13"/>
      <c r="MGY744" s="13"/>
      <c r="MGZ744" s="13"/>
      <c r="MHA744" s="13"/>
      <c r="MHB744" s="13"/>
      <c r="MHC744" s="13"/>
      <c r="MHD744" s="13"/>
      <c r="MHE744" s="13"/>
      <c r="MHF744" s="13"/>
      <c r="MHG744" s="13"/>
      <c r="MHH744" s="13"/>
      <c r="MHI744" s="13"/>
      <c r="MHJ744" s="13"/>
      <c r="MHK744" s="13"/>
      <c r="MHL744" s="13"/>
      <c r="MHM744" s="13"/>
      <c r="MHN744" s="13"/>
      <c r="MHO744" s="13"/>
      <c r="MHP744" s="13"/>
      <c r="MHQ744" s="13"/>
      <c r="MHR744" s="13"/>
      <c r="MHS744" s="13"/>
      <c r="MHT744" s="13"/>
      <c r="MHU744" s="13"/>
      <c r="MHV744" s="13"/>
      <c r="MHW744" s="13"/>
      <c r="MHX744" s="13"/>
      <c r="MHY744" s="13"/>
      <c r="MHZ744" s="13"/>
      <c r="MIA744" s="13"/>
      <c r="MIB744" s="13"/>
      <c r="MIC744" s="13"/>
      <c r="MID744" s="13"/>
      <c r="MIE744" s="13"/>
      <c r="MIF744" s="13"/>
      <c r="MIG744" s="13"/>
      <c r="MIH744" s="13"/>
      <c r="MII744" s="13"/>
      <c r="MIJ744" s="13"/>
      <c r="MIK744" s="13"/>
      <c r="MIL744" s="13"/>
      <c r="MIM744" s="13"/>
      <c r="MIN744" s="13"/>
      <c r="MIO744" s="13"/>
      <c r="MIP744" s="13"/>
      <c r="MIQ744" s="13"/>
      <c r="MIR744" s="13"/>
      <c r="MIS744" s="13"/>
      <c r="MIT744" s="13"/>
      <c r="MIU744" s="13"/>
      <c r="MIV744" s="13"/>
      <c r="MIW744" s="13"/>
      <c r="MIX744" s="13"/>
      <c r="MIY744" s="13"/>
      <c r="MIZ744" s="13"/>
      <c r="MJA744" s="13"/>
      <c r="MJB744" s="13"/>
      <c r="MJC744" s="13"/>
      <c r="MJD744" s="13"/>
      <c r="MJE744" s="13"/>
      <c r="MJF744" s="13"/>
      <c r="MJG744" s="13"/>
      <c r="MJH744" s="13"/>
      <c r="MJI744" s="13"/>
      <c r="MJJ744" s="13"/>
      <c r="MJK744" s="13"/>
      <c r="MJL744" s="13"/>
      <c r="MJM744" s="13"/>
      <c r="MJN744" s="13"/>
      <c r="MJO744" s="13"/>
      <c r="MJP744" s="13"/>
      <c r="MJQ744" s="13"/>
      <c r="MJR744" s="13"/>
      <c r="MJS744" s="13"/>
      <c r="MJT744" s="13"/>
      <c r="MJU744" s="13"/>
      <c r="MJV744" s="13"/>
      <c r="MJW744" s="13"/>
      <c r="MJX744" s="13"/>
      <c r="MJY744" s="13"/>
      <c r="MJZ744" s="13"/>
      <c r="MKA744" s="13"/>
      <c r="MKB744" s="13"/>
      <c r="MKC744" s="13"/>
      <c r="MKD744" s="13"/>
      <c r="MKE744" s="13"/>
      <c r="MKF744" s="13"/>
      <c r="MKG744" s="13"/>
      <c r="MKH744" s="13"/>
      <c r="MKI744" s="13"/>
      <c r="MKJ744" s="13"/>
      <c r="MKK744" s="13"/>
      <c r="MKL744" s="13"/>
      <c r="MKM744" s="13"/>
      <c r="MKN744" s="13"/>
      <c r="MKO744" s="13"/>
      <c r="MKP744" s="13"/>
      <c r="MKQ744" s="13"/>
      <c r="MKR744" s="13"/>
      <c r="MKS744" s="13"/>
      <c r="MKT744" s="13"/>
      <c r="MKU744" s="13"/>
      <c r="MKV744" s="13"/>
      <c r="MKW744" s="13"/>
      <c r="MKX744" s="13"/>
      <c r="MKY744" s="13"/>
      <c r="MKZ744" s="13"/>
      <c r="MLA744" s="13"/>
      <c r="MLB744" s="13"/>
      <c r="MLC744" s="13"/>
      <c r="MLD744" s="13"/>
      <c r="MLE744" s="13"/>
      <c r="MLF744" s="13"/>
      <c r="MLG744" s="13"/>
      <c r="MLH744" s="13"/>
      <c r="MLI744" s="13"/>
      <c r="MLJ744" s="13"/>
      <c r="MLK744" s="13"/>
      <c r="MLL744" s="13"/>
      <c r="MLM744" s="13"/>
      <c r="MLN744" s="13"/>
      <c r="MLO744" s="13"/>
      <c r="MLP744" s="13"/>
      <c r="MLQ744" s="13"/>
      <c r="MLR744" s="13"/>
      <c r="MLS744" s="13"/>
      <c r="MLT744" s="13"/>
      <c r="MLU744" s="13"/>
      <c r="MLV744" s="13"/>
      <c r="MLW744" s="13"/>
      <c r="MLX744" s="13"/>
      <c r="MLY744" s="13"/>
      <c r="MLZ744" s="13"/>
      <c r="MMA744" s="13"/>
      <c r="MMB744" s="13"/>
      <c r="MMC744" s="13"/>
      <c r="MMD744" s="13"/>
      <c r="MME744" s="13"/>
      <c r="MMF744" s="13"/>
      <c r="MMG744" s="13"/>
      <c r="MMH744" s="13"/>
      <c r="MMI744" s="13"/>
      <c r="MMJ744" s="13"/>
      <c r="MMK744" s="13"/>
      <c r="MML744" s="13"/>
      <c r="MMM744" s="13"/>
      <c r="MMN744" s="13"/>
      <c r="MMO744" s="13"/>
      <c r="MMP744" s="13"/>
      <c r="MMQ744" s="13"/>
      <c r="MMR744" s="13"/>
      <c r="MMS744" s="13"/>
      <c r="MMT744" s="13"/>
      <c r="MMU744" s="13"/>
      <c r="MMV744" s="13"/>
      <c r="MMW744" s="13"/>
      <c r="MMX744" s="13"/>
      <c r="MMY744" s="13"/>
      <c r="MMZ744" s="13"/>
      <c r="MNA744" s="13"/>
      <c r="MNB744" s="13"/>
      <c r="MNC744" s="13"/>
      <c r="MND744" s="13"/>
      <c r="MNE744" s="13"/>
      <c r="MNF744" s="13"/>
      <c r="MNG744" s="13"/>
      <c r="MNH744" s="13"/>
      <c r="MNI744" s="13"/>
      <c r="MNJ744" s="13"/>
      <c r="MNK744" s="13"/>
      <c r="MNL744" s="13"/>
      <c r="MNM744" s="13"/>
      <c r="MNN744" s="13"/>
      <c r="MNO744" s="13"/>
      <c r="MNP744" s="13"/>
      <c r="MNQ744" s="13"/>
      <c r="MNR744" s="13"/>
      <c r="MNS744" s="13"/>
      <c r="MNT744" s="13"/>
      <c r="MNU744" s="13"/>
      <c r="MNV744" s="13"/>
      <c r="MNW744" s="13"/>
      <c r="MNX744" s="13"/>
      <c r="MNY744" s="13"/>
      <c r="MNZ744" s="13"/>
      <c r="MOA744" s="13"/>
      <c r="MOB744" s="13"/>
      <c r="MOC744" s="13"/>
      <c r="MOD744" s="13"/>
      <c r="MOE744" s="13"/>
      <c r="MOF744" s="13"/>
      <c r="MOG744" s="13"/>
      <c r="MOH744" s="13"/>
      <c r="MOI744" s="13"/>
      <c r="MOJ744" s="13"/>
      <c r="MOK744" s="13"/>
      <c r="MOL744" s="13"/>
      <c r="MOM744" s="13"/>
      <c r="MON744" s="13"/>
      <c r="MOO744" s="13"/>
      <c r="MOP744" s="13"/>
      <c r="MOQ744" s="13"/>
      <c r="MOR744" s="13"/>
      <c r="MOS744" s="13"/>
      <c r="MOT744" s="13"/>
      <c r="MOU744" s="13"/>
      <c r="MOV744" s="13"/>
      <c r="MOW744" s="13"/>
      <c r="MOX744" s="13"/>
      <c r="MOY744" s="13"/>
      <c r="MOZ744" s="13"/>
      <c r="MPA744" s="13"/>
      <c r="MPB744" s="13"/>
      <c r="MPC744" s="13"/>
      <c r="MPD744" s="13"/>
      <c r="MPE744" s="13"/>
      <c r="MPF744" s="13"/>
      <c r="MPG744" s="13"/>
      <c r="MPH744" s="13"/>
      <c r="MPI744" s="13"/>
      <c r="MPJ744" s="13"/>
      <c r="MPK744" s="13"/>
      <c r="MPL744" s="13"/>
      <c r="MPM744" s="13"/>
      <c r="MPN744" s="13"/>
      <c r="MPO744" s="13"/>
      <c r="MPP744" s="13"/>
      <c r="MPQ744" s="13"/>
      <c r="MPR744" s="13"/>
      <c r="MPS744" s="13"/>
      <c r="MPT744" s="13"/>
      <c r="MPU744" s="13"/>
      <c r="MPV744" s="13"/>
      <c r="MPW744" s="13"/>
      <c r="MPX744" s="13"/>
      <c r="MPY744" s="13"/>
      <c r="MPZ744" s="13"/>
      <c r="MQA744" s="13"/>
      <c r="MQB744" s="13"/>
      <c r="MQC744" s="13"/>
      <c r="MQD744" s="13"/>
      <c r="MQE744" s="13"/>
      <c r="MQF744" s="13"/>
      <c r="MQG744" s="13"/>
      <c r="MQH744" s="13"/>
      <c r="MQI744" s="13"/>
      <c r="MQJ744" s="13"/>
      <c r="MQK744" s="13"/>
      <c r="MQL744" s="13"/>
      <c r="MQM744" s="13"/>
      <c r="MQN744" s="13"/>
      <c r="MQO744" s="13"/>
      <c r="MQP744" s="13"/>
      <c r="MQQ744" s="13"/>
      <c r="MQR744" s="13"/>
      <c r="MQS744" s="13"/>
      <c r="MQT744" s="13"/>
      <c r="MQU744" s="13"/>
      <c r="MQV744" s="13"/>
      <c r="MQW744" s="13"/>
      <c r="MQX744" s="13"/>
      <c r="MQY744" s="13"/>
      <c r="MQZ744" s="13"/>
      <c r="MRA744" s="13"/>
      <c r="MRB744" s="13"/>
      <c r="MRC744" s="13"/>
      <c r="MRD744" s="13"/>
      <c r="MRE744" s="13"/>
      <c r="MRF744" s="13"/>
      <c r="MRG744" s="13"/>
      <c r="MRH744" s="13"/>
      <c r="MRI744" s="13"/>
      <c r="MRJ744" s="13"/>
      <c r="MRK744" s="13"/>
      <c r="MRL744" s="13"/>
      <c r="MRM744" s="13"/>
      <c r="MRN744" s="13"/>
      <c r="MRO744" s="13"/>
      <c r="MRP744" s="13"/>
      <c r="MRQ744" s="13"/>
      <c r="MRR744" s="13"/>
      <c r="MRS744" s="13"/>
      <c r="MRT744" s="13"/>
      <c r="MRU744" s="13"/>
      <c r="MRV744" s="13"/>
      <c r="MRW744" s="13"/>
      <c r="MRX744" s="13"/>
      <c r="MRY744" s="13"/>
      <c r="MRZ744" s="13"/>
      <c r="MSA744" s="13"/>
      <c r="MSB744" s="13"/>
      <c r="MSC744" s="13"/>
      <c r="MSD744" s="13"/>
      <c r="MSE744" s="13"/>
      <c r="MSF744" s="13"/>
      <c r="MSG744" s="13"/>
      <c r="MSH744" s="13"/>
      <c r="MSI744" s="13"/>
      <c r="MSJ744" s="13"/>
      <c r="MSK744" s="13"/>
      <c r="MSL744" s="13"/>
      <c r="MSM744" s="13"/>
      <c r="MSN744" s="13"/>
      <c r="MSO744" s="13"/>
      <c r="MSP744" s="13"/>
      <c r="MSQ744" s="13"/>
      <c r="MSR744" s="13"/>
      <c r="MSS744" s="13"/>
      <c r="MST744" s="13"/>
      <c r="MSU744" s="13"/>
      <c r="MSV744" s="13"/>
      <c r="MSW744" s="13"/>
      <c r="MSX744" s="13"/>
      <c r="MSY744" s="13"/>
      <c r="MSZ744" s="13"/>
      <c r="MTA744" s="13"/>
      <c r="MTB744" s="13"/>
      <c r="MTC744" s="13"/>
      <c r="MTD744" s="13"/>
      <c r="MTE744" s="13"/>
      <c r="MTF744" s="13"/>
      <c r="MTG744" s="13"/>
      <c r="MTH744" s="13"/>
      <c r="MTI744" s="13"/>
      <c r="MTJ744" s="13"/>
      <c r="MTK744" s="13"/>
      <c r="MTL744" s="13"/>
      <c r="MTM744" s="13"/>
      <c r="MTN744" s="13"/>
      <c r="MTO744" s="13"/>
      <c r="MTP744" s="13"/>
      <c r="MTQ744" s="13"/>
      <c r="MTR744" s="13"/>
      <c r="MTS744" s="13"/>
      <c r="MTT744" s="13"/>
      <c r="MTU744" s="13"/>
      <c r="MTV744" s="13"/>
      <c r="MTW744" s="13"/>
      <c r="MTX744" s="13"/>
      <c r="MTY744" s="13"/>
      <c r="MTZ744" s="13"/>
      <c r="MUA744" s="13"/>
      <c r="MUB744" s="13"/>
      <c r="MUC744" s="13"/>
      <c r="MUD744" s="13"/>
      <c r="MUE744" s="13"/>
      <c r="MUF744" s="13"/>
      <c r="MUG744" s="13"/>
      <c r="MUH744" s="13"/>
      <c r="MUI744" s="13"/>
      <c r="MUJ744" s="13"/>
      <c r="MUK744" s="13"/>
      <c r="MUL744" s="13"/>
      <c r="MUM744" s="13"/>
      <c r="MUN744" s="13"/>
      <c r="MUO744" s="13"/>
      <c r="MUP744" s="13"/>
      <c r="MUQ744" s="13"/>
      <c r="MUR744" s="13"/>
      <c r="MUS744" s="13"/>
      <c r="MUT744" s="13"/>
      <c r="MUU744" s="13"/>
      <c r="MUV744" s="13"/>
      <c r="MUW744" s="13"/>
      <c r="MUX744" s="13"/>
      <c r="MUY744" s="13"/>
      <c r="MUZ744" s="13"/>
      <c r="MVA744" s="13"/>
      <c r="MVB744" s="13"/>
      <c r="MVC744" s="13"/>
      <c r="MVD744" s="13"/>
      <c r="MVE744" s="13"/>
      <c r="MVF744" s="13"/>
      <c r="MVG744" s="13"/>
      <c r="MVH744" s="13"/>
      <c r="MVI744" s="13"/>
      <c r="MVJ744" s="13"/>
      <c r="MVK744" s="13"/>
      <c r="MVL744" s="13"/>
      <c r="MVM744" s="13"/>
      <c r="MVN744" s="13"/>
      <c r="MVO744" s="13"/>
      <c r="MVP744" s="13"/>
      <c r="MVQ744" s="13"/>
      <c r="MVR744" s="13"/>
      <c r="MVS744" s="13"/>
      <c r="MVT744" s="13"/>
      <c r="MVU744" s="13"/>
      <c r="MVV744" s="13"/>
      <c r="MVW744" s="13"/>
      <c r="MVX744" s="13"/>
      <c r="MVY744" s="13"/>
      <c r="MVZ744" s="13"/>
      <c r="MWA744" s="13"/>
      <c r="MWB744" s="13"/>
      <c r="MWC744" s="13"/>
      <c r="MWD744" s="13"/>
      <c r="MWE744" s="13"/>
      <c r="MWF744" s="13"/>
      <c r="MWG744" s="13"/>
      <c r="MWH744" s="13"/>
      <c r="MWI744" s="13"/>
      <c r="MWJ744" s="13"/>
      <c r="MWK744" s="13"/>
      <c r="MWL744" s="13"/>
      <c r="MWM744" s="13"/>
      <c r="MWN744" s="13"/>
      <c r="MWO744" s="13"/>
      <c r="MWP744" s="13"/>
      <c r="MWQ744" s="13"/>
      <c r="MWR744" s="13"/>
      <c r="MWS744" s="13"/>
      <c r="MWT744" s="13"/>
      <c r="MWU744" s="13"/>
      <c r="MWV744" s="13"/>
      <c r="MWW744" s="13"/>
      <c r="MWX744" s="13"/>
      <c r="MWY744" s="13"/>
      <c r="MWZ744" s="13"/>
      <c r="MXA744" s="13"/>
      <c r="MXB744" s="13"/>
      <c r="MXC744" s="13"/>
      <c r="MXD744" s="13"/>
      <c r="MXE744" s="13"/>
      <c r="MXF744" s="13"/>
      <c r="MXG744" s="13"/>
      <c r="MXH744" s="13"/>
      <c r="MXI744" s="13"/>
      <c r="MXJ744" s="13"/>
      <c r="MXK744" s="13"/>
      <c r="MXL744" s="13"/>
      <c r="MXM744" s="13"/>
      <c r="MXN744" s="13"/>
      <c r="MXO744" s="13"/>
      <c r="MXP744" s="13"/>
      <c r="MXQ744" s="13"/>
      <c r="MXR744" s="13"/>
      <c r="MXS744" s="13"/>
      <c r="MXT744" s="13"/>
      <c r="MXU744" s="13"/>
      <c r="MXV744" s="13"/>
      <c r="MXW744" s="13"/>
      <c r="MXX744" s="13"/>
      <c r="MXY744" s="13"/>
      <c r="MXZ744" s="13"/>
      <c r="MYA744" s="13"/>
      <c r="MYB744" s="13"/>
      <c r="MYC744" s="13"/>
      <c r="MYD744" s="13"/>
      <c r="MYE744" s="13"/>
      <c r="MYF744" s="13"/>
      <c r="MYG744" s="13"/>
      <c r="MYH744" s="13"/>
      <c r="MYI744" s="13"/>
      <c r="MYJ744" s="13"/>
      <c r="MYK744" s="13"/>
      <c r="MYL744" s="13"/>
      <c r="MYM744" s="13"/>
      <c r="MYN744" s="13"/>
      <c r="MYO744" s="13"/>
      <c r="MYP744" s="13"/>
      <c r="MYQ744" s="13"/>
      <c r="MYR744" s="13"/>
      <c r="MYS744" s="13"/>
      <c r="MYT744" s="13"/>
      <c r="MYU744" s="13"/>
      <c r="MYV744" s="13"/>
      <c r="MYW744" s="13"/>
      <c r="MYX744" s="13"/>
      <c r="MYY744" s="13"/>
      <c r="MYZ744" s="13"/>
      <c r="MZA744" s="13"/>
      <c r="MZB744" s="13"/>
      <c r="MZC744" s="13"/>
      <c r="MZD744" s="13"/>
      <c r="MZE744" s="13"/>
      <c r="MZF744" s="13"/>
      <c r="MZG744" s="13"/>
      <c r="MZH744" s="13"/>
      <c r="MZI744" s="13"/>
      <c r="MZJ744" s="13"/>
      <c r="MZK744" s="13"/>
      <c r="MZL744" s="13"/>
      <c r="MZM744" s="13"/>
      <c r="MZN744" s="13"/>
      <c r="MZO744" s="13"/>
      <c r="MZP744" s="13"/>
      <c r="MZQ744" s="13"/>
      <c r="MZR744" s="13"/>
      <c r="MZS744" s="13"/>
      <c r="MZT744" s="13"/>
      <c r="MZU744" s="13"/>
      <c r="MZV744" s="13"/>
      <c r="MZW744" s="13"/>
      <c r="MZX744" s="13"/>
      <c r="MZY744" s="13"/>
      <c r="MZZ744" s="13"/>
      <c r="NAA744" s="13"/>
      <c r="NAB744" s="13"/>
      <c r="NAC744" s="13"/>
      <c r="NAD744" s="13"/>
      <c r="NAE744" s="13"/>
      <c r="NAF744" s="13"/>
      <c r="NAG744" s="13"/>
      <c r="NAH744" s="13"/>
      <c r="NAI744" s="13"/>
      <c r="NAJ744" s="13"/>
      <c r="NAK744" s="13"/>
      <c r="NAL744" s="13"/>
      <c r="NAM744" s="13"/>
      <c r="NAN744" s="13"/>
      <c r="NAO744" s="13"/>
      <c r="NAP744" s="13"/>
      <c r="NAQ744" s="13"/>
      <c r="NAR744" s="13"/>
      <c r="NAS744" s="13"/>
      <c r="NAT744" s="13"/>
      <c r="NAU744" s="13"/>
      <c r="NAV744" s="13"/>
      <c r="NAW744" s="13"/>
      <c r="NAX744" s="13"/>
      <c r="NAY744" s="13"/>
      <c r="NAZ744" s="13"/>
      <c r="NBA744" s="13"/>
      <c r="NBB744" s="13"/>
      <c r="NBC744" s="13"/>
      <c r="NBD744" s="13"/>
      <c r="NBE744" s="13"/>
      <c r="NBF744" s="13"/>
      <c r="NBG744" s="13"/>
      <c r="NBH744" s="13"/>
      <c r="NBI744" s="13"/>
      <c r="NBJ744" s="13"/>
      <c r="NBK744" s="13"/>
      <c r="NBL744" s="13"/>
      <c r="NBM744" s="13"/>
      <c r="NBN744" s="13"/>
      <c r="NBO744" s="13"/>
      <c r="NBP744" s="13"/>
      <c r="NBQ744" s="13"/>
      <c r="NBR744" s="13"/>
      <c r="NBS744" s="13"/>
      <c r="NBT744" s="13"/>
      <c r="NBU744" s="13"/>
      <c r="NBV744" s="13"/>
      <c r="NBW744" s="13"/>
      <c r="NBX744" s="13"/>
      <c r="NBY744" s="13"/>
      <c r="NBZ744" s="13"/>
      <c r="NCA744" s="13"/>
      <c r="NCB744" s="13"/>
      <c r="NCC744" s="13"/>
      <c r="NCD744" s="13"/>
      <c r="NCE744" s="13"/>
      <c r="NCF744" s="13"/>
      <c r="NCG744" s="13"/>
      <c r="NCH744" s="13"/>
      <c r="NCI744" s="13"/>
      <c r="NCJ744" s="13"/>
      <c r="NCK744" s="13"/>
      <c r="NCL744" s="13"/>
      <c r="NCM744" s="13"/>
      <c r="NCN744" s="13"/>
      <c r="NCO744" s="13"/>
      <c r="NCP744" s="13"/>
      <c r="NCQ744" s="13"/>
      <c r="NCR744" s="13"/>
      <c r="NCS744" s="13"/>
      <c r="NCT744" s="13"/>
      <c r="NCU744" s="13"/>
      <c r="NCV744" s="13"/>
      <c r="NCW744" s="13"/>
      <c r="NCX744" s="13"/>
      <c r="NCY744" s="13"/>
      <c r="NCZ744" s="13"/>
      <c r="NDA744" s="13"/>
      <c r="NDB744" s="13"/>
      <c r="NDC744" s="13"/>
      <c r="NDD744" s="13"/>
      <c r="NDE744" s="13"/>
      <c r="NDF744" s="13"/>
      <c r="NDG744" s="13"/>
      <c r="NDH744" s="13"/>
      <c r="NDI744" s="13"/>
      <c r="NDJ744" s="13"/>
      <c r="NDK744" s="13"/>
      <c r="NDL744" s="13"/>
      <c r="NDM744" s="13"/>
      <c r="NDN744" s="13"/>
      <c r="NDO744" s="13"/>
      <c r="NDP744" s="13"/>
      <c r="NDQ744" s="13"/>
      <c r="NDR744" s="13"/>
      <c r="NDS744" s="13"/>
      <c r="NDT744" s="13"/>
      <c r="NDU744" s="13"/>
      <c r="NDV744" s="13"/>
      <c r="NDW744" s="13"/>
      <c r="NDX744" s="13"/>
      <c r="NDY744" s="13"/>
      <c r="NDZ744" s="13"/>
      <c r="NEA744" s="13"/>
      <c r="NEB744" s="13"/>
      <c r="NEC744" s="13"/>
      <c r="NED744" s="13"/>
      <c r="NEE744" s="13"/>
      <c r="NEF744" s="13"/>
      <c r="NEG744" s="13"/>
      <c r="NEH744" s="13"/>
      <c r="NEI744" s="13"/>
      <c r="NEJ744" s="13"/>
      <c r="NEK744" s="13"/>
      <c r="NEL744" s="13"/>
      <c r="NEM744" s="13"/>
      <c r="NEN744" s="13"/>
      <c r="NEO744" s="13"/>
      <c r="NEP744" s="13"/>
      <c r="NEQ744" s="13"/>
      <c r="NER744" s="13"/>
      <c r="NES744" s="13"/>
      <c r="NET744" s="13"/>
      <c r="NEU744" s="13"/>
      <c r="NEV744" s="13"/>
      <c r="NEW744" s="13"/>
      <c r="NEX744" s="13"/>
      <c r="NEY744" s="13"/>
      <c r="NEZ744" s="13"/>
      <c r="NFA744" s="13"/>
      <c r="NFB744" s="13"/>
      <c r="NFC744" s="13"/>
      <c r="NFD744" s="13"/>
      <c r="NFE744" s="13"/>
      <c r="NFF744" s="13"/>
      <c r="NFG744" s="13"/>
      <c r="NFH744" s="13"/>
      <c r="NFI744" s="13"/>
      <c r="NFJ744" s="13"/>
      <c r="NFK744" s="13"/>
      <c r="NFL744" s="13"/>
      <c r="NFM744" s="13"/>
      <c r="NFN744" s="13"/>
      <c r="NFO744" s="13"/>
      <c r="NFP744" s="13"/>
      <c r="NFQ744" s="13"/>
      <c r="NFR744" s="13"/>
      <c r="NFS744" s="13"/>
      <c r="NFT744" s="13"/>
      <c r="NFU744" s="13"/>
      <c r="NFV744" s="13"/>
      <c r="NFW744" s="13"/>
      <c r="NFX744" s="13"/>
      <c r="NFY744" s="13"/>
      <c r="NFZ744" s="13"/>
      <c r="NGA744" s="13"/>
      <c r="NGB744" s="13"/>
      <c r="NGC744" s="13"/>
      <c r="NGD744" s="13"/>
      <c r="NGE744" s="13"/>
      <c r="NGF744" s="13"/>
      <c r="NGG744" s="13"/>
      <c r="NGH744" s="13"/>
      <c r="NGI744" s="13"/>
      <c r="NGJ744" s="13"/>
      <c r="NGK744" s="13"/>
      <c r="NGL744" s="13"/>
      <c r="NGM744" s="13"/>
      <c r="NGN744" s="13"/>
      <c r="NGO744" s="13"/>
      <c r="NGP744" s="13"/>
      <c r="NGQ744" s="13"/>
      <c r="NGR744" s="13"/>
      <c r="NGS744" s="13"/>
      <c r="NGT744" s="13"/>
      <c r="NGU744" s="13"/>
      <c r="NGV744" s="13"/>
      <c r="NGW744" s="13"/>
      <c r="NGX744" s="13"/>
      <c r="NGY744" s="13"/>
      <c r="NGZ744" s="13"/>
      <c r="NHA744" s="13"/>
      <c r="NHB744" s="13"/>
      <c r="NHC744" s="13"/>
      <c r="NHD744" s="13"/>
      <c r="NHE744" s="13"/>
      <c r="NHF744" s="13"/>
      <c r="NHG744" s="13"/>
      <c r="NHH744" s="13"/>
      <c r="NHI744" s="13"/>
      <c r="NHJ744" s="13"/>
      <c r="NHK744" s="13"/>
      <c r="NHL744" s="13"/>
      <c r="NHM744" s="13"/>
      <c r="NHN744" s="13"/>
      <c r="NHO744" s="13"/>
      <c r="NHP744" s="13"/>
      <c r="NHQ744" s="13"/>
      <c r="NHR744" s="13"/>
      <c r="NHS744" s="13"/>
      <c r="NHT744" s="13"/>
      <c r="NHU744" s="13"/>
      <c r="NHV744" s="13"/>
      <c r="NHW744" s="13"/>
      <c r="NHX744" s="13"/>
      <c r="NHY744" s="13"/>
      <c r="NHZ744" s="13"/>
      <c r="NIA744" s="13"/>
      <c r="NIB744" s="13"/>
      <c r="NIC744" s="13"/>
      <c r="NID744" s="13"/>
      <c r="NIE744" s="13"/>
      <c r="NIF744" s="13"/>
      <c r="NIG744" s="13"/>
      <c r="NIH744" s="13"/>
      <c r="NII744" s="13"/>
      <c r="NIJ744" s="13"/>
      <c r="NIK744" s="13"/>
      <c r="NIL744" s="13"/>
      <c r="NIM744" s="13"/>
      <c r="NIN744" s="13"/>
      <c r="NIO744" s="13"/>
      <c r="NIP744" s="13"/>
      <c r="NIQ744" s="13"/>
      <c r="NIR744" s="13"/>
      <c r="NIS744" s="13"/>
      <c r="NIT744" s="13"/>
      <c r="NIU744" s="13"/>
      <c r="NIV744" s="13"/>
      <c r="NIW744" s="13"/>
      <c r="NIX744" s="13"/>
      <c r="NIY744" s="13"/>
      <c r="NIZ744" s="13"/>
      <c r="NJA744" s="13"/>
      <c r="NJB744" s="13"/>
      <c r="NJC744" s="13"/>
      <c r="NJD744" s="13"/>
      <c r="NJE744" s="13"/>
      <c r="NJF744" s="13"/>
      <c r="NJG744" s="13"/>
      <c r="NJH744" s="13"/>
      <c r="NJI744" s="13"/>
      <c r="NJJ744" s="13"/>
      <c r="NJK744" s="13"/>
      <c r="NJL744" s="13"/>
      <c r="NJM744" s="13"/>
      <c r="NJN744" s="13"/>
      <c r="NJO744" s="13"/>
      <c r="NJP744" s="13"/>
      <c r="NJQ744" s="13"/>
      <c r="NJR744" s="13"/>
      <c r="NJS744" s="13"/>
      <c r="NJT744" s="13"/>
      <c r="NJU744" s="13"/>
      <c r="NJV744" s="13"/>
      <c r="NJW744" s="13"/>
      <c r="NJX744" s="13"/>
      <c r="NJY744" s="13"/>
      <c r="NJZ744" s="13"/>
      <c r="NKA744" s="13"/>
      <c r="NKB744" s="13"/>
      <c r="NKC744" s="13"/>
      <c r="NKD744" s="13"/>
      <c r="NKE744" s="13"/>
      <c r="NKF744" s="13"/>
      <c r="NKG744" s="13"/>
      <c r="NKH744" s="13"/>
      <c r="NKI744" s="13"/>
      <c r="NKJ744" s="13"/>
      <c r="NKK744" s="13"/>
      <c r="NKL744" s="13"/>
      <c r="NKM744" s="13"/>
      <c r="NKN744" s="13"/>
      <c r="NKO744" s="13"/>
      <c r="NKP744" s="13"/>
      <c r="NKQ744" s="13"/>
      <c r="NKR744" s="13"/>
      <c r="NKS744" s="13"/>
      <c r="NKT744" s="13"/>
      <c r="NKU744" s="13"/>
      <c r="NKV744" s="13"/>
      <c r="NKW744" s="13"/>
      <c r="NKX744" s="13"/>
      <c r="NKY744" s="13"/>
      <c r="NKZ744" s="13"/>
      <c r="NLA744" s="13"/>
      <c r="NLB744" s="13"/>
      <c r="NLC744" s="13"/>
      <c r="NLD744" s="13"/>
      <c r="NLE744" s="13"/>
      <c r="NLF744" s="13"/>
      <c r="NLG744" s="13"/>
      <c r="NLH744" s="13"/>
      <c r="NLI744" s="13"/>
      <c r="NLJ744" s="13"/>
      <c r="NLK744" s="13"/>
      <c r="NLL744" s="13"/>
      <c r="NLM744" s="13"/>
      <c r="NLN744" s="13"/>
      <c r="NLO744" s="13"/>
      <c r="NLP744" s="13"/>
      <c r="NLQ744" s="13"/>
      <c r="NLR744" s="13"/>
      <c r="NLS744" s="13"/>
      <c r="NLT744" s="13"/>
      <c r="NLU744" s="13"/>
      <c r="NLV744" s="13"/>
      <c r="NLW744" s="13"/>
      <c r="NLX744" s="13"/>
      <c r="NLY744" s="13"/>
      <c r="NLZ744" s="13"/>
      <c r="NMA744" s="13"/>
      <c r="NMB744" s="13"/>
      <c r="NMC744" s="13"/>
      <c r="NMD744" s="13"/>
      <c r="NME744" s="13"/>
      <c r="NMF744" s="13"/>
      <c r="NMG744" s="13"/>
      <c r="NMH744" s="13"/>
      <c r="NMI744" s="13"/>
      <c r="NMJ744" s="13"/>
      <c r="NMK744" s="13"/>
      <c r="NML744" s="13"/>
      <c r="NMM744" s="13"/>
      <c r="NMN744" s="13"/>
      <c r="NMO744" s="13"/>
      <c r="NMP744" s="13"/>
      <c r="NMQ744" s="13"/>
      <c r="NMR744" s="13"/>
      <c r="NMS744" s="13"/>
      <c r="NMT744" s="13"/>
      <c r="NMU744" s="13"/>
      <c r="NMV744" s="13"/>
      <c r="NMW744" s="13"/>
      <c r="NMX744" s="13"/>
      <c r="NMY744" s="13"/>
      <c r="NMZ744" s="13"/>
      <c r="NNA744" s="13"/>
      <c r="NNB744" s="13"/>
      <c r="NNC744" s="13"/>
      <c r="NND744" s="13"/>
      <c r="NNE744" s="13"/>
      <c r="NNF744" s="13"/>
      <c r="NNG744" s="13"/>
      <c r="NNH744" s="13"/>
      <c r="NNI744" s="13"/>
      <c r="NNJ744" s="13"/>
      <c r="NNK744" s="13"/>
      <c r="NNL744" s="13"/>
      <c r="NNM744" s="13"/>
      <c r="NNN744" s="13"/>
      <c r="NNO744" s="13"/>
      <c r="NNP744" s="13"/>
      <c r="NNQ744" s="13"/>
      <c r="NNR744" s="13"/>
      <c r="NNS744" s="13"/>
      <c r="NNT744" s="13"/>
      <c r="NNU744" s="13"/>
      <c r="NNV744" s="13"/>
      <c r="NNW744" s="13"/>
      <c r="NNX744" s="13"/>
      <c r="NNY744" s="13"/>
      <c r="NNZ744" s="13"/>
      <c r="NOA744" s="13"/>
      <c r="NOB744" s="13"/>
      <c r="NOC744" s="13"/>
      <c r="NOD744" s="13"/>
      <c r="NOE744" s="13"/>
      <c r="NOF744" s="13"/>
      <c r="NOG744" s="13"/>
      <c r="NOH744" s="13"/>
      <c r="NOI744" s="13"/>
      <c r="NOJ744" s="13"/>
      <c r="NOK744" s="13"/>
      <c r="NOL744" s="13"/>
      <c r="NOM744" s="13"/>
      <c r="NON744" s="13"/>
      <c r="NOO744" s="13"/>
      <c r="NOP744" s="13"/>
      <c r="NOQ744" s="13"/>
      <c r="NOR744" s="13"/>
      <c r="NOS744" s="13"/>
      <c r="NOT744" s="13"/>
      <c r="NOU744" s="13"/>
      <c r="NOV744" s="13"/>
      <c r="NOW744" s="13"/>
      <c r="NOX744" s="13"/>
      <c r="NOY744" s="13"/>
      <c r="NOZ744" s="13"/>
      <c r="NPA744" s="13"/>
      <c r="NPB744" s="13"/>
      <c r="NPC744" s="13"/>
      <c r="NPD744" s="13"/>
      <c r="NPE744" s="13"/>
      <c r="NPF744" s="13"/>
      <c r="NPG744" s="13"/>
      <c r="NPH744" s="13"/>
      <c r="NPI744" s="13"/>
      <c r="NPJ744" s="13"/>
      <c r="NPK744" s="13"/>
      <c r="NPL744" s="13"/>
      <c r="NPM744" s="13"/>
      <c r="NPN744" s="13"/>
      <c r="NPO744" s="13"/>
      <c r="NPP744" s="13"/>
      <c r="NPQ744" s="13"/>
      <c r="NPR744" s="13"/>
      <c r="NPS744" s="13"/>
      <c r="NPT744" s="13"/>
      <c r="NPU744" s="13"/>
      <c r="NPV744" s="13"/>
      <c r="NPW744" s="13"/>
      <c r="NPX744" s="13"/>
      <c r="NPY744" s="13"/>
      <c r="NPZ744" s="13"/>
      <c r="NQA744" s="13"/>
      <c r="NQB744" s="13"/>
      <c r="NQC744" s="13"/>
      <c r="NQD744" s="13"/>
      <c r="NQE744" s="13"/>
      <c r="NQF744" s="13"/>
      <c r="NQG744" s="13"/>
      <c r="NQH744" s="13"/>
      <c r="NQI744" s="13"/>
      <c r="NQJ744" s="13"/>
      <c r="NQK744" s="13"/>
      <c r="NQL744" s="13"/>
      <c r="NQM744" s="13"/>
      <c r="NQN744" s="13"/>
      <c r="NQO744" s="13"/>
      <c r="NQP744" s="13"/>
      <c r="NQQ744" s="13"/>
      <c r="NQR744" s="13"/>
      <c r="NQS744" s="13"/>
      <c r="NQT744" s="13"/>
      <c r="NQU744" s="13"/>
      <c r="NQV744" s="13"/>
      <c r="NQW744" s="13"/>
      <c r="NQX744" s="13"/>
      <c r="NQY744" s="13"/>
      <c r="NQZ744" s="13"/>
      <c r="NRA744" s="13"/>
      <c r="NRB744" s="13"/>
      <c r="NRC744" s="13"/>
      <c r="NRD744" s="13"/>
      <c r="NRE744" s="13"/>
      <c r="NRF744" s="13"/>
      <c r="NRG744" s="13"/>
      <c r="NRH744" s="13"/>
      <c r="NRI744" s="13"/>
      <c r="NRJ744" s="13"/>
      <c r="NRK744" s="13"/>
      <c r="NRL744" s="13"/>
      <c r="NRM744" s="13"/>
      <c r="NRN744" s="13"/>
      <c r="NRO744" s="13"/>
      <c r="NRP744" s="13"/>
      <c r="NRQ744" s="13"/>
      <c r="NRR744" s="13"/>
      <c r="NRS744" s="13"/>
      <c r="NRT744" s="13"/>
      <c r="NRU744" s="13"/>
      <c r="NRV744" s="13"/>
      <c r="NRW744" s="13"/>
      <c r="NRX744" s="13"/>
      <c r="NRY744" s="13"/>
      <c r="NRZ744" s="13"/>
      <c r="NSA744" s="13"/>
      <c r="NSB744" s="13"/>
      <c r="NSC744" s="13"/>
      <c r="NSD744" s="13"/>
      <c r="NSE744" s="13"/>
      <c r="NSF744" s="13"/>
      <c r="NSG744" s="13"/>
      <c r="NSH744" s="13"/>
      <c r="NSI744" s="13"/>
      <c r="NSJ744" s="13"/>
      <c r="NSK744" s="13"/>
      <c r="NSL744" s="13"/>
      <c r="NSM744" s="13"/>
      <c r="NSN744" s="13"/>
      <c r="NSO744" s="13"/>
      <c r="NSP744" s="13"/>
      <c r="NSQ744" s="13"/>
      <c r="NSR744" s="13"/>
      <c r="NSS744" s="13"/>
      <c r="NST744" s="13"/>
      <c r="NSU744" s="13"/>
      <c r="NSV744" s="13"/>
      <c r="NSW744" s="13"/>
      <c r="NSX744" s="13"/>
      <c r="NSY744" s="13"/>
      <c r="NSZ744" s="13"/>
      <c r="NTA744" s="13"/>
      <c r="NTB744" s="13"/>
      <c r="NTC744" s="13"/>
      <c r="NTD744" s="13"/>
      <c r="NTE744" s="13"/>
      <c r="NTF744" s="13"/>
      <c r="NTG744" s="13"/>
      <c r="NTH744" s="13"/>
      <c r="NTI744" s="13"/>
      <c r="NTJ744" s="13"/>
      <c r="NTK744" s="13"/>
      <c r="NTL744" s="13"/>
      <c r="NTM744" s="13"/>
      <c r="NTN744" s="13"/>
      <c r="NTO744" s="13"/>
      <c r="NTP744" s="13"/>
      <c r="NTQ744" s="13"/>
      <c r="NTR744" s="13"/>
      <c r="NTS744" s="13"/>
      <c r="NTT744" s="13"/>
      <c r="NTU744" s="13"/>
      <c r="NTV744" s="13"/>
      <c r="NTW744" s="13"/>
      <c r="NTX744" s="13"/>
      <c r="NTY744" s="13"/>
      <c r="NTZ744" s="13"/>
      <c r="NUA744" s="13"/>
      <c r="NUB744" s="13"/>
      <c r="NUC744" s="13"/>
      <c r="NUD744" s="13"/>
      <c r="NUE744" s="13"/>
      <c r="NUF744" s="13"/>
      <c r="NUG744" s="13"/>
      <c r="NUH744" s="13"/>
      <c r="NUI744" s="13"/>
      <c r="NUJ744" s="13"/>
      <c r="NUK744" s="13"/>
      <c r="NUL744" s="13"/>
      <c r="NUM744" s="13"/>
      <c r="NUN744" s="13"/>
      <c r="NUO744" s="13"/>
      <c r="NUP744" s="13"/>
      <c r="NUQ744" s="13"/>
      <c r="NUR744" s="13"/>
      <c r="NUS744" s="13"/>
      <c r="NUT744" s="13"/>
      <c r="NUU744" s="13"/>
      <c r="NUV744" s="13"/>
      <c r="NUW744" s="13"/>
      <c r="NUX744" s="13"/>
      <c r="NUY744" s="13"/>
      <c r="NUZ744" s="13"/>
      <c r="NVA744" s="13"/>
      <c r="NVB744" s="13"/>
      <c r="NVC744" s="13"/>
      <c r="NVD744" s="13"/>
      <c r="NVE744" s="13"/>
      <c r="NVF744" s="13"/>
      <c r="NVG744" s="13"/>
      <c r="NVH744" s="13"/>
      <c r="NVI744" s="13"/>
      <c r="NVJ744" s="13"/>
      <c r="NVK744" s="13"/>
      <c r="NVL744" s="13"/>
      <c r="NVM744" s="13"/>
      <c r="NVN744" s="13"/>
      <c r="NVO744" s="13"/>
      <c r="NVP744" s="13"/>
      <c r="NVQ744" s="13"/>
      <c r="NVR744" s="13"/>
      <c r="NVS744" s="13"/>
      <c r="NVT744" s="13"/>
      <c r="NVU744" s="13"/>
      <c r="NVV744" s="13"/>
      <c r="NVW744" s="13"/>
      <c r="NVX744" s="13"/>
      <c r="NVY744" s="13"/>
      <c r="NVZ744" s="13"/>
      <c r="NWA744" s="13"/>
      <c r="NWB744" s="13"/>
      <c r="NWC744" s="13"/>
      <c r="NWD744" s="13"/>
      <c r="NWE744" s="13"/>
      <c r="NWF744" s="13"/>
      <c r="NWG744" s="13"/>
      <c r="NWH744" s="13"/>
      <c r="NWI744" s="13"/>
      <c r="NWJ744" s="13"/>
      <c r="NWK744" s="13"/>
      <c r="NWL744" s="13"/>
      <c r="NWM744" s="13"/>
      <c r="NWN744" s="13"/>
      <c r="NWO744" s="13"/>
      <c r="NWP744" s="13"/>
      <c r="NWQ744" s="13"/>
      <c r="NWR744" s="13"/>
      <c r="NWS744" s="13"/>
      <c r="NWT744" s="13"/>
      <c r="NWU744" s="13"/>
      <c r="NWV744" s="13"/>
      <c r="NWW744" s="13"/>
      <c r="NWX744" s="13"/>
      <c r="NWY744" s="13"/>
      <c r="NWZ744" s="13"/>
      <c r="NXA744" s="13"/>
      <c r="NXB744" s="13"/>
      <c r="NXC744" s="13"/>
      <c r="NXD744" s="13"/>
      <c r="NXE744" s="13"/>
      <c r="NXF744" s="13"/>
      <c r="NXG744" s="13"/>
      <c r="NXH744" s="13"/>
      <c r="NXI744" s="13"/>
      <c r="NXJ744" s="13"/>
      <c r="NXK744" s="13"/>
      <c r="NXL744" s="13"/>
      <c r="NXM744" s="13"/>
      <c r="NXN744" s="13"/>
      <c r="NXO744" s="13"/>
      <c r="NXP744" s="13"/>
      <c r="NXQ744" s="13"/>
      <c r="NXR744" s="13"/>
      <c r="NXS744" s="13"/>
      <c r="NXT744" s="13"/>
      <c r="NXU744" s="13"/>
      <c r="NXV744" s="13"/>
      <c r="NXW744" s="13"/>
      <c r="NXX744" s="13"/>
      <c r="NXY744" s="13"/>
      <c r="NXZ744" s="13"/>
      <c r="NYA744" s="13"/>
      <c r="NYB744" s="13"/>
      <c r="NYC744" s="13"/>
      <c r="NYD744" s="13"/>
      <c r="NYE744" s="13"/>
      <c r="NYF744" s="13"/>
      <c r="NYG744" s="13"/>
      <c r="NYH744" s="13"/>
      <c r="NYI744" s="13"/>
      <c r="NYJ744" s="13"/>
      <c r="NYK744" s="13"/>
      <c r="NYL744" s="13"/>
      <c r="NYM744" s="13"/>
      <c r="NYN744" s="13"/>
      <c r="NYO744" s="13"/>
      <c r="NYP744" s="13"/>
      <c r="NYQ744" s="13"/>
      <c r="NYR744" s="13"/>
      <c r="NYS744" s="13"/>
      <c r="NYT744" s="13"/>
      <c r="NYU744" s="13"/>
      <c r="NYV744" s="13"/>
      <c r="NYW744" s="13"/>
      <c r="NYX744" s="13"/>
      <c r="NYY744" s="13"/>
      <c r="NYZ744" s="13"/>
      <c r="NZA744" s="13"/>
      <c r="NZB744" s="13"/>
      <c r="NZC744" s="13"/>
      <c r="NZD744" s="13"/>
      <c r="NZE744" s="13"/>
      <c r="NZF744" s="13"/>
      <c r="NZG744" s="13"/>
      <c r="NZH744" s="13"/>
      <c r="NZI744" s="13"/>
      <c r="NZJ744" s="13"/>
      <c r="NZK744" s="13"/>
      <c r="NZL744" s="13"/>
      <c r="NZM744" s="13"/>
      <c r="NZN744" s="13"/>
      <c r="NZO744" s="13"/>
      <c r="NZP744" s="13"/>
      <c r="NZQ744" s="13"/>
      <c r="NZR744" s="13"/>
      <c r="NZS744" s="13"/>
      <c r="NZT744" s="13"/>
      <c r="NZU744" s="13"/>
      <c r="NZV744" s="13"/>
      <c r="NZW744" s="13"/>
      <c r="NZX744" s="13"/>
      <c r="NZY744" s="13"/>
      <c r="NZZ744" s="13"/>
      <c r="OAA744" s="13"/>
      <c r="OAB744" s="13"/>
      <c r="OAC744" s="13"/>
      <c r="OAD744" s="13"/>
      <c r="OAE744" s="13"/>
      <c r="OAF744" s="13"/>
      <c r="OAG744" s="13"/>
      <c r="OAH744" s="13"/>
      <c r="OAI744" s="13"/>
      <c r="OAJ744" s="13"/>
      <c r="OAK744" s="13"/>
      <c r="OAL744" s="13"/>
      <c r="OAM744" s="13"/>
      <c r="OAN744" s="13"/>
      <c r="OAO744" s="13"/>
      <c r="OAP744" s="13"/>
      <c r="OAQ744" s="13"/>
      <c r="OAR744" s="13"/>
      <c r="OAS744" s="13"/>
      <c r="OAT744" s="13"/>
      <c r="OAU744" s="13"/>
      <c r="OAV744" s="13"/>
      <c r="OAW744" s="13"/>
      <c r="OAX744" s="13"/>
      <c r="OAY744" s="13"/>
      <c r="OAZ744" s="13"/>
      <c r="OBA744" s="13"/>
      <c r="OBB744" s="13"/>
      <c r="OBC744" s="13"/>
      <c r="OBD744" s="13"/>
      <c r="OBE744" s="13"/>
      <c r="OBF744" s="13"/>
      <c r="OBG744" s="13"/>
      <c r="OBH744" s="13"/>
      <c r="OBI744" s="13"/>
      <c r="OBJ744" s="13"/>
      <c r="OBK744" s="13"/>
      <c r="OBL744" s="13"/>
      <c r="OBM744" s="13"/>
      <c r="OBN744" s="13"/>
      <c r="OBO744" s="13"/>
      <c r="OBP744" s="13"/>
      <c r="OBQ744" s="13"/>
      <c r="OBR744" s="13"/>
      <c r="OBS744" s="13"/>
      <c r="OBT744" s="13"/>
      <c r="OBU744" s="13"/>
      <c r="OBV744" s="13"/>
      <c r="OBW744" s="13"/>
      <c r="OBX744" s="13"/>
      <c r="OBY744" s="13"/>
      <c r="OBZ744" s="13"/>
      <c r="OCA744" s="13"/>
      <c r="OCB744" s="13"/>
      <c r="OCC744" s="13"/>
      <c r="OCD744" s="13"/>
      <c r="OCE744" s="13"/>
      <c r="OCF744" s="13"/>
      <c r="OCG744" s="13"/>
      <c r="OCH744" s="13"/>
      <c r="OCI744" s="13"/>
      <c r="OCJ744" s="13"/>
      <c r="OCK744" s="13"/>
      <c r="OCL744" s="13"/>
      <c r="OCM744" s="13"/>
      <c r="OCN744" s="13"/>
      <c r="OCO744" s="13"/>
      <c r="OCP744" s="13"/>
      <c r="OCQ744" s="13"/>
      <c r="OCR744" s="13"/>
      <c r="OCS744" s="13"/>
      <c r="OCT744" s="13"/>
      <c r="OCU744" s="13"/>
      <c r="OCV744" s="13"/>
      <c r="OCW744" s="13"/>
      <c r="OCX744" s="13"/>
      <c r="OCY744" s="13"/>
      <c r="OCZ744" s="13"/>
      <c r="ODA744" s="13"/>
      <c r="ODB744" s="13"/>
      <c r="ODC744" s="13"/>
      <c r="ODD744" s="13"/>
      <c r="ODE744" s="13"/>
      <c r="ODF744" s="13"/>
      <c r="ODG744" s="13"/>
      <c r="ODH744" s="13"/>
      <c r="ODI744" s="13"/>
      <c r="ODJ744" s="13"/>
      <c r="ODK744" s="13"/>
      <c r="ODL744" s="13"/>
      <c r="ODM744" s="13"/>
      <c r="ODN744" s="13"/>
      <c r="ODO744" s="13"/>
      <c r="ODP744" s="13"/>
      <c r="ODQ744" s="13"/>
      <c r="ODR744" s="13"/>
      <c r="ODS744" s="13"/>
      <c r="ODT744" s="13"/>
      <c r="ODU744" s="13"/>
      <c r="ODV744" s="13"/>
      <c r="ODW744" s="13"/>
      <c r="ODX744" s="13"/>
      <c r="ODY744" s="13"/>
      <c r="ODZ744" s="13"/>
      <c r="OEA744" s="13"/>
      <c r="OEB744" s="13"/>
      <c r="OEC744" s="13"/>
      <c r="OED744" s="13"/>
      <c r="OEE744" s="13"/>
      <c r="OEF744" s="13"/>
      <c r="OEG744" s="13"/>
      <c r="OEH744" s="13"/>
      <c r="OEI744" s="13"/>
      <c r="OEJ744" s="13"/>
      <c r="OEK744" s="13"/>
      <c r="OEL744" s="13"/>
      <c r="OEM744" s="13"/>
      <c r="OEN744" s="13"/>
      <c r="OEO744" s="13"/>
      <c r="OEP744" s="13"/>
      <c r="OEQ744" s="13"/>
      <c r="OER744" s="13"/>
      <c r="OES744" s="13"/>
      <c r="OET744" s="13"/>
      <c r="OEU744" s="13"/>
      <c r="OEV744" s="13"/>
      <c r="OEW744" s="13"/>
      <c r="OEX744" s="13"/>
      <c r="OEY744" s="13"/>
      <c r="OEZ744" s="13"/>
      <c r="OFA744" s="13"/>
      <c r="OFB744" s="13"/>
      <c r="OFC744" s="13"/>
      <c r="OFD744" s="13"/>
      <c r="OFE744" s="13"/>
      <c r="OFF744" s="13"/>
      <c r="OFG744" s="13"/>
      <c r="OFH744" s="13"/>
      <c r="OFI744" s="13"/>
      <c r="OFJ744" s="13"/>
      <c r="OFK744" s="13"/>
      <c r="OFL744" s="13"/>
      <c r="OFM744" s="13"/>
      <c r="OFN744" s="13"/>
      <c r="OFO744" s="13"/>
      <c r="OFP744" s="13"/>
      <c r="OFQ744" s="13"/>
      <c r="OFR744" s="13"/>
      <c r="OFS744" s="13"/>
      <c r="OFT744" s="13"/>
      <c r="OFU744" s="13"/>
      <c r="OFV744" s="13"/>
      <c r="OFW744" s="13"/>
      <c r="OFX744" s="13"/>
      <c r="OFY744" s="13"/>
      <c r="OFZ744" s="13"/>
      <c r="OGA744" s="13"/>
      <c r="OGB744" s="13"/>
      <c r="OGC744" s="13"/>
      <c r="OGD744" s="13"/>
      <c r="OGE744" s="13"/>
      <c r="OGF744" s="13"/>
      <c r="OGG744" s="13"/>
      <c r="OGH744" s="13"/>
      <c r="OGI744" s="13"/>
      <c r="OGJ744" s="13"/>
      <c r="OGK744" s="13"/>
      <c r="OGL744" s="13"/>
      <c r="OGM744" s="13"/>
      <c r="OGN744" s="13"/>
      <c r="OGO744" s="13"/>
      <c r="OGP744" s="13"/>
      <c r="OGQ744" s="13"/>
      <c r="OGR744" s="13"/>
      <c r="OGS744" s="13"/>
      <c r="OGT744" s="13"/>
      <c r="OGU744" s="13"/>
      <c r="OGV744" s="13"/>
      <c r="OGW744" s="13"/>
      <c r="OGX744" s="13"/>
      <c r="OGY744" s="13"/>
      <c r="OGZ744" s="13"/>
      <c r="OHA744" s="13"/>
      <c r="OHB744" s="13"/>
      <c r="OHC744" s="13"/>
      <c r="OHD744" s="13"/>
      <c r="OHE744" s="13"/>
      <c r="OHF744" s="13"/>
      <c r="OHG744" s="13"/>
      <c r="OHH744" s="13"/>
      <c r="OHI744" s="13"/>
      <c r="OHJ744" s="13"/>
      <c r="OHK744" s="13"/>
      <c r="OHL744" s="13"/>
      <c r="OHM744" s="13"/>
      <c r="OHN744" s="13"/>
      <c r="OHO744" s="13"/>
      <c r="OHP744" s="13"/>
      <c r="OHQ744" s="13"/>
      <c r="OHR744" s="13"/>
      <c r="OHS744" s="13"/>
      <c r="OHT744" s="13"/>
      <c r="OHU744" s="13"/>
      <c r="OHV744" s="13"/>
      <c r="OHW744" s="13"/>
      <c r="OHX744" s="13"/>
      <c r="OHY744" s="13"/>
      <c r="OHZ744" s="13"/>
      <c r="OIA744" s="13"/>
      <c r="OIB744" s="13"/>
      <c r="OIC744" s="13"/>
      <c r="OID744" s="13"/>
      <c r="OIE744" s="13"/>
      <c r="OIF744" s="13"/>
      <c r="OIG744" s="13"/>
      <c r="OIH744" s="13"/>
      <c r="OII744" s="13"/>
      <c r="OIJ744" s="13"/>
      <c r="OIK744" s="13"/>
      <c r="OIL744" s="13"/>
      <c r="OIM744" s="13"/>
      <c r="OIN744" s="13"/>
      <c r="OIO744" s="13"/>
      <c r="OIP744" s="13"/>
      <c r="OIQ744" s="13"/>
      <c r="OIR744" s="13"/>
      <c r="OIS744" s="13"/>
      <c r="OIT744" s="13"/>
      <c r="OIU744" s="13"/>
      <c r="OIV744" s="13"/>
      <c r="OIW744" s="13"/>
      <c r="OIX744" s="13"/>
      <c r="OIY744" s="13"/>
      <c r="OIZ744" s="13"/>
      <c r="OJA744" s="13"/>
      <c r="OJB744" s="13"/>
      <c r="OJC744" s="13"/>
      <c r="OJD744" s="13"/>
      <c r="OJE744" s="13"/>
      <c r="OJF744" s="13"/>
      <c r="OJG744" s="13"/>
      <c r="OJH744" s="13"/>
      <c r="OJI744" s="13"/>
      <c r="OJJ744" s="13"/>
      <c r="OJK744" s="13"/>
      <c r="OJL744" s="13"/>
      <c r="OJM744" s="13"/>
      <c r="OJN744" s="13"/>
      <c r="OJO744" s="13"/>
      <c r="OJP744" s="13"/>
      <c r="OJQ744" s="13"/>
      <c r="OJR744" s="13"/>
      <c r="OJS744" s="13"/>
      <c r="OJT744" s="13"/>
      <c r="OJU744" s="13"/>
      <c r="OJV744" s="13"/>
      <c r="OJW744" s="13"/>
      <c r="OJX744" s="13"/>
      <c r="OJY744" s="13"/>
      <c r="OJZ744" s="13"/>
      <c r="OKA744" s="13"/>
      <c r="OKB744" s="13"/>
      <c r="OKC744" s="13"/>
      <c r="OKD744" s="13"/>
      <c r="OKE744" s="13"/>
      <c r="OKF744" s="13"/>
      <c r="OKG744" s="13"/>
      <c r="OKH744" s="13"/>
      <c r="OKI744" s="13"/>
      <c r="OKJ744" s="13"/>
      <c r="OKK744" s="13"/>
      <c r="OKL744" s="13"/>
      <c r="OKM744" s="13"/>
      <c r="OKN744" s="13"/>
      <c r="OKO744" s="13"/>
      <c r="OKP744" s="13"/>
      <c r="OKQ744" s="13"/>
      <c r="OKR744" s="13"/>
      <c r="OKS744" s="13"/>
      <c r="OKT744" s="13"/>
      <c r="OKU744" s="13"/>
      <c r="OKV744" s="13"/>
      <c r="OKW744" s="13"/>
      <c r="OKX744" s="13"/>
      <c r="OKY744" s="13"/>
      <c r="OKZ744" s="13"/>
      <c r="OLA744" s="13"/>
      <c r="OLB744" s="13"/>
      <c r="OLC744" s="13"/>
      <c r="OLD744" s="13"/>
      <c r="OLE744" s="13"/>
      <c r="OLF744" s="13"/>
      <c r="OLG744" s="13"/>
      <c r="OLH744" s="13"/>
      <c r="OLI744" s="13"/>
      <c r="OLJ744" s="13"/>
      <c r="OLK744" s="13"/>
      <c r="OLL744" s="13"/>
      <c r="OLM744" s="13"/>
      <c r="OLN744" s="13"/>
      <c r="OLO744" s="13"/>
      <c r="OLP744" s="13"/>
      <c r="OLQ744" s="13"/>
      <c r="OLR744" s="13"/>
      <c r="OLS744" s="13"/>
      <c r="OLT744" s="13"/>
      <c r="OLU744" s="13"/>
      <c r="OLV744" s="13"/>
      <c r="OLW744" s="13"/>
      <c r="OLX744" s="13"/>
      <c r="OLY744" s="13"/>
      <c r="OLZ744" s="13"/>
      <c r="OMA744" s="13"/>
      <c r="OMB744" s="13"/>
      <c r="OMC744" s="13"/>
      <c r="OMD744" s="13"/>
      <c r="OME744" s="13"/>
      <c r="OMF744" s="13"/>
      <c r="OMG744" s="13"/>
      <c r="OMH744" s="13"/>
      <c r="OMI744" s="13"/>
      <c r="OMJ744" s="13"/>
      <c r="OMK744" s="13"/>
      <c r="OML744" s="13"/>
      <c r="OMM744" s="13"/>
      <c r="OMN744" s="13"/>
      <c r="OMO744" s="13"/>
      <c r="OMP744" s="13"/>
      <c r="OMQ744" s="13"/>
      <c r="OMR744" s="13"/>
      <c r="OMS744" s="13"/>
      <c r="OMT744" s="13"/>
      <c r="OMU744" s="13"/>
      <c r="OMV744" s="13"/>
      <c r="OMW744" s="13"/>
      <c r="OMX744" s="13"/>
      <c r="OMY744" s="13"/>
      <c r="OMZ744" s="13"/>
      <c r="ONA744" s="13"/>
      <c r="ONB744" s="13"/>
      <c r="ONC744" s="13"/>
      <c r="OND744" s="13"/>
      <c r="ONE744" s="13"/>
      <c r="ONF744" s="13"/>
      <c r="ONG744" s="13"/>
      <c r="ONH744" s="13"/>
      <c r="ONI744" s="13"/>
      <c r="ONJ744" s="13"/>
      <c r="ONK744" s="13"/>
      <c r="ONL744" s="13"/>
      <c r="ONM744" s="13"/>
      <c r="ONN744" s="13"/>
      <c r="ONO744" s="13"/>
      <c r="ONP744" s="13"/>
      <c r="ONQ744" s="13"/>
      <c r="ONR744" s="13"/>
      <c r="ONS744" s="13"/>
      <c r="ONT744" s="13"/>
      <c r="ONU744" s="13"/>
      <c r="ONV744" s="13"/>
      <c r="ONW744" s="13"/>
      <c r="ONX744" s="13"/>
      <c r="ONY744" s="13"/>
      <c r="ONZ744" s="13"/>
      <c r="OOA744" s="13"/>
      <c r="OOB744" s="13"/>
      <c r="OOC744" s="13"/>
      <c r="OOD744" s="13"/>
      <c r="OOE744" s="13"/>
      <c r="OOF744" s="13"/>
      <c r="OOG744" s="13"/>
      <c r="OOH744" s="13"/>
      <c r="OOI744" s="13"/>
      <c r="OOJ744" s="13"/>
      <c r="OOK744" s="13"/>
      <c r="OOL744" s="13"/>
      <c r="OOM744" s="13"/>
      <c r="OON744" s="13"/>
      <c r="OOO744" s="13"/>
      <c r="OOP744" s="13"/>
      <c r="OOQ744" s="13"/>
      <c r="OOR744" s="13"/>
      <c r="OOS744" s="13"/>
      <c r="OOT744" s="13"/>
      <c r="OOU744" s="13"/>
      <c r="OOV744" s="13"/>
      <c r="OOW744" s="13"/>
      <c r="OOX744" s="13"/>
      <c r="OOY744" s="13"/>
      <c r="OOZ744" s="13"/>
      <c r="OPA744" s="13"/>
      <c r="OPB744" s="13"/>
      <c r="OPC744" s="13"/>
      <c r="OPD744" s="13"/>
      <c r="OPE744" s="13"/>
      <c r="OPF744" s="13"/>
      <c r="OPG744" s="13"/>
      <c r="OPH744" s="13"/>
      <c r="OPI744" s="13"/>
      <c r="OPJ744" s="13"/>
      <c r="OPK744" s="13"/>
      <c r="OPL744" s="13"/>
      <c r="OPM744" s="13"/>
      <c r="OPN744" s="13"/>
      <c r="OPO744" s="13"/>
      <c r="OPP744" s="13"/>
      <c r="OPQ744" s="13"/>
      <c r="OPR744" s="13"/>
      <c r="OPS744" s="13"/>
      <c r="OPT744" s="13"/>
      <c r="OPU744" s="13"/>
      <c r="OPV744" s="13"/>
      <c r="OPW744" s="13"/>
      <c r="OPX744" s="13"/>
      <c r="OPY744" s="13"/>
      <c r="OPZ744" s="13"/>
      <c r="OQA744" s="13"/>
      <c r="OQB744" s="13"/>
      <c r="OQC744" s="13"/>
      <c r="OQD744" s="13"/>
      <c r="OQE744" s="13"/>
      <c r="OQF744" s="13"/>
      <c r="OQG744" s="13"/>
      <c r="OQH744" s="13"/>
      <c r="OQI744" s="13"/>
      <c r="OQJ744" s="13"/>
      <c r="OQK744" s="13"/>
      <c r="OQL744" s="13"/>
      <c r="OQM744" s="13"/>
      <c r="OQN744" s="13"/>
      <c r="OQO744" s="13"/>
      <c r="OQP744" s="13"/>
      <c r="OQQ744" s="13"/>
      <c r="OQR744" s="13"/>
      <c r="OQS744" s="13"/>
      <c r="OQT744" s="13"/>
      <c r="OQU744" s="13"/>
      <c r="OQV744" s="13"/>
      <c r="OQW744" s="13"/>
      <c r="OQX744" s="13"/>
      <c r="OQY744" s="13"/>
      <c r="OQZ744" s="13"/>
      <c r="ORA744" s="13"/>
      <c r="ORB744" s="13"/>
      <c r="ORC744" s="13"/>
      <c r="ORD744" s="13"/>
      <c r="ORE744" s="13"/>
      <c r="ORF744" s="13"/>
      <c r="ORG744" s="13"/>
      <c r="ORH744" s="13"/>
      <c r="ORI744" s="13"/>
      <c r="ORJ744" s="13"/>
      <c r="ORK744" s="13"/>
      <c r="ORL744" s="13"/>
      <c r="ORM744" s="13"/>
      <c r="ORN744" s="13"/>
      <c r="ORO744" s="13"/>
      <c r="ORP744" s="13"/>
      <c r="ORQ744" s="13"/>
      <c r="ORR744" s="13"/>
      <c r="ORS744" s="13"/>
      <c r="ORT744" s="13"/>
      <c r="ORU744" s="13"/>
      <c r="ORV744" s="13"/>
      <c r="ORW744" s="13"/>
      <c r="ORX744" s="13"/>
      <c r="ORY744" s="13"/>
      <c r="ORZ744" s="13"/>
      <c r="OSA744" s="13"/>
      <c r="OSB744" s="13"/>
      <c r="OSC744" s="13"/>
      <c r="OSD744" s="13"/>
      <c r="OSE744" s="13"/>
      <c r="OSF744" s="13"/>
      <c r="OSG744" s="13"/>
      <c r="OSH744" s="13"/>
      <c r="OSI744" s="13"/>
      <c r="OSJ744" s="13"/>
      <c r="OSK744" s="13"/>
      <c r="OSL744" s="13"/>
      <c r="OSM744" s="13"/>
      <c r="OSN744" s="13"/>
      <c r="OSO744" s="13"/>
      <c r="OSP744" s="13"/>
      <c r="OSQ744" s="13"/>
      <c r="OSR744" s="13"/>
      <c r="OSS744" s="13"/>
      <c r="OST744" s="13"/>
      <c r="OSU744" s="13"/>
      <c r="OSV744" s="13"/>
      <c r="OSW744" s="13"/>
      <c r="OSX744" s="13"/>
      <c r="OSY744" s="13"/>
      <c r="OSZ744" s="13"/>
      <c r="OTA744" s="13"/>
      <c r="OTB744" s="13"/>
      <c r="OTC744" s="13"/>
      <c r="OTD744" s="13"/>
      <c r="OTE744" s="13"/>
      <c r="OTF744" s="13"/>
      <c r="OTG744" s="13"/>
      <c r="OTH744" s="13"/>
      <c r="OTI744" s="13"/>
      <c r="OTJ744" s="13"/>
      <c r="OTK744" s="13"/>
      <c r="OTL744" s="13"/>
      <c r="OTM744" s="13"/>
      <c r="OTN744" s="13"/>
      <c r="OTO744" s="13"/>
      <c r="OTP744" s="13"/>
      <c r="OTQ744" s="13"/>
      <c r="OTR744" s="13"/>
      <c r="OTS744" s="13"/>
      <c r="OTT744" s="13"/>
      <c r="OTU744" s="13"/>
      <c r="OTV744" s="13"/>
      <c r="OTW744" s="13"/>
      <c r="OTX744" s="13"/>
      <c r="OTY744" s="13"/>
      <c r="OTZ744" s="13"/>
      <c r="OUA744" s="13"/>
      <c r="OUB744" s="13"/>
      <c r="OUC744" s="13"/>
      <c r="OUD744" s="13"/>
      <c r="OUE744" s="13"/>
      <c r="OUF744" s="13"/>
      <c r="OUG744" s="13"/>
      <c r="OUH744" s="13"/>
      <c r="OUI744" s="13"/>
      <c r="OUJ744" s="13"/>
      <c r="OUK744" s="13"/>
      <c r="OUL744" s="13"/>
      <c r="OUM744" s="13"/>
      <c r="OUN744" s="13"/>
      <c r="OUO744" s="13"/>
      <c r="OUP744" s="13"/>
      <c r="OUQ744" s="13"/>
      <c r="OUR744" s="13"/>
      <c r="OUS744" s="13"/>
      <c r="OUT744" s="13"/>
      <c r="OUU744" s="13"/>
      <c r="OUV744" s="13"/>
      <c r="OUW744" s="13"/>
      <c r="OUX744" s="13"/>
      <c r="OUY744" s="13"/>
      <c r="OUZ744" s="13"/>
      <c r="OVA744" s="13"/>
      <c r="OVB744" s="13"/>
      <c r="OVC744" s="13"/>
      <c r="OVD744" s="13"/>
      <c r="OVE744" s="13"/>
      <c r="OVF744" s="13"/>
      <c r="OVG744" s="13"/>
      <c r="OVH744" s="13"/>
      <c r="OVI744" s="13"/>
      <c r="OVJ744" s="13"/>
      <c r="OVK744" s="13"/>
      <c r="OVL744" s="13"/>
      <c r="OVM744" s="13"/>
      <c r="OVN744" s="13"/>
      <c r="OVO744" s="13"/>
      <c r="OVP744" s="13"/>
      <c r="OVQ744" s="13"/>
      <c r="OVR744" s="13"/>
      <c r="OVS744" s="13"/>
      <c r="OVT744" s="13"/>
      <c r="OVU744" s="13"/>
      <c r="OVV744" s="13"/>
      <c r="OVW744" s="13"/>
      <c r="OVX744" s="13"/>
      <c r="OVY744" s="13"/>
      <c r="OVZ744" s="13"/>
      <c r="OWA744" s="13"/>
      <c r="OWB744" s="13"/>
      <c r="OWC744" s="13"/>
      <c r="OWD744" s="13"/>
      <c r="OWE744" s="13"/>
      <c r="OWF744" s="13"/>
      <c r="OWG744" s="13"/>
      <c r="OWH744" s="13"/>
      <c r="OWI744" s="13"/>
      <c r="OWJ744" s="13"/>
      <c r="OWK744" s="13"/>
      <c r="OWL744" s="13"/>
      <c r="OWM744" s="13"/>
      <c r="OWN744" s="13"/>
      <c r="OWO744" s="13"/>
      <c r="OWP744" s="13"/>
      <c r="OWQ744" s="13"/>
      <c r="OWR744" s="13"/>
      <c r="OWS744" s="13"/>
      <c r="OWT744" s="13"/>
      <c r="OWU744" s="13"/>
      <c r="OWV744" s="13"/>
      <c r="OWW744" s="13"/>
      <c r="OWX744" s="13"/>
      <c r="OWY744" s="13"/>
      <c r="OWZ744" s="13"/>
      <c r="OXA744" s="13"/>
      <c r="OXB744" s="13"/>
      <c r="OXC744" s="13"/>
      <c r="OXD744" s="13"/>
      <c r="OXE744" s="13"/>
      <c r="OXF744" s="13"/>
      <c r="OXG744" s="13"/>
      <c r="OXH744" s="13"/>
      <c r="OXI744" s="13"/>
      <c r="OXJ744" s="13"/>
      <c r="OXK744" s="13"/>
      <c r="OXL744" s="13"/>
      <c r="OXM744" s="13"/>
      <c r="OXN744" s="13"/>
      <c r="OXO744" s="13"/>
      <c r="OXP744" s="13"/>
      <c r="OXQ744" s="13"/>
      <c r="OXR744" s="13"/>
      <c r="OXS744" s="13"/>
      <c r="OXT744" s="13"/>
      <c r="OXU744" s="13"/>
      <c r="OXV744" s="13"/>
      <c r="OXW744" s="13"/>
      <c r="OXX744" s="13"/>
      <c r="OXY744" s="13"/>
      <c r="OXZ744" s="13"/>
      <c r="OYA744" s="13"/>
      <c r="OYB744" s="13"/>
      <c r="OYC744" s="13"/>
      <c r="OYD744" s="13"/>
      <c r="OYE744" s="13"/>
      <c r="OYF744" s="13"/>
      <c r="OYG744" s="13"/>
      <c r="OYH744" s="13"/>
      <c r="OYI744" s="13"/>
      <c r="OYJ744" s="13"/>
      <c r="OYK744" s="13"/>
      <c r="OYL744" s="13"/>
      <c r="OYM744" s="13"/>
      <c r="OYN744" s="13"/>
      <c r="OYO744" s="13"/>
      <c r="OYP744" s="13"/>
      <c r="OYQ744" s="13"/>
      <c r="OYR744" s="13"/>
      <c r="OYS744" s="13"/>
      <c r="OYT744" s="13"/>
      <c r="OYU744" s="13"/>
      <c r="OYV744" s="13"/>
      <c r="OYW744" s="13"/>
      <c r="OYX744" s="13"/>
      <c r="OYY744" s="13"/>
      <c r="OYZ744" s="13"/>
      <c r="OZA744" s="13"/>
      <c r="OZB744" s="13"/>
      <c r="OZC744" s="13"/>
      <c r="OZD744" s="13"/>
      <c r="OZE744" s="13"/>
      <c r="OZF744" s="13"/>
      <c r="OZG744" s="13"/>
      <c r="OZH744" s="13"/>
      <c r="OZI744" s="13"/>
      <c r="OZJ744" s="13"/>
      <c r="OZK744" s="13"/>
      <c r="OZL744" s="13"/>
      <c r="OZM744" s="13"/>
      <c r="OZN744" s="13"/>
      <c r="OZO744" s="13"/>
      <c r="OZP744" s="13"/>
      <c r="OZQ744" s="13"/>
      <c r="OZR744" s="13"/>
      <c r="OZS744" s="13"/>
      <c r="OZT744" s="13"/>
      <c r="OZU744" s="13"/>
      <c r="OZV744" s="13"/>
      <c r="OZW744" s="13"/>
      <c r="OZX744" s="13"/>
      <c r="OZY744" s="13"/>
      <c r="OZZ744" s="13"/>
      <c r="PAA744" s="13"/>
      <c r="PAB744" s="13"/>
      <c r="PAC744" s="13"/>
      <c r="PAD744" s="13"/>
      <c r="PAE744" s="13"/>
      <c r="PAF744" s="13"/>
      <c r="PAG744" s="13"/>
      <c r="PAH744" s="13"/>
      <c r="PAI744" s="13"/>
      <c r="PAJ744" s="13"/>
      <c r="PAK744" s="13"/>
      <c r="PAL744" s="13"/>
      <c r="PAM744" s="13"/>
      <c r="PAN744" s="13"/>
      <c r="PAO744" s="13"/>
      <c r="PAP744" s="13"/>
      <c r="PAQ744" s="13"/>
      <c r="PAR744" s="13"/>
      <c r="PAS744" s="13"/>
      <c r="PAT744" s="13"/>
      <c r="PAU744" s="13"/>
      <c r="PAV744" s="13"/>
      <c r="PAW744" s="13"/>
      <c r="PAX744" s="13"/>
      <c r="PAY744" s="13"/>
      <c r="PAZ744" s="13"/>
      <c r="PBA744" s="13"/>
      <c r="PBB744" s="13"/>
      <c r="PBC744" s="13"/>
      <c r="PBD744" s="13"/>
      <c r="PBE744" s="13"/>
      <c r="PBF744" s="13"/>
      <c r="PBG744" s="13"/>
      <c r="PBH744" s="13"/>
      <c r="PBI744" s="13"/>
      <c r="PBJ744" s="13"/>
      <c r="PBK744" s="13"/>
      <c r="PBL744" s="13"/>
      <c r="PBM744" s="13"/>
      <c r="PBN744" s="13"/>
      <c r="PBO744" s="13"/>
      <c r="PBP744" s="13"/>
      <c r="PBQ744" s="13"/>
      <c r="PBR744" s="13"/>
      <c r="PBS744" s="13"/>
      <c r="PBT744" s="13"/>
      <c r="PBU744" s="13"/>
      <c r="PBV744" s="13"/>
      <c r="PBW744" s="13"/>
      <c r="PBX744" s="13"/>
      <c r="PBY744" s="13"/>
      <c r="PBZ744" s="13"/>
      <c r="PCA744" s="13"/>
      <c r="PCB744" s="13"/>
      <c r="PCC744" s="13"/>
      <c r="PCD744" s="13"/>
      <c r="PCE744" s="13"/>
      <c r="PCF744" s="13"/>
      <c r="PCG744" s="13"/>
      <c r="PCH744" s="13"/>
      <c r="PCI744" s="13"/>
      <c r="PCJ744" s="13"/>
      <c r="PCK744" s="13"/>
      <c r="PCL744" s="13"/>
      <c r="PCM744" s="13"/>
      <c r="PCN744" s="13"/>
      <c r="PCO744" s="13"/>
      <c r="PCP744" s="13"/>
      <c r="PCQ744" s="13"/>
      <c r="PCR744" s="13"/>
      <c r="PCS744" s="13"/>
      <c r="PCT744" s="13"/>
      <c r="PCU744" s="13"/>
      <c r="PCV744" s="13"/>
      <c r="PCW744" s="13"/>
      <c r="PCX744" s="13"/>
      <c r="PCY744" s="13"/>
      <c r="PCZ744" s="13"/>
      <c r="PDA744" s="13"/>
      <c r="PDB744" s="13"/>
      <c r="PDC744" s="13"/>
      <c r="PDD744" s="13"/>
      <c r="PDE744" s="13"/>
      <c r="PDF744" s="13"/>
      <c r="PDG744" s="13"/>
      <c r="PDH744" s="13"/>
      <c r="PDI744" s="13"/>
      <c r="PDJ744" s="13"/>
      <c r="PDK744" s="13"/>
      <c r="PDL744" s="13"/>
      <c r="PDM744" s="13"/>
      <c r="PDN744" s="13"/>
      <c r="PDO744" s="13"/>
      <c r="PDP744" s="13"/>
      <c r="PDQ744" s="13"/>
      <c r="PDR744" s="13"/>
      <c r="PDS744" s="13"/>
      <c r="PDT744" s="13"/>
      <c r="PDU744" s="13"/>
      <c r="PDV744" s="13"/>
      <c r="PDW744" s="13"/>
      <c r="PDX744" s="13"/>
      <c r="PDY744" s="13"/>
      <c r="PDZ744" s="13"/>
      <c r="PEA744" s="13"/>
      <c r="PEB744" s="13"/>
      <c r="PEC744" s="13"/>
      <c r="PED744" s="13"/>
      <c r="PEE744" s="13"/>
      <c r="PEF744" s="13"/>
      <c r="PEG744" s="13"/>
      <c r="PEH744" s="13"/>
      <c r="PEI744" s="13"/>
      <c r="PEJ744" s="13"/>
      <c r="PEK744" s="13"/>
      <c r="PEL744" s="13"/>
      <c r="PEM744" s="13"/>
      <c r="PEN744" s="13"/>
      <c r="PEO744" s="13"/>
      <c r="PEP744" s="13"/>
      <c r="PEQ744" s="13"/>
      <c r="PER744" s="13"/>
      <c r="PES744" s="13"/>
      <c r="PET744" s="13"/>
      <c r="PEU744" s="13"/>
      <c r="PEV744" s="13"/>
      <c r="PEW744" s="13"/>
      <c r="PEX744" s="13"/>
      <c r="PEY744" s="13"/>
      <c r="PEZ744" s="13"/>
      <c r="PFA744" s="13"/>
      <c r="PFB744" s="13"/>
      <c r="PFC744" s="13"/>
      <c r="PFD744" s="13"/>
      <c r="PFE744" s="13"/>
      <c r="PFF744" s="13"/>
      <c r="PFG744" s="13"/>
      <c r="PFH744" s="13"/>
      <c r="PFI744" s="13"/>
      <c r="PFJ744" s="13"/>
      <c r="PFK744" s="13"/>
      <c r="PFL744" s="13"/>
      <c r="PFM744" s="13"/>
      <c r="PFN744" s="13"/>
      <c r="PFO744" s="13"/>
      <c r="PFP744" s="13"/>
      <c r="PFQ744" s="13"/>
      <c r="PFR744" s="13"/>
      <c r="PFS744" s="13"/>
      <c r="PFT744" s="13"/>
      <c r="PFU744" s="13"/>
      <c r="PFV744" s="13"/>
      <c r="PFW744" s="13"/>
      <c r="PFX744" s="13"/>
      <c r="PFY744" s="13"/>
      <c r="PFZ744" s="13"/>
      <c r="PGA744" s="13"/>
      <c r="PGB744" s="13"/>
      <c r="PGC744" s="13"/>
      <c r="PGD744" s="13"/>
      <c r="PGE744" s="13"/>
      <c r="PGF744" s="13"/>
      <c r="PGG744" s="13"/>
      <c r="PGH744" s="13"/>
      <c r="PGI744" s="13"/>
      <c r="PGJ744" s="13"/>
      <c r="PGK744" s="13"/>
      <c r="PGL744" s="13"/>
      <c r="PGM744" s="13"/>
      <c r="PGN744" s="13"/>
      <c r="PGO744" s="13"/>
      <c r="PGP744" s="13"/>
      <c r="PGQ744" s="13"/>
      <c r="PGR744" s="13"/>
      <c r="PGS744" s="13"/>
      <c r="PGT744" s="13"/>
      <c r="PGU744" s="13"/>
      <c r="PGV744" s="13"/>
      <c r="PGW744" s="13"/>
      <c r="PGX744" s="13"/>
      <c r="PGY744" s="13"/>
      <c r="PGZ744" s="13"/>
      <c r="PHA744" s="13"/>
      <c r="PHB744" s="13"/>
      <c r="PHC744" s="13"/>
      <c r="PHD744" s="13"/>
      <c r="PHE744" s="13"/>
      <c r="PHF744" s="13"/>
      <c r="PHG744" s="13"/>
      <c r="PHH744" s="13"/>
      <c r="PHI744" s="13"/>
      <c r="PHJ744" s="13"/>
      <c r="PHK744" s="13"/>
      <c r="PHL744" s="13"/>
      <c r="PHM744" s="13"/>
      <c r="PHN744" s="13"/>
      <c r="PHO744" s="13"/>
      <c r="PHP744" s="13"/>
      <c r="PHQ744" s="13"/>
      <c r="PHR744" s="13"/>
      <c r="PHS744" s="13"/>
      <c r="PHT744" s="13"/>
      <c r="PHU744" s="13"/>
      <c r="PHV744" s="13"/>
      <c r="PHW744" s="13"/>
      <c r="PHX744" s="13"/>
      <c r="PHY744" s="13"/>
      <c r="PHZ744" s="13"/>
      <c r="PIA744" s="13"/>
      <c r="PIB744" s="13"/>
      <c r="PIC744" s="13"/>
      <c r="PID744" s="13"/>
      <c r="PIE744" s="13"/>
      <c r="PIF744" s="13"/>
      <c r="PIG744" s="13"/>
      <c r="PIH744" s="13"/>
      <c r="PII744" s="13"/>
      <c r="PIJ744" s="13"/>
      <c r="PIK744" s="13"/>
      <c r="PIL744" s="13"/>
      <c r="PIM744" s="13"/>
      <c r="PIN744" s="13"/>
      <c r="PIO744" s="13"/>
      <c r="PIP744" s="13"/>
      <c r="PIQ744" s="13"/>
      <c r="PIR744" s="13"/>
      <c r="PIS744" s="13"/>
      <c r="PIT744" s="13"/>
      <c r="PIU744" s="13"/>
      <c r="PIV744" s="13"/>
      <c r="PIW744" s="13"/>
      <c r="PIX744" s="13"/>
      <c r="PIY744" s="13"/>
      <c r="PIZ744" s="13"/>
      <c r="PJA744" s="13"/>
      <c r="PJB744" s="13"/>
      <c r="PJC744" s="13"/>
      <c r="PJD744" s="13"/>
      <c r="PJE744" s="13"/>
      <c r="PJF744" s="13"/>
      <c r="PJG744" s="13"/>
      <c r="PJH744" s="13"/>
      <c r="PJI744" s="13"/>
      <c r="PJJ744" s="13"/>
      <c r="PJK744" s="13"/>
      <c r="PJL744" s="13"/>
      <c r="PJM744" s="13"/>
      <c r="PJN744" s="13"/>
      <c r="PJO744" s="13"/>
      <c r="PJP744" s="13"/>
      <c r="PJQ744" s="13"/>
      <c r="PJR744" s="13"/>
      <c r="PJS744" s="13"/>
      <c r="PJT744" s="13"/>
      <c r="PJU744" s="13"/>
      <c r="PJV744" s="13"/>
      <c r="PJW744" s="13"/>
      <c r="PJX744" s="13"/>
      <c r="PJY744" s="13"/>
      <c r="PJZ744" s="13"/>
      <c r="PKA744" s="13"/>
      <c r="PKB744" s="13"/>
      <c r="PKC744" s="13"/>
      <c r="PKD744" s="13"/>
      <c r="PKE744" s="13"/>
      <c r="PKF744" s="13"/>
      <c r="PKG744" s="13"/>
      <c r="PKH744" s="13"/>
      <c r="PKI744" s="13"/>
      <c r="PKJ744" s="13"/>
      <c r="PKK744" s="13"/>
      <c r="PKL744" s="13"/>
      <c r="PKM744" s="13"/>
      <c r="PKN744" s="13"/>
      <c r="PKO744" s="13"/>
      <c r="PKP744" s="13"/>
      <c r="PKQ744" s="13"/>
      <c r="PKR744" s="13"/>
      <c r="PKS744" s="13"/>
      <c r="PKT744" s="13"/>
      <c r="PKU744" s="13"/>
      <c r="PKV744" s="13"/>
      <c r="PKW744" s="13"/>
      <c r="PKX744" s="13"/>
      <c r="PKY744" s="13"/>
      <c r="PKZ744" s="13"/>
      <c r="PLA744" s="13"/>
      <c r="PLB744" s="13"/>
      <c r="PLC744" s="13"/>
      <c r="PLD744" s="13"/>
      <c r="PLE744" s="13"/>
      <c r="PLF744" s="13"/>
      <c r="PLG744" s="13"/>
      <c r="PLH744" s="13"/>
      <c r="PLI744" s="13"/>
      <c r="PLJ744" s="13"/>
      <c r="PLK744" s="13"/>
      <c r="PLL744" s="13"/>
      <c r="PLM744" s="13"/>
      <c r="PLN744" s="13"/>
      <c r="PLO744" s="13"/>
      <c r="PLP744" s="13"/>
      <c r="PLQ744" s="13"/>
      <c r="PLR744" s="13"/>
      <c r="PLS744" s="13"/>
      <c r="PLT744" s="13"/>
      <c r="PLU744" s="13"/>
      <c r="PLV744" s="13"/>
      <c r="PLW744" s="13"/>
      <c r="PLX744" s="13"/>
      <c r="PLY744" s="13"/>
      <c r="PLZ744" s="13"/>
      <c r="PMA744" s="13"/>
      <c r="PMB744" s="13"/>
      <c r="PMC744" s="13"/>
      <c r="PMD744" s="13"/>
      <c r="PME744" s="13"/>
      <c r="PMF744" s="13"/>
      <c r="PMG744" s="13"/>
      <c r="PMH744" s="13"/>
      <c r="PMI744" s="13"/>
      <c r="PMJ744" s="13"/>
      <c r="PMK744" s="13"/>
      <c r="PML744" s="13"/>
      <c r="PMM744" s="13"/>
      <c r="PMN744" s="13"/>
      <c r="PMO744" s="13"/>
      <c r="PMP744" s="13"/>
      <c r="PMQ744" s="13"/>
      <c r="PMR744" s="13"/>
      <c r="PMS744" s="13"/>
      <c r="PMT744" s="13"/>
      <c r="PMU744" s="13"/>
      <c r="PMV744" s="13"/>
      <c r="PMW744" s="13"/>
      <c r="PMX744" s="13"/>
      <c r="PMY744" s="13"/>
      <c r="PMZ744" s="13"/>
      <c r="PNA744" s="13"/>
      <c r="PNB744" s="13"/>
      <c r="PNC744" s="13"/>
      <c r="PND744" s="13"/>
      <c r="PNE744" s="13"/>
      <c r="PNF744" s="13"/>
      <c r="PNG744" s="13"/>
      <c r="PNH744" s="13"/>
      <c r="PNI744" s="13"/>
      <c r="PNJ744" s="13"/>
      <c r="PNK744" s="13"/>
      <c r="PNL744" s="13"/>
      <c r="PNM744" s="13"/>
      <c r="PNN744" s="13"/>
      <c r="PNO744" s="13"/>
      <c r="PNP744" s="13"/>
      <c r="PNQ744" s="13"/>
      <c r="PNR744" s="13"/>
      <c r="PNS744" s="13"/>
      <c r="PNT744" s="13"/>
      <c r="PNU744" s="13"/>
      <c r="PNV744" s="13"/>
      <c r="PNW744" s="13"/>
      <c r="PNX744" s="13"/>
      <c r="PNY744" s="13"/>
      <c r="PNZ744" s="13"/>
      <c r="POA744" s="13"/>
      <c r="POB744" s="13"/>
      <c r="POC744" s="13"/>
      <c r="POD744" s="13"/>
      <c r="POE744" s="13"/>
      <c r="POF744" s="13"/>
      <c r="POG744" s="13"/>
      <c r="POH744" s="13"/>
      <c r="POI744" s="13"/>
      <c r="POJ744" s="13"/>
      <c r="POK744" s="13"/>
      <c r="POL744" s="13"/>
      <c r="POM744" s="13"/>
      <c r="PON744" s="13"/>
      <c r="POO744" s="13"/>
      <c r="POP744" s="13"/>
      <c r="POQ744" s="13"/>
      <c r="POR744" s="13"/>
      <c r="POS744" s="13"/>
      <c r="POT744" s="13"/>
      <c r="POU744" s="13"/>
      <c r="POV744" s="13"/>
      <c r="POW744" s="13"/>
      <c r="POX744" s="13"/>
      <c r="POY744" s="13"/>
      <c r="POZ744" s="13"/>
      <c r="PPA744" s="13"/>
      <c r="PPB744" s="13"/>
      <c r="PPC744" s="13"/>
      <c r="PPD744" s="13"/>
      <c r="PPE744" s="13"/>
      <c r="PPF744" s="13"/>
      <c r="PPG744" s="13"/>
      <c r="PPH744" s="13"/>
      <c r="PPI744" s="13"/>
      <c r="PPJ744" s="13"/>
      <c r="PPK744" s="13"/>
      <c r="PPL744" s="13"/>
      <c r="PPM744" s="13"/>
      <c r="PPN744" s="13"/>
      <c r="PPO744" s="13"/>
      <c r="PPP744" s="13"/>
      <c r="PPQ744" s="13"/>
      <c r="PPR744" s="13"/>
      <c r="PPS744" s="13"/>
      <c r="PPT744" s="13"/>
      <c r="PPU744" s="13"/>
      <c r="PPV744" s="13"/>
      <c r="PPW744" s="13"/>
      <c r="PPX744" s="13"/>
      <c r="PPY744" s="13"/>
      <c r="PPZ744" s="13"/>
      <c r="PQA744" s="13"/>
      <c r="PQB744" s="13"/>
      <c r="PQC744" s="13"/>
      <c r="PQD744" s="13"/>
      <c r="PQE744" s="13"/>
      <c r="PQF744" s="13"/>
      <c r="PQG744" s="13"/>
      <c r="PQH744" s="13"/>
      <c r="PQI744" s="13"/>
      <c r="PQJ744" s="13"/>
      <c r="PQK744" s="13"/>
      <c r="PQL744" s="13"/>
      <c r="PQM744" s="13"/>
      <c r="PQN744" s="13"/>
      <c r="PQO744" s="13"/>
      <c r="PQP744" s="13"/>
      <c r="PQQ744" s="13"/>
      <c r="PQR744" s="13"/>
      <c r="PQS744" s="13"/>
      <c r="PQT744" s="13"/>
      <c r="PQU744" s="13"/>
      <c r="PQV744" s="13"/>
      <c r="PQW744" s="13"/>
      <c r="PQX744" s="13"/>
      <c r="PQY744" s="13"/>
      <c r="PQZ744" s="13"/>
      <c r="PRA744" s="13"/>
      <c r="PRB744" s="13"/>
      <c r="PRC744" s="13"/>
      <c r="PRD744" s="13"/>
      <c r="PRE744" s="13"/>
      <c r="PRF744" s="13"/>
      <c r="PRG744" s="13"/>
      <c r="PRH744" s="13"/>
      <c r="PRI744" s="13"/>
      <c r="PRJ744" s="13"/>
      <c r="PRK744" s="13"/>
      <c r="PRL744" s="13"/>
      <c r="PRM744" s="13"/>
      <c r="PRN744" s="13"/>
      <c r="PRO744" s="13"/>
      <c r="PRP744" s="13"/>
      <c r="PRQ744" s="13"/>
      <c r="PRR744" s="13"/>
      <c r="PRS744" s="13"/>
      <c r="PRT744" s="13"/>
      <c r="PRU744" s="13"/>
      <c r="PRV744" s="13"/>
      <c r="PRW744" s="13"/>
      <c r="PRX744" s="13"/>
      <c r="PRY744" s="13"/>
      <c r="PRZ744" s="13"/>
      <c r="PSA744" s="13"/>
      <c r="PSB744" s="13"/>
      <c r="PSC744" s="13"/>
      <c r="PSD744" s="13"/>
      <c r="PSE744" s="13"/>
      <c r="PSF744" s="13"/>
      <c r="PSG744" s="13"/>
      <c r="PSH744" s="13"/>
      <c r="PSI744" s="13"/>
      <c r="PSJ744" s="13"/>
      <c r="PSK744" s="13"/>
      <c r="PSL744" s="13"/>
      <c r="PSM744" s="13"/>
      <c r="PSN744" s="13"/>
      <c r="PSO744" s="13"/>
      <c r="PSP744" s="13"/>
      <c r="PSQ744" s="13"/>
      <c r="PSR744" s="13"/>
      <c r="PSS744" s="13"/>
      <c r="PST744" s="13"/>
      <c r="PSU744" s="13"/>
      <c r="PSV744" s="13"/>
      <c r="PSW744" s="13"/>
      <c r="PSX744" s="13"/>
      <c r="PSY744" s="13"/>
      <c r="PSZ744" s="13"/>
      <c r="PTA744" s="13"/>
      <c r="PTB744" s="13"/>
      <c r="PTC744" s="13"/>
      <c r="PTD744" s="13"/>
      <c r="PTE744" s="13"/>
      <c r="PTF744" s="13"/>
      <c r="PTG744" s="13"/>
      <c r="PTH744" s="13"/>
      <c r="PTI744" s="13"/>
      <c r="PTJ744" s="13"/>
      <c r="PTK744" s="13"/>
      <c r="PTL744" s="13"/>
      <c r="PTM744" s="13"/>
      <c r="PTN744" s="13"/>
      <c r="PTO744" s="13"/>
      <c r="PTP744" s="13"/>
      <c r="PTQ744" s="13"/>
      <c r="PTR744" s="13"/>
      <c r="PTS744" s="13"/>
      <c r="PTT744" s="13"/>
      <c r="PTU744" s="13"/>
      <c r="PTV744" s="13"/>
      <c r="PTW744" s="13"/>
      <c r="PTX744" s="13"/>
      <c r="PTY744" s="13"/>
      <c r="PTZ744" s="13"/>
      <c r="PUA744" s="13"/>
      <c r="PUB744" s="13"/>
      <c r="PUC744" s="13"/>
      <c r="PUD744" s="13"/>
      <c r="PUE744" s="13"/>
      <c r="PUF744" s="13"/>
      <c r="PUG744" s="13"/>
      <c r="PUH744" s="13"/>
      <c r="PUI744" s="13"/>
      <c r="PUJ744" s="13"/>
      <c r="PUK744" s="13"/>
      <c r="PUL744" s="13"/>
      <c r="PUM744" s="13"/>
      <c r="PUN744" s="13"/>
      <c r="PUO744" s="13"/>
      <c r="PUP744" s="13"/>
      <c r="PUQ744" s="13"/>
      <c r="PUR744" s="13"/>
      <c r="PUS744" s="13"/>
      <c r="PUT744" s="13"/>
      <c r="PUU744" s="13"/>
      <c r="PUV744" s="13"/>
      <c r="PUW744" s="13"/>
      <c r="PUX744" s="13"/>
      <c r="PUY744" s="13"/>
      <c r="PUZ744" s="13"/>
      <c r="PVA744" s="13"/>
      <c r="PVB744" s="13"/>
      <c r="PVC744" s="13"/>
      <c r="PVD744" s="13"/>
      <c r="PVE744" s="13"/>
      <c r="PVF744" s="13"/>
      <c r="PVG744" s="13"/>
      <c r="PVH744" s="13"/>
      <c r="PVI744" s="13"/>
      <c r="PVJ744" s="13"/>
      <c r="PVK744" s="13"/>
      <c r="PVL744" s="13"/>
      <c r="PVM744" s="13"/>
      <c r="PVN744" s="13"/>
      <c r="PVO744" s="13"/>
      <c r="PVP744" s="13"/>
      <c r="PVQ744" s="13"/>
      <c r="PVR744" s="13"/>
      <c r="PVS744" s="13"/>
      <c r="PVT744" s="13"/>
      <c r="PVU744" s="13"/>
      <c r="PVV744" s="13"/>
      <c r="PVW744" s="13"/>
      <c r="PVX744" s="13"/>
      <c r="PVY744" s="13"/>
      <c r="PVZ744" s="13"/>
      <c r="PWA744" s="13"/>
      <c r="PWB744" s="13"/>
      <c r="PWC744" s="13"/>
      <c r="PWD744" s="13"/>
      <c r="PWE744" s="13"/>
      <c r="PWF744" s="13"/>
      <c r="PWG744" s="13"/>
      <c r="PWH744" s="13"/>
      <c r="PWI744" s="13"/>
      <c r="PWJ744" s="13"/>
      <c r="PWK744" s="13"/>
      <c r="PWL744" s="13"/>
      <c r="PWM744" s="13"/>
      <c r="PWN744" s="13"/>
      <c r="PWO744" s="13"/>
      <c r="PWP744" s="13"/>
      <c r="PWQ744" s="13"/>
      <c r="PWR744" s="13"/>
      <c r="PWS744" s="13"/>
      <c r="PWT744" s="13"/>
      <c r="PWU744" s="13"/>
      <c r="PWV744" s="13"/>
      <c r="PWW744" s="13"/>
      <c r="PWX744" s="13"/>
      <c r="PWY744" s="13"/>
      <c r="PWZ744" s="13"/>
      <c r="PXA744" s="13"/>
      <c r="PXB744" s="13"/>
      <c r="PXC744" s="13"/>
      <c r="PXD744" s="13"/>
      <c r="PXE744" s="13"/>
      <c r="PXF744" s="13"/>
      <c r="PXG744" s="13"/>
      <c r="PXH744" s="13"/>
      <c r="PXI744" s="13"/>
      <c r="PXJ744" s="13"/>
      <c r="PXK744" s="13"/>
      <c r="PXL744" s="13"/>
      <c r="PXM744" s="13"/>
      <c r="PXN744" s="13"/>
      <c r="PXO744" s="13"/>
      <c r="PXP744" s="13"/>
      <c r="PXQ744" s="13"/>
      <c r="PXR744" s="13"/>
      <c r="PXS744" s="13"/>
      <c r="PXT744" s="13"/>
      <c r="PXU744" s="13"/>
      <c r="PXV744" s="13"/>
      <c r="PXW744" s="13"/>
      <c r="PXX744" s="13"/>
      <c r="PXY744" s="13"/>
      <c r="PXZ744" s="13"/>
      <c r="PYA744" s="13"/>
      <c r="PYB744" s="13"/>
      <c r="PYC744" s="13"/>
      <c r="PYD744" s="13"/>
      <c r="PYE744" s="13"/>
      <c r="PYF744" s="13"/>
      <c r="PYG744" s="13"/>
      <c r="PYH744" s="13"/>
      <c r="PYI744" s="13"/>
      <c r="PYJ744" s="13"/>
      <c r="PYK744" s="13"/>
      <c r="PYL744" s="13"/>
      <c r="PYM744" s="13"/>
      <c r="PYN744" s="13"/>
      <c r="PYO744" s="13"/>
      <c r="PYP744" s="13"/>
      <c r="PYQ744" s="13"/>
      <c r="PYR744" s="13"/>
      <c r="PYS744" s="13"/>
      <c r="PYT744" s="13"/>
      <c r="PYU744" s="13"/>
      <c r="PYV744" s="13"/>
      <c r="PYW744" s="13"/>
      <c r="PYX744" s="13"/>
      <c r="PYY744" s="13"/>
      <c r="PYZ744" s="13"/>
      <c r="PZA744" s="13"/>
      <c r="PZB744" s="13"/>
      <c r="PZC744" s="13"/>
      <c r="PZD744" s="13"/>
      <c r="PZE744" s="13"/>
      <c r="PZF744" s="13"/>
      <c r="PZG744" s="13"/>
      <c r="PZH744" s="13"/>
      <c r="PZI744" s="13"/>
      <c r="PZJ744" s="13"/>
      <c r="PZK744" s="13"/>
      <c r="PZL744" s="13"/>
      <c r="PZM744" s="13"/>
      <c r="PZN744" s="13"/>
      <c r="PZO744" s="13"/>
      <c r="PZP744" s="13"/>
      <c r="PZQ744" s="13"/>
      <c r="PZR744" s="13"/>
      <c r="PZS744" s="13"/>
      <c r="PZT744" s="13"/>
      <c r="PZU744" s="13"/>
      <c r="PZV744" s="13"/>
      <c r="PZW744" s="13"/>
      <c r="PZX744" s="13"/>
      <c r="PZY744" s="13"/>
      <c r="PZZ744" s="13"/>
      <c r="QAA744" s="13"/>
      <c r="QAB744" s="13"/>
      <c r="QAC744" s="13"/>
      <c r="QAD744" s="13"/>
      <c r="QAE744" s="13"/>
      <c r="QAF744" s="13"/>
      <c r="QAG744" s="13"/>
      <c r="QAH744" s="13"/>
      <c r="QAI744" s="13"/>
      <c r="QAJ744" s="13"/>
      <c r="QAK744" s="13"/>
      <c r="QAL744" s="13"/>
      <c r="QAM744" s="13"/>
      <c r="QAN744" s="13"/>
      <c r="QAO744" s="13"/>
      <c r="QAP744" s="13"/>
      <c r="QAQ744" s="13"/>
      <c r="QAR744" s="13"/>
      <c r="QAS744" s="13"/>
      <c r="QAT744" s="13"/>
      <c r="QAU744" s="13"/>
      <c r="QAV744" s="13"/>
      <c r="QAW744" s="13"/>
      <c r="QAX744" s="13"/>
      <c r="QAY744" s="13"/>
      <c r="QAZ744" s="13"/>
      <c r="QBA744" s="13"/>
      <c r="QBB744" s="13"/>
      <c r="QBC744" s="13"/>
      <c r="QBD744" s="13"/>
      <c r="QBE744" s="13"/>
      <c r="QBF744" s="13"/>
      <c r="QBG744" s="13"/>
      <c r="QBH744" s="13"/>
      <c r="QBI744" s="13"/>
      <c r="QBJ744" s="13"/>
      <c r="QBK744" s="13"/>
      <c r="QBL744" s="13"/>
      <c r="QBM744" s="13"/>
      <c r="QBN744" s="13"/>
      <c r="QBO744" s="13"/>
      <c r="QBP744" s="13"/>
      <c r="QBQ744" s="13"/>
      <c r="QBR744" s="13"/>
      <c r="QBS744" s="13"/>
      <c r="QBT744" s="13"/>
      <c r="QBU744" s="13"/>
      <c r="QBV744" s="13"/>
      <c r="QBW744" s="13"/>
      <c r="QBX744" s="13"/>
      <c r="QBY744" s="13"/>
      <c r="QBZ744" s="13"/>
      <c r="QCA744" s="13"/>
      <c r="QCB744" s="13"/>
      <c r="QCC744" s="13"/>
      <c r="QCD744" s="13"/>
      <c r="QCE744" s="13"/>
      <c r="QCF744" s="13"/>
      <c r="QCG744" s="13"/>
      <c r="QCH744" s="13"/>
      <c r="QCI744" s="13"/>
      <c r="QCJ744" s="13"/>
      <c r="QCK744" s="13"/>
      <c r="QCL744" s="13"/>
      <c r="QCM744" s="13"/>
      <c r="QCN744" s="13"/>
      <c r="QCO744" s="13"/>
      <c r="QCP744" s="13"/>
      <c r="QCQ744" s="13"/>
      <c r="QCR744" s="13"/>
      <c r="QCS744" s="13"/>
      <c r="QCT744" s="13"/>
      <c r="QCU744" s="13"/>
      <c r="QCV744" s="13"/>
      <c r="QCW744" s="13"/>
      <c r="QCX744" s="13"/>
      <c r="QCY744" s="13"/>
      <c r="QCZ744" s="13"/>
      <c r="QDA744" s="13"/>
      <c r="QDB744" s="13"/>
      <c r="QDC744" s="13"/>
      <c r="QDD744" s="13"/>
      <c r="QDE744" s="13"/>
      <c r="QDF744" s="13"/>
      <c r="QDG744" s="13"/>
      <c r="QDH744" s="13"/>
      <c r="QDI744" s="13"/>
      <c r="QDJ744" s="13"/>
      <c r="QDK744" s="13"/>
      <c r="QDL744" s="13"/>
      <c r="QDM744" s="13"/>
      <c r="QDN744" s="13"/>
      <c r="QDO744" s="13"/>
      <c r="QDP744" s="13"/>
      <c r="QDQ744" s="13"/>
      <c r="QDR744" s="13"/>
      <c r="QDS744" s="13"/>
      <c r="QDT744" s="13"/>
      <c r="QDU744" s="13"/>
      <c r="QDV744" s="13"/>
      <c r="QDW744" s="13"/>
      <c r="QDX744" s="13"/>
      <c r="QDY744" s="13"/>
      <c r="QDZ744" s="13"/>
      <c r="QEA744" s="13"/>
      <c r="QEB744" s="13"/>
      <c r="QEC744" s="13"/>
      <c r="QED744" s="13"/>
      <c r="QEE744" s="13"/>
      <c r="QEF744" s="13"/>
      <c r="QEG744" s="13"/>
      <c r="QEH744" s="13"/>
      <c r="QEI744" s="13"/>
      <c r="QEJ744" s="13"/>
      <c r="QEK744" s="13"/>
      <c r="QEL744" s="13"/>
      <c r="QEM744" s="13"/>
      <c r="QEN744" s="13"/>
      <c r="QEO744" s="13"/>
      <c r="QEP744" s="13"/>
      <c r="QEQ744" s="13"/>
      <c r="QER744" s="13"/>
      <c r="QES744" s="13"/>
      <c r="QET744" s="13"/>
      <c r="QEU744" s="13"/>
      <c r="QEV744" s="13"/>
      <c r="QEW744" s="13"/>
      <c r="QEX744" s="13"/>
      <c r="QEY744" s="13"/>
      <c r="QEZ744" s="13"/>
      <c r="QFA744" s="13"/>
      <c r="QFB744" s="13"/>
      <c r="QFC744" s="13"/>
      <c r="QFD744" s="13"/>
      <c r="QFE744" s="13"/>
      <c r="QFF744" s="13"/>
      <c r="QFG744" s="13"/>
      <c r="QFH744" s="13"/>
      <c r="QFI744" s="13"/>
      <c r="QFJ744" s="13"/>
      <c r="QFK744" s="13"/>
      <c r="QFL744" s="13"/>
      <c r="QFM744" s="13"/>
      <c r="QFN744" s="13"/>
      <c r="QFO744" s="13"/>
      <c r="QFP744" s="13"/>
      <c r="QFQ744" s="13"/>
      <c r="QFR744" s="13"/>
      <c r="QFS744" s="13"/>
      <c r="QFT744" s="13"/>
      <c r="QFU744" s="13"/>
      <c r="QFV744" s="13"/>
      <c r="QFW744" s="13"/>
      <c r="QFX744" s="13"/>
      <c r="QFY744" s="13"/>
      <c r="QFZ744" s="13"/>
      <c r="QGA744" s="13"/>
      <c r="QGB744" s="13"/>
      <c r="QGC744" s="13"/>
      <c r="QGD744" s="13"/>
      <c r="QGE744" s="13"/>
      <c r="QGF744" s="13"/>
      <c r="QGG744" s="13"/>
      <c r="QGH744" s="13"/>
      <c r="QGI744" s="13"/>
      <c r="QGJ744" s="13"/>
      <c r="QGK744" s="13"/>
      <c r="QGL744" s="13"/>
      <c r="QGM744" s="13"/>
      <c r="QGN744" s="13"/>
      <c r="QGO744" s="13"/>
      <c r="QGP744" s="13"/>
      <c r="QGQ744" s="13"/>
      <c r="QGR744" s="13"/>
      <c r="QGS744" s="13"/>
      <c r="QGT744" s="13"/>
      <c r="QGU744" s="13"/>
      <c r="QGV744" s="13"/>
      <c r="QGW744" s="13"/>
      <c r="QGX744" s="13"/>
      <c r="QGY744" s="13"/>
      <c r="QGZ744" s="13"/>
      <c r="QHA744" s="13"/>
      <c r="QHB744" s="13"/>
      <c r="QHC744" s="13"/>
      <c r="QHD744" s="13"/>
      <c r="QHE744" s="13"/>
      <c r="QHF744" s="13"/>
      <c r="QHG744" s="13"/>
      <c r="QHH744" s="13"/>
      <c r="QHI744" s="13"/>
      <c r="QHJ744" s="13"/>
      <c r="QHK744" s="13"/>
      <c r="QHL744" s="13"/>
      <c r="QHM744" s="13"/>
      <c r="QHN744" s="13"/>
      <c r="QHO744" s="13"/>
      <c r="QHP744" s="13"/>
      <c r="QHQ744" s="13"/>
      <c r="QHR744" s="13"/>
      <c r="QHS744" s="13"/>
      <c r="QHT744" s="13"/>
      <c r="QHU744" s="13"/>
      <c r="QHV744" s="13"/>
      <c r="QHW744" s="13"/>
      <c r="QHX744" s="13"/>
      <c r="QHY744" s="13"/>
      <c r="QHZ744" s="13"/>
      <c r="QIA744" s="13"/>
      <c r="QIB744" s="13"/>
      <c r="QIC744" s="13"/>
      <c r="QID744" s="13"/>
      <c r="QIE744" s="13"/>
      <c r="QIF744" s="13"/>
      <c r="QIG744" s="13"/>
      <c r="QIH744" s="13"/>
      <c r="QII744" s="13"/>
      <c r="QIJ744" s="13"/>
      <c r="QIK744" s="13"/>
      <c r="QIL744" s="13"/>
      <c r="QIM744" s="13"/>
      <c r="QIN744" s="13"/>
      <c r="QIO744" s="13"/>
      <c r="QIP744" s="13"/>
      <c r="QIQ744" s="13"/>
      <c r="QIR744" s="13"/>
      <c r="QIS744" s="13"/>
      <c r="QIT744" s="13"/>
      <c r="QIU744" s="13"/>
      <c r="QIV744" s="13"/>
      <c r="QIW744" s="13"/>
      <c r="QIX744" s="13"/>
      <c r="QIY744" s="13"/>
      <c r="QIZ744" s="13"/>
      <c r="QJA744" s="13"/>
      <c r="QJB744" s="13"/>
      <c r="QJC744" s="13"/>
      <c r="QJD744" s="13"/>
      <c r="QJE744" s="13"/>
      <c r="QJF744" s="13"/>
      <c r="QJG744" s="13"/>
      <c r="QJH744" s="13"/>
      <c r="QJI744" s="13"/>
      <c r="QJJ744" s="13"/>
      <c r="QJK744" s="13"/>
      <c r="QJL744" s="13"/>
      <c r="QJM744" s="13"/>
      <c r="QJN744" s="13"/>
      <c r="QJO744" s="13"/>
      <c r="QJP744" s="13"/>
      <c r="QJQ744" s="13"/>
      <c r="QJR744" s="13"/>
      <c r="QJS744" s="13"/>
      <c r="QJT744" s="13"/>
      <c r="QJU744" s="13"/>
      <c r="QJV744" s="13"/>
      <c r="QJW744" s="13"/>
      <c r="QJX744" s="13"/>
      <c r="QJY744" s="13"/>
      <c r="QJZ744" s="13"/>
      <c r="QKA744" s="13"/>
      <c r="QKB744" s="13"/>
      <c r="QKC744" s="13"/>
      <c r="QKD744" s="13"/>
      <c r="QKE744" s="13"/>
      <c r="QKF744" s="13"/>
      <c r="QKG744" s="13"/>
      <c r="QKH744" s="13"/>
      <c r="QKI744" s="13"/>
      <c r="QKJ744" s="13"/>
      <c r="QKK744" s="13"/>
      <c r="QKL744" s="13"/>
      <c r="QKM744" s="13"/>
      <c r="QKN744" s="13"/>
      <c r="QKO744" s="13"/>
      <c r="QKP744" s="13"/>
      <c r="QKQ744" s="13"/>
      <c r="QKR744" s="13"/>
      <c r="QKS744" s="13"/>
      <c r="QKT744" s="13"/>
      <c r="QKU744" s="13"/>
      <c r="QKV744" s="13"/>
      <c r="QKW744" s="13"/>
      <c r="QKX744" s="13"/>
      <c r="QKY744" s="13"/>
      <c r="QKZ744" s="13"/>
      <c r="QLA744" s="13"/>
      <c r="QLB744" s="13"/>
      <c r="QLC744" s="13"/>
      <c r="QLD744" s="13"/>
      <c r="QLE744" s="13"/>
      <c r="QLF744" s="13"/>
      <c r="QLG744" s="13"/>
      <c r="QLH744" s="13"/>
      <c r="QLI744" s="13"/>
      <c r="QLJ744" s="13"/>
      <c r="QLK744" s="13"/>
      <c r="QLL744" s="13"/>
      <c r="QLM744" s="13"/>
      <c r="QLN744" s="13"/>
      <c r="QLO744" s="13"/>
      <c r="QLP744" s="13"/>
      <c r="QLQ744" s="13"/>
      <c r="QLR744" s="13"/>
      <c r="QLS744" s="13"/>
      <c r="QLT744" s="13"/>
      <c r="QLU744" s="13"/>
      <c r="QLV744" s="13"/>
      <c r="QLW744" s="13"/>
      <c r="QLX744" s="13"/>
      <c r="QLY744" s="13"/>
      <c r="QLZ744" s="13"/>
      <c r="QMA744" s="13"/>
      <c r="QMB744" s="13"/>
      <c r="QMC744" s="13"/>
      <c r="QMD744" s="13"/>
      <c r="QME744" s="13"/>
      <c r="QMF744" s="13"/>
      <c r="QMG744" s="13"/>
      <c r="QMH744" s="13"/>
      <c r="QMI744" s="13"/>
      <c r="QMJ744" s="13"/>
      <c r="QMK744" s="13"/>
      <c r="QML744" s="13"/>
      <c r="QMM744" s="13"/>
      <c r="QMN744" s="13"/>
      <c r="QMO744" s="13"/>
      <c r="QMP744" s="13"/>
      <c r="QMQ744" s="13"/>
      <c r="QMR744" s="13"/>
      <c r="QMS744" s="13"/>
      <c r="QMT744" s="13"/>
      <c r="QMU744" s="13"/>
      <c r="QMV744" s="13"/>
      <c r="QMW744" s="13"/>
      <c r="QMX744" s="13"/>
      <c r="QMY744" s="13"/>
      <c r="QMZ744" s="13"/>
      <c r="QNA744" s="13"/>
      <c r="QNB744" s="13"/>
      <c r="QNC744" s="13"/>
      <c r="QND744" s="13"/>
      <c r="QNE744" s="13"/>
      <c r="QNF744" s="13"/>
      <c r="QNG744" s="13"/>
      <c r="QNH744" s="13"/>
      <c r="QNI744" s="13"/>
      <c r="QNJ744" s="13"/>
      <c r="QNK744" s="13"/>
      <c r="QNL744" s="13"/>
      <c r="QNM744" s="13"/>
      <c r="QNN744" s="13"/>
      <c r="QNO744" s="13"/>
      <c r="QNP744" s="13"/>
      <c r="QNQ744" s="13"/>
      <c r="QNR744" s="13"/>
      <c r="QNS744" s="13"/>
      <c r="QNT744" s="13"/>
      <c r="QNU744" s="13"/>
      <c r="QNV744" s="13"/>
      <c r="QNW744" s="13"/>
      <c r="QNX744" s="13"/>
      <c r="QNY744" s="13"/>
      <c r="QNZ744" s="13"/>
      <c r="QOA744" s="13"/>
      <c r="QOB744" s="13"/>
      <c r="QOC744" s="13"/>
      <c r="QOD744" s="13"/>
      <c r="QOE744" s="13"/>
      <c r="QOF744" s="13"/>
      <c r="QOG744" s="13"/>
      <c r="QOH744" s="13"/>
      <c r="QOI744" s="13"/>
      <c r="QOJ744" s="13"/>
      <c r="QOK744" s="13"/>
      <c r="QOL744" s="13"/>
      <c r="QOM744" s="13"/>
      <c r="QON744" s="13"/>
      <c r="QOO744" s="13"/>
      <c r="QOP744" s="13"/>
      <c r="QOQ744" s="13"/>
      <c r="QOR744" s="13"/>
      <c r="QOS744" s="13"/>
      <c r="QOT744" s="13"/>
      <c r="QOU744" s="13"/>
      <c r="QOV744" s="13"/>
      <c r="QOW744" s="13"/>
      <c r="QOX744" s="13"/>
      <c r="QOY744" s="13"/>
      <c r="QOZ744" s="13"/>
      <c r="QPA744" s="13"/>
      <c r="QPB744" s="13"/>
      <c r="QPC744" s="13"/>
      <c r="QPD744" s="13"/>
      <c r="QPE744" s="13"/>
      <c r="QPF744" s="13"/>
      <c r="QPG744" s="13"/>
      <c r="QPH744" s="13"/>
      <c r="QPI744" s="13"/>
      <c r="QPJ744" s="13"/>
      <c r="QPK744" s="13"/>
      <c r="QPL744" s="13"/>
      <c r="QPM744" s="13"/>
      <c r="QPN744" s="13"/>
      <c r="QPO744" s="13"/>
      <c r="QPP744" s="13"/>
      <c r="QPQ744" s="13"/>
      <c r="QPR744" s="13"/>
      <c r="QPS744" s="13"/>
      <c r="QPT744" s="13"/>
      <c r="QPU744" s="13"/>
      <c r="QPV744" s="13"/>
      <c r="QPW744" s="13"/>
      <c r="QPX744" s="13"/>
      <c r="QPY744" s="13"/>
      <c r="QPZ744" s="13"/>
      <c r="QQA744" s="13"/>
      <c r="QQB744" s="13"/>
      <c r="QQC744" s="13"/>
      <c r="QQD744" s="13"/>
      <c r="QQE744" s="13"/>
      <c r="QQF744" s="13"/>
      <c r="QQG744" s="13"/>
      <c r="QQH744" s="13"/>
      <c r="QQI744" s="13"/>
      <c r="QQJ744" s="13"/>
      <c r="QQK744" s="13"/>
      <c r="QQL744" s="13"/>
      <c r="QQM744" s="13"/>
      <c r="QQN744" s="13"/>
      <c r="QQO744" s="13"/>
      <c r="QQP744" s="13"/>
      <c r="QQQ744" s="13"/>
      <c r="QQR744" s="13"/>
      <c r="QQS744" s="13"/>
      <c r="QQT744" s="13"/>
      <c r="QQU744" s="13"/>
      <c r="QQV744" s="13"/>
      <c r="QQW744" s="13"/>
      <c r="QQX744" s="13"/>
      <c r="QQY744" s="13"/>
      <c r="QQZ744" s="13"/>
      <c r="QRA744" s="13"/>
      <c r="QRB744" s="13"/>
      <c r="QRC744" s="13"/>
      <c r="QRD744" s="13"/>
      <c r="QRE744" s="13"/>
      <c r="QRF744" s="13"/>
      <c r="QRG744" s="13"/>
      <c r="QRH744" s="13"/>
      <c r="QRI744" s="13"/>
      <c r="QRJ744" s="13"/>
      <c r="QRK744" s="13"/>
      <c r="QRL744" s="13"/>
      <c r="QRM744" s="13"/>
      <c r="QRN744" s="13"/>
      <c r="QRO744" s="13"/>
      <c r="QRP744" s="13"/>
      <c r="QRQ744" s="13"/>
      <c r="QRR744" s="13"/>
      <c r="QRS744" s="13"/>
      <c r="QRT744" s="13"/>
      <c r="QRU744" s="13"/>
      <c r="QRV744" s="13"/>
      <c r="QRW744" s="13"/>
      <c r="QRX744" s="13"/>
      <c r="QRY744" s="13"/>
      <c r="QRZ744" s="13"/>
      <c r="QSA744" s="13"/>
      <c r="QSB744" s="13"/>
      <c r="QSC744" s="13"/>
      <c r="QSD744" s="13"/>
      <c r="QSE744" s="13"/>
      <c r="QSF744" s="13"/>
      <c r="QSG744" s="13"/>
      <c r="QSH744" s="13"/>
      <c r="QSI744" s="13"/>
      <c r="QSJ744" s="13"/>
      <c r="QSK744" s="13"/>
      <c r="QSL744" s="13"/>
      <c r="QSM744" s="13"/>
      <c r="QSN744" s="13"/>
      <c r="QSO744" s="13"/>
      <c r="QSP744" s="13"/>
      <c r="QSQ744" s="13"/>
      <c r="QSR744" s="13"/>
      <c r="QSS744" s="13"/>
      <c r="QST744" s="13"/>
      <c r="QSU744" s="13"/>
      <c r="QSV744" s="13"/>
      <c r="QSW744" s="13"/>
      <c r="QSX744" s="13"/>
      <c r="QSY744" s="13"/>
      <c r="QSZ744" s="13"/>
      <c r="QTA744" s="13"/>
      <c r="QTB744" s="13"/>
      <c r="QTC744" s="13"/>
      <c r="QTD744" s="13"/>
      <c r="QTE744" s="13"/>
      <c r="QTF744" s="13"/>
      <c r="QTG744" s="13"/>
      <c r="QTH744" s="13"/>
      <c r="QTI744" s="13"/>
      <c r="QTJ744" s="13"/>
      <c r="QTK744" s="13"/>
      <c r="QTL744" s="13"/>
      <c r="QTM744" s="13"/>
      <c r="QTN744" s="13"/>
      <c r="QTO744" s="13"/>
      <c r="QTP744" s="13"/>
      <c r="QTQ744" s="13"/>
      <c r="QTR744" s="13"/>
      <c r="QTS744" s="13"/>
      <c r="QTT744" s="13"/>
      <c r="QTU744" s="13"/>
      <c r="QTV744" s="13"/>
      <c r="QTW744" s="13"/>
      <c r="QTX744" s="13"/>
      <c r="QTY744" s="13"/>
      <c r="QTZ744" s="13"/>
      <c r="QUA744" s="13"/>
      <c r="QUB744" s="13"/>
      <c r="QUC744" s="13"/>
      <c r="QUD744" s="13"/>
      <c r="QUE744" s="13"/>
      <c r="QUF744" s="13"/>
      <c r="QUG744" s="13"/>
      <c r="QUH744" s="13"/>
      <c r="QUI744" s="13"/>
      <c r="QUJ744" s="13"/>
      <c r="QUK744" s="13"/>
      <c r="QUL744" s="13"/>
      <c r="QUM744" s="13"/>
      <c r="QUN744" s="13"/>
      <c r="QUO744" s="13"/>
      <c r="QUP744" s="13"/>
      <c r="QUQ744" s="13"/>
      <c r="QUR744" s="13"/>
      <c r="QUS744" s="13"/>
      <c r="QUT744" s="13"/>
      <c r="QUU744" s="13"/>
      <c r="QUV744" s="13"/>
      <c r="QUW744" s="13"/>
      <c r="QUX744" s="13"/>
      <c r="QUY744" s="13"/>
      <c r="QUZ744" s="13"/>
      <c r="QVA744" s="13"/>
      <c r="QVB744" s="13"/>
      <c r="QVC744" s="13"/>
      <c r="QVD744" s="13"/>
      <c r="QVE744" s="13"/>
      <c r="QVF744" s="13"/>
      <c r="QVG744" s="13"/>
      <c r="QVH744" s="13"/>
      <c r="QVI744" s="13"/>
      <c r="QVJ744" s="13"/>
      <c r="QVK744" s="13"/>
      <c r="QVL744" s="13"/>
      <c r="QVM744" s="13"/>
      <c r="QVN744" s="13"/>
      <c r="QVO744" s="13"/>
      <c r="QVP744" s="13"/>
      <c r="QVQ744" s="13"/>
      <c r="QVR744" s="13"/>
      <c r="QVS744" s="13"/>
      <c r="QVT744" s="13"/>
      <c r="QVU744" s="13"/>
      <c r="QVV744" s="13"/>
      <c r="QVW744" s="13"/>
      <c r="QVX744" s="13"/>
      <c r="QVY744" s="13"/>
      <c r="QVZ744" s="13"/>
      <c r="QWA744" s="13"/>
      <c r="QWB744" s="13"/>
      <c r="QWC744" s="13"/>
      <c r="QWD744" s="13"/>
      <c r="QWE744" s="13"/>
      <c r="QWF744" s="13"/>
      <c r="QWG744" s="13"/>
      <c r="QWH744" s="13"/>
      <c r="QWI744" s="13"/>
      <c r="QWJ744" s="13"/>
      <c r="QWK744" s="13"/>
      <c r="QWL744" s="13"/>
      <c r="QWM744" s="13"/>
      <c r="QWN744" s="13"/>
      <c r="QWO744" s="13"/>
      <c r="QWP744" s="13"/>
      <c r="QWQ744" s="13"/>
      <c r="QWR744" s="13"/>
      <c r="QWS744" s="13"/>
      <c r="QWT744" s="13"/>
      <c r="QWU744" s="13"/>
      <c r="QWV744" s="13"/>
      <c r="QWW744" s="13"/>
      <c r="QWX744" s="13"/>
      <c r="QWY744" s="13"/>
      <c r="QWZ744" s="13"/>
      <c r="QXA744" s="13"/>
      <c r="QXB744" s="13"/>
      <c r="QXC744" s="13"/>
      <c r="QXD744" s="13"/>
      <c r="QXE744" s="13"/>
      <c r="QXF744" s="13"/>
      <c r="QXG744" s="13"/>
      <c r="QXH744" s="13"/>
      <c r="QXI744" s="13"/>
      <c r="QXJ744" s="13"/>
      <c r="QXK744" s="13"/>
      <c r="QXL744" s="13"/>
      <c r="QXM744" s="13"/>
      <c r="QXN744" s="13"/>
      <c r="QXO744" s="13"/>
      <c r="QXP744" s="13"/>
      <c r="QXQ744" s="13"/>
      <c r="QXR744" s="13"/>
      <c r="QXS744" s="13"/>
      <c r="QXT744" s="13"/>
      <c r="QXU744" s="13"/>
      <c r="QXV744" s="13"/>
      <c r="QXW744" s="13"/>
      <c r="QXX744" s="13"/>
      <c r="QXY744" s="13"/>
      <c r="QXZ744" s="13"/>
      <c r="QYA744" s="13"/>
      <c r="QYB744" s="13"/>
      <c r="QYC744" s="13"/>
      <c r="QYD744" s="13"/>
      <c r="QYE744" s="13"/>
      <c r="QYF744" s="13"/>
      <c r="QYG744" s="13"/>
      <c r="QYH744" s="13"/>
      <c r="QYI744" s="13"/>
      <c r="QYJ744" s="13"/>
      <c r="QYK744" s="13"/>
      <c r="QYL744" s="13"/>
      <c r="QYM744" s="13"/>
      <c r="QYN744" s="13"/>
      <c r="QYO744" s="13"/>
      <c r="QYP744" s="13"/>
      <c r="QYQ744" s="13"/>
      <c r="QYR744" s="13"/>
      <c r="QYS744" s="13"/>
      <c r="QYT744" s="13"/>
      <c r="QYU744" s="13"/>
      <c r="QYV744" s="13"/>
      <c r="QYW744" s="13"/>
      <c r="QYX744" s="13"/>
      <c r="QYY744" s="13"/>
      <c r="QYZ744" s="13"/>
      <c r="QZA744" s="13"/>
      <c r="QZB744" s="13"/>
      <c r="QZC744" s="13"/>
      <c r="QZD744" s="13"/>
      <c r="QZE744" s="13"/>
      <c r="QZF744" s="13"/>
      <c r="QZG744" s="13"/>
      <c r="QZH744" s="13"/>
      <c r="QZI744" s="13"/>
      <c r="QZJ744" s="13"/>
      <c r="QZK744" s="13"/>
      <c r="QZL744" s="13"/>
      <c r="QZM744" s="13"/>
      <c r="QZN744" s="13"/>
      <c r="QZO744" s="13"/>
      <c r="QZP744" s="13"/>
      <c r="QZQ744" s="13"/>
      <c r="QZR744" s="13"/>
      <c r="QZS744" s="13"/>
      <c r="QZT744" s="13"/>
      <c r="QZU744" s="13"/>
      <c r="QZV744" s="13"/>
      <c r="QZW744" s="13"/>
      <c r="QZX744" s="13"/>
      <c r="QZY744" s="13"/>
      <c r="QZZ744" s="13"/>
      <c r="RAA744" s="13"/>
      <c r="RAB744" s="13"/>
      <c r="RAC744" s="13"/>
      <c r="RAD744" s="13"/>
      <c r="RAE744" s="13"/>
      <c r="RAF744" s="13"/>
      <c r="RAG744" s="13"/>
      <c r="RAH744" s="13"/>
      <c r="RAI744" s="13"/>
      <c r="RAJ744" s="13"/>
      <c r="RAK744" s="13"/>
      <c r="RAL744" s="13"/>
      <c r="RAM744" s="13"/>
      <c r="RAN744" s="13"/>
      <c r="RAO744" s="13"/>
      <c r="RAP744" s="13"/>
      <c r="RAQ744" s="13"/>
      <c r="RAR744" s="13"/>
      <c r="RAS744" s="13"/>
      <c r="RAT744" s="13"/>
      <c r="RAU744" s="13"/>
      <c r="RAV744" s="13"/>
      <c r="RAW744" s="13"/>
      <c r="RAX744" s="13"/>
      <c r="RAY744" s="13"/>
      <c r="RAZ744" s="13"/>
      <c r="RBA744" s="13"/>
      <c r="RBB744" s="13"/>
      <c r="RBC744" s="13"/>
      <c r="RBD744" s="13"/>
      <c r="RBE744" s="13"/>
      <c r="RBF744" s="13"/>
      <c r="RBG744" s="13"/>
      <c r="RBH744" s="13"/>
      <c r="RBI744" s="13"/>
      <c r="RBJ744" s="13"/>
      <c r="RBK744" s="13"/>
      <c r="RBL744" s="13"/>
      <c r="RBM744" s="13"/>
      <c r="RBN744" s="13"/>
      <c r="RBO744" s="13"/>
      <c r="RBP744" s="13"/>
      <c r="RBQ744" s="13"/>
      <c r="RBR744" s="13"/>
      <c r="RBS744" s="13"/>
      <c r="RBT744" s="13"/>
      <c r="RBU744" s="13"/>
      <c r="RBV744" s="13"/>
      <c r="RBW744" s="13"/>
      <c r="RBX744" s="13"/>
      <c r="RBY744" s="13"/>
      <c r="RBZ744" s="13"/>
      <c r="RCA744" s="13"/>
      <c r="RCB744" s="13"/>
      <c r="RCC744" s="13"/>
      <c r="RCD744" s="13"/>
      <c r="RCE744" s="13"/>
      <c r="RCF744" s="13"/>
      <c r="RCG744" s="13"/>
      <c r="RCH744" s="13"/>
      <c r="RCI744" s="13"/>
      <c r="RCJ744" s="13"/>
      <c r="RCK744" s="13"/>
      <c r="RCL744" s="13"/>
      <c r="RCM744" s="13"/>
      <c r="RCN744" s="13"/>
      <c r="RCO744" s="13"/>
      <c r="RCP744" s="13"/>
      <c r="RCQ744" s="13"/>
      <c r="RCR744" s="13"/>
      <c r="RCS744" s="13"/>
      <c r="RCT744" s="13"/>
      <c r="RCU744" s="13"/>
      <c r="RCV744" s="13"/>
      <c r="RCW744" s="13"/>
      <c r="RCX744" s="13"/>
      <c r="RCY744" s="13"/>
      <c r="RCZ744" s="13"/>
      <c r="RDA744" s="13"/>
      <c r="RDB744" s="13"/>
      <c r="RDC744" s="13"/>
      <c r="RDD744" s="13"/>
      <c r="RDE744" s="13"/>
      <c r="RDF744" s="13"/>
      <c r="RDG744" s="13"/>
      <c r="RDH744" s="13"/>
      <c r="RDI744" s="13"/>
      <c r="RDJ744" s="13"/>
      <c r="RDK744" s="13"/>
      <c r="RDL744" s="13"/>
      <c r="RDM744" s="13"/>
      <c r="RDN744" s="13"/>
      <c r="RDO744" s="13"/>
      <c r="RDP744" s="13"/>
      <c r="RDQ744" s="13"/>
      <c r="RDR744" s="13"/>
      <c r="RDS744" s="13"/>
      <c r="RDT744" s="13"/>
      <c r="RDU744" s="13"/>
      <c r="RDV744" s="13"/>
      <c r="RDW744" s="13"/>
      <c r="RDX744" s="13"/>
      <c r="RDY744" s="13"/>
      <c r="RDZ744" s="13"/>
      <c r="REA744" s="13"/>
      <c r="REB744" s="13"/>
      <c r="REC744" s="13"/>
      <c r="RED744" s="13"/>
      <c r="REE744" s="13"/>
      <c r="REF744" s="13"/>
      <c r="REG744" s="13"/>
      <c r="REH744" s="13"/>
      <c r="REI744" s="13"/>
      <c r="REJ744" s="13"/>
      <c r="REK744" s="13"/>
      <c r="REL744" s="13"/>
      <c r="REM744" s="13"/>
      <c r="REN744" s="13"/>
      <c r="REO744" s="13"/>
      <c r="REP744" s="13"/>
      <c r="REQ744" s="13"/>
      <c r="RER744" s="13"/>
      <c r="RES744" s="13"/>
      <c r="RET744" s="13"/>
      <c r="REU744" s="13"/>
      <c r="REV744" s="13"/>
      <c r="REW744" s="13"/>
      <c r="REX744" s="13"/>
      <c r="REY744" s="13"/>
      <c r="REZ744" s="13"/>
      <c r="RFA744" s="13"/>
      <c r="RFB744" s="13"/>
      <c r="RFC744" s="13"/>
      <c r="RFD744" s="13"/>
      <c r="RFE744" s="13"/>
      <c r="RFF744" s="13"/>
      <c r="RFG744" s="13"/>
      <c r="RFH744" s="13"/>
      <c r="RFI744" s="13"/>
      <c r="RFJ744" s="13"/>
      <c r="RFK744" s="13"/>
      <c r="RFL744" s="13"/>
      <c r="RFM744" s="13"/>
      <c r="RFN744" s="13"/>
      <c r="RFO744" s="13"/>
      <c r="RFP744" s="13"/>
      <c r="RFQ744" s="13"/>
      <c r="RFR744" s="13"/>
      <c r="RFS744" s="13"/>
      <c r="RFT744" s="13"/>
      <c r="RFU744" s="13"/>
      <c r="RFV744" s="13"/>
      <c r="RFW744" s="13"/>
      <c r="RFX744" s="13"/>
      <c r="RFY744" s="13"/>
      <c r="RFZ744" s="13"/>
      <c r="RGA744" s="13"/>
      <c r="RGB744" s="13"/>
      <c r="RGC744" s="13"/>
      <c r="RGD744" s="13"/>
      <c r="RGE744" s="13"/>
      <c r="RGF744" s="13"/>
      <c r="RGG744" s="13"/>
      <c r="RGH744" s="13"/>
      <c r="RGI744" s="13"/>
      <c r="RGJ744" s="13"/>
      <c r="RGK744" s="13"/>
      <c r="RGL744" s="13"/>
      <c r="RGM744" s="13"/>
      <c r="RGN744" s="13"/>
      <c r="RGO744" s="13"/>
      <c r="RGP744" s="13"/>
      <c r="RGQ744" s="13"/>
      <c r="RGR744" s="13"/>
      <c r="RGS744" s="13"/>
      <c r="RGT744" s="13"/>
      <c r="RGU744" s="13"/>
      <c r="RGV744" s="13"/>
      <c r="RGW744" s="13"/>
      <c r="RGX744" s="13"/>
      <c r="RGY744" s="13"/>
      <c r="RGZ744" s="13"/>
      <c r="RHA744" s="13"/>
      <c r="RHB744" s="13"/>
      <c r="RHC744" s="13"/>
      <c r="RHD744" s="13"/>
      <c r="RHE744" s="13"/>
      <c r="RHF744" s="13"/>
      <c r="RHG744" s="13"/>
      <c r="RHH744" s="13"/>
      <c r="RHI744" s="13"/>
      <c r="RHJ744" s="13"/>
      <c r="RHK744" s="13"/>
      <c r="RHL744" s="13"/>
      <c r="RHM744" s="13"/>
      <c r="RHN744" s="13"/>
      <c r="RHO744" s="13"/>
      <c r="RHP744" s="13"/>
      <c r="RHQ744" s="13"/>
      <c r="RHR744" s="13"/>
      <c r="RHS744" s="13"/>
      <c r="RHT744" s="13"/>
      <c r="RHU744" s="13"/>
      <c r="RHV744" s="13"/>
      <c r="RHW744" s="13"/>
      <c r="RHX744" s="13"/>
      <c r="RHY744" s="13"/>
      <c r="RHZ744" s="13"/>
      <c r="RIA744" s="13"/>
      <c r="RIB744" s="13"/>
      <c r="RIC744" s="13"/>
      <c r="RID744" s="13"/>
      <c r="RIE744" s="13"/>
      <c r="RIF744" s="13"/>
      <c r="RIG744" s="13"/>
      <c r="RIH744" s="13"/>
      <c r="RII744" s="13"/>
      <c r="RIJ744" s="13"/>
      <c r="RIK744" s="13"/>
      <c r="RIL744" s="13"/>
      <c r="RIM744" s="13"/>
      <c r="RIN744" s="13"/>
      <c r="RIO744" s="13"/>
      <c r="RIP744" s="13"/>
      <c r="RIQ744" s="13"/>
      <c r="RIR744" s="13"/>
      <c r="RIS744" s="13"/>
      <c r="RIT744" s="13"/>
      <c r="RIU744" s="13"/>
      <c r="RIV744" s="13"/>
      <c r="RIW744" s="13"/>
      <c r="RIX744" s="13"/>
      <c r="RIY744" s="13"/>
      <c r="RIZ744" s="13"/>
      <c r="RJA744" s="13"/>
      <c r="RJB744" s="13"/>
      <c r="RJC744" s="13"/>
      <c r="RJD744" s="13"/>
      <c r="RJE744" s="13"/>
      <c r="RJF744" s="13"/>
      <c r="RJG744" s="13"/>
      <c r="RJH744" s="13"/>
      <c r="RJI744" s="13"/>
      <c r="RJJ744" s="13"/>
      <c r="RJK744" s="13"/>
      <c r="RJL744" s="13"/>
      <c r="RJM744" s="13"/>
      <c r="RJN744" s="13"/>
      <c r="RJO744" s="13"/>
      <c r="RJP744" s="13"/>
      <c r="RJQ744" s="13"/>
      <c r="RJR744" s="13"/>
      <c r="RJS744" s="13"/>
      <c r="RJT744" s="13"/>
      <c r="RJU744" s="13"/>
      <c r="RJV744" s="13"/>
      <c r="RJW744" s="13"/>
      <c r="RJX744" s="13"/>
      <c r="RJY744" s="13"/>
      <c r="RJZ744" s="13"/>
      <c r="RKA744" s="13"/>
      <c r="RKB744" s="13"/>
      <c r="RKC744" s="13"/>
      <c r="RKD744" s="13"/>
      <c r="RKE744" s="13"/>
      <c r="RKF744" s="13"/>
      <c r="RKG744" s="13"/>
      <c r="RKH744" s="13"/>
      <c r="RKI744" s="13"/>
      <c r="RKJ744" s="13"/>
      <c r="RKK744" s="13"/>
      <c r="RKL744" s="13"/>
      <c r="RKM744" s="13"/>
      <c r="RKN744" s="13"/>
      <c r="RKO744" s="13"/>
      <c r="RKP744" s="13"/>
      <c r="RKQ744" s="13"/>
      <c r="RKR744" s="13"/>
      <c r="RKS744" s="13"/>
      <c r="RKT744" s="13"/>
      <c r="RKU744" s="13"/>
      <c r="RKV744" s="13"/>
      <c r="RKW744" s="13"/>
      <c r="RKX744" s="13"/>
      <c r="RKY744" s="13"/>
      <c r="RKZ744" s="13"/>
      <c r="RLA744" s="13"/>
      <c r="RLB744" s="13"/>
      <c r="RLC744" s="13"/>
      <c r="RLD744" s="13"/>
      <c r="RLE744" s="13"/>
      <c r="RLF744" s="13"/>
      <c r="RLG744" s="13"/>
      <c r="RLH744" s="13"/>
      <c r="RLI744" s="13"/>
      <c r="RLJ744" s="13"/>
      <c r="RLK744" s="13"/>
      <c r="RLL744" s="13"/>
      <c r="RLM744" s="13"/>
      <c r="RLN744" s="13"/>
      <c r="RLO744" s="13"/>
      <c r="RLP744" s="13"/>
      <c r="RLQ744" s="13"/>
      <c r="RLR744" s="13"/>
      <c r="RLS744" s="13"/>
      <c r="RLT744" s="13"/>
      <c r="RLU744" s="13"/>
      <c r="RLV744" s="13"/>
      <c r="RLW744" s="13"/>
      <c r="RLX744" s="13"/>
      <c r="RLY744" s="13"/>
      <c r="RLZ744" s="13"/>
      <c r="RMA744" s="13"/>
      <c r="RMB744" s="13"/>
      <c r="RMC744" s="13"/>
      <c r="RMD744" s="13"/>
      <c r="RME744" s="13"/>
      <c r="RMF744" s="13"/>
      <c r="RMG744" s="13"/>
      <c r="RMH744" s="13"/>
      <c r="RMI744" s="13"/>
      <c r="RMJ744" s="13"/>
      <c r="RMK744" s="13"/>
      <c r="RML744" s="13"/>
      <c r="RMM744" s="13"/>
      <c r="RMN744" s="13"/>
      <c r="RMO744" s="13"/>
      <c r="RMP744" s="13"/>
      <c r="RMQ744" s="13"/>
      <c r="RMR744" s="13"/>
      <c r="RMS744" s="13"/>
      <c r="RMT744" s="13"/>
      <c r="RMU744" s="13"/>
      <c r="RMV744" s="13"/>
      <c r="RMW744" s="13"/>
      <c r="RMX744" s="13"/>
      <c r="RMY744" s="13"/>
      <c r="RMZ744" s="13"/>
      <c r="RNA744" s="13"/>
      <c r="RNB744" s="13"/>
      <c r="RNC744" s="13"/>
      <c r="RND744" s="13"/>
      <c r="RNE744" s="13"/>
      <c r="RNF744" s="13"/>
      <c r="RNG744" s="13"/>
      <c r="RNH744" s="13"/>
      <c r="RNI744" s="13"/>
      <c r="RNJ744" s="13"/>
      <c r="RNK744" s="13"/>
      <c r="RNL744" s="13"/>
      <c r="RNM744" s="13"/>
      <c r="RNN744" s="13"/>
      <c r="RNO744" s="13"/>
      <c r="RNP744" s="13"/>
      <c r="RNQ744" s="13"/>
      <c r="RNR744" s="13"/>
      <c r="RNS744" s="13"/>
      <c r="RNT744" s="13"/>
      <c r="RNU744" s="13"/>
      <c r="RNV744" s="13"/>
      <c r="RNW744" s="13"/>
      <c r="RNX744" s="13"/>
      <c r="RNY744" s="13"/>
      <c r="RNZ744" s="13"/>
      <c r="ROA744" s="13"/>
      <c r="ROB744" s="13"/>
      <c r="ROC744" s="13"/>
      <c r="ROD744" s="13"/>
      <c r="ROE744" s="13"/>
      <c r="ROF744" s="13"/>
      <c r="ROG744" s="13"/>
      <c r="ROH744" s="13"/>
      <c r="ROI744" s="13"/>
      <c r="ROJ744" s="13"/>
      <c r="ROK744" s="13"/>
      <c r="ROL744" s="13"/>
      <c r="ROM744" s="13"/>
      <c r="RON744" s="13"/>
      <c r="ROO744" s="13"/>
      <c r="ROP744" s="13"/>
      <c r="ROQ744" s="13"/>
      <c r="ROR744" s="13"/>
      <c r="ROS744" s="13"/>
      <c r="ROT744" s="13"/>
      <c r="ROU744" s="13"/>
      <c r="ROV744" s="13"/>
      <c r="ROW744" s="13"/>
      <c r="ROX744" s="13"/>
      <c r="ROY744" s="13"/>
      <c r="ROZ744" s="13"/>
      <c r="RPA744" s="13"/>
      <c r="RPB744" s="13"/>
      <c r="RPC744" s="13"/>
      <c r="RPD744" s="13"/>
      <c r="RPE744" s="13"/>
      <c r="RPF744" s="13"/>
      <c r="RPG744" s="13"/>
      <c r="RPH744" s="13"/>
      <c r="RPI744" s="13"/>
      <c r="RPJ744" s="13"/>
      <c r="RPK744" s="13"/>
      <c r="RPL744" s="13"/>
      <c r="RPM744" s="13"/>
      <c r="RPN744" s="13"/>
      <c r="RPO744" s="13"/>
      <c r="RPP744" s="13"/>
      <c r="RPQ744" s="13"/>
      <c r="RPR744" s="13"/>
      <c r="RPS744" s="13"/>
      <c r="RPT744" s="13"/>
      <c r="RPU744" s="13"/>
      <c r="RPV744" s="13"/>
      <c r="RPW744" s="13"/>
      <c r="RPX744" s="13"/>
      <c r="RPY744" s="13"/>
      <c r="RPZ744" s="13"/>
      <c r="RQA744" s="13"/>
      <c r="RQB744" s="13"/>
      <c r="RQC744" s="13"/>
      <c r="RQD744" s="13"/>
      <c r="RQE744" s="13"/>
      <c r="RQF744" s="13"/>
      <c r="RQG744" s="13"/>
      <c r="RQH744" s="13"/>
      <c r="RQI744" s="13"/>
      <c r="RQJ744" s="13"/>
      <c r="RQK744" s="13"/>
      <c r="RQL744" s="13"/>
      <c r="RQM744" s="13"/>
      <c r="RQN744" s="13"/>
      <c r="RQO744" s="13"/>
      <c r="RQP744" s="13"/>
      <c r="RQQ744" s="13"/>
      <c r="RQR744" s="13"/>
      <c r="RQS744" s="13"/>
      <c r="RQT744" s="13"/>
      <c r="RQU744" s="13"/>
      <c r="RQV744" s="13"/>
      <c r="RQW744" s="13"/>
      <c r="RQX744" s="13"/>
      <c r="RQY744" s="13"/>
      <c r="RQZ744" s="13"/>
      <c r="RRA744" s="13"/>
      <c r="RRB744" s="13"/>
      <c r="RRC744" s="13"/>
      <c r="RRD744" s="13"/>
      <c r="RRE744" s="13"/>
      <c r="RRF744" s="13"/>
      <c r="RRG744" s="13"/>
      <c r="RRH744" s="13"/>
      <c r="RRI744" s="13"/>
      <c r="RRJ744" s="13"/>
      <c r="RRK744" s="13"/>
      <c r="RRL744" s="13"/>
      <c r="RRM744" s="13"/>
      <c r="RRN744" s="13"/>
      <c r="RRO744" s="13"/>
      <c r="RRP744" s="13"/>
      <c r="RRQ744" s="13"/>
      <c r="RRR744" s="13"/>
      <c r="RRS744" s="13"/>
      <c r="RRT744" s="13"/>
      <c r="RRU744" s="13"/>
      <c r="RRV744" s="13"/>
      <c r="RRW744" s="13"/>
      <c r="RRX744" s="13"/>
      <c r="RRY744" s="13"/>
      <c r="RRZ744" s="13"/>
      <c r="RSA744" s="13"/>
      <c r="RSB744" s="13"/>
      <c r="RSC744" s="13"/>
      <c r="RSD744" s="13"/>
      <c r="RSE744" s="13"/>
      <c r="RSF744" s="13"/>
      <c r="RSG744" s="13"/>
      <c r="RSH744" s="13"/>
      <c r="RSI744" s="13"/>
      <c r="RSJ744" s="13"/>
      <c r="RSK744" s="13"/>
      <c r="RSL744" s="13"/>
      <c r="RSM744" s="13"/>
      <c r="RSN744" s="13"/>
      <c r="RSO744" s="13"/>
      <c r="RSP744" s="13"/>
      <c r="RSQ744" s="13"/>
      <c r="RSR744" s="13"/>
      <c r="RSS744" s="13"/>
      <c r="RST744" s="13"/>
      <c r="RSU744" s="13"/>
      <c r="RSV744" s="13"/>
      <c r="RSW744" s="13"/>
      <c r="RSX744" s="13"/>
      <c r="RSY744" s="13"/>
      <c r="RSZ744" s="13"/>
      <c r="RTA744" s="13"/>
      <c r="RTB744" s="13"/>
      <c r="RTC744" s="13"/>
      <c r="RTD744" s="13"/>
      <c r="RTE744" s="13"/>
      <c r="RTF744" s="13"/>
      <c r="RTG744" s="13"/>
      <c r="RTH744" s="13"/>
      <c r="RTI744" s="13"/>
      <c r="RTJ744" s="13"/>
      <c r="RTK744" s="13"/>
      <c r="RTL744" s="13"/>
      <c r="RTM744" s="13"/>
      <c r="RTN744" s="13"/>
      <c r="RTO744" s="13"/>
      <c r="RTP744" s="13"/>
      <c r="RTQ744" s="13"/>
      <c r="RTR744" s="13"/>
      <c r="RTS744" s="13"/>
      <c r="RTT744" s="13"/>
      <c r="RTU744" s="13"/>
      <c r="RTV744" s="13"/>
      <c r="RTW744" s="13"/>
      <c r="RTX744" s="13"/>
      <c r="RTY744" s="13"/>
      <c r="RTZ744" s="13"/>
      <c r="RUA744" s="13"/>
      <c r="RUB744" s="13"/>
      <c r="RUC744" s="13"/>
      <c r="RUD744" s="13"/>
      <c r="RUE744" s="13"/>
      <c r="RUF744" s="13"/>
      <c r="RUG744" s="13"/>
      <c r="RUH744" s="13"/>
      <c r="RUI744" s="13"/>
      <c r="RUJ744" s="13"/>
      <c r="RUK744" s="13"/>
      <c r="RUL744" s="13"/>
      <c r="RUM744" s="13"/>
      <c r="RUN744" s="13"/>
      <c r="RUO744" s="13"/>
      <c r="RUP744" s="13"/>
      <c r="RUQ744" s="13"/>
      <c r="RUR744" s="13"/>
      <c r="RUS744" s="13"/>
      <c r="RUT744" s="13"/>
      <c r="RUU744" s="13"/>
      <c r="RUV744" s="13"/>
      <c r="RUW744" s="13"/>
      <c r="RUX744" s="13"/>
      <c r="RUY744" s="13"/>
      <c r="RUZ744" s="13"/>
      <c r="RVA744" s="13"/>
      <c r="RVB744" s="13"/>
      <c r="RVC744" s="13"/>
      <c r="RVD744" s="13"/>
      <c r="RVE744" s="13"/>
      <c r="RVF744" s="13"/>
      <c r="RVG744" s="13"/>
      <c r="RVH744" s="13"/>
      <c r="RVI744" s="13"/>
      <c r="RVJ744" s="13"/>
      <c r="RVK744" s="13"/>
      <c r="RVL744" s="13"/>
      <c r="RVM744" s="13"/>
      <c r="RVN744" s="13"/>
      <c r="RVO744" s="13"/>
      <c r="RVP744" s="13"/>
      <c r="RVQ744" s="13"/>
      <c r="RVR744" s="13"/>
      <c r="RVS744" s="13"/>
      <c r="RVT744" s="13"/>
      <c r="RVU744" s="13"/>
      <c r="RVV744" s="13"/>
      <c r="RVW744" s="13"/>
      <c r="RVX744" s="13"/>
      <c r="RVY744" s="13"/>
      <c r="RVZ744" s="13"/>
      <c r="RWA744" s="13"/>
      <c r="RWB744" s="13"/>
      <c r="RWC744" s="13"/>
      <c r="RWD744" s="13"/>
      <c r="RWE744" s="13"/>
      <c r="RWF744" s="13"/>
      <c r="RWG744" s="13"/>
      <c r="RWH744" s="13"/>
      <c r="RWI744" s="13"/>
      <c r="RWJ744" s="13"/>
      <c r="RWK744" s="13"/>
      <c r="RWL744" s="13"/>
      <c r="RWM744" s="13"/>
      <c r="RWN744" s="13"/>
      <c r="RWO744" s="13"/>
      <c r="RWP744" s="13"/>
      <c r="RWQ744" s="13"/>
      <c r="RWR744" s="13"/>
      <c r="RWS744" s="13"/>
      <c r="RWT744" s="13"/>
      <c r="RWU744" s="13"/>
      <c r="RWV744" s="13"/>
      <c r="RWW744" s="13"/>
      <c r="RWX744" s="13"/>
      <c r="RWY744" s="13"/>
      <c r="RWZ744" s="13"/>
      <c r="RXA744" s="13"/>
      <c r="RXB744" s="13"/>
      <c r="RXC744" s="13"/>
      <c r="RXD744" s="13"/>
      <c r="RXE744" s="13"/>
      <c r="RXF744" s="13"/>
      <c r="RXG744" s="13"/>
      <c r="RXH744" s="13"/>
      <c r="RXI744" s="13"/>
      <c r="RXJ744" s="13"/>
      <c r="RXK744" s="13"/>
      <c r="RXL744" s="13"/>
      <c r="RXM744" s="13"/>
      <c r="RXN744" s="13"/>
      <c r="RXO744" s="13"/>
      <c r="RXP744" s="13"/>
      <c r="RXQ744" s="13"/>
      <c r="RXR744" s="13"/>
      <c r="RXS744" s="13"/>
      <c r="RXT744" s="13"/>
      <c r="RXU744" s="13"/>
      <c r="RXV744" s="13"/>
      <c r="RXW744" s="13"/>
      <c r="RXX744" s="13"/>
      <c r="RXY744" s="13"/>
      <c r="RXZ744" s="13"/>
      <c r="RYA744" s="13"/>
      <c r="RYB744" s="13"/>
      <c r="RYC744" s="13"/>
      <c r="RYD744" s="13"/>
      <c r="RYE744" s="13"/>
      <c r="RYF744" s="13"/>
      <c r="RYG744" s="13"/>
      <c r="RYH744" s="13"/>
      <c r="RYI744" s="13"/>
      <c r="RYJ744" s="13"/>
      <c r="RYK744" s="13"/>
      <c r="RYL744" s="13"/>
      <c r="RYM744" s="13"/>
      <c r="RYN744" s="13"/>
      <c r="RYO744" s="13"/>
      <c r="RYP744" s="13"/>
      <c r="RYQ744" s="13"/>
      <c r="RYR744" s="13"/>
      <c r="RYS744" s="13"/>
      <c r="RYT744" s="13"/>
      <c r="RYU744" s="13"/>
      <c r="RYV744" s="13"/>
      <c r="RYW744" s="13"/>
      <c r="RYX744" s="13"/>
      <c r="RYY744" s="13"/>
      <c r="RYZ744" s="13"/>
      <c r="RZA744" s="13"/>
      <c r="RZB744" s="13"/>
      <c r="RZC744" s="13"/>
      <c r="RZD744" s="13"/>
      <c r="RZE744" s="13"/>
      <c r="RZF744" s="13"/>
      <c r="RZG744" s="13"/>
      <c r="RZH744" s="13"/>
      <c r="RZI744" s="13"/>
      <c r="RZJ744" s="13"/>
      <c r="RZK744" s="13"/>
      <c r="RZL744" s="13"/>
      <c r="RZM744" s="13"/>
      <c r="RZN744" s="13"/>
      <c r="RZO744" s="13"/>
      <c r="RZP744" s="13"/>
      <c r="RZQ744" s="13"/>
      <c r="RZR744" s="13"/>
      <c r="RZS744" s="13"/>
      <c r="RZT744" s="13"/>
      <c r="RZU744" s="13"/>
      <c r="RZV744" s="13"/>
      <c r="RZW744" s="13"/>
      <c r="RZX744" s="13"/>
      <c r="RZY744" s="13"/>
      <c r="RZZ744" s="13"/>
      <c r="SAA744" s="13"/>
      <c r="SAB744" s="13"/>
      <c r="SAC744" s="13"/>
      <c r="SAD744" s="13"/>
      <c r="SAE744" s="13"/>
      <c r="SAF744" s="13"/>
      <c r="SAG744" s="13"/>
      <c r="SAH744" s="13"/>
      <c r="SAI744" s="13"/>
      <c r="SAJ744" s="13"/>
      <c r="SAK744" s="13"/>
      <c r="SAL744" s="13"/>
      <c r="SAM744" s="13"/>
      <c r="SAN744" s="13"/>
      <c r="SAO744" s="13"/>
      <c r="SAP744" s="13"/>
      <c r="SAQ744" s="13"/>
      <c r="SAR744" s="13"/>
      <c r="SAS744" s="13"/>
      <c r="SAT744" s="13"/>
      <c r="SAU744" s="13"/>
      <c r="SAV744" s="13"/>
      <c r="SAW744" s="13"/>
      <c r="SAX744" s="13"/>
      <c r="SAY744" s="13"/>
      <c r="SAZ744" s="13"/>
      <c r="SBA744" s="13"/>
      <c r="SBB744" s="13"/>
      <c r="SBC744" s="13"/>
      <c r="SBD744" s="13"/>
      <c r="SBE744" s="13"/>
      <c r="SBF744" s="13"/>
      <c r="SBG744" s="13"/>
      <c r="SBH744" s="13"/>
      <c r="SBI744" s="13"/>
      <c r="SBJ744" s="13"/>
      <c r="SBK744" s="13"/>
      <c r="SBL744" s="13"/>
      <c r="SBM744" s="13"/>
      <c r="SBN744" s="13"/>
      <c r="SBO744" s="13"/>
      <c r="SBP744" s="13"/>
      <c r="SBQ744" s="13"/>
      <c r="SBR744" s="13"/>
      <c r="SBS744" s="13"/>
      <c r="SBT744" s="13"/>
      <c r="SBU744" s="13"/>
      <c r="SBV744" s="13"/>
      <c r="SBW744" s="13"/>
      <c r="SBX744" s="13"/>
      <c r="SBY744" s="13"/>
      <c r="SBZ744" s="13"/>
      <c r="SCA744" s="13"/>
      <c r="SCB744" s="13"/>
      <c r="SCC744" s="13"/>
      <c r="SCD744" s="13"/>
      <c r="SCE744" s="13"/>
      <c r="SCF744" s="13"/>
      <c r="SCG744" s="13"/>
      <c r="SCH744" s="13"/>
      <c r="SCI744" s="13"/>
      <c r="SCJ744" s="13"/>
      <c r="SCK744" s="13"/>
      <c r="SCL744" s="13"/>
      <c r="SCM744" s="13"/>
      <c r="SCN744" s="13"/>
      <c r="SCO744" s="13"/>
      <c r="SCP744" s="13"/>
      <c r="SCQ744" s="13"/>
      <c r="SCR744" s="13"/>
      <c r="SCS744" s="13"/>
      <c r="SCT744" s="13"/>
      <c r="SCU744" s="13"/>
      <c r="SCV744" s="13"/>
      <c r="SCW744" s="13"/>
      <c r="SCX744" s="13"/>
      <c r="SCY744" s="13"/>
      <c r="SCZ744" s="13"/>
      <c r="SDA744" s="13"/>
      <c r="SDB744" s="13"/>
      <c r="SDC744" s="13"/>
      <c r="SDD744" s="13"/>
      <c r="SDE744" s="13"/>
      <c r="SDF744" s="13"/>
      <c r="SDG744" s="13"/>
      <c r="SDH744" s="13"/>
      <c r="SDI744" s="13"/>
      <c r="SDJ744" s="13"/>
      <c r="SDK744" s="13"/>
      <c r="SDL744" s="13"/>
      <c r="SDM744" s="13"/>
      <c r="SDN744" s="13"/>
      <c r="SDO744" s="13"/>
      <c r="SDP744" s="13"/>
      <c r="SDQ744" s="13"/>
      <c r="SDR744" s="13"/>
      <c r="SDS744" s="13"/>
      <c r="SDT744" s="13"/>
      <c r="SDU744" s="13"/>
      <c r="SDV744" s="13"/>
      <c r="SDW744" s="13"/>
      <c r="SDX744" s="13"/>
      <c r="SDY744" s="13"/>
      <c r="SDZ744" s="13"/>
      <c r="SEA744" s="13"/>
      <c r="SEB744" s="13"/>
      <c r="SEC744" s="13"/>
      <c r="SED744" s="13"/>
      <c r="SEE744" s="13"/>
      <c r="SEF744" s="13"/>
      <c r="SEG744" s="13"/>
      <c r="SEH744" s="13"/>
      <c r="SEI744" s="13"/>
      <c r="SEJ744" s="13"/>
      <c r="SEK744" s="13"/>
      <c r="SEL744" s="13"/>
      <c r="SEM744" s="13"/>
      <c r="SEN744" s="13"/>
      <c r="SEO744" s="13"/>
      <c r="SEP744" s="13"/>
      <c r="SEQ744" s="13"/>
      <c r="SER744" s="13"/>
      <c r="SES744" s="13"/>
      <c r="SET744" s="13"/>
      <c r="SEU744" s="13"/>
      <c r="SEV744" s="13"/>
      <c r="SEW744" s="13"/>
      <c r="SEX744" s="13"/>
      <c r="SEY744" s="13"/>
      <c r="SEZ744" s="13"/>
      <c r="SFA744" s="13"/>
      <c r="SFB744" s="13"/>
      <c r="SFC744" s="13"/>
      <c r="SFD744" s="13"/>
      <c r="SFE744" s="13"/>
      <c r="SFF744" s="13"/>
      <c r="SFG744" s="13"/>
      <c r="SFH744" s="13"/>
      <c r="SFI744" s="13"/>
      <c r="SFJ744" s="13"/>
      <c r="SFK744" s="13"/>
      <c r="SFL744" s="13"/>
      <c r="SFM744" s="13"/>
      <c r="SFN744" s="13"/>
      <c r="SFO744" s="13"/>
      <c r="SFP744" s="13"/>
      <c r="SFQ744" s="13"/>
      <c r="SFR744" s="13"/>
      <c r="SFS744" s="13"/>
      <c r="SFT744" s="13"/>
      <c r="SFU744" s="13"/>
      <c r="SFV744" s="13"/>
      <c r="SFW744" s="13"/>
      <c r="SFX744" s="13"/>
      <c r="SFY744" s="13"/>
      <c r="SFZ744" s="13"/>
      <c r="SGA744" s="13"/>
      <c r="SGB744" s="13"/>
      <c r="SGC744" s="13"/>
      <c r="SGD744" s="13"/>
      <c r="SGE744" s="13"/>
      <c r="SGF744" s="13"/>
      <c r="SGG744" s="13"/>
      <c r="SGH744" s="13"/>
      <c r="SGI744" s="13"/>
      <c r="SGJ744" s="13"/>
      <c r="SGK744" s="13"/>
      <c r="SGL744" s="13"/>
      <c r="SGM744" s="13"/>
      <c r="SGN744" s="13"/>
      <c r="SGO744" s="13"/>
      <c r="SGP744" s="13"/>
      <c r="SGQ744" s="13"/>
      <c r="SGR744" s="13"/>
      <c r="SGS744" s="13"/>
      <c r="SGT744" s="13"/>
      <c r="SGU744" s="13"/>
      <c r="SGV744" s="13"/>
      <c r="SGW744" s="13"/>
      <c r="SGX744" s="13"/>
      <c r="SGY744" s="13"/>
      <c r="SGZ744" s="13"/>
      <c r="SHA744" s="13"/>
      <c r="SHB744" s="13"/>
      <c r="SHC744" s="13"/>
      <c r="SHD744" s="13"/>
      <c r="SHE744" s="13"/>
      <c r="SHF744" s="13"/>
      <c r="SHG744" s="13"/>
      <c r="SHH744" s="13"/>
      <c r="SHI744" s="13"/>
      <c r="SHJ744" s="13"/>
      <c r="SHK744" s="13"/>
      <c r="SHL744" s="13"/>
      <c r="SHM744" s="13"/>
      <c r="SHN744" s="13"/>
      <c r="SHO744" s="13"/>
      <c r="SHP744" s="13"/>
      <c r="SHQ744" s="13"/>
      <c r="SHR744" s="13"/>
      <c r="SHS744" s="13"/>
      <c r="SHT744" s="13"/>
      <c r="SHU744" s="13"/>
      <c r="SHV744" s="13"/>
      <c r="SHW744" s="13"/>
      <c r="SHX744" s="13"/>
      <c r="SHY744" s="13"/>
      <c r="SHZ744" s="13"/>
      <c r="SIA744" s="13"/>
      <c r="SIB744" s="13"/>
      <c r="SIC744" s="13"/>
      <c r="SID744" s="13"/>
      <c r="SIE744" s="13"/>
      <c r="SIF744" s="13"/>
      <c r="SIG744" s="13"/>
      <c r="SIH744" s="13"/>
      <c r="SII744" s="13"/>
      <c r="SIJ744" s="13"/>
      <c r="SIK744" s="13"/>
      <c r="SIL744" s="13"/>
      <c r="SIM744" s="13"/>
      <c r="SIN744" s="13"/>
      <c r="SIO744" s="13"/>
      <c r="SIP744" s="13"/>
      <c r="SIQ744" s="13"/>
      <c r="SIR744" s="13"/>
      <c r="SIS744" s="13"/>
      <c r="SIT744" s="13"/>
      <c r="SIU744" s="13"/>
      <c r="SIV744" s="13"/>
      <c r="SIW744" s="13"/>
      <c r="SIX744" s="13"/>
      <c r="SIY744" s="13"/>
      <c r="SIZ744" s="13"/>
      <c r="SJA744" s="13"/>
      <c r="SJB744" s="13"/>
      <c r="SJC744" s="13"/>
      <c r="SJD744" s="13"/>
      <c r="SJE744" s="13"/>
      <c r="SJF744" s="13"/>
      <c r="SJG744" s="13"/>
      <c r="SJH744" s="13"/>
      <c r="SJI744" s="13"/>
      <c r="SJJ744" s="13"/>
      <c r="SJK744" s="13"/>
      <c r="SJL744" s="13"/>
      <c r="SJM744" s="13"/>
      <c r="SJN744" s="13"/>
      <c r="SJO744" s="13"/>
      <c r="SJP744" s="13"/>
      <c r="SJQ744" s="13"/>
      <c r="SJR744" s="13"/>
      <c r="SJS744" s="13"/>
      <c r="SJT744" s="13"/>
      <c r="SJU744" s="13"/>
      <c r="SJV744" s="13"/>
      <c r="SJW744" s="13"/>
      <c r="SJX744" s="13"/>
      <c r="SJY744" s="13"/>
      <c r="SJZ744" s="13"/>
      <c r="SKA744" s="13"/>
      <c r="SKB744" s="13"/>
      <c r="SKC744" s="13"/>
      <c r="SKD744" s="13"/>
      <c r="SKE744" s="13"/>
      <c r="SKF744" s="13"/>
      <c r="SKG744" s="13"/>
      <c r="SKH744" s="13"/>
      <c r="SKI744" s="13"/>
      <c r="SKJ744" s="13"/>
      <c r="SKK744" s="13"/>
      <c r="SKL744" s="13"/>
      <c r="SKM744" s="13"/>
      <c r="SKN744" s="13"/>
      <c r="SKO744" s="13"/>
      <c r="SKP744" s="13"/>
      <c r="SKQ744" s="13"/>
      <c r="SKR744" s="13"/>
      <c r="SKS744" s="13"/>
      <c r="SKT744" s="13"/>
      <c r="SKU744" s="13"/>
      <c r="SKV744" s="13"/>
      <c r="SKW744" s="13"/>
      <c r="SKX744" s="13"/>
      <c r="SKY744" s="13"/>
      <c r="SKZ744" s="13"/>
      <c r="SLA744" s="13"/>
      <c r="SLB744" s="13"/>
      <c r="SLC744" s="13"/>
      <c r="SLD744" s="13"/>
      <c r="SLE744" s="13"/>
      <c r="SLF744" s="13"/>
      <c r="SLG744" s="13"/>
      <c r="SLH744" s="13"/>
      <c r="SLI744" s="13"/>
      <c r="SLJ744" s="13"/>
      <c r="SLK744" s="13"/>
      <c r="SLL744" s="13"/>
      <c r="SLM744" s="13"/>
      <c r="SLN744" s="13"/>
      <c r="SLO744" s="13"/>
      <c r="SLP744" s="13"/>
      <c r="SLQ744" s="13"/>
      <c r="SLR744" s="13"/>
      <c r="SLS744" s="13"/>
      <c r="SLT744" s="13"/>
      <c r="SLU744" s="13"/>
      <c r="SLV744" s="13"/>
      <c r="SLW744" s="13"/>
      <c r="SLX744" s="13"/>
      <c r="SLY744" s="13"/>
      <c r="SLZ744" s="13"/>
      <c r="SMA744" s="13"/>
      <c r="SMB744" s="13"/>
      <c r="SMC744" s="13"/>
      <c r="SMD744" s="13"/>
      <c r="SME744" s="13"/>
      <c r="SMF744" s="13"/>
      <c r="SMG744" s="13"/>
      <c r="SMH744" s="13"/>
      <c r="SMI744" s="13"/>
      <c r="SMJ744" s="13"/>
      <c r="SMK744" s="13"/>
      <c r="SML744" s="13"/>
      <c r="SMM744" s="13"/>
      <c r="SMN744" s="13"/>
      <c r="SMO744" s="13"/>
      <c r="SMP744" s="13"/>
      <c r="SMQ744" s="13"/>
      <c r="SMR744" s="13"/>
      <c r="SMS744" s="13"/>
      <c r="SMT744" s="13"/>
      <c r="SMU744" s="13"/>
      <c r="SMV744" s="13"/>
      <c r="SMW744" s="13"/>
      <c r="SMX744" s="13"/>
      <c r="SMY744" s="13"/>
      <c r="SMZ744" s="13"/>
      <c r="SNA744" s="13"/>
      <c r="SNB744" s="13"/>
      <c r="SNC744" s="13"/>
      <c r="SND744" s="13"/>
      <c r="SNE744" s="13"/>
      <c r="SNF744" s="13"/>
      <c r="SNG744" s="13"/>
      <c r="SNH744" s="13"/>
      <c r="SNI744" s="13"/>
      <c r="SNJ744" s="13"/>
      <c r="SNK744" s="13"/>
      <c r="SNL744" s="13"/>
      <c r="SNM744" s="13"/>
      <c r="SNN744" s="13"/>
      <c r="SNO744" s="13"/>
      <c r="SNP744" s="13"/>
      <c r="SNQ744" s="13"/>
      <c r="SNR744" s="13"/>
      <c r="SNS744" s="13"/>
      <c r="SNT744" s="13"/>
      <c r="SNU744" s="13"/>
      <c r="SNV744" s="13"/>
      <c r="SNW744" s="13"/>
      <c r="SNX744" s="13"/>
      <c r="SNY744" s="13"/>
      <c r="SNZ744" s="13"/>
      <c r="SOA744" s="13"/>
      <c r="SOB744" s="13"/>
      <c r="SOC744" s="13"/>
      <c r="SOD744" s="13"/>
      <c r="SOE744" s="13"/>
      <c r="SOF744" s="13"/>
      <c r="SOG744" s="13"/>
      <c r="SOH744" s="13"/>
      <c r="SOI744" s="13"/>
      <c r="SOJ744" s="13"/>
      <c r="SOK744" s="13"/>
      <c r="SOL744" s="13"/>
      <c r="SOM744" s="13"/>
      <c r="SON744" s="13"/>
      <c r="SOO744" s="13"/>
      <c r="SOP744" s="13"/>
      <c r="SOQ744" s="13"/>
      <c r="SOR744" s="13"/>
      <c r="SOS744" s="13"/>
      <c r="SOT744" s="13"/>
      <c r="SOU744" s="13"/>
      <c r="SOV744" s="13"/>
      <c r="SOW744" s="13"/>
      <c r="SOX744" s="13"/>
      <c r="SOY744" s="13"/>
      <c r="SOZ744" s="13"/>
      <c r="SPA744" s="13"/>
      <c r="SPB744" s="13"/>
      <c r="SPC744" s="13"/>
      <c r="SPD744" s="13"/>
      <c r="SPE744" s="13"/>
      <c r="SPF744" s="13"/>
      <c r="SPG744" s="13"/>
      <c r="SPH744" s="13"/>
      <c r="SPI744" s="13"/>
      <c r="SPJ744" s="13"/>
      <c r="SPK744" s="13"/>
      <c r="SPL744" s="13"/>
      <c r="SPM744" s="13"/>
      <c r="SPN744" s="13"/>
      <c r="SPO744" s="13"/>
      <c r="SPP744" s="13"/>
      <c r="SPQ744" s="13"/>
      <c r="SPR744" s="13"/>
      <c r="SPS744" s="13"/>
      <c r="SPT744" s="13"/>
      <c r="SPU744" s="13"/>
      <c r="SPV744" s="13"/>
      <c r="SPW744" s="13"/>
      <c r="SPX744" s="13"/>
      <c r="SPY744" s="13"/>
      <c r="SPZ744" s="13"/>
      <c r="SQA744" s="13"/>
      <c r="SQB744" s="13"/>
      <c r="SQC744" s="13"/>
      <c r="SQD744" s="13"/>
      <c r="SQE744" s="13"/>
      <c r="SQF744" s="13"/>
      <c r="SQG744" s="13"/>
      <c r="SQH744" s="13"/>
      <c r="SQI744" s="13"/>
      <c r="SQJ744" s="13"/>
      <c r="SQK744" s="13"/>
      <c r="SQL744" s="13"/>
      <c r="SQM744" s="13"/>
      <c r="SQN744" s="13"/>
      <c r="SQO744" s="13"/>
      <c r="SQP744" s="13"/>
      <c r="SQQ744" s="13"/>
      <c r="SQR744" s="13"/>
      <c r="SQS744" s="13"/>
      <c r="SQT744" s="13"/>
      <c r="SQU744" s="13"/>
      <c r="SQV744" s="13"/>
      <c r="SQW744" s="13"/>
      <c r="SQX744" s="13"/>
      <c r="SQY744" s="13"/>
      <c r="SQZ744" s="13"/>
      <c r="SRA744" s="13"/>
      <c r="SRB744" s="13"/>
      <c r="SRC744" s="13"/>
      <c r="SRD744" s="13"/>
      <c r="SRE744" s="13"/>
      <c r="SRF744" s="13"/>
      <c r="SRG744" s="13"/>
      <c r="SRH744" s="13"/>
      <c r="SRI744" s="13"/>
      <c r="SRJ744" s="13"/>
      <c r="SRK744" s="13"/>
      <c r="SRL744" s="13"/>
      <c r="SRM744" s="13"/>
      <c r="SRN744" s="13"/>
      <c r="SRO744" s="13"/>
      <c r="SRP744" s="13"/>
      <c r="SRQ744" s="13"/>
      <c r="SRR744" s="13"/>
      <c r="SRS744" s="13"/>
      <c r="SRT744" s="13"/>
      <c r="SRU744" s="13"/>
      <c r="SRV744" s="13"/>
      <c r="SRW744" s="13"/>
      <c r="SRX744" s="13"/>
      <c r="SRY744" s="13"/>
      <c r="SRZ744" s="13"/>
      <c r="SSA744" s="13"/>
      <c r="SSB744" s="13"/>
      <c r="SSC744" s="13"/>
      <c r="SSD744" s="13"/>
      <c r="SSE744" s="13"/>
      <c r="SSF744" s="13"/>
      <c r="SSG744" s="13"/>
      <c r="SSH744" s="13"/>
      <c r="SSI744" s="13"/>
      <c r="SSJ744" s="13"/>
      <c r="SSK744" s="13"/>
      <c r="SSL744" s="13"/>
      <c r="SSM744" s="13"/>
      <c r="SSN744" s="13"/>
      <c r="SSO744" s="13"/>
      <c r="SSP744" s="13"/>
      <c r="SSQ744" s="13"/>
      <c r="SSR744" s="13"/>
      <c r="SSS744" s="13"/>
      <c r="SST744" s="13"/>
      <c r="SSU744" s="13"/>
      <c r="SSV744" s="13"/>
      <c r="SSW744" s="13"/>
      <c r="SSX744" s="13"/>
      <c r="SSY744" s="13"/>
      <c r="SSZ744" s="13"/>
      <c r="STA744" s="13"/>
      <c r="STB744" s="13"/>
      <c r="STC744" s="13"/>
      <c r="STD744" s="13"/>
      <c r="STE744" s="13"/>
      <c r="STF744" s="13"/>
      <c r="STG744" s="13"/>
      <c r="STH744" s="13"/>
      <c r="STI744" s="13"/>
      <c r="STJ744" s="13"/>
      <c r="STK744" s="13"/>
      <c r="STL744" s="13"/>
      <c r="STM744" s="13"/>
      <c r="STN744" s="13"/>
      <c r="STO744" s="13"/>
      <c r="STP744" s="13"/>
      <c r="STQ744" s="13"/>
      <c r="STR744" s="13"/>
      <c r="STS744" s="13"/>
      <c r="STT744" s="13"/>
      <c r="STU744" s="13"/>
      <c r="STV744" s="13"/>
      <c r="STW744" s="13"/>
      <c r="STX744" s="13"/>
      <c r="STY744" s="13"/>
      <c r="STZ744" s="13"/>
      <c r="SUA744" s="13"/>
      <c r="SUB744" s="13"/>
      <c r="SUC744" s="13"/>
      <c r="SUD744" s="13"/>
      <c r="SUE744" s="13"/>
      <c r="SUF744" s="13"/>
      <c r="SUG744" s="13"/>
      <c r="SUH744" s="13"/>
      <c r="SUI744" s="13"/>
      <c r="SUJ744" s="13"/>
      <c r="SUK744" s="13"/>
      <c r="SUL744" s="13"/>
      <c r="SUM744" s="13"/>
      <c r="SUN744" s="13"/>
      <c r="SUO744" s="13"/>
      <c r="SUP744" s="13"/>
      <c r="SUQ744" s="13"/>
      <c r="SUR744" s="13"/>
      <c r="SUS744" s="13"/>
      <c r="SUT744" s="13"/>
      <c r="SUU744" s="13"/>
      <c r="SUV744" s="13"/>
      <c r="SUW744" s="13"/>
      <c r="SUX744" s="13"/>
      <c r="SUY744" s="13"/>
      <c r="SUZ744" s="13"/>
      <c r="SVA744" s="13"/>
      <c r="SVB744" s="13"/>
      <c r="SVC744" s="13"/>
      <c r="SVD744" s="13"/>
      <c r="SVE744" s="13"/>
      <c r="SVF744" s="13"/>
      <c r="SVG744" s="13"/>
      <c r="SVH744" s="13"/>
      <c r="SVI744" s="13"/>
      <c r="SVJ744" s="13"/>
      <c r="SVK744" s="13"/>
      <c r="SVL744" s="13"/>
      <c r="SVM744" s="13"/>
      <c r="SVN744" s="13"/>
      <c r="SVO744" s="13"/>
      <c r="SVP744" s="13"/>
      <c r="SVQ744" s="13"/>
      <c r="SVR744" s="13"/>
      <c r="SVS744" s="13"/>
      <c r="SVT744" s="13"/>
      <c r="SVU744" s="13"/>
      <c r="SVV744" s="13"/>
      <c r="SVW744" s="13"/>
      <c r="SVX744" s="13"/>
      <c r="SVY744" s="13"/>
      <c r="SVZ744" s="13"/>
      <c r="SWA744" s="13"/>
      <c r="SWB744" s="13"/>
      <c r="SWC744" s="13"/>
      <c r="SWD744" s="13"/>
      <c r="SWE744" s="13"/>
      <c r="SWF744" s="13"/>
      <c r="SWG744" s="13"/>
      <c r="SWH744" s="13"/>
      <c r="SWI744" s="13"/>
      <c r="SWJ744" s="13"/>
      <c r="SWK744" s="13"/>
      <c r="SWL744" s="13"/>
      <c r="SWM744" s="13"/>
      <c r="SWN744" s="13"/>
      <c r="SWO744" s="13"/>
      <c r="SWP744" s="13"/>
      <c r="SWQ744" s="13"/>
      <c r="SWR744" s="13"/>
      <c r="SWS744" s="13"/>
      <c r="SWT744" s="13"/>
      <c r="SWU744" s="13"/>
      <c r="SWV744" s="13"/>
      <c r="SWW744" s="13"/>
      <c r="SWX744" s="13"/>
      <c r="SWY744" s="13"/>
      <c r="SWZ744" s="13"/>
      <c r="SXA744" s="13"/>
      <c r="SXB744" s="13"/>
      <c r="SXC744" s="13"/>
      <c r="SXD744" s="13"/>
      <c r="SXE744" s="13"/>
      <c r="SXF744" s="13"/>
      <c r="SXG744" s="13"/>
      <c r="SXH744" s="13"/>
      <c r="SXI744" s="13"/>
      <c r="SXJ744" s="13"/>
      <c r="SXK744" s="13"/>
      <c r="SXL744" s="13"/>
      <c r="SXM744" s="13"/>
      <c r="SXN744" s="13"/>
      <c r="SXO744" s="13"/>
      <c r="SXP744" s="13"/>
      <c r="SXQ744" s="13"/>
      <c r="SXR744" s="13"/>
      <c r="SXS744" s="13"/>
      <c r="SXT744" s="13"/>
      <c r="SXU744" s="13"/>
      <c r="SXV744" s="13"/>
      <c r="SXW744" s="13"/>
      <c r="SXX744" s="13"/>
      <c r="SXY744" s="13"/>
      <c r="SXZ744" s="13"/>
      <c r="SYA744" s="13"/>
      <c r="SYB744" s="13"/>
      <c r="SYC744" s="13"/>
      <c r="SYD744" s="13"/>
      <c r="SYE744" s="13"/>
      <c r="SYF744" s="13"/>
      <c r="SYG744" s="13"/>
      <c r="SYH744" s="13"/>
      <c r="SYI744" s="13"/>
      <c r="SYJ744" s="13"/>
      <c r="SYK744" s="13"/>
      <c r="SYL744" s="13"/>
      <c r="SYM744" s="13"/>
      <c r="SYN744" s="13"/>
      <c r="SYO744" s="13"/>
      <c r="SYP744" s="13"/>
      <c r="SYQ744" s="13"/>
      <c r="SYR744" s="13"/>
      <c r="SYS744" s="13"/>
      <c r="SYT744" s="13"/>
      <c r="SYU744" s="13"/>
      <c r="SYV744" s="13"/>
      <c r="SYW744" s="13"/>
      <c r="SYX744" s="13"/>
      <c r="SYY744" s="13"/>
      <c r="SYZ744" s="13"/>
      <c r="SZA744" s="13"/>
      <c r="SZB744" s="13"/>
      <c r="SZC744" s="13"/>
      <c r="SZD744" s="13"/>
      <c r="SZE744" s="13"/>
      <c r="SZF744" s="13"/>
      <c r="SZG744" s="13"/>
      <c r="SZH744" s="13"/>
      <c r="SZI744" s="13"/>
      <c r="SZJ744" s="13"/>
      <c r="SZK744" s="13"/>
      <c r="SZL744" s="13"/>
      <c r="SZM744" s="13"/>
      <c r="SZN744" s="13"/>
      <c r="SZO744" s="13"/>
      <c r="SZP744" s="13"/>
      <c r="SZQ744" s="13"/>
      <c r="SZR744" s="13"/>
      <c r="SZS744" s="13"/>
      <c r="SZT744" s="13"/>
      <c r="SZU744" s="13"/>
      <c r="SZV744" s="13"/>
      <c r="SZW744" s="13"/>
      <c r="SZX744" s="13"/>
      <c r="SZY744" s="13"/>
      <c r="SZZ744" s="13"/>
      <c r="TAA744" s="13"/>
      <c r="TAB744" s="13"/>
      <c r="TAC744" s="13"/>
      <c r="TAD744" s="13"/>
      <c r="TAE744" s="13"/>
      <c r="TAF744" s="13"/>
      <c r="TAG744" s="13"/>
      <c r="TAH744" s="13"/>
      <c r="TAI744" s="13"/>
      <c r="TAJ744" s="13"/>
      <c r="TAK744" s="13"/>
      <c r="TAL744" s="13"/>
      <c r="TAM744" s="13"/>
      <c r="TAN744" s="13"/>
      <c r="TAO744" s="13"/>
      <c r="TAP744" s="13"/>
      <c r="TAQ744" s="13"/>
      <c r="TAR744" s="13"/>
      <c r="TAS744" s="13"/>
      <c r="TAT744" s="13"/>
      <c r="TAU744" s="13"/>
      <c r="TAV744" s="13"/>
      <c r="TAW744" s="13"/>
      <c r="TAX744" s="13"/>
      <c r="TAY744" s="13"/>
      <c r="TAZ744" s="13"/>
      <c r="TBA744" s="13"/>
      <c r="TBB744" s="13"/>
      <c r="TBC744" s="13"/>
      <c r="TBD744" s="13"/>
      <c r="TBE744" s="13"/>
      <c r="TBF744" s="13"/>
      <c r="TBG744" s="13"/>
      <c r="TBH744" s="13"/>
      <c r="TBI744" s="13"/>
      <c r="TBJ744" s="13"/>
      <c r="TBK744" s="13"/>
      <c r="TBL744" s="13"/>
      <c r="TBM744" s="13"/>
      <c r="TBN744" s="13"/>
      <c r="TBO744" s="13"/>
      <c r="TBP744" s="13"/>
      <c r="TBQ744" s="13"/>
      <c r="TBR744" s="13"/>
      <c r="TBS744" s="13"/>
      <c r="TBT744" s="13"/>
      <c r="TBU744" s="13"/>
      <c r="TBV744" s="13"/>
      <c r="TBW744" s="13"/>
      <c r="TBX744" s="13"/>
      <c r="TBY744" s="13"/>
      <c r="TBZ744" s="13"/>
      <c r="TCA744" s="13"/>
      <c r="TCB744" s="13"/>
      <c r="TCC744" s="13"/>
      <c r="TCD744" s="13"/>
      <c r="TCE744" s="13"/>
      <c r="TCF744" s="13"/>
      <c r="TCG744" s="13"/>
      <c r="TCH744" s="13"/>
      <c r="TCI744" s="13"/>
      <c r="TCJ744" s="13"/>
      <c r="TCK744" s="13"/>
      <c r="TCL744" s="13"/>
      <c r="TCM744" s="13"/>
      <c r="TCN744" s="13"/>
      <c r="TCO744" s="13"/>
      <c r="TCP744" s="13"/>
      <c r="TCQ744" s="13"/>
      <c r="TCR744" s="13"/>
      <c r="TCS744" s="13"/>
      <c r="TCT744" s="13"/>
      <c r="TCU744" s="13"/>
      <c r="TCV744" s="13"/>
      <c r="TCW744" s="13"/>
      <c r="TCX744" s="13"/>
      <c r="TCY744" s="13"/>
      <c r="TCZ744" s="13"/>
      <c r="TDA744" s="13"/>
      <c r="TDB744" s="13"/>
      <c r="TDC744" s="13"/>
      <c r="TDD744" s="13"/>
      <c r="TDE744" s="13"/>
      <c r="TDF744" s="13"/>
      <c r="TDG744" s="13"/>
      <c r="TDH744" s="13"/>
      <c r="TDI744" s="13"/>
      <c r="TDJ744" s="13"/>
      <c r="TDK744" s="13"/>
      <c r="TDL744" s="13"/>
      <c r="TDM744" s="13"/>
      <c r="TDN744" s="13"/>
      <c r="TDO744" s="13"/>
      <c r="TDP744" s="13"/>
      <c r="TDQ744" s="13"/>
      <c r="TDR744" s="13"/>
      <c r="TDS744" s="13"/>
      <c r="TDT744" s="13"/>
      <c r="TDU744" s="13"/>
      <c r="TDV744" s="13"/>
      <c r="TDW744" s="13"/>
      <c r="TDX744" s="13"/>
      <c r="TDY744" s="13"/>
      <c r="TDZ744" s="13"/>
      <c r="TEA744" s="13"/>
      <c r="TEB744" s="13"/>
      <c r="TEC744" s="13"/>
      <c r="TED744" s="13"/>
      <c r="TEE744" s="13"/>
      <c r="TEF744" s="13"/>
      <c r="TEG744" s="13"/>
      <c r="TEH744" s="13"/>
      <c r="TEI744" s="13"/>
      <c r="TEJ744" s="13"/>
      <c r="TEK744" s="13"/>
      <c r="TEL744" s="13"/>
      <c r="TEM744" s="13"/>
      <c r="TEN744" s="13"/>
      <c r="TEO744" s="13"/>
      <c r="TEP744" s="13"/>
      <c r="TEQ744" s="13"/>
      <c r="TER744" s="13"/>
      <c r="TES744" s="13"/>
      <c r="TET744" s="13"/>
      <c r="TEU744" s="13"/>
      <c r="TEV744" s="13"/>
      <c r="TEW744" s="13"/>
      <c r="TEX744" s="13"/>
      <c r="TEY744" s="13"/>
      <c r="TEZ744" s="13"/>
      <c r="TFA744" s="13"/>
      <c r="TFB744" s="13"/>
      <c r="TFC744" s="13"/>
      <c r="TFD744" s="13"/>
      <c r="TFE744" s="13"/>
      <c r="TFF744" s="13"/>
      <c r="TFG744" s="13"/>
      <c r="TFH744" s="13"/>
      <c r="TFI744" s="13"/>
      <c r="TFJ744" s="13"/>
      <c r="TFK744" s="13"/>
      <c r="TFL744" s="13"/>
      <c r="TFM744" s="13"/>
      <c r="TFN744" s="13"/>
      <c r="TFO744" s="13"/>
      <c r="TFP744" s="13"/>
      <c r="TFQ744" s="13"/>
      <c r="TFR744" s="13"/>
      <c r="TFS744" s="13"/>
      <c r="TFT744" s="13"/>
      <c r="TFU744" s="13"/>
      <c r="TFV744" s="13"/>
      <c r="TFW744" s="13"/>
      <c r="TFX744" s="13"/>
      <c r="TFY744" s="13"/>
      <c r="TFZ744" s="13"/>
      <c r="TGA744" s="13"/>
      <c r="TGB744" s="13"/>
      <c r="TGC744" s="13"/>
      <c r="TGD744" s="13"/>
      <c r="TGE744" s="13"/>
      <c r="TGF744" s="13"/>
      <c r="TGG744" s="13"/>
      <c r="TGH744" s="13"/>
      <c r="TGI744" s="13"/>
      <c r="TGJ744" s="13"/>
      <c r="TGK744" s="13"/>
      <c r="TGL744" s="13"/>
      <c r="TGM744" s="13"/>
      <c r="TGN744" s="13"/>
      <c r="TGO744" s="13"/>
      <c r="TGP744" s="13"/>
      <c r="TGQ744" s="13"/>
      <c r="TGR744" s="13"/>
      <c r="TGS744" s="13"/>
      <c r="TGT744" s="13"/>
      <c r="TGU744" s="13"/>
      <c r="TGV744" s="13"/>
      <c r="TGW744" s="13"/>
      <c r="TGX744" s="13"/>
      <c r="TGY744" s="13"/>
      <c r="TGZ744" s="13"/>
      <c r="THA744" s="13"/>
      <c r="THB744" s="13"/>
      <c r="THC744" s="13"/>
      <c r="THD744" s="13"/>
      <c r="THE744" s="13"/>
      <c r="THF744" s="13"/>
      <c r="THG744" s="13"/>
      <c r="THH744" s="13"/>
      <c r="THI744" s="13"/>
      <c r="THJ744" s="13"/>
      <c r="THK744" s="13"/>
      <c r="THL744" s="13"/>
      <c r="THM744" s="13"/>
      <c r="THN744" s="13"/>
      <c r="THO744" s="13"/>
      <c r="THP744" s="13"/>
      <c r="THQ744" s="13"/>
      <c r="THR744" s="13"/>
      <c r="THS744" s="13"/>
      <c r="THT744" s="13"/>
      <c r="THU744" s="13"/>
      <c r="THV744" s="13"/>
      <c r="THW744" s="13"/>
      <c r="THX744" s="13"/>
      <c r="THY744" s="13"/>
      <c r="THZ744" s="13"/>
      <c r="TIA744" s="13"/>
      <c r="TIB744" s="13"/>
      <c r="TIC744" s="13"/>
      <c r="TID744" s="13"/>
      <c r="TIE744" s="13"/>
      <c r="TIF744" s="13"/>
      <c r="TIG744" s="13"/>
      <c r="TIH744" s="13"/>
      <c r="TII744" s="13"/>
      <c r="TIJ744" s="13"/>
      <c r="TIK744" s="13"/>
      <c r="TIL744" s="13"/>
      <c r="TIM744" s="13"/>
      <c r="TIN744" s="13"/>
      <c r="TIO744" s="13"/>
      <c r="TIP744" s="13"/>
      <c r="TIQ744" s="13"/>
      <c r="TIR744" s="13"/>
      <c r="TIS744" s="13"/>
      <c r="TIT744" s="13"/>
      <c r="TIU744" s="13"/>
      <c r="TIV744" s="13"/>
      <c r="TIW744" s="13"/>
      <c r="TIX744" s="13"/>
      <c r="TIY744" s="13"/>
      <c r="TIZ744" s="13"/>
      <c r="TJA744" s="13"/>
      <c r="TJB744" s="13"/>
      <c r="TJC744" s="13"/>
      <c r="TJD744" s="13"/>
      <c r="TJE744" s="13"/>
      <c r="TJF744" s="13"/>
      <c r="TJG744" s="13"/>
      <c r="TJH744" s="13"/>
      <c r="TJI744" s="13"/>
      <c r="TJJ744" s="13"/>
      <c r="TJK744" s="13"/>
      <c r="TJL744" s="13"/>
      <c r="TJM744" s="13"/>
      <c r="TJN744" s="13"/>
      <c r="TJO744" s="13"/>
      <c r="TJP744" s="13"/>
      <c r="TJQ744" s="13"/>
      <c r="TJR744" s="13"/>
      <c r="TJS744" s="13"/>
      <c r="TJT744" s="13"/>
      <c r="TJU744" s="13"/>
      <c r="TJV744" s="13"/>
      <c r="TJW744" s="13"/>
      <c r="TJX744" s="13"/>
      <c r="TJY744" s="13"/>
      <c r="TJZ744" s="13"/>
      <c r="TKA744" s="13"/>
      <c r="TKB744" s="13"/>
      <c r="TKC744" s="13"/>
      <c r="TKD744" s="13"/>
      <c r="TKE744" s="13"/>
      <c r="TKF744" s="13"/>
      <c r="TKG744" s="13"/>
      <c r="TKH744" s="13"/>
      <c r="TKI744" s="13"/>
      <c r="TKJ744" s="13"/>
      <c r="TKK744" s="13"/>
      <c r="TKL744" s="13"/>
      <c r="TKM744" s="13"/>
      <c r="TKN744" s="13"/>
      <c r="TKO744" s="13"/>
      <c r="TKP744" s="13"/>
      <c r="TKQ744" s="13"/>
      <c r="TKR744" s="13"/>
      <c r="TKS744" s="13"/>
      <c r="TKT744" s="13"/>
      <c r="TKU744" s="13"/>
      <c r="TKV744" s="13"/>
      <c r="TKW744" s="13"/>
      <c r="TKX744" s="13"/>
      <c r="TKY744" s="13"/>
      <c r="TKZ744" s="13"/>
      <c r="TLA744" s="13"/>
      <c r="TLB744" s="13"/>
      <c r="TLC744" s="13"/>
      <c r="TLD744" s="13"/>
      <c r="TLE744" s="13"/>
      <c r="TLF744" s="13"/>
      <c r="TLG744" s="13"/>
      <c r="TLH744" s="13"/>
      <c r="TLI744" s="13"/>
      <c r="TLJ744" s="13"/>
      <c r="TLK744" s="13"/>
      <c r="TLL744" s="13"/>
      <c r="TLM744" s="13"/>
      <c r="TLN744" s="13"/>
      <c r="TLO744" s="13"/>
      <c r="TLP744" s="13"/>
      <c r="TLQ744" s="13"/>
      <c r="TLR744" s="13"/>
      <c r="TLS744" s="13"/>
      <c r="TLT744" s="13"/>
      <c r="TLU744" s="13"/>
      <c r="TLV744" s="13"/>
      <c r="TLW744" s="13"/>
      <c r="TLX744" s="13"/>
      <c r="TLY744" s="13"/>
      <c r="TLZ744" s="13"/>
      <c r="TMA744" s="13"/>
      <c r="TMB744" s="13"/>
      <c r="TMC744" s="13"/>
      <c r="TMD744" s="13"/>
      <c r="TME744" s="13"/>
      <c r="TMF744" s="13"/>
      <c r="TMG744" s="13"/>
      <c r="TMH744" s="13"/>
      <c r="TMI744" s="13"/>
      <c r="TMJ744" s="13"/>
      <c r="TMK744" s="13"/>
      <c r="TML744" s="13"/>
      <c r="TMM744" s="13"/>
      <c r="TMN744" s="13"/>
      <c r="TMO744" s="13"/>
      <c r="TMP744" s="13"/>
      <c r="TMQ744" s="13"/>
      <c r="TMR744" s="13"/>
      <c r="TMS744" s="13"/>
      <c r="TMT744" s="13"/>
      <c r="TMU744" s="13"/>
      <c r="TMV744" s="13"/>
      <c r="TMW744" s="13"/>
      <c r="TMX744" s="13"/>
      <c r="TMY744" s="13"/>
      <c r="TMZ744" s="13"/>
      <c r="TNA744" s="13"/>
      <c r="TNB744" s="13"/>
      <c r="TNC744" s="13"/>
      <c r="TND744" s="13"/>
      <c r="TNE744" s="13"/>
      <c r="TNF744" s="13"/>
      <c r="TNG744" s="13"/>
      <c r="TNH744" s="13"/>
      <c r="TNI744" s="13"/>
      <c r="TNJ744" s="13"/>
      <c r="TNK744" s="13"/>
      <c r="TNL744" s="13"/>
      <c r="TNM744" s="13"/>
      <c r="TNN744" s="13"/>
      <c r="TNO744" s="13"/>
      <c r="TNP744" s="13"/>
      <c r="TNQ744" s="13"/>
      <c r="TNR744" s="13"/>
      <c r="TNS744" s="13"/>
      <c r="TNT744" s="13"/>
      <c r="TNU744" s="13"/>
      <c r="TNV744" s="13"/>
      <c r="TNW744" s="13"/>
      <c r="TNX744" s="13"/>
      <c r="TNY744" s="13"/>
      <c r="TNZ744" s="13"/>
      <c r="TOA744" s="13"/>
      <c r="TOB744" s="13"/>
      <c r="TOC744" s="13"/>
      <c r="TOD744" s="13"/>
      <c r="TOE744" s="13"/>
      <c r="TOF744" s="13"/>
      <c r="TOG744" s="13"/>
      <c r="TOH744" s="13"/>
      <c r="TOI744" s="13"/>
      <c r="TOJ744" s="13"/>
      <c r="TOK744" s="13"/>
      <c r="TOL744" s="13"/>
      <c r="TOM744" s="13"/>
      <c r="TON744" s="13"/>
      <c r="TOO744" s="13"/>
      <c r="TOP744" s="13"/>
      <c r="TOQ744" s="13"/>
      <c r="TOR744" s="13"/>
      <c r="TOS744" s="13"/>
      <c r="TOT744" s="13"/>
      <c r="TOU744" s="13"/>
      <c r="TOV744" s="13"/>
      <c r="TOW744" s="13"/>
      <c r="TOX744" s="13"/>
      <c r="TOY744" s="13"/>
      <c r="TOZ744" s="13"/>
      <c r="TPA744" s="13"/>
      <c r="TPB744" s="13"/>
      <c r="TPC744" s="13"/>
      <c r="TPD744" s="13"/>
      <c r="TPE744" s="13"/>
      <c r="TPF744" s="13"/>
      <c r="TPG744" s="13"/>
      <c r="TPH744" s="13"/>
      <c r="TPI744" s="13"/>
      <c r="TPJ744" s="13"/>
      <c r="TPK744" s="13"/>
      <c r="TPL744" s="13"/>
      <c r="TPM744" s="13"/>
      <c r="TPN744" s="13"/>
      <c r="TPO744" s="13"/>
      <c r="TPP744" s="13"/>
      <c r="TPQ744" s="13"/>
      <c r="TPR744" s="13"/>
      <c r="TPS744" s="13"/>
      <c r="TPT744" s="13"/>
      <c r="TPU744" s="13"/>
      <c r="TPV744" s="13"/>
      <c r="TPW744" s="13"/>
      <c r="TPX744" s="13"/>
      <c r="TPY744" s="13"/>
      <c r="TPZ744" s="13"/>
      <c r="TQA744" s="13"/>
      <c r="TQB744" s="13"/>
      <c r="TQC744" s="13"/>
      <c r="TQD744" s="13"/>
      <c r="TQE744" s="13"/>
      <c r="TQF744" s="13"/>
      <c r="TQG744" s="13"/>
      <c r="TQH744" s="13"/>
      <c r="TQI744" s="13"/>
      <c r="TQJ744" s="13"/>
      <c r="TQK744" s="13"/>
      <c r="TQL744" s="13"/>
      <c r="TQM744" s="13"/>
      <c r="TQN744" s="13"/>
      <c r="TQO744" s="13"/>
      <c r="TQP744" s="13"/>
      <c r="TQQ744" s="13"/>
      <c r="TQR744" s="13"/>
      <c r="TQS744" s="13"/>
      <c r="TQT744" s="13"/>
      <c r="TQU744" s="13"/>
      <c r="TQV744" s="13"/>
      <c r="TQW744" s="13"/>
      <c r="TQX744" s="13"/>
      <c r="TQY744" s="13"/>
      <c r="TQZ744" s="13"/>
      <c r="TRA744" s="13"/>
      <c r="TRB744" s="13"/>
      <c r="TRC744" s="13"/>
      <c r="TRD744" s="13"/>
      <c r="TRE744" s="13"/>
      <c r="TRF744" s="13"/>
      <c r="TRG744" s="13"/>
      <c r="TRH744" s="13"/>
      <c r="TRI744" s="13"/>
      <c r="TRJ744" s="13"/>
      <c r="TRK744" s="13"/>
      <c r="TRL744" s="13"/>
      <c r="TRM744" s="13"/>
      <c r="TRN744" s="13"/>
      <c r="TRO744" s="13"/>
      <c r="TRP744" s="13"/>
      <c r="TRQ744" s="13"/>
      <c r="TRR744" s="13"/>
      <c r="TRS744" s="13"/>
      <c r="TRT744" s="13"/>
      <c r="TRU744" s="13"/>
      <c r="TRV744" s="13"/>
      <c r="TRW744" s="13"/>
      <c r="TRX744" s="13"/>
      <c r="TRY744" s="13"/>
      <c r="TRZ744" s="13"/>
      <c r="TSA744" s="13"/>
      <c r="TSB744" s="13"/>
      <c r="TSC744" s="13"/>
      <c r="TSD744" s="13"/>
      <c r="TSE744" s="13"/>
      <c r="TSF744" s="13"/>
      <c r="TSG744" s="13"/>
      <c r="TSH744" s="13"/>
      <c r="TSI744" s="13"/>
      <c r="TSJ744" s="13"/>
      <c r="TSK744" s="13"/>
      <c r="TSL744" s="13"/>
      <c r="TSM744" s="13"/>
      <c r="TSN744" s="13"/>
      <c r="TSO744" s="13"/>
      <c r="TSP744" s="13"/>
      <c r="TSQ744" s="13"/>
      <c r="TSR744" s="13"/>
      <c r="TSS744" s="13"/>
      <c r="TST744" s="13"/>
      <c r="TSU744" s="13"/>
      <c r="TSV744" s="13"/>
      <c r="TSW744" s="13"/>
      <c r="TSX744" s="13"/>
      <c r="TSY744" s="13"/>
      <c r="TSZ744" s="13"/>
      <c r="TTA744" s="13"/>
      <c r="TTB744" s="13"/>
      <c r="TTC744" s="13"/>
      <c r="TTD744" s="13"/>
      <c r="TTE744" s="13"/>
      <c r="TTF744" s="13"/>
      <c r="TTG744" s="13"/>
      <c r="TTH744" s="13"/>
      <c r="TTI744" s="13"/>
      <c r="TTJ744" s="13"/>
      <c r="TTK744" s="13"/>
      <c r="TTL744" s="13"/>
      <c r="TTM744" s="13"/>
      <c r="TTN744" s="13"/>
      <c r="TTO744" s="13"/>
      <c r="TTP744" s="13"/>
      <c r="TTQ744" s="13"/>
      <c r="TTR744" s="13"/>
      <c r="TTS744" s="13"/>
      <c r="TTT744" s="13"/>
      <c r="TTU744" s="13"/>
      <c r="TTV744" s="13"/>
      <c r="TTW744" s="13"/>
      <c r="TTX744" s="13"/>
      <c r="TTY744" s="13"/>
      <c r="TTZ744" s="13"/>
      <c r="TUA744" s="13"/>
      <c r="TUB744" s="13"/>
      <c r="TUC744" s="13"/>
      <c r="TUD744" s="13"/>
      <c r="TUE744" s="13"/>
      <c r="TUF744" s="13"/>
      <c r="TUG744" s="13"/>
      <c r="TUH744" s="13"/>
      <c r="TUI744" s="13"/>
      <c r="TUJ744" s="13"/>
      <c r="TUK744" s="13"/>
      <c r="TUL744" s="13"/>
      <c r="TUM744" s="13"/>
      <c r="TUN744" s="13"/>
      <c r="TUO744" s="13"/>
      <c r="TUP744" s="13"/>
      <c r="TUQ744" s="13"/>
      <c r="TUR744" s="13"/>
      <c r="TUS744" s="13"/>
      <c r="TUT744" s="13"/>
      <c r="TUU744" s="13"/>
      <c r="TUV744" s="13"/>
      <c r="TUW744" s="13"/>
      <c r="TUX744" s="13"/>
      <c r="TUY744" s="13"/>
      <c r="TUZ744" s="13"/>
      <c r="TVA744" s="13"/>
      <c r="TVB744" s="13"/>
      <c r="TVC744" s="13"/>
      <c r="TVD744" s="13"/>
      <c r="TVE744" s="13"/>
      <c r="TVF744" s="13"/>
      <c r="TVG744" s="13"/>
      <c r="TVH744" s="13"/>
      <c r="TVI744" s="13"/>
      <c r="TVJ744" s="13"/>
      <c r="TVK744" s="13"/>
      <c r="TVL744" s="13"/>
      <c r="TVM744" s="13"/>
      <c r="TVN744" s="13"/>
      <c r="TVO744" s="13"/>
      <c r="TVP744" s="13"/>
      <c r="TVQ744" s="13"/>
      <c r="TVR744" s="13"/>
      <c r="TVS744" s="13"/>
      <c r="TVT744" s="13"/>
      <c r="TVU744" s="13"/>
      <c r="TVV744" s="13"/>
      <c r="TVW744" s="13"/>
      <c r="TVX744" s="13"/>
      <c r="TVY744" s="13"/>
      <c r="TVZ744" s="13"/>
      <c r="TWA744" s="13"/>
      <c r="TWB744" s="13"/>
      <c r="TWC744" s="13"/>
      <c r="TWD744" s="13"/>
      <c r="TWE744" s="13"/>
      <c r="TWF744" s="13"/>
      <c r="TWG744" s="13"/>
      <c r="TWH744" s="13"/>
      <c r="TWI744" s="13"/>
      <c r="TWJ744" s="13"/>
      <c r="TWK744" s="13"/>
      <c r="TWL744" s="13"/>
      <c r="TWM744" s="13"/>
      <c r="TWN744" s="13"/>
      <c r="TWO744" s="13"/>
      <c r="TWP744" s="13"/>
      <c r="TWQ744" s="13"/>
      <c r="TWR744" s="13"/>
      <c r="TWS744" s="13"/>
      <c r="TWT744" s="13"/>
      <c r="TWU744" s="13"/>
      <c r="TWV744" s="13"/>
      <c r="TWW744" s="13"/>
      <c r="TWX744" s="13"/>
      <c r="TWY744" s="13"/>
      <c r="TWZ744" s="13"/>
      <c r="TXA744" s="13"/>
      <c r="TXB744" s="13"/>
      <c r="TXC744" s="13"/>
      <c r="TXD744" s="13"/>
      <c r="TXE744" s="13"/>
      <c r="TXF744" s="13"/>
      <c r="TXG744" s="13"/>
      <c r="TXH744" s="13"/>
      <c r="TXI744" s="13"/>
      <c r="TXJ744" s="13"/>
      <c r="TXK744" s="13"/>
      <c r="TXL744" s="13"/>
      <c r="TXM744" s="13"/>
      <c r="TXN744" s="13"/>
      <c r="TXO744" s="13"/>
      <c r="TXP744" s="13"/>
      <c r="TXQ744" s="13"/>
      <c r="TXR744" s="13"/>
      <c r="TXS744" s="13"/>
      <c r="TXT744" s="13"/>
      <c r="TXU744" s="13"/>
      <c r="TXV744" s="13"/>
      <c r="TXW744" s="13"/>
      <c r="TXX744" s="13"/>
      <c r="TXY744" s="13"/>
      <c r="TXZ744" s="13"/>
      <c r="TYA744" s="13"/>
      <c r="TYB744" s="13"/>
      <c r="TYC744" s="13"/>
      <c r="TYD744" s="13"/>
      <c r="TYE744" s="13"/>
      <c r="TYF744" s="13"/>
      <c r="TYG744" s="13"/>
      <c r="TYH744" s="13"/>
      <c r="TYI744" s="13"/>
      <c r="TYJ744" s="13"/>
      <c r="TYK744" s="13"/>
      <c r="TYL744" s="13"/>
      <c r="TYM744" s="13"/>
      <c r="TYN744" s="13"/>
      <c r="TYO744" s="13"/>
      <c r="TYP744" s="13"/>
      <c r="TYQ744" s="13"/>
      <c r="TYR744" s="13"/>
      <c r="TYS744" s="13"/>
      <c r="TYT744" s="13"/>
      <c r="TYU744" s="13"/>
      <c r="TYV744" s="13"/>
      <c r="TYW744" s="13"/>
      <c r="TYX744" s="13"/>
      <c r="TYY744" s="13"/>
      <c r="TYZ744" s="13"/>
      <c r="TZA744" s="13"/>
      <c r="TZB744" s="13"/>
      <c r="TZC744" s="13"/>
      <c r="TZD744" s="13"/>
      <c r="TZE744" s="13"/>
      <c r="TZF744" s="13"/>
      <c r="TZG744" s="13"/>
      <c r="TZH744" s="13"/>
      <c r="TZI744" s="13"/>
      <c r="TZJ744" s="13"/>
      <c r="TZK744" s="13"/>
      <c r="TZL744" s="13"/>
      <c r="TZM744" s="13"/>
      <c r="TZN744" s="13"/>
      <c r="TZO744" s="13"/>
      <c r="TZP744" s="13"/>
      <c r="TZQ744" s="13"/>
      <c r="TZR744" s="13"/>
      <c r="TZS744" s="13"/>
      <c r="TZT744" s="13"/>
      <c r="TZU744" s="13"/>
      <c r="TZV744" s="13"/>
      <c r="TZW744" s="13"/>
      <c r="TZX744" s="13"/>
      <c r="TZY744" s="13"/>
      <c r="TZZ744" s="13"/>
      <c r="UAA744" s="13"/>
      <c r="UAB744" s="13"/>
      <c r="UAC744" s="13"/>
      <c r="UAD744" s="13"/>
      <c r="UAE744" s="13"/>
      <c r="UAF744" s="13"/>
      <c r="UAG744" s="13"/>
      <c r="UAH744" s="13"/>
      <c r="UAI744" s="13"/>
      <c r="UAJ744" s="13"/>
      <c r="UAK744" s="13"/>
      <c r="UAL744" s="13"/>
      <c r="UAM744" s="13"/>
      <c r="UAN744" s="13"/>
      <c r="UAO744" s="13"/>
      <c r="UAP744" s="13"/>
      <c r="UAQ744" s="13"/>
      <c r="UAR744" s="13"/>
      <c r="UAS744" s="13"/>
      <c r="UAT744" s="13"/>
      <c r="UAU744" s="13"/>
      <c r="UAV744" s="13"/>
      <c r="UAW744" s="13"/>
      <c r="UAX744" s="13"/>
      <c r="UAY744" s="13"/>
      <c r="UAZ744" s="13"/>
      <c r="UBA744" s="13"/>
      <c r="UBB744" s="13"/>
      <c r="UBC744" s="13"/>
      <c r="UBD744" s="13"/>
      <c r="UBE744" s="13"/>
      <c r="UBF744" s="13"/>
      <c r="UBG744" s="13"/>
      <c r="UBH744" s="13"/>
      <c r="UBI744" s="13"/>
      <c r="UBJ744" s="13"/>
      <c r="UBK744" s="13"/>
      <c r="UBL744" s="13"/>
      <c r="UBM744" s="13"/>
      <c r="UBN744" s="13"/>
      <c r="UBO744" s="13"/>
      <c r="UBP744" s="13"/>
      <c r="UBQ744" s="13"/>
      <c r="UBR744" s="13"/>
      <c r="UBS744" s="13"/>
      <c r="UBT744" s="13"/>
      <c r="UBU744" s="13"/>
      <c r="UBV744" s="13"/>
      <c r="UBW744" s="13"/>
      <c r="UBX744" s="13"/>
      <c r="UBY744" s="13"/>
      <c r="UBZ744" s="13"/>
      <c r="UCA744" s="13"/>
      <c r="UCB744" s="13"/>
      <c r="UCC744" s="13"/>
      <c r="UCD744" s="13"/>
      <c r="UCE744" s="13"/>
      <c r="UCF744" s="13"/>
      <c r="UCG744" s="13"/>
      <c r="UCH744" s="13"/>
      <c r="UCI744" s="13"/>
      <c r="UCJ744" s="13"/>
      <c r="UCK744" s="13"/>
      <c r="UCL744" s="13"/>
      <c r="UCM744" s="13"/>
      <c r="UCN744" s="13"/>
      <c r="UCO744" s="13"/>
      <c r="UCP744" s="13"/>
      <c r="UCQ744" s="13"/>
      <c r="UCR744" s="13"/>
      <c r="UCS744" s="13"/>
      <c r="UCT744" s="13"/>
      <c r="UCU744" s="13"/>
      <c r="UCV744" s="13"/>
      <c r="UCW744" s="13"/>
      <c r="UCX744" s="13"/>
      <c r="UCY744" s="13"/>
      <c r="UCZ744" s="13"/>
      <c r="UDA744" s="13"/>
      <c r="UDB744" s="13"/>
      <c r="UDC744" s="13"/>
      <c r="UDD744" s="13"/>
      <c r="UDE744" s="13"/>
      <c r="UDF744" s="13"/>
      <c r="UDG744" s="13"/>
      <c r="UDH744" s="13"/>
      <c r="UDI744" s="13"/>
      <c r="UDJ744" s="13"/>
      <c r="UDK744" s="13"/>
      <c r="UDL744" s="13"/>
      <c r="UDM744" s="13"/>
      <c r="UDN744" s="13"/>
      <c r="UDO744" s="13"/>
      <c r="UDP744" s="13"/>
      <c r="UDQ744" s="13"/>
      <c r="UDR744" s="13"/>
      <c r="UDS744" s="13"/>
      <c r="UDT744" s="13"/>
      <c r="UDU744" s="13"/>
      <c r="UDV744" s="13"/>
      <c r="UDW744" s="13"/>
      <c r="UDX744" s="13"/>
      <c r="UDY744" s="13"/>
      <c r="UDZ744" s="13"/>
      <c r="UEA744" s="13"/>
      <c r="UEB744" s="13"/>
      <c r="UEC744" s="13"/>
      <c r="UED744" s="13"/>
      <c r="UEE744" s="13"/>
      <c r="UEF744" s="13"/>
      <c r="UEG744" s="13"/>
      <c r="UEH744" s="13"/>
      <c r="UEI744" s="13"/>
      <c r="UEJ744" s="13"/>
      <c r="UEK744" s="13"/>
      <c r="UEL744" s="13"/>
      <c r="UEM744" s="13"/>
      <c r="UEN744" s="13"/>
      <c r="UEO744" s="13"/>
      <c r="UEP744" s="13"/>
      <c r="UEQ744" s="13"/>
      <c r="UER744" s="13"/>
      <c r="UES744" s="13"/>
      <c r="UET744" s="13"/>
      <c r="UEU744" s="13"/>
      <c r="UEV744" s="13"/>
      <c r="UEW744" s="13"/>
      <c r="UEX744" s="13"/>
      <c r="UEY744" s="13"/>
      <c r="UEZ744" s="13"/>
      <c r="UFA744" s="13"/>
      <c r="UFB744" s="13"/>
      <c r="UFC744" s="13"/>
      <c r="UFD744" s="13"/>
      <c r="UFE744" s="13"/>
      <c r="UFF744" s="13"/>
      <c r="UFG744" s="13"/>
      <c r="UFH744" s="13"/>
      <c r="UFI744" s="13"/>
      <c r="UFJ744" s="13"/>
      <c r="UFK744" s="13"/>
      <c r="UFL744" s="13"/>
      <c r="UFM744" s="13"/>
      <c r="UFN744" s="13"/>
      <c r="UFO744" s="13"/>
      <c r="UFP744" s="13"/>
      <c r="UFQ744" s="13"/>
      <c r="UFR744" s="13"/>
      <c r="UFS744" s="13"/>
      <c r="UFT744" s="13"/>
      <c r="UFU744" s="13"/>
      <c r="UFV744" s="13"/>
      <c r="UFW744" s="13"/>
      <c r="UFX744" s="13"/>
      <c r="UFY744" s="13"/>
      <c r="UFZ744" s="13"/>
      <c r="UGA744" s="13"/>
      <c r="UGB744" s="13"/>
      <c r="UGC744" s="13"/>
      <c r="UGD744" s="13"/>
      <c r="UGE744" s="13"/>
      <c r="UGF744" s="13"/>
      <c r="UGG744" s="13"/>
      <c r="UGH744" s="13"/>
      <c r="UGI744" s="13"/>
      <c r="UGJ744" s="13"/>
      <c r="UGK744" s="13"/>
      <c r="UGL744" s="13"/>
      <c r="UGM744" s="13"/>
      <c r="UGN744" s="13"/>
      <c r="UGO744" s="13"/>
      <c r="UGP744" s="13"/>
      <c r="UGQ744" s="13"/>
      <c r="UGR744" s="13"/>
      <c r="UGS744" s="13"/>
      <c r="UGT744" s="13"/>
      <c r="UGU744" s="13"/>
      <c r="UGV744" s="13"/>
      <c r="UGW744" s="13"/>
      <c r="UGX744" s="13"/>
      <c r="UGY744" s="13"/>
      <c r="UGZ744" s="13"/>
      <c r="UHA744" s="13"/>
      <c r="UHB744" s="13"/>
      <c r="UHC744" s="13"/>
      <c r="UHD744" s="13"/>
      <c r="UHE744" s="13"/>
      <c r="UHF744" s="13"/>
      <c r="UHG744" s="13"/>
      <c r="UHH744" s="13"/>
      <c r="UHI744" s="13"/>
      <c r="UHJ744" s="13"/>
      <c r="UHK744" s="13"/>
      <c r="UHL744" s="13"/>
      <c r="UHM744" s="13"/>
      <c r="UHN744" s="13"/>
      <c r="UHO744" s="13"/>
      <c r="UHP744" s="13"/>
      <c r="UHQ744" s="13"/>
      <c r="UHR744" s="13"/>
      <c r="UHS744" s="13"/>
      <c r="UHT744" s="13"/>
      <c r="UHU744" s="13"/>
      <c r="UHV744" s="13"/>
      <c r="UHW744" s="13"/>
      <c r="UHX744" s="13"/>
      <c r="UHY744" s="13"/>
      <c r="UHZ744" s="13"/>
      <c r="UIA744" s="13"/>
      <c r="UIB744" s="13"/>
      <c r="UIC744" s="13"/>
      <c r="UID744" s="13"/>
      <c r="UIE744" s="13"/>
      <c r="UIF744" s="13"/>
      <c r="UIG744" s="13"/>
      <c r="UIH744" s="13"/>
      <c r="UII744" s="13"/>
      <c r="UIJ744" s="13"/>
      <c r="UIK744" s="13"/>
      <c r="UIL744" s="13"/>
      <c r="UIM744" s="13"/>
      <c r="UIN744" s="13"/>
      <c r="UIO744" s="13"/>
      <c r="UIP744" s="13"/>
      <c r="UIQ744" s="13"/>
      <c r="UIR744" s="13"/>
      <c r="UIS744" s="13"/>
      <c r="UIT744" s="13"/>
      <c r="UIU744" s="13"/>
      <c r="UIV744" s="13"/>
      <c r="UIW744" s="13"/>
      <c r="UIX744" s="13"/>
      <c r="UIY744" s="13"/>
      <c r="UIZ744" s="13"/>
      <c r="UJA744" s="13"/>
      <c r="UJB744" s="13"/>
      <c r="UJC744" s="13"/>
      <c r="UJD744" s="13"/>
      <c r="UJE744" s="13"/>
      <c r="UJF744" s="13"/>
      <c r="UJG744" s="13"/>
      <c r="UJH744" s="13"/>
      <c r="UJI744" s="13"/>
      <c r="UJJ744" s="13"/>
      <c r="UJK744" s="13"/>
      <c r="UJL744" s="13"/>
      <c r="UJM744" s="13"/>
      <c r="UJN744" s="13"/>
      <c r="UJO744" s="13"/>
      <c r="UJP744" s="13"/>
      <c r="UJQ744" s="13"/>
      <c r="UJR744" s="13"/>
      <c r="UJS744" s="13"/>
      <c r="UJT744" s="13"/>
      <c r="UJU744" s="13"/>
      <c r="UJV744" s="13"/>
      <c r="UJW744" s="13"/>
      <c r="UJX744" s="13"/>
      <c r="UJY744" s="13"/>
      <c r="UJZ744" s="13"/>
      <c r="UKA744" s="13"/>
      <c r="UKB744" s="13"/>
      <c r="UKC744" s="13"/>
      <c r="UKD744" s="13"/>
      <c r="UKE744" s="13"/>
      <c r="UKF744" s="13"/>
      <c r="UKG744" s="13"/>
      <c r="UKH744" s="13"/>
      <c r="UKI744" s="13"/>
      <c r="UKJ744" s="13"/>
      <c r="UKK744" s="13"/>
      <c r="UKL744" s="13"/>
      <c r="UKM744" s="13"/>
      <c r="UKN744" s="13"/>
      <c r="UKO744" s="13"/>
      <c r="UKP744" s="13"/>
      <c r="UKQ744" s="13"/>
      <c r="UKR744" s="13"/>
      <c r="UKS744" s="13"/>
      <c r="UKT744" s="13"/>
      <c r="UKU744" s="13"/>
      <c r="UKV744" s="13"/>
      <c r="UKW744" s="13"/>
      <c r="UKX744" s="13"/>
      <c r="UKY744" s="13"/>
      <c r="UKZ744" s="13"/>
      <c r="ULA744" s="13"/>
      <c r="ULB744" s="13"/>
      <c r="ULC744" s="13"/>
      <c r="ULD744" s="13"/>
      <c r="ULE744" s="13"/>
      <c r="ULF744" s="13"/>
      <c r="ULG744" s="13"/>
      <c r="ULH744" s="13"/>
      <c r="ULI744" s="13"/>
      <c r="ULJ744" s="13"/>
      <c r="ULK744" s="13"/>
      <c r="ULL744" s="13"/>
      <c r="ULM744" s="13"/>
      <c r="ULN744" s="13"/>
      <c r="ULO744" s="13"/>
      <c r="ULP744" s="13"/>
      <c r="ULQ744" s="13"/>
      <c r="ULR744" s="13"/>
      <c r="ULS744" s="13"/>
      <c r="ULT744" s="13"/>
      <c r="ULU744" s="13"/>
      <c r="ULV744" s="13"/>
      <c r="ULW744" s="13"/>
      <c r="ULX744" s="13"/>
      <c r="ULY744" s="13"/>
      <c r="ULZ744" s="13"/>
      <c r="UMA744" s="13"/>
      <c r="UMB744" s="13"/>
      <c r="UMC744" s="13"/>
      <c r="UMD744" s="13"/>
      <c r="UME744" s="13"/>
      <c r="UMF744" s="13"/>
      <c r="UMG744" s="13"/>
      <c r="UMH744" s="13"/>
      <c r="UMI744" s="13"/>
      <c r="UMJ744" s="13"/>
      <c r="UMK744" s="13"/>
      <c r="UML744" s="13"/>
      <c r="UMM744" s="13"/>
      <c r="UMN744" s="13"/>
      <c r="UMO744" s="13"/>
      <c r="UMP744" s="13"/>
      <c r="UMQ744" s="13"/>
      <c r="UMR744" s="13"/>
      <c r="UMS744" s="13"/>
      <c r="UMT744" s="13"/>
      <c r="UMU744" s="13"/>
      <c r="UMV744" s="13"/>
      <c r="UMW744" s="13"/>
      <c r="UMX744" s="13"/>
      <c r="UMY744" s="13"/>
      <c r="UMZ744" s="13"/>
      <c r="UNA744" s="13"/>
      <c r="UNB744" s="13"/>
      <c r="UNC744" s="13"/>
      <c r="UND744" s="13"/>
      <c r="UNE744" s="13"/>
      <c r="UNF744" s="13"/>
      <c r="UNG744" s="13"/>
      <c r="UNH744" s="13"/>
      <c r="UNI744" s="13"/>
      <c r="UNJ744" s="13"/>
      <c r="UNK744" s="13"/>
      <c r="UNL744" s="13"/>
      <c r="UNM744" s="13"/>
      <c r="UNN744" s="13"/>
      <c r="UNO744" s="13"/>
      <c r="UNP744" s="13"/>
      <c r="UNQ744" s="13"/>
      <c r="UNR744" s="13"/>
      <c r="UNS744" s="13"/>
      <c r="UNT744" s="13"/>
      <c r="UNU744" s="13"/>
      <c r="UNV744" s="13"/>
      <c r="UNW744" s="13"/>
      <c r="UNX744" s="13"/>
      <c r="UNY744" s="13"/>
      <c r="UNZ744" s="13"/>
      <c r="UOA744" s="13"/>
      <c r="UOB744" s="13"/>
      <c r="UOC744" s="13"/>
      <c r="UOD744" s="13"/>
      <c r="UOE744" s="13"/>
      <c r="UOF744" s="13"/>
      <c r="UOG744" s="13"/>
      <c r="UOH744" s="13"/>
      <c r="UOI744" s="13"/>
      <c r="UOJ744" s="13"/>
      <c r="UOK744" s="13"/>
      <c r="UOL744" s="13"/>
      <c r="UOM744" s="13"/>
      <c r="UON744" s="13"/>
      <c r="UOO744" s="13"/>
      <c r="UOP744" s="13"/>
      <c r="UOQ744" s="13"/>
      <c r="UOR744" s="13"/>
      <c r="UOS744" s="13"/>
      <c r="UOT744" s="13"/>
      <c r="UOU744" s="13"/>
      <c r="UOV744" s="13"/>
      <c r="UOW744" s="13"/>
      <c r="UOX744" s="13"/>
      <c r="UOY744" s="13"/>
      <c r="UOZ744" s="13"/>
      <c r="UPA744" s="13"/>
      <c r="UPB744" s="13"/>
      <c r="UPC744" s="13"/>
      <c r="UPD744" s="13"/>
      <c r="UPE744" s="13"/>
      <c r="UPF744" s="13"/>
      <c r="UPG744" s="13"/>
      <c r="UPH744" s="13"/>
      <c r="UPI744" s="13"/>
      <c r="UPJ744" s="13"/>
      <c r="UPK744" s="13"/>
      <c r="UPL744" s="13"/>
      <c r="UPM744" s="13"/>
      <c r="UPN744" s="13"/>
      <c r="UPO744" s="13"/>
      <c r="UPP744" s="13"/>
      <c r="UPQ744" s="13"/>
      <c r="UPR744" s="13"/>
      <c r="UPS744" s="13"/>
      <c r="UPT744" s="13"/>
      <c r="UPU744" s="13"/>
      <c r="UPV744" s="13"/>
      <c r="UPW744" s="13"/>
      <c r="UPX744" s="13"/>
      <c r="UPY744" s="13"/>
      <c r="UPZ744" s="13"/>
      <c r="UQA744" s="13"/>
      <c r="UQB744" s="13"/>
      <c r="UQC744" s="13"/>
      <c r="UQD744" s="13"/>
      <c r="UQE744" s="13"/>
      <c r="UQF744" s="13"/>
      <c r="UQG744" s="13"/>
      <c r="UQH744" s="13"/>
      <c r="UQI744" s="13"/>
      <c r="UQJ744" s="13"/>
      <c r="UQK744" s="13"/>
      <c r="UQL744" s="13"/>
      <c r="UQM744" s="13"/>
      <c r="UQN744" s="13"/>
      <c r="UQO744" s="13"/>
      <c r="UQP744" s="13"/>
      <c r="UQQ744" s="13"/>
      <c r="UQR744" s="13"/>
      <c r="UQS744" s="13"/>
      <c r="UQT744" s="13"/>
      <c r="UQU744" s="13"/>
      <c r="UQV744" s="13"/>
      <c r="UQW744" s="13"/>
      <c r="UQX744" s="13"/>
      <c r="UQY744" s="13"/>
      <c r="UQZ744" s="13"/>
      <c r="URA744" s="13"/>
      <c r="URB744" s="13"/>
      <c r="URC744" s="13"/>
      <c r="URD744" s="13"/>
      <c r="URE744" s="13"/>
      <c r="URF744" s="13"/>
      <c r="URG744" s="13"/>
      <c r="URH744" s="13"/>
      <c r="URI744" s="13"/>
      <c r="URJ744" s="13"/>
      <c r="URK744" s="13"/>
      <c r="URL744" s="13"/>
      <c r="URM744" s="13"/>
      <c r="URN744" s="13"/>
      <c r="URO744" s="13"/>
      <c r="URP744" s="13"/>
      <c r="URQ744" s="13"/>
      <c r="URR744" s="13"/>
      <c r="URS744" s="13"/>
      <c r="URT744" s="13"/>
      <c r="URU744" s="13"/>
      <c r="URV744" s="13"/>
      <c r="URW744" s="13"/>
      <c r="URX744" s="13"/>
      <c r="URY744" s="13"/>
      <c r="URZ744" s="13"/>
      <c r="USA744" s="13"/>
      <c r="USB744" s="13"/>
      <c r="USC744" s="13"/>
      <c r="USD744" s="13"/>
      <c r="USE744" s="13"/>
      <c r="USF744" s="13"/>
      <c r="USG744" s="13"/>
      <c r="USH744" s="13"/>
      <c r="USI744" s="13"/>
      <c r="USJ744" s="13"/>
      <c r="USK744" s="13"/>
      <c r="USL744" s="13"/>
      <c r="USM744" s="13"/>
      <c r="USN744" s="13"/>
      <c r="USO744" s="13"/>
      <c r="USP744" s="13"/>
      <c r="USQ744" s="13"/>
      <c r="USR744" s="13"/>
      <c r="USS744" s="13"/>
      <c r="UST744" s="13"/>
      <c r="USU744" s="13"/>
      <c r="USV744" s="13"/>
      <c r="USW744" s="13"/>
      <c r="USX744" s="13"/>
      <c r="USY744" s="13"/>
      <c r="USZ744" s="13"/>
      <c r="UTA744" s="13"/>
      <c r="UTB744" s="13"/>
      <c r="UTC744" s="13"/>
      <c r="UTD744" s="13"/>
      <c r="UTE744" s="13"/>
      <c r="UTF744" s="13"/>
      <c r="UTG744" s="13"/>
      <c r="UTH744" s="13"/>
      <c r="UTI744" s="13"/>
      <c r="UTJ744" s="13"/>
      <c r="UTK744" s="13"/>
      <c r="UTL744" s="13"/>
      <c r="UTM744" s="13"/>
      <c r="UTN744" s="13"/>
      <c r="UTO744" s="13"/>
      <c r="UTP744" s="13"/>
      <c r="UTQ744" s="13"/>
      <c r="UTR744" s="13"/>
      <c r="UTS744" s="13"/>
      <c r="UTT744" s="13"/>
      <c r="UTU744" s="13"/>
      <c r="UTV744" s="13"/>
      <c r="UTW744" s="13"/>
      <c r="UTX744" s="13"/>
      <c r="UTY744" s="13"/>
      <c r="UTZ744" s="13"/>
      <c r="UUA744" s="13"/>
      <c r="UUB744" s="13"/>
      <c r="UUC744" s="13"/>
      <c r="UUD744" s="13"/>
      <c r="UUE744" s="13"/>
      <c r="UUF744" s="13"/>
      <c r="UUG744" s="13"/>
      <c r="UUH744" s="13"/>
      <c r="UUI744" s="13"/>
      <c r="UUJ744" s="13"/>
      <c r="UUK744" s="13"/>
      <c r="UUL744" s="13"/>
      <c r="UUM744" s="13"/>
      <c r="UUN744" s="13"/>
      <c r="UUO744" s="13"/>
      <c r="UUP744" s="13"/>
      <c r="UUQ744" s="13"/>
      <c r="UUR744" s="13"/>
      <c r="UUS744" s="13"/>
      <c r="UUT744" s="13"/>
      <c r="UUU744" s="13"/>
      <c r="UUV744" s="13"/>
      <c r="UUW744" s="13"/>
      <c r="UUX744" s="13"/>
      <c r="UUY744" s="13"/>
      <c r="UUZ744" s="13"/>
      <c r="UVA744" s="13"/>
      <c r="UVB744" s="13"/>
      <c r="UVC744" s="13"/>
      <c r="UVD744" s="13"/>
      <c r="UVE744" s="13"/>
      <c r="UVF744" s="13"/>
      <c r="UVG744" s="13"/>
      <c r="UVH744" s="13"/>
      <c r="UVI744" s="13"/>
      <c r="UVJ744" s="13"/>
      <c r="UVK744" s="13"/>
      <c r="UVL744" s="13"/>
      <c r="UVM744" s="13"/>
      <c r="UVN744" s="13"/>
      <c r="UVO744" s="13"/>
      <c r="UVP744" s="13"/>
      <c r="UVQ744" s="13"/>
      <c r="UVR744" s="13"/>
      <c r="UVS744" s="13"/>
      <c r="UVT744" s="13"/>
      <c r="UVU744" s="13"/>
      <c r="UVV744" s="13"/>
      <c r="UVW744" s="13"/>
      <c r="UVX744" s="13"/>
      <c r="UVY744" s="13"/>
      <c r="UVZ744" s="13"/>
      <c r="UWA744" s="13"/>
      <c r="UWB744" s="13"/>
      <c r="UWC744" s="13"/>
      <c r="UWD744" s="13"/>
      <c r="UWE744" s="13"/>
      <c r="UWF744" s="13"/>
      <c r="UWG744" s="13"/>
      <c r="UWH744" s="13"/>
      <c r="UWI744" s="13"/>
      <c r="UWJ744" s="13"/>
      <c r="UWK744" s="13"/>
      <c r="UWL744" s="13"/>
      <c r="UWM744" s="13"/>
      <c r="UWN744" s="13"/>
      <c r="UWO744" s="13"/>
      <c r="UWP744" s="13"/>
      <c r="UWQ744" s="13"/>
      <c r="UWR744" s="13"/>
      <c r="UWS744" s="13"/>
      <c r="UWT744" s="13"/>
      <c r="UWU744" s="13"/>
      <c r="UWV744" s="13"/>
      <c r="UWW744" s="13"/>
      <c r="UWX744" s="13"/>
      <c r="UWY744" s="13"/>
      <c r="UWZ744" s="13"/>
      <c r="UXA744" s="13"/>
      <c r="UXB744" s="13"/>
      <c r="UXC744" s="13"/>
      <c r="UXD744" s="13"/>
      <c r="UXE744" s="13"/>
      <c r="UXF744" s="13"/>
      <c r="UXG744" s="13"/>
      <c r="UXH744" s="13"/>
      <c r="UXI744" s="13"/>
      <c r="UXJ744" s="13"/>
      <c r="UXK744" s="13"/>
      <c r="UXL744" s="13"/>
      <c r="UXM744" s="13"/>
      <c r="UXN744" s="13"/>
      <c r="UXO744" s="13"/>
      <c r="UXP744" s="13"/>
      <c r="UXQ744" s="13"/>
      <c r="UXR744" s="13"/>
      <c r="UXS744" s="13"/>
      <c r="UXT744" s="13"/>
      <c r="UXU744" s="13"/>
      <c r="UXV744" s="13"/>
      <c r="UXW744" s="13"/>
      <c r="UXX744" s="13"/>
      <c r="UXY744" s="13"/>
      <c r="UXZ744" s="13"/>
      <c r="UYA744" s="13"/>
      <c r="UYB744" s="13"/>
      <c r="UYC744" s="13"/>
      <c r="UYD744" s="13"/>
      <c r="UYE744" s="13"/>
      <c r="UYF744" s="13"/>
      <c r="UYG744" s="13"/>
      <c r="UYH744" s="13"/>
      <c r="UYI744" s="13"/>
      <c r="UYJ744" s="13"/>
      <c r="UYK744" s="13"/>
      <c r="UYL744" s="13"/>
      <c r="UYM744" s="13"/>
      <c r="UYN744" s="13"/>
      <c r="UYO744" s="13"/>
      <c r="UYP744" s="13"/>
      <c r="UYQ744" s="13"/>
      <c r="UYR744" s="13"/>
      <c r="UYS744" s="13"/>
      <c r="UYT744" s="13"/>
      <c r="UYU744" s="13"/>
      <c r="UYV744" s="13"/>
      <c r="UYW744" s="13"/>
      <c r="UYX744" s="13"/>
      <c r="UYY744" s="13"/>
      <c r="UYZ744" s="13"/>
      <c r="UZA744" s="13"/>
      <c r="UZB744" s="13"/>
      <c r="UZC744" s="13"/>
      <c r="UZD744" s="13"/>
      <c r="UZE744" s="13"/>
      <c r="UZF744" s="13"/>
      <c r="UZG744" s="13"/>
      <c r="UZH744" s="13"/>
      <c r="UZI744" s="13"/>
      <c r="UZJ744" s="13"/>
      <c r="UZK744" s="13"/>
      <c r="UZL744" s="13"/>
      <c r="UZM744" s="13"/>
      <c r="UZN744" s="13"/>
      <c r="UZO744" s="13"/>
      <c r="UZP744" s="13"/>
      <c r="UZQ744" s="13"/>
      <c r="UZR744" s="13"/>
      <c r="UZS744" s="13"/>
      <c r="UZT744" s="13"/>
      <c r="UZU744" s="13"/>
      <c r="UZV744" s="13"/>
      <c r="UZW744" s="13"/>
      <c r="UZX744" s="13"/>
      <c r="UZY744" s="13"/>
      <c r="UZZ744" s="13"/>
      <c r="VAA744" s="13"/>
      <c r="VAB744" s="13"/>
      <c r="VAC744" s="13"/>
      <c r="VAD744" s="13"/>
      <c r="VAE744" s="13"/>
      <c r="VAF744" s="13"/>
      <c r="VAG744" s="13"/>
      <c r="VAH744" s="13"/>
      <c r="VAI744" s="13"/>
      <c r="VAJ744" s="13"/>
      <c r="VAK744" s="13"/>
      <c r="VAL744" s="13"/>
      <c r="VAM744" s="13"/>
      <c r="VAN744" s="13"/>
      <c r="VAO744" s="13"/>
      <c r="VAP744" s="13"/>
      <c r="VAQ744" s="13"/>
      <c r="VAR744" s="13"/>
      <c r="VAS744" s="13"/>
      <c r="VAT744" s="13"/>
      <c r="VAU744" s="13"/>
      <c r="VAV744" s="13"/>
      <c r="VAW744" s="13"/>
      <c r="VAX744" s="13"/>
      <c r="VAY744" s="13"/>
      <c r="VAZ744" s="13"/>
      <c r="VBA744" s="13"/>
      <c r="VBB744" s="13"/>
      <c r="VBC744" s="13"/>
      <c r="VBD744" s="13"/>
      <c r="VBE744" s="13"/>
      <c r="VBF744" s="13"/>
      <c r="VBG744" s="13"/>
      <c r="VBH744" s="13"/>
      <c r="VBI744" s="13"/>
      <c r="VBJ744" s="13"/>
      <c r="VBK744" s="13"/>
      <c r="VBL744" s="13"/>
      <c r="VBM744" s="13"/>
      <c r="VBN744" s="13"/>
      <c r="VBO744" s="13"/>
      <c r="VBP744" s="13"/>
      <c r="VBQ744" s="13"/>
      <c r="VBR744" s="13"/>
      <c r="VBS744" s="13"/>
      <c r="VBT744" s="13"/>
      <c r="VBU744" s="13"/>
      <c r="VBV744" s="13"/>
      <c r="VBW744" s="13"/>
      <c r="VBX744" s="13"/>
      <c r="VBY744" s="13"/>
      <c r="VBZ744" s="13"/>
      <c r="VCA744" s="13"/>
      <c r="VCB744" s="13"/>
      <c r="VCC744" s="13"/>
      <c r="VCD744" s="13"/>
      <c r="VCE744" s="13"/>
      <c r="VCF744" s="13"/>
      <c r="VCG744" s="13"/>
      <c r="VCH744" s="13"/>
      <c r="VCI744" s="13"/>
      <c r="VCJ744" s="13"/>
      <c r="VCK744" s="13"/>
      <c r="VCL744" s="13"/>
      <c r="VCM744" s="13"/>
      <c r="VCN744" s="13"/>
      <c r="VCO744" s="13"/>
      <c r="VCP744" s="13"/>
      <c r="VCQ744" s="13"/>
      <c r="VCR744" s="13"/>
      <c r="VCS744" s="13"/>
      <c r="VCT744" s="13"/>
      <c r="VCU744" s="13"/>
      <c r="VCV744" s="13"/>
      <c r="VCW744" s="13"/>
      <c r="VCX744" s="13"/>
      <c r="VCY744" s="13"/>
      <c r="VCZ744" s="13"/>
      <c r="VDA744" s="13"/>
      <c r="VDB744" s="13"/>
      <c r="VDC744" s="13"/>
      <c r="VDD744" s="13"/>
      <c r="VDE744" s="13"/>
      <c r="VDF744" s="13"/>
      <c r="VDG744" s="13"/>
      <c r="VDH744" s="13"/>
      <c r="VDI744" s="13"/>
      <c r="VDJ744" s="13"/>
      <c r="VDK744" s="13"/>
      <c r="VDL744" s="13"/>
      <c r="VDM744" s="13"/>
      <c r="VDN744" s="13"/>
      <c r="VDO744" s="13"/>
      <c r="VDP744" s="13"/>
      <c r="VDQ744" s="13"/>
      <c r="VDR744" s="13"/>
      <c r="VDS744" s="13"/>
      <c r="VDT744" s="13"/>
      <c r="VDU744" s="13"/>
      <c r="VDV744" s="13"/>
      <c r="VDW744" s="13"/>
      <c r="VDX744" s="13"/>
      <c r="VDY744" s="13"/>
      <c r="VDZ744" s="13"/>
      <c r="VEA744" s="13"/>
      <c r="VEB744" s="13"/>
      <c r="VEC744" s="13"/>
      <c r="VED744" s="13"/>
      <c r="VEE744" s="13"/>
      <c r="VEF744" s="13"/>
      <c r="VEG744" s="13"/>
      <c r="VEH744" s="13"/>
      <c r="VEI744" s="13"/>
      <c r="VEJ744" s="13"/>
      <c r="VEK744" s="13"/>
      <c r="VEL744" s="13"/>
      <c r="VEM744" s="13"/>
      <c r="VEN744" s="13"/>
      <c r="VEO744" s="13"/>
      <c r="VEP744" s="13"/>
      <c r="VEQ744" s="13"/>
      <c r="VER744" s="13"/>
      <c r="VES744" s="13"/>
      <c r="VET744" s="13"/>
      <c r="VEU744" s="13"/>
      <c r="VEV744" s="13"/>
      <c r="VEW744" s="13"/>
      <c r="VEX744" s="13"/>
      <c r="VEY744" s="13"/>
      <c r="VEZ744" s="13"/>
      <c r="VFA744" s="13"/>
      <c r="VFB744" s="13"/>
      <c r="VFC744" s="13"/>
      <c r="VFD744" s="13"/>
      <c r="VFE744" s="13"/>
      <c r="VFF744" s="13"/>
      <c r="VFG744" s="13"/>
      <c r="VFH744" s="13"/>
      <c r="VFI744" s="13"/>
      <c r="VFJ744" s="13"/>
      <c r="VFK744" s="13"/>
      <c r="VFL744" s="13"/>
      <c r="VFM744" s="13"/>
      <c r="VFN744" s="13"/>
      <c r="VFO744" s="13"/>
      <c r="VFP744" s="13"/>
      <c r="VFQ744" s="13"/>
      <c r="VFR744" s="13"/>
      <c r="VFS744" s="13"/>
      <c r="VFT744" s="13"/>
      <c r="VFU744" s="13"/>
      <c r="VFV744" s="13"/>
      <c r="VFW744" s="13"/>
      <c r="VFX744" s="13"/>
      <c r="VFY744" s="13"/>
      <c r="VFZ744" s="13"/>
      <c r="VGA744" s="13"/>
      <c r="VGB744" s="13"/>
      <c r="VGC744" s="13"/>
      <c r="VGD744" s="13"/>
      <c r="VGE744" s="13"/>
      <c r="VGF744" s="13"/>
      <c r="VGG744" s="13"/>
      <c r="VGH744" s="13"/>
      <c r="VGI744" s="13"/>
      <c r="VGJ744" s="13"/>
      <c r="VGK744" s="13"/>
      <c r="VGL744" s="13"/>
      <c r="VGM744" s="13"/>
      <c r="VGN744" s="13"/>
      <c r="VGO744" s="13"/>
      <c r="VGP744" s="13"/>
      <c r="VGQ744" s="13"/>
      <c r="VGR744" s="13"/>
      <c r="VGS744" s="13"/>
      <c r="VGT744" s="13"/>
      <c r="VGU744" s="13"/>
      <c r="VGV744" s="13"/>
      <c r="VGW744" s="13"/>
      <c r="VGX744" s="13"/>
      <c r="VGY744" s="13"/>
      <c r="VGZ744" s="13"/>
      <c r="VHA744" s="13"/>
      <c r="VHB744" s="13"/>
      <c r="VHC744" s="13"/>
      <c r="VHD744" s="13"/>
      <c r="VHE744" s="13"/>
      <c r="VHF744" s="13"/>
      <c r="VHG744" s="13"/>
      <c r="VHH744" s="13"/>
      <c r="VHI744" s="13"/>
      <c r="VHJ744" s="13"/>
      <c r="VHK744" s="13"/>
      <c r="VHL744" s="13"/>
      <c r="VHM744" s="13"/>
      <c r="VHN744" s="13"/>
      <c r="VHO744" s="13"/>
      <c r="VHP744" s="13"/>
      <c r="VHQ744" s="13"/>
      <c r="VHR744" s="13"/>
      <c r="VHS744" s="13"/>
      <c r="VHT744" s="13"/>
      <c r="VHU744" s="13"/>
      <c r="VHV744" s="13"/>
      <c r="VHW744" s="13"/>
      <c r="VHX744" s="13"/>
      <c r="VHY744" s="13"/>
      <c r="VHZ744" s="13"/>
      <c r="VIA744" s="13"/>
      <c r="VIB744" s="13"/>
      <c r="VIC744" s="13"/>
      <c r="VID744" s="13"/>
      <c r="VIE744" s="13"/>
      <c r="VIF744" s="13"/>
      <c r="VIG744" s="13"/>
      <c r="VIH744" s="13"/>
      <c r="VII744" s="13"/>
      <c r="VIJ744" s="13"/>
      <c r="VIK744" s="13"/>
      <c r="VIL744" s="13"/>
      <c r="VIM744" s="13"/>
      <c r="VIN744" s="13"/>
      <c r="VIO744" s="13"/>
      <c r="VIP744" s="13"/>
      <c r="VIQ744" s="13"/>
      <c r="VIR744" s="13"/>
      <c r="VIS744" s="13"/>
      <c r="VIT744" s="13"/>
      <c r="VIU744" s="13"/>
      <c r="VIV744" s="13"/>
      <c r="VIW744" s="13"/>
      <c r="VIX744" s="13"/>
      <c r="VIY744" s="13"/>
      <c r="VIZ744" s="13"/>
      <c r="VJA744" s="13"/>
      <c r="VJB744" s="13"/>
      <c r="VJC744" s="13"/>
      <c r="VJD744" s="13"/>
      <c r="VJE744" s="13"/>
      <c r="VJF744" s="13"/>
      <c r="VJG744" s="13"/>
      <c r="VJH744" s="13"/>
      <c r="VJI744" s="13"/>
      <c r="VJJ744" s="13"/>
      <c r="VJK744" s="13"/>
      <c r="VJL744" s="13"/>
      <c r="VJM744" s="13"/>
      <c r="VJN744" s="13"/>
      <c r="VJO744" s="13"/>
      <c r="VJP744" s="13"/>
      <c r="VJQ744" s="13"/>
      <c r="VJR744" s="13"/>
      <c r="VJS744" s="13"/>
      <c r="VJT744" s="13"/>
      <c r="VJU744" s="13"/>
      <c r="VJV744" s="13"/>
      <c r="VJW744" s="13"/>
      <c r="VJX744" s="13"/>
      <c r="VJY744" s="13"/>
      <c r="VJZ744" s="13"/>
      <c r="VKA744" s="13"/>
      <c r="VKB744" s="13"/>
      <c r="VKC744" s="13"/>
      <c r="VKD744" s="13"/>
      <c r="VKE744" s="13"/>
      <c r="VKF744" s="13"/>
      <c r="VKG744" s="13"/>
      <c r="VKH744" s="13"/>
      <c r="VKI744" s="13"/>
      <c r="VKJ744" s="13"/>
      <c r="VKK744" s="13"/>
      <c r="VKL744" s="13"/>
      <c r="VKM744" s="13"/>
      <c r="VKN744" s="13"/>
      <c r="VKO744" s="13"/>
      <c r="VKP744" s="13"/>
      <c r="VKQ744" s="13"/>
      <c r="VKR744" s="13"/>
      <c r="VKS744" s="13"/>
      <c r="VKT744" s="13"/>
      <c r="VKU744" s="13"/>
      <c r="VKV744" s="13"/>
      <c r="VKW744" s="13"/>
      <c r="VKX744" s="13"/>
      <c r="VKY744" s="13"/>
      <c r="VKZ744" s="13"/>
      <c r="VLA744" s="13"/>
      <c r="VLB744" s="13"/>
      <c r="VLC744" s="13"/>
      <c r="VLD744" s="13"/>
      <c r="VLE744" s="13"/>
      <c r="VLF744" s="13"/>
      <c r="VLG744" s="13"/>
      <c r="VLH744" s="13"/>
      <c r="VLI744" s="13"/>
      <c r="VLJ744" s="13"/>
      <c r="VLK744" s="13"/>
      <c r="VLL744" s="13"/>
      <c r="VLM744" s="13"/>
      <c r="VLN744" s="13"/>
      <c r="VLO744" s="13"/>
      <c r="VLP744" s="13"/>
      <c r="VLQ744" s="13"/>
      <c r="VLR744" s="13"/>
      <c r="VLS744" s="13"/>
      <c r="VLT744" s="13"/>
      <c r="VLU744" s="13"/>
      <c r="VLV744" s="13"/>
      <c r="VLW744" s="13"/>
      <c r="VLX744" s="13"/>
      <c r="VLY744" s="13"/>
      <c r="VLZ744" s="13"/>
      <c r="VMA744" s="13"/>
      <c r="VMB744" s="13"/>
      <c r="VMC744" s="13"/>
      <c r="VMD744" s="13"/>
      <c r="VME744" s="13"/>
      <c r="VMF744" s="13"/>
      <c r="VMG744" s="13"/>
      <c r="VMH744" s="13"/>
      <c r="VMI744" s="13"/>
      <c r="VMJ744" s="13"/>
      <c r="VMK744" s="13"/>
      <c r="VML744" s="13"/>
      <c r="VMM744" s="13"/>
      <c r="VMN744" s="13"/>
      <c r="VMO744" s="13"/>
      <c r="VMP744" s="13"/>
      <c r="VMQ744" s="13"/>
      <c r="VMR744" s="13"/>
      <c r="VMS744" s="13"/>
      <c r="VMT744" s="13"/>
      <c r="VMU744" s="13"/>
      <c r="VMV744" s="13"/>
      <c r="VMW744" s="13"/>
      <c r="VMX744" s="13"/>
      <c r="VMY744" s="13"/>
      <c r="VMZ744" s="13"/>
      <c r="VNA744" s="13"/>
      <c r="VNB744" s="13"/>
      <c r="VNC744" s="13"/>
      <c r="VND744" s="13"/>
      <c r="VNE744" s="13"/>
      <c r="VNF744" s="13"/>
      <c r="VNG744" s="13"/>
      <c r="VNH744" s="13"/>
      <c r="VNI744" s="13"/>
      <c r="VNJ744" s="13"/>
      <c r="VNK744" s="13"/>
      <c r="VNL744" s="13"/>
      <c r="VNM744" s="13"/>
      <c r="VNN744" s="13"/>
      <c r="VNO744" s="13"/>
      <c r="VNP744" s="13"/>
      <c r="VNQ744" s="13"/>
      <c r="VNR744" s="13"/>
      <c r="VNS744" s="13"/>
      <c r="VNT744" s="13"/>
      <c r="VNU744" s="13"/>
      <c r="VNV744" s="13"/>
      <c r="VNW744" s="13"/>
      <c r="VNX744" s="13"/>
      <c r="VNY744" s="13"/>
      <c r="VNZ744" s="13"/>
      <c r="VOA744" s="13"/>
      <c r="VOB744" s="13"/>
      <c r="VOC744" s="13"/>
      <c r="VOD744" s="13"/>
      <c r="VOE744" s="13"/>
      <c r="VOF744" s="13"/>
      <c r="VOG744" s="13"/>
      <c r="VOH744" s="13"/>
      <c r="VOI744" s="13"/>
      <c r="VOJ744" s="13"/>
      <c r="VOK744" s="13"/>
      <c r="VOL744" s="13"/>
      <c r="VOM744" s="13"/>
      <c r="VON744" s="13"/>
      <c r="VOO744" s="13"/>
      <c r="VOP744" s="13"/>
      <c r="VOQ744" s="13"/>
      <c r="VOR744" s="13"/>
      <c r="VOS744" s="13"/>
      <c r="VOT744" s="13"/>
      <c r="VOU744" s="13"/>
      <c r="VOV744" s="13"/>
      <c r="VOW744" s="13"/>
      <c r="VOX744" s="13"/>
      <c r="VOY744" s="13"/>
      <c r="VOZ744" s="13"/>
      <c r="VPA744" s="13"/>
      <c r="VPB744" s="13"/>
      <c r="VPC744" s="13"/>
      <c r="VPD744" s="13"/>
      <c r="VPE744" s="13"/>
      <c r="VPF744" s="13"/>
      <c r="VPG744" s="13"/>
      <c r="VPH744" s="13"/>
      <c r="VPI744" s="13"/>
      <c r="VPJ744" s="13"/>
      <c r="VPK744" s="13"/>
      <c r="VPL744" s="13"/>
      <c r="VPM744" s="13"/>
      <c r="VPN744" s="13"/>
      <c r="VPO744" s="13"/>
      <c r="VPP744" s="13"/>
      <c r="VPQ744" s="13"/>
      <c r="VPR744" s="13"/>
      <c r="VPS744" s="13"/>
      <c r="VPT744" s="13"/>
      <c r="VPU744" s="13"/>
      <c r="VPV744" s="13"/>
      <c r="VPW744" s="13"/>
      <c r="VPX744" s="13"/>
      <c r="VPY744" s="13"/>
      <c r="VPZ744" s="13"/>
      <c r="VQA744" s="13"/>
      <c r="VQB744" s="13"/>
      <c r="VQC744" s="13"/>
      <c r="VQD744" s="13"/>
      <c r="VQE744" s="13"/>
      <c r="VQF744" s="13"/>
      <c r="VQG744" s="13"/>
      <c r="VQH744" s="13"/>
      <c r="VQI744" s="13"/>
      <c r="VQJ744" s="13"/>
      <c r="VQK744" s="13"/>
      <c r="VQL744" s="13"/>
      <c r="VQM744" s="13"/>
      <c r="VQN744" s="13"/>
      <c r="VQO744" s="13"/>
      <c r="VQP744" s="13"/>
      <c r="VQQ744" s="13"/>
      <c r="VQR744" s="13"/>
      <c r="VQS744" s="13"/>
      <c r="VQT744" s="13"/>
      <c r="VQU744" s="13"/>
      <c r="VQV744" s="13"/>
      <c r="VQW744" s="13"/>
      <c r="VQX744" s="13"/>
      <c r="VQY744" s="13"/>
      <c r="VQZ744" s="13"/>
      <c r="VRA744" s="13"/>
      <c r="VRB744" s="13"/>
      <c r="VRC744" s="13"/>
      <c r="VRD744" s="13"/>
      <c r="VRE744" s="13"/>
      <c r="VRF744" s="13"/>
      <c r="VRG744" s="13"/>
      <c r="VRH744" s="13"/>
      <c r="VRI744" s="13"/>
      <c r="VRJ744" s="13"/>
      <c r="VRK744" s="13"/>
      <c r="VRL744" s="13"/>
      <c r="VRM744" s="13"/>
      <c r="VRN744" s="13"/>
      <c r="VRO744" s="13"/>
      <c r="VRP744" s="13"/>
      <c r="VRQ744" s="13"/>
      <c r="VRR744" s="13"/>
      <c r="VRS744" s="13"/>
      <c r="VRT744" s="13"/>
      <c r="VRU744" s="13"/>
      <c r="VRV744" s="13"/>
      <c r="VRW744" s="13"/>
      <c r="VRX744" s="13"/>
      <c r="VRY744" s="13"/>
      <c r="VRZ744" s="13"/>
      <c r="VSA744" s="13"/>
      <c r="VSB744" s="13"/>
      <c r="VSC744" s="13"/>
      <c r="VSD744" s="13"/>
      <c r="VSE744" s="13"/>
      <c r="VSF744" s="13"/>
      <c r="VSG744" s="13"/>
      <c r="VSH744" s="13"/>
      <c r="VSI744" s="13"/>
      <c r="VSJ744" s="13"/>
      <c r="VSK744" s="13"/>
      <c r="VSL744" s="13"/>
      <c r="VSM744" s="13"/>
      <c r="VSN744" s="13"/>
      <c r="VSO744" s="13"/>
      <c r="VSP744" s="13"/>
      <c r="VSQ744" s="13"/>
      <c r="VSR744" s="13"/>
      <c r="VSS744" s="13"/>
      <c r="VST744" s="13"/>
      <c r="VSU744" s="13"/>
      <c r="VSV744" s="13"/>
      <c r="VSW744" s="13"/>
      <c r="VSX744" s="13"/>
      <c r="VSY744" s="13"/>
      <c r="VSZ744" s="13"/>
      <c r="VTA744" s="13"/>
      <c r="VTB744" s="13"/>
      <c r="VTC744" s="13"/>
      <c r="VTD744" s="13"/>
      <c r="VTE744" s="13"/>
      <c r="VTF744" s="13"/>
      <c r="VTG744" s="13"/>
      <c r="VTH744" s="13"/>
      <c r="VTI744" s="13"/>
      <c r="VTJ744" s="13"/>
      <c r="VTK744" s="13"/>
      <c r="VTL744" s="13"/>
      <c r="VTM744" s="13"/>
      <c r="VTN744" s="13"/>
      <c r="VTO744" s="13"/>
      <c r="VTP744" s="13"/>
      <c r="VTQ744" s="13"/>
      <c r="VTR744" s="13"/>
      <c r="VTS744" s="13"/>
      <c r="VTT744" s="13"/>
      <c r="VTU744" s="13"/>
      <c r="VTV744" s="13"/>
      <c r="VTW744" s="13"/>
      <c r="VTX744" s="13"/>
      <c r="VTY744" s="13"/>
      <c r="VTZ744" s="13"/>
      <c r="VUA744" s="13"/>
      <c r="VUB744" s="13"/>
      <c r="VUC744" s="13"/>
      <c r="VUD744" s="13"/>
      <c r="VUE744" s="13"/>
      <c r="VUF744" s="13"/>
      <c r="VUG744" s="13"/>
      <c r="VUH744" s="13"/>
      <c r="VUI744" s="13"/>
      <c r="VUJ744" s="13"/>
      <c r="VUK744" s="13"/>
      <c r="VUL744" s="13"/>
      <c r="VUM744" s="13"/>
      <c r="VUN744" s="13"/>
      <c r="VUO744" s="13"/>
      <c r="VUP744" s="13"/>
      <c r="VUQ744" s="13"/>
      <c r="VUR744" s="13"/>
      <c r="VUS744" s="13"/>
      <c r="VUT744" s="13"/>
      <c r="VUU744" s="13"/>
      <c r="VUV744" s="13"/>
      <c r="VUW744" s="13"/>
      <c r="VUX744" s="13"/>
      <c r="VUY744" s="13"/>
      <c r="VUZ744" s="13"/>
      <c r="VVA744" s="13"/>
      <c r="VVB744" s="13"/>
      <c r="VVC744" s="13"/>
      <c r="VVD744" s="13"/>
      <c r="VVE744" s="13"/>
      <c r="VVF744" s="13"/>
      <c r="VVG744" s="13"/>
      <c r="VVH744" s="13"/>
      <c r="VVI744" s="13"/>
      <c r="VVJ744" s="13"/>
      <c r="VVK744" s="13"/>
      <c r="VVL744" s="13"/>
      <c r="VVM744" s="13"/>
      <c r="VVN744" s="13"/>
      <c r="VVO744" s="13"/>
      <c r="VVP744" s="13"/>
      <c r="VVQ744" s="13"/>
      <c r="VVR744" s="13"/>
      <c r="VVS744" s="13"/>
      <c r="VVT744" s="13"/>
      <c r="VVU744" s="13"/>
      <c r="VVV744" s="13"/>
      <c r="VVW744" s="13"/>
      <c r="VVX744" s="13"/>
      <c r="VVY744" s="13"/>
      <c r="VVZ744" s="13"/>
      <c r="VWA744" s="13"/>
      <c r="VWB744" s="13"/>
      <c r="VWC744" s="13"/>
      <c r="VWD744" s="13"/>
      <c r="VWE744" s="13"/>
      <c r="VWF744" s="13"/>
      <c r="VWG744" s="13"/>
      <c r="VWH744" s="13"/>
      <c r="VWI744" s="13"/>
      <c r="VWJ744" s="13"/>
      <c r="VWK744" s="13"/>
      <c r="VWL744" s="13"/>
      <c r="VWM744" s="13"/>
      <c r="VWN744" s="13"/>
      <c r="VWO744" s="13"/>
      <c r="VWP744" s="13"/>
      <c r="VWQ744" s="13"/>
      <c r="VWR744" s="13"/>
      <c r="VWS744" s="13"/>
      <c r="VWT744" s="13"/>
      <c r="VWU744" s="13"/>
      <c r="VWV744" s="13"/>
      <c r="VWW744" s="13"/>
      <c r="VWX744" s="13"/>
      <c r="VWY744" s="13"/>
      <c r="VWZ744" s="13"/>
      <c r="VXA744" s="13"/>
      <c r="VXB744" s="13"/>
      <c r="VXC744" s="13"/>
      <c r="VXD744" s="13"/>
      <c r="VXE744" s="13"/>
      <c r="VXF744" s="13"/>
      <c r="VXG744" s="13"/>
      <c r="VXH744" s="13"/>
      <c r="VXI744" s="13"/>
      <c r="VXJ744" s="13"/>
      <c r="VXK744" s="13"/>
      <c r="VXL744" s="13"/>
      <c r="VXM744" s="13"/>
      <c r="VXN744" s="13"/>
      <c r="VXO744" s="13"/>
      <c r="VXP744" s="13"/>
      <c r="VXQ744" s="13"/>
      <c r="VXR744" s="13"/>
      <c r="VXS744" s="13"/>
      <c r="VXT744" s="13"/>
      <c r="VXU744" s="13"/>
      <c r="VXV744" s="13"/>
      <c r="VXW744" s="13"/>
      <c r="VXX744" s="13"/>
      <c r="VXY744" s="13"/>
      <c r="VXZ744" s="13"/>
      <c r="VYA744" s="13"/>
      <c r="VYB744" s="13"/>
      <c r="VYC744" s="13"/>
      <c r="VYD744" s="13"/>
      <c r="VYE744" s="13"/>
      <c r="VYF744" s="13"/>
      <c r="VYG744" s="13"/>
      <c r="VYH744" s="13"/>
      <c r="VYI744" s="13"/>
      <c r="VYJ744" s="13"/>
      <c r="VYK744" s="13"/>
      <c r="VYL744" s="13"/>
      <c r="VYM744" s="13"/>
      <c r="VYN744" s="13"/>
      <c r="VYO744" s="13"/>
      <c r="VYP744" s="13"/>
      <c r="VYQ744" s="13"/>
      <c r="VYR744" s="13"/>
      <c r="VYS744" s="13"/>
      <c r="VYT744" s="13"/>
      <c r="VYU744" s="13"/>
      <c r="VYV744" s="13"/>
      <c r="VYW744" s="13"/>
      <c r="VYX744" s="13"/>
      <c r="VYY744" s="13"/>
      <c r="VYZ744" s="13"/>
      <c r="VZA744" s="13"/>
      <c r="VZB744" s="13"/>
      <c r="VZC744" s="13"/>
      <c r="VZD744" s="13"/>
      <c r="VZE744" s="13"/>
      <c r="VZF744" s="13"/>
      <c r="VZG744" s="13"/>
      <c r="VZH744" s="13"/>
      <c r="VZI744" s="13"/>
      <c r="VZJ744" s="13"/>
      <c r="VZK744" s="13"/>
      <c r="VZL744" s="13"/>
      <c r="VZM744" s="13"/>
      <c r="VZN744" s="13"/>
      <c r="VZO744" s="13"/>
      <c r="VZP744" s="13"/>
      <c r="VZQ744" s="13"/>
      <c r="VZR744" s="13"/>
      <c r="VZS744" s="13"/>
      <c r="VZT744" s="13"/>
      <c r="VZU744" s="13"/>
      <c r="VZV744" s="13"/>
      <c r="VZW744" s="13"/>
      <c r="VZX744" s="13"/>
      <c r="VZY744" s="13"/>
      <c r="VZZ744" s="13"/>
      <c r="WAA744" s="13"/>
      <c r="WAB744" s="13"/>
      <c r="WAC744" s="13"/>
      <c r="WAD744" s="13"/>
      <c r="WAE744" s="13"/>
      <c r="WAF744" s="13"/>
      <c r="WAG744" s="13"/>
      <c r="WAH744" s="13"/>
      <c r="WAI744" s="13"/>
      <c r="WAJ744" s="13"/>
      <c r="WAK744" s="13"/>
      <c r="WAL744" s="13"/>
      <c r="WAM744" s="13"/>
      <c r="WAN744" s="13"/>
      <c r="WAO744" s="13"/>
      <c r="WAP744" s="13"/>
      <c r="WAQ744" s="13"/>
      <c r="WAR744" s="13"/>
      <c r="WAS744" s="13"/>
      <c r="WAT744" s="13"/>
      <c r="WAU744" s="13"/>
      <c r="WAV744" s="13"/>
      <c r="WAW744" s="13"/>
      <c r="WAX744" s="13"/>
      <c r="WAY744" s="13"/>
      <c r="WAZ744" s="13"/>
      <c r="WBA744" s="13"/>
      <c r="WBB744" s="13"/>
      <c r="WBC744" s="13"/>
      <c r="WBD744" s="13"/>
      <c r="WBE744" s="13"/>
      <c r="WBF744" s="13"/>
      <c r="WBG744" s="13"/>
      <c r="WBH744" s="13"/>
      <c r="WBI744" s="13"/>
      <c r="WBJ744" s="13"/>
      <c r="WBK744" s="13"/>
      <c r="WBL744" s="13"/>
      <c r="WBM744" s="13"/>
      <c r="WBN744" s="13"/>
      <c r="WBO744" s="13"/>
      <c r="WBP744" s="13"/>
      <c r="WBQ744" s="13"/>
      <c r="WBR744" s="13"/>
      <c r="WBS744" s="13"/>
      <c r="WBT744" s="13"/>
      <c r="WBU744" s="13"/>
      <c r="WBV744" s="13"/>
      <c r="WBW744" s="13"/>
      <c r="WBX744" s="13"/>
      <c r="WBY744" s="13"/>
      <c r="WBZ744" s="13"/>
      <c r="WCA744" s="13"/>
      <c r="WCB744" s="13"/>
      <c r="WCC744" s="13"/>
      <c r="WCD744" s="13"/>
      <c r="WCE744" s="13"/>
      <c r="WCF744" s="13"/>
      <c r="WCG744" s="13"/>
      <c r="WCH744" s="13"/>
      <c r="WCI744" s="13"/>
      <c r="WCJ744" s="13"/>
      <c r="WCK744" s="13"/>
      <c r="WCL744" s="13"/>
      <c r="WCM744" s="13"/>
      <c r="WCN744" s="13"/>
      <c r="WCO744" s="13"/>
      <c r="WCP744" s="13"/>
      <c r="WCQ744" s="13"/>
      <c r="WCR744" s="13"/>
      <c r="WCS744" s="13"/>
      <c r="WCT744" s="13"/>
      <c r="WCU744" s="13"/>
      <c r="WCV744" s="13"/>
      <c r="WCW744" s="13"/>
      <c r="WCX744" s="13"/>
      <c r="WCY744" s="13"/>
      <c r="WCZ744" s="13"/>
      <c r="WDA744" s="13"/>
      <c r="WDB744" s="13"/>
      <c r="WDC744" s="13"/>
      <c r="WDD744" s="13"/>
      <c r="WDE744" s="13"/>
      <c r="WDF744" s="13"/>
      <c r="WDG744" s="13"/>
      <c r="WDH744" s="13"/>
      <c r="WDI744" s="13"/>
      <c r="WDJ744" s="13"/>
      <c r="WDK744" s="13"/>
      <c r="WDL744" s="13"/>
      <c r="WDM744" s="13"/>
      <c r="WDN744" s="13"/>
      <c r="WDO744" s="13"/>
      <c r="WDP744" s="13"/>
      <c r="WDQ744" s="13"/>
      <c r="WDR744" s="13"/>
      <c r="WDS744" s="13"/>
      <c r="WDT744" s="13"/>
      <c r="WDU744" s="13"/>
      <c r="WDV744" s="13"/>
      <c r="WDW744" s="13"/>
      <c r="WDX744" s="13"/>
      <c r="WDY744" s="13"/>
      <c r="WDZ744" s="13"/>
      <c r="WEA744" s="13"/>
      <c r="WEB744" s="13"/>
      <c r="WEC744" s="13"/>
      <c r="WED744" s="13"/>
      <c r="WEE744" s="13"/>
      <c r="WEF744" s="13"/>
      <c r="WEG744" s="13"/>
      <c r="WEH744" s="13"/>
      <c r="WEI744" s="13"/>
      <c r="WEJ744" s="13"/>
      <c r="WEK744" s="13"/>
      <c r="WEL744" s="13"/>
      <c r="WEM744" s="13"/>
      <c r="WEN744" s="13"/>
      <c r="WEO744" s="13"/>
      <c r="WEP744" s="13"/>
      <c r="WEQ744" s="13"/>
      <c r="WER744" s="13"/>
      <c r="WES744" s="13"/>
      <c r="WET744" s="13"/>
      <c r="WEU744" s="13"/>
      <c r="WEV744" s="13"/>
      <c r="WEW744" s="13"/>
      <c r="WEX744" s="13"/>
      <c r="WEY744" s="13"/>
      <c r="WEZ744" s="13"/>
      <c r="WFA744" s="13"/>
      <c r="WFB744" s="13"/>
      <c r="WFC744" s="13"/>
      <c r="WFD744" s="13"/>
      <c r="WFE744" s="13"/>
      <c r="WFF744" s="13"/>
      <c r="WFG744" s="13"/>
      <c r="WFH744" s="13"/>
      <c r="WFI744" s="13"/>
      <c r="WFJ744" s="13"/>
      <c r="WFK744" s="13"/>
      <c r="WFL744" s="13"/>
      <c r="WFM744" s="13"/>
      <c r="WFN744" s="13"/>
      <c r="WFO744" s="13"/>
      <c r="WFP744" s="13"/>
      <c r="WFQ744" s="13"/>
      <c r="WFR744" s="13"/>
      <c r="WFS744" s="13"/>
      <c r="WFT744" s="13"/>
      <c r="WFU744" s="13"/>
      <c r="WFV744" s="13"/>
      <c r="WFW744" s="13"/>
      <c r="WFX744" s="13"/>
      <c r="WFY744" s="13"/>
      <c r="WFZ744" s="13"/>
      <c r="WGA744" s="13"/>
      <c r="WGB744" s="13"/>
      <c r="WGC744" s="13"/>
      <c r="WGD744" s="13"/>
      <c r="WGE744" s="13"/>
      <c r="WGF744" s="13"/>
      <c r="WGG744" s="13"/>
      <c r="WGH744" s="13"/>
      <c r="WGI744" s="13"/>
      <c r="WGJ744" s="13"/>
      <c r="WGK744" s="13"/>
      <c r="WGL744" s="13"/>
      <c r="WGM744" s="13"/>
      <c r="WGN744" s="13"/>
      <c r="WGO744" s="13"/>
      <c r="WGP744" s="13"/>
      <c r="WGQ744" s="13"/>
      <c r="WGR744" s="13"/>
      <c r="WGS744" s="13"/>
      <c r="WGT744" s="13"/>
      <c r="WGU744" s="13"/>
      <c r="WGV744" s="13"/>
      <c r="WGW744" s="13"/>
      <c r="WGX744" s="13"/>
      <c r="WGY744" s="13"/>
      <c r="WGZ744" s="13"/>
      <c r="WHA744" s="13"/>
      <c r="WHB744" s="13"/>
      <c r="WHC744" s="13"/>
      <c r="WHD744" s="13"/>
      <c r="WHE744" s="13"/>
      <c r="WHF744" s="13"/>
      <c r="WHG744" s="13"/>
      <c r="WHH744" s="13"/>
      <c r="WHI744" s="13"/>
      <c r="WHJ744" s="13"/>
      <c r="WHK744" s="13"/>
      <c r="WHL744" s="13"/>
      <c r="WHM744" s="13"/>
      <c r="WHN744" s="13"/>
      <c r="WHO744" s="13"/>
      <c r="WHP744" s="13"/>
      <c r="WHQ744" s="13"/>
      <c r="WHR744" s="13"/>
      <c r="WHS744" s="13"/>
      <c r="WHT744" s="13"/>
      <c r="WHU744" s="13"/>
      <c r="WHV744" s="13"/>
      <c r="WHW744" s="13"/>
      <c r="WHX744" s="13"/>
      <c r="WHY744" s="13"/>
      <c r="WHZ744" s="13"/>
      <c r="WIA744" s="13"/>
      <c r="WIB744" s="13"/>
      <c r="WIC744" s="13"/>
      <c r="WID744" s="13"/>
      <c r="WIE744" s="13"/>
      <c r="WIF744" s="13"/>
      <c r="WIG744" s="13"/>
      <c r="WIH744" s="13"/>
      <c r="WII744" s="13"/>
      <c r="WIJ744" s="13"/>
      <c r="WIK744" s="13"/>
      <c r="WIL744" s="13"/>
      <c r="WIM744" s="13"/>
      <c r="WIN744" s="13"/>
      <c r="WIO744" s="13"/>
      <c r="WIP744" s="13"/>
      <c r="WIQ744" s="13"/>
      <c r="WIR744" s="13"/>
      <c r="WIS744" s="13"/>
      <c r="WIT744" s="13"/>
      <c r="WIU744" s="13"/>
      <c r="WIV744" s="13"/>
      <c r="WIW744" s="13"/>
      <c r="WIX744" s="13"/>
      <c r="WIY744" s="13"/>
      <c r="WIZ744" s="13"/>
      <c r="WJA744" s="13"/>
      <c r="WJB744" s="13"/>
      <c r="WJC744" s="13"/>
      <c r="WJD744" s="13"/>
      <c r="WJE744" s="13"/>
      <c r="WJF744" s="13"/>
      <c r="WJG744" s="13"/>
      <c r="WJH744" s="13"/>
      <c r="WJI744" s="13"/>
      <c r="WJJ744" s="13"/>
      <c r="WJK744" s="13"/>
      <c r="WJL744" s="13"/>
      <c r="WJM744" s="13"/>
      <c r="WJN744" s="13"/>
      <c r="WJO744" s="13"/>
      <c r="WJP744" s="13"/>
      <c r="WJQ744" s="13"/>
      <c r="WJR744" s="13"/>
      <c r="WJS744" s="13"/>
      <c r="WJT744" s="13"/>
      <c r="WJU744" s="13"/>
      <c r="WJV744" s="13"/>
      <c r="WJW744" s="13"/>
      <c r="WJX744" s="13"/>
      <c r="WJY744" s="13"/>
      <c r="WJZ744" s="13"/>
      <c r="WKA744" s="13"/>
      <c r="WKB744" s="13"/>
      <c r="WKC744" s="13"/>
      <c r="WKD744" s="13"/>
      <c r="WKE744" s="13"/>
      <c r="WKF744" s="13"/>
      <c r="WKG744" s="13"/>
      <c r="WKH744" s="13"/>
      <c r="WKI744" s="13"/>
      <c r="WKJ744" s="13"/>
      <c r="WKK744" s="13"/>
      <c r="WKL744" s="13"/>
      <c r="WKM744" s="13"/>
      <c r="WKN744" s="13"/>
      <c r="WKO744" s="13"/>
      <c r="WKP744" s="13"/>
      <c r="WKQ744" s="13"/>
      <c r="WKR744" s="13"/>
      <c r="WKS744" s="13"/>
      <c r="WKT744" s="13"/>
      <c r="WKU744" s="13"/>
      <c r="WKV744" s="13"/>
      <c r="WKW744" s="13"/>
      <c r="WKX744" s="13"/>
      <c r="WKY744" s="13"/>
      <c r="WKZ744" s="13"/>
      <c r="WLA744" s="13"/>
      <c r="WLB744" s="13"/>
      <c r="WLC744" s="13"/>
      <c r="WLD744" s="13"/>
      <c r="WLE744" s="13"/>
      <c r="WLF744" s="13"/>
      <c r="WLG744" s="13"/>
      <c r="WLH744" s="13"/>
      <c r="WLI744" s="13"/>
      <c r="WLJ744" s="13"/>
      <c r="WLK744" s="13"/>
      <c r="WLL744" s="13"/>
      <c r="WLM744" s="13"/>
      <c r="WLN744" s="13"/>
      <c r="WLO744" s="13"/>
      <c r="WLP744" s="13"/>
      <c r="WLQ744" s="13"/>
      <c r="WLR744" s="13"/>
      <c r="WLS744" s="13"/>
      <c r="WLT744" s="13"/>
      <c r="WLU744" s="13"/>
      <c r="WLV744" s="13"/>
      <c r="WLW744" s="13"/>
      <c r="WLX744" s="13"/>
      <c r="WLY744" s="13"/>
      <c r="WLZ744" s="13"/>
      <c r="WMA744" s="13"/>
      <c r="WMB744" s="13"/>
      <c r="WMC744" s="13"/>
      <c r="WMD744" s="13"/>
      <c r="WME744" s="13"/>
      <c r="WMF744" s="13"/>
      <c r="WMG744" s="13"/>
      <c r="WMH744" s="13"/>
      <c r="WMI744" s="13"/>
      <c r="WMJ744" s="13"/>
      <c r="WMK744" s="13"/>
      <c r="WML744" s="13"/>
      <c r="WMM744" s="13"/>
      <c r="WMN744" s="13"/>
      <c r="WMO744" s="13"/>
      <c r="WMP744" s="13"/>
      <c r="WMQ744" s="13"/>
      <c r="WMR744" s="13"/>
      <c r="WMS744" s="13"/>
      <c r="WMT744" s="13"/>
      <c r="WMU744" s="13"/>
      <c r="WMV744" s="13"/>
      <c r="WMW744" s="13"/>
      <c r="WMX744" s="13"/>
      <c r="WMY744" s="13"/>
      <c r="WMZ744" s="13"/>
      <c r="WNA744" s="13"/>
      <c r="WNB744" s="13"/>
      <c r="WNC744" s="13"/>
      <c r="WND744" s="13"/>
      <c r="WNE744" s="13"/>
      <c r="WNF744" s="13"/>
      <c r="WNG744" s="13"/>
      <c r="WNH744" s="13"/>
      <c r="WNI744" s="13"/>
      <c r="WNJ744" s="13"/>
      <c r="WNK744" s="13"/>
      <c r="WNL744" s="13"/>
      <c r="WNM744" s="13"/>
      <c r="WNN744" s="13"/>
      <c r="WNO744" s="13"/>
      <c r="WNP744" s="13"/>
      <c r="WNQ744" s="13"/>
      <c r="WNR744" s="13"/>
      <c r="WNS744" s="13"/>
      <c r="WNT744" s="13"/>
      <c r="WNU744" s="13"/>
      <c r="WNV744" s="13"/>
      <c r="WNW744" s="13"/>
      <c r="WNX744" s="13"/>
      <c r="WNY744" s="13"/>
      <c r="WNZ744" s="13"/>
      <c r="WOA744" s="13"/>
      <c r="WOB744" s="13"/>
      <c r="WOC744" s="13"/>
      <c r="WOD744" s="13"/>
      <c r="WOE744" s="13"/>
      <c r="WOF744" s="13"/>
      <c r="WOG744" s="13"/>
      <c r="WOH744" s="13"/>
      <c r="WOI744" s="13"/>
      <c r="WOJ744" s="13"/>
      <c r="WOK744" s="13"/>
      <c r="WOL744" s="13"/>
      <c r="WOM744" s="13"/>
      <c r="WON744" s="13"/>
      <c r="WOO744" s="13"/>
      <c r="WOP744" s="13"/>
      <c r="WOQ744" s="13"/>
      <c r="WOR744" s="13"/>
      <c r="WOS744" s="13"/>
      <c r="WOT744" s="13"/>
      <c r="WOU744" s="13"/>
      <c r="WOV744" s="13"/>
      <c r="WOW744" s="13"/>
      <c r="WOX744" s="13"/>
      <c r="WOY744" s="13"/>
      <c r="WOZ744" s="13"/>
      <c r="WPA744" s="13"/>
      <c r="WPB744" s="13"/>
      <c r="WPC744" s="13"/>
      <c r="WPD744" s="13"/>
      <c r="WPE744" s="13"/>
      <c r="WPF744" s="13"/>
      <c r="WPG744" s="13"/>
      <c r="WPH744" s="13"/>
      <c r="WPI744" s="13"/>
      <c r="WPJ744" s="13"/>
      <c r="WPK744" s="13"/>
      <c r="WPL744" s="13"/>
      <c r="WPM744" s="13"/>
      <c r="WPN744" s="13"/>
      <c r="WPO744" s="13"/>
      <c r="WPP744" s="13"/>
      <c r="WPQ744" s="13"/>
      <c r="WPR744" s="13"/>
      <c r="WPS744" s="13"/>
      <c r="WPT744" s="13"/>
      <c r="WPU744" s="13"/>
      <c r="WPV744" s="13"/>
      <c r="WPW744" s="13"/>
      <c r="WPX744" s="13"/>
      <c r="WPY744" s="13"/>
      <c r="WPZ744" s="13"/>
      <c r="WQA744" s="13"/>
      <c r="WQB744" s="13"/>
      <c r="WQC744" s="13"/>
      <c r="WQD744" s="13"/>
      <c r="WQE744" s="13"/>
      <c r="WQF744" s="13"/>
      <c r="WQG744" s="13"/>
      <c r="WQH744" s="13"/>
      <c r="WQI744" s="13"/>
      <c r="WQJ744" s="13"/>
      <c r="WQK744" s="13"/>
      <c r="WQL744" s="13"/>
      <c r="WQM744" s="13"/>
      <c r="WQN744" s="13"/>
      <c r="WQO744" s="13"/>
      <c r="WQP744" s="13"/>
      <c r="WQQ744" s="13"/>
      <c r="WQR744" s="13"/>
      <c r="WQS744" s="13"/>
      <c r="WQT744" s="13"/>
      <c r="WQU744" s="13"/>
      <c r="WQV744" s="13"/>
      <c r="WQW744" s="13"/>
      <c r="WQX744" s="13"/>
      <c r="WQY744" s="13"/>
      <c r="WQZ744" s="13"/>
      <c r="WRA744" s="13"/>
      <c r="WRB744" s="13"/>
      <c r="WRC744" s="13"/>
      <c r="WRD744" s="13"/>
      <c r="WRE744" s="13"/>
      <c r="WRF744" s="13"/>
      <c r="WRG744" s="13"/>
      <c r="WRH744" s="13"/>
      <c r="WRI744" s="13"/>
      <c r="WRJ744" s="13"/>
      <c r="WRK744" s="13"/>
      <c r="WRL744" s="13"/>
      <c r="WRM744" s="13"/>
      <c r="WRN744" s="13"/>
      <c r="WRO744" s="13"/>
      <c r="WRP744" s="13"/>
      <c r="WRQ744" s="13"/>
      <c r="WRR744" s="13"/>
      <c r="WRS744" s="13"/>
      <c r="WRT744" s="13"/>
      <c r="WRU744" s="13"/>
      <c r="WRV744" s="13"/>
      <c r="WRW744" s="13"/>
      <c r="WRX744" s="13"/>
      <c r="WRY744" s="13"/>
      <c r="WRZ744" s="13"/>
      <c r="WSA744" s="13"/>
      <c r="WSB744" s="13"/>
      <c r="WSC744" s="13"/>
      <c r="WSD744" s="13"/>
      <c r="WSE744" s="13"/>
      <c r="WSF744" s="13"/>
      <c r="WSG744" s="13"/>
      <c r="WSH744" s="13"/>
      <c r="WSI744" s="13"/>
      <c r="WSJ744" s="13"/>
      <c r="WSK744" s="13"/>
      <c r="WSL744" s="13"/>
      <c r="WSM744" s="13"/>
      <c r="WSN744" s="13"/>
      <c r="WSO744" s="13"/>
      <c r="WSP744" s="13"/>
      <c r="WSQ744" s="13"/>
      <c r="WSR744" s="13"/>
      <c r="WSS744" s="13"/>
      <c r="WST744" s="13"/>
      <c r="WSU744" s="13"/>
      <c r="WSV744" s="13"/>
      <c r="WSW744" s="13"/>
      <c r="WSX744" s="13"/>
      <c r="WSY744" s="13"/>
      <c r="WSZ744" s="13"/>
      <c r="WTA744" s="13"/>
      <c r="WTB744" s="13"/>
      <c r="WTC744" s="13"/>
      <c r="WTD744" s="13"/>
      <c r="WTE744" s="13"/>
      <c r="WTF744" s="13"/>
      <c r="WTG744" s="13"/>
      <c r="WTH744" s="13"/>
      <c r="WTI744" s="13"/>
      <c r="WTJ744" s="13"/>
      <c r="WTK744" s="13"/>
      <c r="WTL744" s="13"/>
      <c r="WTM744" s="13"/>
      <c r="WTN744" s="13"/>
      <c r="WTO744" s="13"/>
      <c r="WTP744" s="13"/>
      <c r="WTQ744" s="13"/>
      <c r="WTR744" s="13"/>
      <c r="WTS744" s="13"/>
      <c r="WTT744" s="13"/>
      <c r="WTU744" s="13"/>
      <c r="WTV744" s="13"/>
      <c r="WTW744" s="13"/>
      <c r="WTX744" s="13"/>
      <c r="WTY744" s="13"/>
      <c r="WTZ744" s="13"/>
      <c r="WUA744" s="13"/>
      <c r="WUB744" s="13"/>
      <c r="WUC744" s="13"/>
      <c r="WUD744" s="13"/>
      <c r="WUE744" s="13"/>
      <c r="WUF744" s="13"/>
      <c r="WUG744" s="13"/>
      <c r="WUH744" s="13"/>
      <c r="WUI744" s="13"/>
      <c r="WUJ744" s="13"/>
      <c r="WUK744" s="13"/>
      <c r="WUL744" s="13"/>
      <c r="WUM744" s="13"/>
      <c r="WUN744" s="13"/>
      <c r="WUO744" s="13"/>
      <c r="WUP744" s="13"/>
      <c r="WUQ744" s="13"/>
      <c r="WUR744" s="13"/>
      <c r="WUS744" s="13"/>
      <c r="WUT744" s="13"/>
      <c r="WUU744" s="13"/>
      <c r="WUV744" s="13"/>
      <c r="WUW744" s="13"/>
      <c r="WUX744" s="13"/>
      <c r="WUY744" s="13"/>
      <c r="WUZ744" s="13"/>
      <c r="WVA744" s="13"/>
      <c r="WVB744" s="13"/>
      <c r="WVC744" s="13"/>
      <c r="WVD744" s="13"/>
      <c r="WVE744" s="13"/>
      <c r="WVF744" s="13"/>
      <c r="WVG744" s="13"/>
      <c r="WVH744" s="13"/>
      <c r="WVI744" s="13"/>
      <c r="WVJ744" s="13"/>
      <c r="WVK744" s="13"/>
      <c r="WVL744" s="13"/>
      <c r="WVM744" s="13"/>
      <c r="WVN744" s="13"/>
      <c r="WVO744" s="13"/>
      <c r="WVP744" s="13"/>
      <c r="WVQ744" s="13"/>
      <c r="WVR744" s="13"/>
      <c r="WVS744" s="13"/>
      <c r="WVT744" s="13"/>
      <c r="WVU744" s="13"/>
      <c r="WVV744" s="13"/>
      <c r="WVW744" s="13"/>
      <c r="WVX744" s="13"/>
      <c r="WVY744" s="13"/>
      <c r="WVZ744" s="13"/>
      <c r="WWA744" s="13"/>
      <c r="WWB744" s="13"/>
      <c r="WWC744" s="13"/>
      <c r="WWD744" s="13"/>
      <c r="WWE744" s="13"/>
      <c r="WWF744" s="13"/>
      <c r="WWG744" s="13"/>
      <c r="WWH744" s="13"/>
      <c r="WWI744" s="13"/>
      <c r="WWJ744" s="13"/>
      <c r="WWK744" s="13"/>
      <c r="WWL744" s="13"/>
      <c r="WWM744" s="13"/>
      <c r="WWN744" s="13"/>
      <c r="WWO744" s="13"/>
      <c r="WWP744" s="13"/>
      <c r="WWQ744" s="13"/>
      <c r="WWR744" s="13"/>
      <c r="WWS744" s="13"/>
      <c r="WWT744" s="13"/>
      <c r="WWU744" s="13"/>
      <c r="WWV744" s="13"/>
      <c r="WWW744" s="13"/>
      <c r="WWX744" s="13"/>
      <c r="WWY744" s="13"/>
      <c r="WWZ744" s="13"/>
      <c r="WXA744" s="13"/>
      <c r="WXB744" s="13"/>
      <c r="WXC744" s="13"/>
      <c r="WXD744" s="13"/>
      <c r="WXE744" s="13"/>
      <c r="WXF744" s="13"/>
      <c r="WXG744" s="13"/>
      <c r="WXH744" s="13"/>
      <c r="WXI744" s="13"/>
      <c r="WXJ744" s="13"/>
      <c r="WXK744" s="13"/>
      <c r="WXL744" s="13"/>
      <c r="WXM744" s="13"/>
      <c r="WXN744" s="13"/>
      <c r="WXO744" s="13"/>
      <c r="WXP744" s="13"/>
      <c r="WXQ744" s="13"/>
      <c r="WXR744" s="13"/>
      <c r="WXS744" s="13"/>
      <c r="WXT744" s="13"/>
      <c r="WXU744" s="13"/>
      <c r="WXV744" s="13"/>
      <c r="WXW744" s="13"/>
      <c r="WXX744" s="13"/>
      <c r="WXY744" s="13"/>
      <c r="WXZ744" s="13"/>
      <c r="WYA744" s="13"/>
      <c r="WYB744" s="13"/>
      <c r="WYC744" s="13"/>
      <c r="WYD744" s="13"/>
      <c r="WYE744" s="13"/>
      <c r="WYF744" s="13"/>
      <c r="WYG744" s="13"/>
      <c r="WYH744" s="13"/>
      <c r="WYI744" s="13"/>
      <c r="WYJ744" s="13"/>
      <c r="WYK744" s="13"/>
      <c r="WYL744" s="13"/>
      <c r="WYM744" s="13"/>
      <c r="WYN744" s="13"/>
      <c r="WYO744" s="13"/>
      <c r="WYP744" s="13"/>
      <c r="WYQ744" s="13"/>
      <c r="WYR744" s="13"/>
      <c r="WYS744" s="13"/>
      <c r="WYT744" s="13"/>
      <c r="WYU744" s="13"/>
      <c r="WYV744" s="13"/>
      <c r="WYW744" s="13"/>
      <c r="WYX744" s="13"/>
      <c r="WYY744" s="13"/>
      <c r="WYZ744" s="13"/>
      <c r="WZA744" s="13"/>
      <c r="WZB744" s="13"/>
      <c r="WZC744" s="13"/>
      <c r="WZD744" s="13"/>
      <c r="WZE744" s="13"/>
      <c r="WZF744" s="13"/>
      <c r="WZG744" s="13"/>
      <c r="WZH744" s="13"/>
      <c r="WZI744" s="13"/>
      <c r="WZJ744" s="13"/>
      <c r="WZK744" s="13"/>
      <c r="WZL744" s="13"/>
      <c r="WZM744" s="13"/>
      <c r="WZN744" s="13"/>
      <c r="WZO744" s="13"/>
      <c r="WZP744" s="13"/>
      <c r="WZQ744" s="13"/>
      <c r="WZR744" s="13"/>
      <c r="WZS744" s="13"/>
      <c r="WZT744" s="13"/>
      <c r="WZU744" s="13"/>
      <c r="WZV744" s="13"/>
      <c r="WZW744" s="13"/>
      <c r="WZX744" s="13"/>
      <c r="WZY744" s="13"/>
      <c r="WZZ744" s="13"/>
      <c r="XAA744" s="13"/>
      <c r="XAB744" s="13"/>
      <c r="XAC744" s="13"/>
      <c r="XAD744" s="13"/>
      <c r="XAE744" s="13"/>
      <c r="XAF744" s="13"/>
      <c r="XAG744" s="13"/>
      <c r="XAH744" s="13"/>
      <c r="XAI744" s="13"/>
      <c r="XAJ744" s="13"/>
      <c r="XAK744" s="13"/>
      <c r="XAL744" s="13"/>
      <c r="XAM744" s="13"/>
      <c r="XAN744" s="13"/>
      <c r="XAO744" s="13"/>
      <c r="XAP744" s="13"/>
      <c r="XAQ744" s="13"/>
      <c r="XAR744" s="13"/>
      <c r="XAS744" s="13"/>
      <c r="XAT744" s="13"/>
      <c r="XAU744" s="13"/>
      <c r="XAV744" s="13"/>
      <c r="XAW744" s="13"/>
      <c r="XAX744" s="13"/>
      <c r="XAY744" s="13"/>
      <c r="XAZ744" s="13"/>
      <c r="XBA744" s="13"/>
      <c r="XBB744" s="13"/>
      <c r="XBC744" s="13"/>
      <c r="XBD744" s="13"/>
      <c r="XBE744" s="13"/>
      <c r="XBF744" s="13"/>
      <c r="XBG744" s="13"/>
      <c r="XBH744" s="13"/>
      <c r="XBI744" s="13"/>
      <c r="XBJ744" s="13"/>
      <c r="XBK744" s="13"/>
      <c r="XBL744" s="13"/>
      <c r="XBM744" s="13"/>
      <c r="XBN744" s="13"/>
      <c r="XBO744" s="13"/>
      <c r="XBP744" s="13"/>
      <c r="XBQ744" s="13"/>
      <c r="XBR744" s="13"/>
      <c r="XBS744" s="13"/>
      <c r="XBT744" s="13"/>
      <c r="XBU744" s="13"/>
      <c r="XBV744" s="13"/>
      <c r="XBW744" s="13"/>
      <c r="XBX744" s="13"/>
      <c r="XBY744" s="13"/>
      <c r="XBZ744" s="13"/>
      <c r="XCA744" s="13"/>
      <c r="XCB744" s="13"/>
      <c r="XCC744" s="13"/>
      <c r="XCD744" s="13"/>
      <c r="XCE744" s="13"/>
      <c r="XCF744" s="13"/>
      <c r="XCG744" s="13"/>
      <c r="XCH744" s="13"/>
      <c r="XCI744" s="13"/>
      <c r="XCJ744" s="13"/>
      <c r="XCK744" s="13"/>
      <c r="XCL744" s="13"/>
      <c r="XCM744" s="13"/>
      <c r="XCN744" s="13"/>
      <c r="XCO744" s="13"/>
      <c r="XCP744" s="13"/>
      <c r="XCQ744" s="13"/>
      <c r="XCR744" s="13"/>
      <c r="XCS744" s="13"/>
      <c r="XCT744" s="13"/>
      <c r="XCU744" s="13"/>
      <c r="XCV744" s="13"/>
      <c r="XCW744" s="13"/>
      <c r="XCX744" s="13"/>
      <c r="XCY744" s="13"/>
      <c r="XCZ744" s="13"/>
      <c r="XDA744" s="13"/>
      <c r="XDB744" s="13"/>
      <c r="XDC744" s="13"/>
      <c r="XDD744" s="13"/>
      <c r="XDE744" s="13"/>
      <c r="XDF744" s="13"/>
      <c r="XDG744" s="13"/>
      <c r="XDH744" s="13"/>
      <c r="XDI744" s="13"/>
      <c r="XDJ744" s="13"/>
      <c r="XDK744" s="13"/>
      <c r="XDL744" s="13"/>
      <c r="XDM744" s="13"/>
      <c r="XDN744" s="13"/>
      <c r="XDO744" s="13"/>
      <c r="XDP744" s="13"/>
      <c r="XDQ744" s="13"/>
      <c r="XDR744" s="13"/>
      <c r="XDS744" s="13"/>
      <c r="XDT744" s="13"/>
      <c r="XDU744" s="13"/>
      <c r="XDV744" s="13"/>
      <c r="XDW744" s="13"/>
      <c r="XDX744" s="13"/>
      <c r="XDY744" s="13"/>
      <c r="XDZ744" s="13"/>
      <c r="XEA744" s="13"/>
      <c r="XEB744" s="13"/>
      <c r="XEC744" s="13"/>
      <c r="XED744" s="13"/>
      <c r="XEE744" s="13"/>
      <c r="XEF744" s="13"/>
      <c r="XEG744" s="13"/>
      <c r="XEH744" s="13"/>
      <c r="XEI744" s="13"/>
      <c r="XEJ744" s="13"/>
      <c r="XEK744" s="13"/>
      <c r="XEL744" s="13"/>
      <c r="XEM744" s="13"/>
      <c r="XEN744" s="13"/>
      <c r="XEO744" s="13"/>
      <c r="XEP744" s="13"/>
      <c r="XEQ744" s="13"/>
      <c r="XER744" s="13"/>
      <c r="XES744" s="13"/>
      <c r="XET744" s="13"/>
      <c r="XEU744" s="13"/>
      <c r="XEV744" s="13"/>
      <c r="XEW744" s="13"/>
      <c r="XEX744" s="13"/>
      <c r="XEY744" s="13"/>
      <c r="XEZ744" s="13"/>
      <c r="XFA744" s="13"/>
      <c r="XFB744" s="13"/>
    </row>
    <row r="745" spans="1:16382" x14ac:dyDescent="0.25">
      <c r="A745" s="14">
        <v>744</v>
      </c>
      <c r="B745" s="43" t="s">
        <v>4360</v>
      </c>
      <c r="C745" s="43" t="s">
        <v>10</v>
      </c>
      <c r="D745" s="43" t="s">
        <v>61</v>
      </c>
      <c r="E745" s="72">
        <v>43132</v>
      </c>
      <c r="F745" s="95">
        <v>0.19648148148148148</v>
      </c>
      <c r="G745" s="43" t="s">
        <v>31</v>
      </c>
      <c r="H745" s="43" t="s">
        <v>31</v>
      </c>
      <c r="I745" s="43" t="s">
        <v>31</v>
      </c>
      <c r="J745" s="43" t="s">
        <v>31</v>
      </c>
      <c r="K745" s="149">
        <v>100000</v>
      </c>
      <c r="L745" s="43"/>
      <c r="M745" s="43" t="s">
        <v>31</v>
      </c>
      <c r="N745" s="43" t="s">
        <v>31</v>
      </c>
      <c r="O745" s="43" t="s">
        <v>31</v>
      </c>
      <c r="P745" s="43" t="s">
        <v>4614</v>
      </c>
      <c r="Q745" s="14" t="s">
        <v>100</v>
      </c>
      <c r="R745" s="43" t="s">
        <v>72</v>
      </c>
      <c r="S745" s="43" t="s">
        <v>4615</v>
      </c>
      <c r="T745" s="14" t="s">
        <v>89</v>
      </c>
      <c r="U745" s="43" t="s">
        <v>2314</v>
      </c>
      <c r="V745" s="12" t="s">
        <v>31</v>
      </c>
      <c r="W745" s="12" t="s">
        <v>31</v>
      </c>
      <c r="X745" s="3" t="s">
        <v>1358</v>
      </c>
      <c r="Y745" s="48" t="s">
        <v>4938</v>
      </c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  <c r="FC745" s="13"/>
      <c r="FD745" s="13"/>
      <c r="FE745" s="13"/>
      <c r="FF745" s="13"/>
      <c r="FG745" s="13"/>
      <c r="FH745" s="13"/>
      <c r="FI745" s="13"/>
      <c r="FJ745" s="13"/>
      <c r="FK745" s="13"/>
      <c r="FL745" s="13"/>
      <c r="FM745" s="13"/>
      <c r="FN745" s="13"/>
      <c r="FO745" s="13"/>
      <c r="FP745" s="13"/>
      <c r="FQ745" s="13"/>
      <c r="FR745" s="13"/>
      <c r="FS745" s="13"/>
      <c r="FT745" s="13"/>
      <c r="FU745" s="13"/>
      <c r="FV745" s="13"/>
      <c r="FW745" s="13"/>
      <c r="FX745" s="13"/>
      <c r="FY745" s="13"/>
      <c r="FZ745" s="13"/>
      <c r="GA745" s="13"/>
      <c r="GB745" s="13"/>
      <c r="GC745" s="13"/>
      <c r="GD745" s="13"/>
      <c r="GE745" s="13"/>
      <c r="GF745" s="13"/>
      <c r="GG745" s="13"/>
      <c r="GH745" s="13"/>
      <c r="GI745" s="13"/>
      <c r="GJ745" s="13"/>
      <c r="GK745" s="13"/>
      <c r="GL745" s="13"/>
      <c r="GM745" s="13"/>
      <c r="GN745" s="13"/>
      <c r="GO745" s="13"/>
      <c r="GP745" s="13"/>
      <c r="GQ745" s="13"/>
      <c r="GR745" s="13"/>
      <c r="GS745" s="13"/>
      <c r="GT745" s="13"/>
      <c r="GU745" s="13"/>
      <c r="GV745" s="13"/>
      <c r="GW745" s="13"/>
      <c r="GX745" s="13"/>
      <c r="GY745" s="13"/>
      <c r="GZ745" s="13"/>
      <c r="HA745" s="13"/>
      <c r="HB745" s="13"/>
      <c r="HC745" s="13"/>
      <c r="HD745" s="13"/>
      <c r="HE745" s="13"/>
      <c r="HF745" s="13"/>
      <c r="HG745" s="13"/>
      <c r="HH745" s="13"/>
      <c r="HI745" s="13"/>
      <c r="HJ745" s="13"/>
      <c r="HK745" s="13"/>
      <c r="HL745" s="13"/>
      <c r="HM745" s="13"/>
      <c r="HN745" s="13"/>
      <c r="HO745" s="13"/>
      <c r="HP745" s="13"/>
      <c r="HQ745" s="13"/>
      <c r="HR745" s="13"/>
      <c r="HS745" s="13"/>
      <c r="HT745" s="13"/>
      <c r="HU745" s="13"/>
      <c r="HV745" s="13"/>
      <c r="HW745" s="13"/>
      <c r="HX745" s="13"/>
      <c r="HY745" s="13"/>
      <c r="HZ745" s="13"/>
      <c r="IA745" s="13"/>
      <c r="IB745" s="13"/>
      <c r="IC745" s="13"/>
      <c r="ID745" s="13"/>
      <c r="IE745" s="13"/>
      <c r="IF745" s="13"/>
      <c r="IG745" s="13"/>
      <c r="IH745" s="13"/>
      <c r="II745" s="13"/>
      <c r="IJ745" s="13"/>
      <c r="IK745" s="13"/>
      <c r="IL745" s="13"/>
      <c r="IM745" s="13"/>
      <c r="IN745" s="13"/>
      <c r="IO745" s="13"/>
      <c r="IP745" s="13"/>
      <c r="IQ745" s="13"/>
      <c r="IR745" s="13"/>
      <c r="IS745" s="13"/>
      <c r="IT745" s="13"/>
      <c r="IU745" s="13"/>
      <c r="IV745" s="13"/>
      <c r="IW745" s="13"/>
      <c r="IX745" s="13"/>
      <c r="IY745" s="13"/>
      <c r="IZ745" s="13"/>
      <c r="JA745" s="13"/>
      <c r="JB745" s="13"/>
      <c r="JC745" s="13"/>
      <c r="JD745" s="13"/>
      <c r="JE745" s="13"/>
      <c r="JF745" s="13"/>
      <c r="JG745" s="13"/>
      <c r="JH745" s="13"/>
      <c r="JI745" s="13"/>
      <c r="JJ745" s="13"/>
      <c r="JK745" s="13"/>
      <c r="JL745" s="13"/>
      <c r="JM745" s="13"/>
      <c r="JN745" s="13"/>
      <c r="JO745" s="13"/>
      <c r="JP745" s="13"/>
      <c r="JQ745" s="13"/>
      <c r="JR745" s="13"/>
      <c r="JS745" s="13"/>
      <c r="JT745" s="13"/>
      <c r="JU745" s="13"/>
      <c r="JV745" s="13"/>
      <c r="JW745" s="13"/>
      <c r="JX745" s="13"/>
      <c r="JY745" s="13"/>
      <c r="JZ745" s="13"/>
      <c r="KA745" s="13"/>
      <c r="KB745" s="13"/>
      <c r="KC745" s="13"/>
      <c r="KD745" s="13"/>
      <c r="KE745" s="13"/>
      <c r="KF745" s="13"/>
      <c r="KG745" s="13"/>
      <c r="KH745" s="13"/>
      <c r="KI745" s="13"/>
      <c r="KJ745" s="13"/>
      <c r="KK745" s="13"/>
      <c r="KL745" s="13"/>
      <c r="KM745" s="13"/>
      <c r="KN745" s="13"/>
      <c r="KO745" s="13"/>
      <c r="KP745" s="13"/>
      <c r="KQ745" s="13"/>
      <c r="KR745" s="13"/>
      <c r="KS745" s="13"/>
      <c r="KT745" s="13"/>
      <c r="KU745" s="13"/>
      <c r="KV745" s="13"/>
      <c r="KW745" s="13"/>
      <c r="KX745" s="13"/>
      <c r="KY745" s="13"/>
      <c r="KZ745" s="13"/>
      <c r="LA745" s="13"/>
      <c r="LB745" s="13"/>
      <c r="LC745" s="13"/>
      <c r="LD745" s="13"/>
      <c r="LE745" s="13"/>
      <c r="LF745" s="13"/>
      <c r="LG745" s="13"/>
      <c r="LH745" s="13"/>
      <c r="LI745" s="13"/>
      <c r="LJ745" s="13"/>
      <c r="LK745" s="13"/>
      <c r="LL745" s="13"/>
      <c r="LM745" s="13"/>
      <c r="LN745" s="13"/>
      <c r="LO745" s="13"/>
      <c r="LP745" s="13"/>
      <c r="LQ745" s="13"/>
      <c r="LR745" s="13"/>
      <c r="LS745" s="13"/>
      <c r="LT745" s="13"/>
      <c r="LU745" s="13"/>
      <c r="LV745" s="13"/>
      <c r="LW745" s="13"/>
      <c r="LX745" s="13"/>
      <c r="LY745" s="13"/>
      <c r="LZ745" s="13"/>
      <c r="MA745" s="13"/>
      <c r="MB745" s="13"/>
      <c r="MC745" s="13"/>
      <c r="MD745" s="13"/>
      <c r="ME745" s="13"/>
      <c r="MF745" s="13"/>
      <c r="MG745" s="13"/>
      <c r="MH745" s="13"/>
      <c r="MI745" s="13"/>
      <c r="MJ745" s="13"/>
      <c r="MK745" s="13"/>
      <c r="ML745" s="13"/>
      <c r="MM745" s="13"/>
      <c r="MN745" s="13"/>
      <c r="MO745" s="13"/>
      <c r="MP745" s="13"/>
      <c r="MQ745" s="13"/>
      <c r="MR745" s="13"/>
      <c r="MS745" s="13"/>
      <c r="MT745" s="13"/>
      <c r="MU745" s="13"/>
      <c r="MV745" s="13"/>
      <c r="MW745" s="13"/>
      <c r="MX745" s="13"/>
      <c r="MY745" s="13"/>
      <c r="MZ745" s="13"/>
      <c r="NA745" s="13"/>
      <c r="NB745" s="13"/>
      <c r="NC745" s="13"/>
      <c r="ND745" s="13"/>
      <c r="NE745" s="13"/>
      <c r="NF745" s="13"/>
      <c r="NG745" s="13"/>
      <c r="NH745" s="13"/>
      <c r="NI745" s="13"/>
      <c r="NJ745" s="13"/>
      <c r="NK745" s="13"/>
      <c r="NL745" s="13"/>
      <c r="NM745" s="13"/>
      <c r="NN745" s="13"/>
      <c r="NO745" s="13"/>
      <c r="NP745" s="13"/>
      <c r="NQ745" s="13"/>
      <c r="NR745" s="13"/>
      <c r="NS745" s="13"/>
      <c r="NT745" s="13"/>
      <c r="NU745" s="13"/>
      <c r="NV745" s="13"/>
      <c r="NW745" s="13"/>
      <c r="NX745" s="13"/>
      <c r="NY745" s="13"/>
      <c r="NZ745" s="13"/>
      <c r="OA745" s="13"/>
      <c r="OB745" s="13"/>
      <c r="OC745" s="13"/>
      <c r="OD745" s="13"/>
      <c r="OE745" s="13"/>
      <c r="OF745" s="13"/>
      <c r="OG745" s="13"/>
      <c r="OH745" s="13"/>
      <c r="OI745" s="13"/>
      <c r="OJ745" s="13"/>
      <c r="OK745" s="13"/>
      <c r="OL745" s="13"/>
      <c r="OM745" s="13"/>
      <c r="ON745" s="13"/>
      <c r="OO745" s="13"/>
      <c r="OP745" s="13"/>
      <c r="OQ745" s="13"/>
      <c r="OR745" s="13"/>
      <c r="OS745" s="13"/>
      <c r="OT745" s="13"/>
      <c r="OU745" s="13"/>
      <c r="OV745" s="13"/>
      <c r="OW745" s="13"/>
      <c r="OX745" s="13"/>
      <c r="OY745" s="13"/>
      <c r="OZ745" s="13"/>
      <c r="PA745" s="13"/>
      <c r="PB745" s="13"/>
      <c r="PC745" s="13"/>
      <c r="PD745" s="13"/>
      <c r="PE745" s="13"/>
      <c r="PF745" s="13"/>
      <c r="PG745" s="13"/>
      <c r="PH745" s="13"/>
      <c r="PI745" s="13"/>
      <c r="PJ745" s="13"/>
      <c r="PK745" s="13"/>
      <c r="PL745" s="13"/>
      <c r="PM745" s="13"/>
      <c r="PN745" s="13"/>
      <c r="PO745" s="13"/>
      <c r="PP745" s="13"/>
      <c r="PQ745" s="13"/>
      <c r="PR745" s="13"/>
      <c r="PS745" s="13"/>
      <c r="PT745" s="13"/>
      <c r="PU745" s="13"/>
      <c r="PV745" s="13"/>
      <c r="PW745" s="13"/>
      <c r="PX745" s="13"/>
      <c r="PY745" s="13"/>
      <c r="PZ745" s="13"/>
      <c r="QA745" s="13"/>
      <c r="QB745" s="13"/>
      <c r="QC745" s="13"/>
      <c r="QD745" s="13"/>
      <c r="QE745" s="13"/>
      <c r="QF745" s="13"/>
      <c r="QG745" s="13"/>
      <c r="QH745" s="13"/>
      <c r="QI745" s="13"/>
      <c r="QJ745" s="13"/>
      <c r="QK745" s="13"/>
      <c r="QL745" s="13"/>
      <c r="QM745" s="13"/>
      <c r="QN745" s="13"/>
      <c r="QO745" s="13"/>
      <c r="QP745" s="13"/>
      <c r="QQ745" s="13"/>
      <c r="QR745" s="13"/>
      <c r="QS745" s="13"/>
      <c r="QT745" s="13"/>
      <c r="QU745" s="13"/>
      <c r="QV745" s="13"/>
      <c r="QW745" s="13"/>
      <c r="QX745" s="13"/>
      <c r="QY745" s="13"/>
      <c r="QZ745" s="13"/>
      <c r="RA745" s="13"/>
      <c r="RB745" s="13"/>
      <c r="RC745" s="13"/>
      <c r="RD745" s="13"/>
      <c r="RE745" s="13"/>
      <c r="RF745" s="13"/>
      <c r="RG745" s="13"/>
      <c r="RH745" s="13"/>
      <c r="RI745" s="13"/>
      <c r="RJ745" s="13"/>
      <c r="RK745" s="13"/>
      <c r="RL745" s="13"/>
      <c r="RM745" s="13"/>
      <c r="RN745" s="13"/>
      <c r="RO745" s="13"/>
      <c r="RP745" s="13"/>
      <c r="RQ745" s="13"/>
      <c r="RR745" s="13"/>
      <c r="RS745" s="13"/>
      <c r="RT745" s="13"/>
      <c r="RU745" s="13"/>
      <c r="RV745" s="13"/>
      <c r="RW745" s="13"/>
      <c r="RX745" s="13"/>
      <c r="RY745" s="13"/>
      <c r="RZ745" s="13"/>
      <c r="SA745" s="13"/>
      <c r="SB745" s="13"/>
      <c r="SC745" s="13"/>
      <c r="SD745" s="13"/>
      <c r="SE745" s="13"/>
      <c r="SF745" s="13"/>
      <c r="SG745" s="13"/>
      <c r="SH745" s="13"/>
      <c r="SI745" s="13"/>
      <c r="SJ745" s="13"/>
      <c r="SK745" s="13"/>
      <c r="SL745" s="13"/>
      <c r="SM745" s="13"/>
      <c r="SN745" s="13"/>
      <c r="SO745" s="13"/>
      <c r="SP745" s="13"/>
      <c r="SQ745" s="13"/>
      <c r="SR745" s="13"/>
      <c r="SS745" s="13"/>
      <c r="ST745" s="13"/>
      <c r="SU745" s="13"/>
      <c r="SV745" s="13"/>
      <c r="SW745" s="13"/>
      <c r="SX745" s="13"/>
      <c r="SY745" s="13"/>
      <c r="SZ745" s="13"/>
      <c r="TA745" s="13"/>
      <c r="TB745" s="13"/>
      <c r="TC745" s="13"/>
      <c r="TD745" s="13"/>
      <c r="TE745" s="13"/>
      <c r="TF745" s="13"/>
      <c r="TG745" s="13"/>
      <c r="TH745" s="13"/>
      <c r="TI745" s="13"/>
      <c r="TJ745" s="13"/>
      <c r="TK745" s="13"/>
      <c r="TL745" s="13"/>
      <c r="TM745" s="13"/>
      <c r="TN745" s="13"/>
      <c r="TO745" s="13"/>
      <c r="TP745" s="13"/>
      <c r="TQ745" s="13"/>
      <c r="TR745" s="13"/>
      <c r="TS745" s="13"/>
      <c r="TT745" s="13"/>
      <c r="TU745" s="13"/>
      <c r="TV745" s="13"/>
      <c r="TW745" s="13"/>
      <c r="TX745" s="13"/>
      <c r="TY745" s="13"/>
      <c r="TZ745" s="13"/>
      <c r="UA745" s="13"/>
      <c r="UB745" s="13"/>
      <c r="UC745" s="13"/>
      <c r="UD745" s="13"/>
      <c r="UE745" s="13"/>
      <c r="UF745" s="13"/>
      <c r="UG745" s="13"/>
      <c r="UH745" s="13"/>
      <c r="UI745" s="13"/>
      <c r="UJ745" s="13"/>
      <c r="UK745" s="13"/>
      <c r="UL745" s="13"/>
      <c r="UM745" s="13"/>
      <c r="UN745" s="13"/>
      <c r="UO745" s="13"/>
      <c r="UP745" s="13"/>
      <c r="UQ745" s="13"/>
      <c r="UR745" s="13"/>
      <c r="US745" s="13"/>
      <c r="UT745" s="13"/>
      <c r="UU745" s="13"/>
      <c r="UV745" s="13"/>
      <c r="UW745" s="13"/>
      <c r="UX745" s="13"/>
      <c r="UY745" s="13"/>
      <c r="UZ745" s="13"/>
      <c r="VA745" s="13"/>
      <c r="VB745" s="13"/>
      <c r="VC745" s="13"/>
      <c r="VD745" s="13"/>
      <c r="VE745" s="13"/>
      <c r="VF745" s="13"/>
      <c r="VG745" s="13"/>
      <c r="VH745" s="13"/>
      <c r="VI745" s="13"/>
      <c r="VJ745" s="13"/>
      <c r="VK745" s="13"/>
      <c r="VL745" s="13"/>
      <c r="VM745" s="13"/>
      <c r="VN745" s="13"/>
      <c r="VO745" s="13"/>
      <c r="VP745" s="13"/>
      <c r="VQ745" s="13"/>
      <c r="VR745" s="13"/>
      <c r="VS745" s="13"/>
      <c r="VT745" s="13"/>
      <c r="VU745" s="13"/>
      <c r="VV745" s="13"/>
      <c r="VW745" s="13"/>
      <c r="VX745" s="13"/>
      <c r="VY745" s="13"/>
      <c r="VZ745" s="13"/>
      <c r="WA745" s="13"/>
      <c r="WB745" s="13"/>
      <c r="WC745" s="13"/>
      <c r="WD745" s="13"/>
      <c r="WE745" s="13"/>
      <c r="WF745" s="13"/>
      <c r="WG745" s="13"/>
      <c r="WH745" s="13"/>
      <c r="WI745" s="13"/>
      <c r="WJ745" s="13"/>
      <c r="WK745" s="13"/>
      <c r="WL745" s="13"/>
      <c r="WM745" s="13"/>
      <c r="WN745" s="13"/>
      <c r="WO745" s="13"/>
      <c r="WP745" s="13"/>
      <c r="WQ745" s="13"/>
      <c r="WR745" s="13"/>
      <c r="WS745" s="13"/>
      <c r="WT745" s="13"/>
      <c r="WU745" s="13"/>
      <c r="WV745" s="13"/>
      <c r="WW745" s="13"/>
      <c r="WX745" s="13"/>
      <c r="WY745" s="13"/>
      <c r="WZ745" s="13"/>
      <c r="XA745" s="13"/>
      <c r="XB745" s="13"/>
      <c r="XC745" s="13"/>
      <c r="XD745" s="13"/>
      <c r="XE745" s="13"/>
      <c r="XF745" s="13"/>
      <c r="XG745" s="13"/>
      <c r="XH745" s="13"/>
      <c r="XI745" s="13"/>
      <c r="XJ745" s="13"/>
      <c r="XK745" s="13"/>
      <c r="XL745" s="13"/>
      <c r="XM745" s="13"/>
      <c r="XN745" s="13"/>
      <c r="XO745" s="13"/>
      <c r="XP745" s="13"/>
      <c r="XQ745" s="13"/>
      <c r="XR745" s="13"/>
      <c r="XS745" s="13"/>
      <c r="XT745" s="13"/>
      <c r="XU745" s="13"/>
      <c r="XV745" s="13"/>
      <c r="XW745" s="13"/>
      <c r="XX745" s="13"/>
      <c r="XY745" s="13"/>
      <c r="XZ745" s="13"/>
      <c r="YA745" s="13"/>
      <c r="YB745" s="13"/>
      <c r="YC745" s="13"/>
      <c r="YD745" s="13"/>
      <c r="YE745" s="13"/>
      <c r="YF745" s="13"/>
      <c r="YG745" s="13"/>
      <c r="YH745" s="13"/>
      <c r="YI745" s="13"/>
      <c r="YJ745" s="13"/>
      <c r="YK745" s="13"/>
      <c r="YL745" s="13"/>
      <c r="YM745" s="13"/>
      <c r="YN745" s="13"/>
      <c r="YO745" s="13"/>
      <c r="YP745" s="13"/>
      <c r="YQ745" s="13"/>
      <c r="YR745" s="13"/>
      <c r="YS745" s="13"/>
      <c r="YT745" s="13"/>
      <c r="YU745" s="13"/>
      <c r="YV745" s="13"/>
      <c r="YW745" s="13"/>
      <c r="YX745" s="13"/>
      <c r="YY745" s="13"/>
      <c r="YZ745" s="13"/>
      <c r="ZA745" s="13"/>
      <c r="ZB745" s="13"/>
      <c r="ZC745" s="13"/>
      <c r="ZD745" s="13"/>
      <c r="ZE745" s="13"/>
      <c r="ZF745" s="13"/>
      <c r="ZG745" s="13"/>
      <c r="ZH745" s="13"/>
      <c r="ZI745" s="13"/>
      <c r="ZJ745" s="13"/>
      <c r="ZK745" s="13"/>
      <c r="ZL745" s="13"/>
      <c r="ZM745" s="13"/>
      <c r="ZN745" s="13"/>
      <c r="ZO745" s="13"/>
      <c r="ZP745" s="13"/>
      <c r="ZQ745" s="13"/>
      <c r="ZR745" s="13"/>
      <c r="ZS745" s="13"/>
      <c r="ZT745" s="13"/>
      <c r="ZU745" s="13"/>
      <c r="ZV745" s="13"/>
      <c r="ZW745" s="13"/>
      <c r="ZX745" s="13"/>
      <c r="ZY745" s="13"/>
      <c r="ZZ745" s="13"/>
      <c r="AAA745" s="13"/>
      <c r="AAB745" s="13"/>
      <c r="AAC745" s="13"/>
      <c r="AAD745" s="13"/>
      <c r="AAE745" s="13"/>
      <c r="AAF745" s="13"/>
      <c r="AAG745" s="13"/>
      <c r="AAH745" s="13"/>
      <c r="AAI745" s="13"/>
      <c r="AAJ745" s="13"/>
      <c r="AAK745" s="13"/>
      <c r="AAL745" s="13"/>
      <c r="AAM745" s="13"/>
      <c r="AAN745" s="13"/>
      <c r="AAO745" s="13"/>
      <c r="AAP745" s="13"/>
      <c r="AAQ745" s="13"/>
      <c r="AAR745" s="13"/>
      <c r="AAS745" s="13"/>
      <c r="AAT745" s="13"/>
      <c r="AAU745" s="13"/>
      <c r="AAV745" s="13"/>
      <c r="AAW745" s="13"/>
      <c r="AAX745" s="13"/>
      <c r="AAY745" s="13"/>
      <c r="AAZ745" s="13"/>
      <c r="ABA745" s="13"/>
      <c r="ABB745" s="13"/>
      <c r="ABC745" s="13"/>
      <c r="ABD745" s="13"/>
      <c r="ABE745" s="13"/>
      <c r="ABF745" s="13"/>
      <c r="ABG745" s="13"/>
      <c r="ABH745" s="13"/>
      <c r="ABI745" s="13"/>
      <c r="ABJ745" s="13"/>
      <c r="ABK745" s="13"/>
      <c r="ABL745" s="13"/>
      <c r="ABM745" s="13"/>
      <c r="ABN745" s="13"/>
      <c r="ABO745" s="13"/>
      <c r="ABP745" s="13"/>
      <c r="ABQ745" s="13"/>
      <c r="ABR745" s="13"/>
      <c r="ABS745" s="13"/>
      <c r="ABT745" s="13"/>
      <c r="ABU745" s="13"/>
      <c r="ABV745" s="13"/>
      <c r="ABW745" s="13"/>
      <c r="ABX745" s="13"/>
      <c r="ABY745" s="13"/>
      <c r="ABZ745" s="13"/>
      <c r="ACA745" s="13"/>
      <c r="ACB745" s="13"/>
      <c r="ACC745" s="13"/>
      <c r="ACD745" s="13"/>
      <c r="ACE745" s="13"/>
      <c r="ACF745" s="13"/>
      <c r="ACG745" s="13"/>
      <c r="ACH745" s="13"/>
      <c r="ACI745" s="13"/>
      <c r="ACJ745" s="13"/>
      <c r="ACK745" s="13"/>
      <c r="ACL745" s="13"/>
      <c r="ACM745" s="13"/>
      <c r="ACN745" s="13"/>
      <c r="ACO745" s="13"/>
      <c r="ACP745" s="13"/>
      <c r="ACQ745" s="13"/>
      <c r="ACR745" s="13"/>
      <c r="ACS745" s="13"/>
      <c r="ACT745" s="13"/>
      <c r="ACU745" s="13"/>
      <c r="ACV745" s="13"/>
      <c r="ACW745" s="13"/>
      <c r="ACX745" s="13"/>
      <c r="ACY745" s="13"/>
      <c r="ACZ745" s="13"/>
      <c r="ADA745" s="13"/>
      <c r="ADB745" s="13"/>
      <c r="ADC745" s="13"/>
      <c r="ADD745" s="13"/>
      <c r="ADE745" s="13"/>
      <c r="ADF745" s="13"/>
      <c r="ADG745" s="13"/>
      <c r="ADH745" s="13"/>
      <c r="ADI745" s="13"/>
      <c r="ADJ745" s="13"/>
      <c r="ADK745" s="13"/>
      <c r="ADL745" s="13"/>
      <c r="ADM745" s="13"/>
      <c r="ADN745" s="13"/>
      <c r="ADO745" s="13"/>
      <c r="ADP745" s="13"/>
      <c r="ADQ745" s="13"/>
      <c r="ADR745" s="13"/>
      <c r="ADS745" s="13"/>
      <c r="ADT745" s="13"/>
      <c r="ADU745" s="13"/>
      <c r="ADV745" s="13"/>
      <c r="ADW745" s="13"/>
      <c r="ADX745" s="13"/>
      <c r="ADY745" s="13"/>
      <c r="ADZ745" s="13"/>
      <c r="AEA745" s="13"/>
      <c r="AEB745" s="13"/>
      <c r="AEC745" s="13"/>
      <c r="AED745" s="13"/>
      <c r="AEE745" s="13"/>
      <c r="AEF745" s="13"/>
      <c r="AEG745" s="13"/>
      <c r="AEH745" s="13"/>
      <c r="AEI745" s="13"/>
      <c r="AEJ745" s="13"/>
      <c r="AEK745" s="13"/>
      <c r="AEL745" s="13"/>
      <c r="AEM745" s="13"/>
      <c r="AEN745" s="13"/>
      <c r="AEO745" s="13"/>
      <c r="AEP745" s="13"/>
      <c r="AEQ745" s="13"/>
      <c r="AER745" s="13"/>
      <c r="AES745" s="13"/>
      <c r="AET745" s="13"/>
      <c r="AEU745" s="13"/>
      <c r="AEV745" s="13"/>
      <c r="AEW745" s="13"/>
      <c r="AEX745" s="13"/>
      <c r="AEY745" s="13"/>
      <c r="AEZ745" s="13"/>
      <c r="AFA745" s="13"/>
      <c r="AFB745" s="13"/>
      <c r="AFC745" s="13"/>
      <c r="AFD745" s="13"/>
      <c r="AFE745" s="13"/>
      <c r="AFF745" s="13"/>
      <c r="AFG745" s="13"/>
      <c r="AFH745" s="13"/>
      <c r="AFI745" s="13"/>
      <c r="AFJ745" s="13"/>
      <c r="AFK745" s="13"/>
      <c r="AFL745" s="13"/>
      <c r="AFM745" s="13"/>
      <c r="AFN745" s="13"/>
      <c r="AFO745" s="13"/>
      <c r="AFP745" s="13"/>
      <c r="AFQ745" s="13"/>
      <c r="AFR745" s="13"/>
      <c r="AFS745" s="13"/>
      <c r="AFT745" s="13"/>
      <c r="AFU745" s="13"/>
      <c r="AFV745" s="13"/>
      <c r="AFW745" s="13"/>
      <c r="AFX745" s="13"/>
      <c r="AFY745" s="13"/>
      <c r="AFZ745" s="13"/>
      <c r="AGA745" s="13"/>
      <c r="AGB745" s="13"/>
      <c r="AGC745" s="13"/>
      <c r="AGD745" s="13"/>
      <c r="AGE745" s="13"/>
      <c r="AGF745" s="13"/>
      <c r="AGG745" s="13"/>
      <c r="AGH745" s="13"/>
      <c r="AGI745" s="13"/>
      <c r="AGJ745" s="13"/>
      <c r="AGK745" s="13"/>
      <c r="AGL745" s="13"/>
      <c r="AGM745" s="13"/>
      <c r="AGN745" s="13"/>
      <c r="AGO745" s="13"/>
      <c r="AGP745" s="13"/>
      <c r="AGQ745" s="13"/>
      <c r="AGR745" s="13"/>
      <c r="AGS745" s="13"/>
      <c r="AGT745" s="13"/>
      <c r="AGU745" s="13"/>
      <c r="AGV745" s="13"/>
      <c r="AGW745" s="13"/>
      <c r="AGX745" s="13"/>
      <c r="AGY745" s="13"/>
      <c r="AGZ745" s="13"/>
      <c r="AHA745" s="13"/>
      <c r="AHB745" s="13"/>
      <c r="AHC745" s="13"/>
      <c r="AHD745" s="13"/>
      <c r="AHE745" s="13"/>
      <c r="AHF745" s="13"/>
      <c r="AHG745" s="13"/>
      <c r="AHH745" s="13"/>
      <c r="AHI745" s="13"/>
      <c r="AHJ745" s="13"/>
      <c r="AHK745" s="13"/>
      <c r="AHL745" s="13"/>
      <c r="AHM745" s="13"/>
      <c r="AHN745" s="13"/>
      <c r="AHO745" s="13"/>
      <c r="AHP745" s="13"/>
      <c r="AHQ745" s="13"/>
      <c r="AHR745" s="13"/>
      <c r="AHS745" s="13"/>
      <c r="AHT745" s="13"/>
      <c r="AHU745" s="13"/>
      <c r="AHV745" s="13"/>
      <c r="AHW745" s="13"/>
      <c r="AHX745" s="13"/>
      <c r="AHY745" s="13"/>
      <c r="AHZ745" s="13"/>
      <c r="AIA745" s="13"/>
      <c r="AIB745" s="13"/>
      <c r="AIC745" s="13"/>
      <c r="AID745" s="13"/>
      <c r="AIE745" s="13"/>
      <c r="AIF745" s="13"/>
      <c r="AIG745" s="13"/>
      <c r="AIH745" s="13"/>
      <c r="AII745" s="13"/>
      <c r="AIJ745" s="13"/>
      <c r="AIK745" s="13"/>
      <c r="AIL745" s="13"/>
      <c r="AIM745" s="13"/>
      <c r="AIN745" s="13"/>
      <c r="AIO745" s="13"/>
      <c r="AIP745" s="13"/>
      <c r="AIQ745" s="13"/>
      <c r="AIR745" s="13"/>
      <c r="AIS745" s="13"/>
      <c r="AIT745" s="13"/>
      <c r="AIU745" s="13"/>
      <c r="AIV745" s="13"/>
      <c r="AIW745" s="13"/>
      <c r="AIX745" s="13"/>
      <c r="AIY745" s="13"/>
      <c r="AIZ745" s="13"/>
      <c r="AJA745" s="13"/>
      <c r="AJB745" s="13"/>
      <c r="AJC745" s="13"/>
      <c r="AJD745" s="13"/>
      <c r="AJE745" s="13"/>
      <c r="AJF745" s="13"/>
      <c r="AJG745" s="13"/>
      <c r="AJH745" s="13"/>
      <c r="AJI745" s="13"/>
      <c r="AJJ745" s="13"/>
      <c r="AJK745" s="13"/>
      <c r="AJL745" s="13"/>
      <c r="AJM745" s="13"/>
      <c r="AJN745" s="13"/>
      <c r="AJO745" s="13"/>
      <c r="AJP745" s="13"/>
      <c r="AJQ745" s="13"/>
      <c r="AJR745" s="13"/>
      <c r="AJS745" s="13"/>
      <c r="AJT745" s="13"/>
      <c r="AJU745" s="13"/>
      <c r="AJV745" s="13"/>
      <c r="AJW745" s="13"/>
      <c r="AJX745" s="13"/>
      <c r="AJY745" s="13"/>
      <c r="AJZ745" s="13"/>
      <c r="AKA745" s="13"/>
      <c r="AKB745" s="13"/>
      <c r="AKC745" s="13"/>
      <c r="AKD745" s="13"/>
      <c r="AKE745" s="13"/>
      <c r="AKF745" s="13"/>
      <c r="AKG745" s="13"/>
      <c r="AKH745" s="13"/>
      <c r="AKI745" s="13"/>
      <c r="AKJ745" s="13"/>
      <c r="AKK745" s="13"/>
      <c r="AKL745" s="13"/>
      <c r="AKM745" s="13"/>
      <c r="AKN745" s="13"/>
      <c r="AKO745" s="13"/>
      <c r="AKP745" s="13"/>
      <c r="AKQ745" s="13"/>
      <c r="AKR745" s="13"/>
      <c r="AKS745" s="13"/>
      <c r="AKT745" s="13"/>
      <c r="AKU745" s="13"/>
      <c r="AKV745" s="13"/>
      <c r="AKW745" s="13"/>
      <c r="AKX745" s="13"/>
      <c r="AKY745" s="13"/>
      <c r="AKZ745" s="13"/>
      <c r="ALA745" s="13"/>
      <c r="ALB745" s="13"/>
      <c r="ALC745" s="13"/>
      <c r="ALD745" s="13"/>
      <c r="ALE745" s="13"/>
      <c r="ALF745" s="13"/>
      <c r="ALG745" s="13"/>
      <c r="ALH745" s="13"/>
      <c r="ALI745" s="13"/>
      <c r="ALJ745" s="13"/>
      <c r="ALK745" s="13"/>
      <c r="ALL745" s="13"/>
      <c r="ALM745" s="13"/>
      <c r="ALN745" s="13"/>
      <c r="ALO745" s="13"/>
      <c r="ALP745" s="13"/>
      <c r="ALQ745" s="13"/>
      <c r="ALR745" s="13"/>
      <c r="ALS745" s="13"/>
      <c r="ALT745" s="13"/>
      <c r="ALU745" s="13"/>
      <c r="ALV745" s="13"/>
      <c r="ALW745" s="13"/>
      <c r="ALX745" s="13"/>
      <c r="ALY745" s="13"/>
      <c r="ALZ745" s="13"/>
      <c r="AMA745" s="13"/>
      <c r="AMB745" s="13"/>
      <c r="AMC745" s="13"/>
      <c r="AMD745" s="13"/>
      <c r="AME745" s="13"/>
      <c r="AMF745" s="13"/>
      <c r="AMG745" s="13"/>
      <c r="AMH745" s="13"/>
      <c r="AMI745" s="13"/>
      <c r="AMJ745" s="13"/>
      <c r="AMK745" s="13"/>
      <c r="AML745" s="13"/>
      <c r="AMM745" s="13"/>
      <c r="AMN745" s="13"/>
      <c r="AMO745" s="13"/>
      <c r="AMP745" s="13"/>
      <c r="AMQ745" s="13"/>
      <c r="AMR745" s="13"/>
      <c r="AMS745" s="13"/>
      <c r="AMT745" s="13"/>
      <c r="AMU745" s="13"/>
      <c r="AMV745" s="13"/>
      <c r="AMW745" s="13"/>
      <c r="AMX745" s="13"/>
      <c r="AMY745" s="13"/>
      <c r="AMZ745" s="13"/>
      <c r="ANA745" s="13"/>
      <c r="ANB745" s="13"/>
      <c r="ANC745" s="13"/>
      <c r="AND745" s="13"/>
      <c r="ANE745" s="13"/>
      <c r="ANF745" s="13"/>
      <c r="ANG745" s="13"/>
      <c r="ANH745" s="13"/>
      <c r="ANI745" s="13"/>
      <c r="ANJ745" s="13"/>
      <c r="ANK745" s="13"/>
      <c r="ANL745" s="13"/>
      <c r="ANM745" s="13"/>
      <c r="ANN745" s="13"/>
      <c r="ANO745" s="13"/>
      <c r="ANP745" s="13"/>
      <c r="ANQ745" s="13"/>
      <c r="ANR745" s="13"/>
      <c r="ANS745" s="13"/>
      <c r="ANT745" s="13"/>
      <c r="ANU745" s="13"/>
      <c r="ANV745" s="13"/>
      <c r="ANW745" s="13"/>
      <c r="ANX745" s="13"/>
      <c r="ANY745" s="13"/>
      <c r="ANZ745" s="13"/>
      <c r="AOA745" s="13"/>
      <c r="AOB745" s="13"/>
      <c r="AOC745" s="13"/>
      <c r="AOD745" s="13"/>
      <c r="AOE745" s="13"/>
      <c r="AOF745" s="13"/>
      <c r="AOG745" s="13"/>
      <c r="AOH745" s="13"/>
      <c r="AOI745" s="13"/>
      <c r="AOJ745" s="13"/>
      <c r="AOK745" s="13"/>
      <c r="AOL745" s="13"/>
      <c r="AOM745" s="13"/>
      <c r="AON745" s="13"/>
      <c r="AOO745" s="13"/>
      <c r="AOP745" s="13"/>
      <c r="AOQ745" s="13"/>
      <c r="AOR745" s="13"/>
      <c r="AOS745" s="13"/>
      <c r="AOT745" s="13"/>
      <c r="AOU745" s="13"/>
      <c r="AOV745" s="13"/>
      <c r="AOW745" s="13"/>
      <c r="AOX745" s="13"/>
      <c r="AOY745" s="13"/>
      <c r="AOZ745" s="13"/>
      <c r="APA745" s="13"/>
      <c r="APB745" s="13"/>
      <c r="APC745" s="13"/>
      <c r="APD745" s="13"/>
      <c r="APE745" s="13"/>
      <c r="APF745" s="13"/>
      <c r="APG745" s="13"/>
      <c r="APH745" s="13"/>
      <c r="API745" s="13"/>
      <c r="APJ745" s="13"/>
      <c r="APK745" s="13"/>
      <c r="APL745" s="13"/>
      <c r="APM745" s="13"/>
      <c r="APN745" s="13"/>
      <c r="APO745" s="13"/>
      <c r="APP745" s="13"/>
      <c r="APQ745" s="13"/>
      <c r="APR745" s="13"/>
      <c r="APS745" s="13"/>
      <c r="APT745" s="13"/>
      <c r="APU745" s="13"/>
      <c r="APV745" s="13"/>
      <c r="APW745" s="13"/>
      <c r="APX745" s="13"/>
      <c r="APY745" s="13"/>
      <c r="APZ745" s="13"/>
      <c r="AQA745" s="13"/>
      <c r="AQB745" s="13"/>
      <c r="AQC745" s="13"/>
      <c r="AQD745" s="13"/>
      <c r="AQE745" s="13"/>
      <c r="AQF745" s="13"/>
      <c r="AQG745" s="13"/>
      <c r="AQH745" s="13"/>
      <c r="AQI745" s="13"/>
      <c r="AQJ745" s="13"/>
      <c r="AQK745" s="13"/>
      <c r="AQL745" s="13"/>
      <c r="AQM745" s="13"/>
      <c r="AQN745" s="13"/>
      <c r="AQO745" s="13"/>
      <c r="AQP745" s="13"/>
      <c r="AQQ745" s="13"/>
      <c r="AQR745" s="13"/>
      <c r="AQS745" s="13"/>
      <c r="AQT745" s="13"/>
      <c r="AQU745" s="13"/>
      <c r="AQV745" s="13"/>
      <c r="AQW745" s="13"/>
      <c r="AQX745" s="13"/>
      <c r="AQY745" s="13"/>
      <c r="AQZ745" s="13"/>
      <c r="ARA745" s="13"/>
      <c r="ARB745" s="13"/>
      <c r="ARC745" s="13"/>
      <c r="ARD745" s="13"/>
      <c r="ARE745" s="13"/>
      <c r="ARF745" s="13"/>
      <c r="ARG745" s="13"/>
      <c r="ARH745" s="13"/>
      <c r="ARI745" s="13"/>
      <c r="ARJ745" s="13"/>
      <c r="ARK745" s="13"/>
      <c r="ARL745" s="13"/>
      <c r="ARM745" s="13"/>
      <c r="ARN745" s="13"/>
      <c r="ARO745" s="13"/>
      <c r="ARP745" s="13"/>
      <c r="ARQ745" s="13"/>
      <c r="ARR745" s="13"/>
      <c r="ARS745" s="13"/>
      <c r="ART745" s="13"/>
      <c r="ARU745" s="13"/>
      <c r="ARV745" s="13"/>
      <c r="ARW745" s="13"/>
      <c r="ARX745" s="13"/>
      <c r="ARY745" s="13"/>
      <c r="ARZ745" s="13"/>
      <c r="ASA745" s="13"/>
      <c r="ASB745" s="13"/>
      <c r="ASC745" s="13"/>
      <c r="ASD745" s="13"/>
      <c r="ASE745" s="13"/>
      <c r="ASF745" s="13"/>
      <c r="ASG745" s="13"/>
      <c r="ASH745" s="13"/>
      <c r="ASI745" s="13"/>
      <c r="ASJ745" s="13"/>
      <c r="ASK745" s="13"/>
      <c r="ASL745" s="13"/>
      <c r="ASM745" s="13"/>
      <c r="ASN745" s="13"/>
      <c r="ASO745" s="13"/>
      <c r="ASP745" s="13"/>
      <c r="ASQ745" s="13"/>
      <c r="ASR745" s="13"/>
      <c r="ASS745" s="13"/>
      <c r="AST745" s="13"/>
      <c r="ASU745" s="13"/>
      <c r="ASV745" s="13"/>
      <c r="ASW745" s="13"/>
      <c r="ASX745" s="13"/>
      <c r="ASY745" s="13"/>
      <c r="ASZ745" s="13"/>
      <c r="ATA745" s="13"/>
      <c r="ATB745" s="13"/>
      <c r="ATC745" s="13"/>
      <c r="ATD745" s="13"/>
      <c r="ATE745" s="13"/>
      <c r="ATF745" s="13"/>
      <c r="ATG745" s="13"/>
      <c r="ATH745" s="13"/>
      <c r="ATI745" s="13"/>
      <c r="ATJ745" s="13"/>
      <c r="ATK745" s="13"/>
      <c r="ATL745" s="13"/>
      <c r="ATM745" s="13"/>
      <c r="ATN745" s="13"/>
      <c r="ATO745" s="13"/>
      <c r="ATP745" s="13"/>
      <c r="ATQ745" s="13"/>
      <c r="ATR745" s="13"/>
      <c r="ATS745" s="13"/>
      <c r="ATT745" s="13"/>
      <c r="ATU745" s="13"/>
      <c r="ATV745" s="13"/>
      <c r="ATW745" s="13"/>
      <c r="ATX745" s="13"/>
      <c r="ATY745" s="13"/>
      <c r="ATZ745" s="13"/>
      <c r="AUA745" s="13"/>
      <c r="AUB745" s="13"/>
      <c r="AUC745" s="13"/>
      <c r="AUD745" s="13"/>
      <c r="AUE745" s="13"/>
      <c r="AUF745" s="13"/>
      <c r="AUG745" s="13"/>
      <c r="AUH745" s="13"/>
      <c r="AUI745" s="13"/>
      <c r="AUJ745" s="13"/>
      <c r="AUK745" s="13"/>
      <c r="AUL745" s="13"/>
      <c r="AUM745" s="13"/>
      <c r="AUN745" s="13"/>
      <c r="AUO745" s="13"/>
      <c r="AUP745" s="13"/>
      <c r="AUQ745" s="13"/>
      <c r="AUR745" s="13"/>
      <c r="AUS745" s="13"/>
      <c r="AUT745" s="13"/>
      <c r="AUU745" s="13"/>
      <c r="AUV745" s="13"/>
      <c r="AUW745" s="13"/>
      <c r="AUX745" s="13"/>
      <c r="AUY745" s="13"/>
      <c r="AUZ745" s="13"/>
      <c r="AVA745" s="13"/>
      <c r="AVB745" s="13"/>
      <c r="AVC745" s="13"/>
      <c r="AVD745" s="13"/>
      <c r="AVE745" s="13"/>
      <c r="AVF745" s="13"/>
      <c r="AVG745" s="13"/>
      <c r="AVH745" s="13"/>
      <c r="AVI745" s="13"/>
      <c r="AVJ745" s="13"/>
      <c r="AVK745" s="13"/>
      <c r="AVL745" s="13"/>
      <c r="AVM745" s="13"/>
      <c r="AVN745" s="13"/>
      <c r="AVO745" s="13"/>
      <c r="AVP745" s="13"/>
      <c r="AVQ745" s="13"/>
      <c r="AVR745" s="13"/>
      <c r="AVS745" s="13"/>
      <c r="AVT745" s="13"/>
      <c r="AVU745" s="13"/>
      <c r="AVV745" s="13"/>
      <c r="AVW745" s="13"/>
      <c r="AVX745" s="13"/>
      <c r="AVY745" s="13"/>
      <c r="AVZ745" s="13"/>
      <c r="AWA745" s="13"/>
      <c r="AWB745" s="13"/>
      <c r="AWC745" s="13"/>
      <c r="AWD745" s="13"/>
      <c r="AWE745" s="13"/>
      <c r="AWF745" s="13"/>
      <c r="AWG745" s="13"/>
      <c r="AWH745" s="13"/>
      <c r="AWI745" s="13"/>
      <c r="AWJ745" s="13"/>
      <c r="AWK745" s="13"/>
      <c r="AWL745" s="13"/>
      <c r="AWM745" s="13"/>
      <c r="AWN745" s="13"/>
      <c r="AWO745" s="13"/>
      <c r="AWP745" s="13"/>
      <c r="AWQ745" s="13"/>
      <c r="AWR745" s="13"/>
      <c r="AWS745" s="13"/>
      <c r="AWT745" s="13"/>
      <c r="AWU745" s="13"/>
      <c r="AWV745" s="13"/>
      <c r="AWW745" s="13"/>
      <c r="AWX745" s="13"/>
      <c r="AWY745" s="13"/>
      <c r="AWZ745" s="13"/>
      <c r="AXA745" s="13"/>
      <c r="AXB745" s="13"/>
      <c r="AXC745" s="13"/>
      <c r="AXD745" s="13"/>
      <c r="AXE745" s="13"/>
      <c r="AXF745" s="13"/>
      <c r="AXG745" s="13"/>
      <c r="AXH745" s="13"/>
      <c r="AXI745" s="13"/>
      <c r="AXJ745" s="13"/>
      <c r="AXK745" s="13"/>
      <c r="AXL745" s="13"/>
      <c r="AXM745" s="13"/>
      <c r="AXN745" s="13"/>
      <c r="AXO745" s="13"/>
      <c r="AXP745" s="13"/>
      <c r="AXQ745" s="13"/>
      <c r="AXR745" s="13"/>
      <c r="AXS745" s="13"/>
      <c r="AXT745" s="13"/>
      <c r="AXU745" s="13"/>
      <c r="AXV745" s="13"/>
      <c r="AXW745" s="13"/>
      <c r="AXX745" s="13"/>
      <c r="AXY745" s="13"/>
      <c r="AXZ745" s="13"/>
      <c r="AYA745" s="13"/>
      <c r="AYB745" s="13"/>
      <c r="AYC745" s="13"/>
      <c r="AYD745" s="13"/>
      <c r="AYE745" s="13"/>
      <c r="AYF745" s="13"/>
      <c r="AYG745" s="13"/>
      <c r="AYH745" s="13"/>
      <c r="AYI745" s="13"/>
      <c r="AYJ745" s="13"/>
      <c r="AYK745" s="13"/>
      <c r="AYL745" s="13"/>
      <c r="AYM745" s="13"/>
      <c r="AYN745" s="13"/>
      <c r="AYO745" s="13"/>
      <c r="AYP745" s="13"/>
      <c r="AYQ745" s="13"/>
      <c r="AYR745" s="13"/>
      <c r="AYS745" s="13"/>
      <c r="AYT745" s="13"/>
      <c r="AYU745" s="13"/>
      <c r="AYV745" s="13"/>
      <c r="AYW745" s="13"/>
      <c r="AYX745" s="13"/>
      <c r="AYY745" s="13"/>
      <c r="AYZ745" s="13"/>
      <c r="AZA745" s="13"/>
      <c r="AZB745" s="13"/>
      <c r="AZC745" s="13"/>
      <c r="AZD745" s="13"/>
      <c r="AZE745" s="13"/>
      <c r="AZF745" s="13"/>
      <c r="AZG745" s="13"/>
      <c r="AZH745" s="13"/>
      <c r="AZI745" s="13"/>
      <c r="AZJ745" s="13"/>
      <c r="AZK745" s="13"/>
      <c r="AZL745" s="13"/>
      <c r="AZM745" s="13"/>
      <c r="AZN745" s="13"/>
      <c r="AZO745" s="13"/>
      <c r="AZP745" s="13"/>
      <c r="AZQ745" s="13"/>
      <c r="AZR745" s="13"/>
      <c r="AZS745" s="13"/>
      <c r="AZT745" s="13"/>
      <c r="AZU745" s="13"/>
      <c r="AZV745" s="13"/>
      <c r="AZW745" s="13"/>
      <c r="AZX745" s="13"/>
      <c r="AZY745" s="13"/>
      <c r="AZZ745" s="13"/>
      <c r="BAA745" s="13"/>
      <c r="BAB745" s="13"/>
      <c r="BAC745" s="13"/>
      <c r="BAD745" s="13"/>
      <c r="BAE745" s="13"/>
      <c r="BAF745" s="13"/>
      <c r="BAG745" s="13"/>
      <c r="BAH745" s="13"/>
      <c r="BAI745" s="13"/>
      <c r="BAJ745" s="13"/>
      <c r="BAK745" s="13"/>
      <c r="BAL745" s="13"/>
      <c r="BAM745" s="13"/>
      <c r="BAN745" s="13"/>
      <c r="BAO745" s="13"/>
      <c r="BAP745" s="13"/>
      <c r="BAQ745" s="13"/>
      <c r="BAR745" s="13"/>
      <c r="BAS745" s="13"/>
      <c r="BAT745" s="13"/>
      <c r="BAU745" s="13"/>
      <c r="BAV745" s="13"/>
      <c r="BAW745" s="13"/>
      <c r="BAX745" s="13"/>
      <c r="BAY745" s="13"/>
      <c r="BAZ745" s="13"/>
      <c r="BBA745" s="13"/>
      <c r="BBB745" s="13"/>
      <c r="BBC745" s="13"/>
      <c r="BBD745" s="13"/>
      <c r="BBE745" s="13"/>
      <c r="BBF745" s="13"/>
      <c r="BBG745" s="13"/>
      <c r="BBH745" s="13"/>
      <c r="BBI745" s="13"/>
      <c r="BBJ745" s="13"/>
      <c r="BBK745" s="13"/>
      <c r="BBL745" s="13"/>
      <c r="BBM745" s="13"/>
      <c r="BBN745" s="13"/>
      <c r="BBO745" s="13"/>
      <c r="BBP745" s="13"/>
      <c r="BBQ745" s="13"/>
      <c r="BBR745" s="13"/>
      <c r="BBS745" s="13"/>
      <c r="BBT745" s="13"/>
      <c r="BBU745" s="13"/>
      <c r="BBV745" s="13"/>
      <c r="BBW745" s="13"/>
      <c r="BBX745" s="13"/>
      <c r="BBY745" s="13"/>
      <c r="BBZ745" s="13"/>
      <c r="BCA745" s="13"/>
      <c r="BCB745" s="13"/>
      <c r="BCC745" s="13"/>
      <c r="BCD745" s="13"/>
      <c r="BCE745" s="13"/>
      <c r="BCF745" s="13"/>
      <c r="BCG745" s="13"/>
      <c r="BCH745" s="13"/>
      <c r="BCI745" s="13"/>
      <c r="BCJ745" s="13"/>
      <c r="BCK745" s="13"/>
      <c r="BCL745" s="13"/>
      <c r="BCM745" s="13"/>
      <c r="BCN745" s="13"/>
      <c r="BCO745" s="13"/>
      <c r="BCP745" s="13"/>
      <c r="BCQ745" s="13"/>
      <c r="BCR745" s="13"/>
      <c r="BCS745" s="13"/>
      <c r="BCT745" s="13"/>
      <c r="BCU745" s="13"/>
      <c r="BCV745" s="13"/>
      <c r="BCW745" s="13"/>
      <c r="BCX745" s="13"/>
      <c r="BCY745" s="13"/>
      <c r="BCZ745" s="13"/>
      <c r="BDA745" s="13"/>
      <c r="BDB745" s="13"/>
      <c r="BDC745" s="13"/>
      <c r="BDD745" s="13"/>
      <c r="BDE745" s="13"/>
      <c r="BDF745" s="13"/>
      <c r="BDG745" s="13"/>
      <c r="BDH745" s="13"/>
      <c r="BDI745" s="13"/>
      <c r="BDJ745" s="13"/>
      <c r="BDK745" s="13"/>
      <c r="BDL745" s="13"/>
      <c r="BDM745" s="13"/>
      <c r="BDN745" s="13"/>
      <c r="BDO745" s="13"/>
      <c r="BDP745" s="13"/>
      <c r="BDQ745" s="13"/>
      <c r="BDR745" s="13"/>
      <c r="BDS745" s="13"/>
      <c r="BDT745" s="13"/>
      <c r="BDU745" s="13"/>
      <c r="BDV745" s="13"/>
      <c r="BDW745" s="13"/>
      <c r="BDX745" s="13"/>
      <c r="BDY745" s="13"/>
      <c r="BDZ745" s="13"/>
      <c r="BEA745" s="13"/>
      <c r="BEB745" s="13"/>
      <c r="BEC745" s="13"/>
      <c r="BED745" s="13"/>
      <c r="BEE745" s="13"/>
      <c r="BEF745" s="13"/>
      <c r="BEG745" s="13"/>
      <c r="BEH745" s="13"/>
      <c r="BEI745" s="13"/>
      <c r="BEJ745" s="13"/>
      <c r="BEK745" s="13"/>
      <c r="BEL745" s="13"/>
      <c r="BEM745" s="13"/>
      <c r="BEN745" s="13"/>
      <c r="BEO745" s="13"/>
      <c r="BEP745" s="13"/>
      <c r="BEQ745" s="13"/>
      <c r="BER745" s="13"/>
      <c r="BES745" s="13"/>
      <c r="BET745" s="13"/>
      <c r="BEU745" s="13"/>
      <c r="BEV745" s="13"/>
      <c r="BEW745" s="13"/>
      <c r="BEX745" s="13"/>
      <c r="BEY745" s="13"/>
      <c r="BEZ745" s="13"/>
      <c r="BFA745" s="13"/>
      <c r="BFB745" s="13"/>
      <c r="BFC745" s="13"/>
      <c r="BFD745" s="13"/>
      <c r="BFE745" s="13"/>
      <c r="BFF745" s="13"/>
      <c r="BFG745" s="13"/>
      <c r="BFH745" s="13"/>
      <c r="BFI745" s="13"/>
      <c r="BFJ745" s="13"/>
      <c r="BFK745" s="13"/>
      <c r="BFL745" s="13"/>
      <c r="BFM745" s="13"/>
      <c r="BFN745" s="13"/>
      <c r="BFO745" s="13"/>
      <c r="BFP745" s="13"/>
      <c r="BFQ745" s="13"/>
      <c r="BFR745" s="13"/>
      <c r="BFS745" s="13"/>
      <c r="BFT745" s="13"/>
      <c r="BFU745" s="13"/>
      <c r="BFV745" s="13"/>
      <c r="BFW745" s="13"/>
      <c r="BFX745" s="13"/>
      <c r="BFY745" s="13"/>
      <c r="BFZ745" s="13"/>
      <c r="BGA745" s="13"/>
      <c r="BGB745" s="13"/>
      <c r="BGC745" s="13"/>
      <c r="BGD745" s="13"/>
      <c r="BGE745" s="13"/>
      <c r="BGF745" s="13"/>
      <c r="BGG745" s="13"/>
      <c r="BGH745" s="13"/>
      <c r="BGI745" s="13"/>
      <c r="BGJ745" s="13"/>
      <c r="BGK745" s="13"/>
      <c r="BGL745" s="13"/>
      <c r="BGM745" s="13"/>
      <c r="BGN745" s="13"/>
      <c r="BGO745" s="13"/>
      <c r="BGP745" s="13"/>
      <c r="BGQ745" s="13"/>
      <c r="BGR745" s="13"/>
      <c r="BGS745" s="13"/>
      <c r="BGT745" s="13"/>
      <c r="BGU745" s="13"/>
      <c r="BGV745" s="13"/>
      <c r="BGW745" s="13"/>
      <c r="BGX745" s="13"/>
      <c r="BGY745" s="13"/>
      <c r="BGZ745" s="13"/>
      <c r="BHA745" s="13"/>
      <c r="BHB745" s="13"/>
      <c r="BHC745" s="13"/>
      <c r="BHD745" s="13"/>
      <c r="BHE745" s="13"/>
      <c r="BHF745" s="13"/>
      <c r="BHG745" s="13"/>
      <c r="BHH745" s="13"/>
      <c r="BHI745" s="13"/>
      <c r="BHJ745" s="13"/>
      <c r="BHK745" s="13"/>
      <c r="BHL745" s="13"/>
      <c r="BHM745" s="13"/>
      <c r="BHN745" s="13"/>
      <c r="BHO745" s="13"/>
      <c r="BHP745" s="13"/>
      <c r="BHQ745" s="13"/>
      <c r="BHR745" s="13"/>
      <c r="BHS745" s="13"/>
      <c r="BHT745" s="13"/>
      <c r="BHU745" s="13"/>
      <c r="BHV745" s="13"/>
      <c r="BHW745" s="13"/>
      <c r="BHX745" s="13"/>
      <c r="BHY745" s="13"/>
      <c r="BHZ745" s="13"/>
      <c r="BIA745" s="13"/>
      <c r="BIB745" s="13"/>
      <c r="BIC745" s="13"/>
      <c r="BID745" s="13"/>
      <c r="BIE745" s="13"/>
      <c r="BIF745" s="13"/>
      <c r="BIG745" s="13"/>
      <c r="BIH745" s="13"/>
      <c r="BII745" s="13"/>
      <c r="BIJ745" s="13"/>
      <c r="BIK745" s="13"/>
      <c r="BIL745" s="13"/>
      <c r="BIM745" s="13"/>
      <c r="BIN745" s="13"/>
      <c r="BIO745" s="13"/>
      <c r="BIP745" s="13"/>
      <c r="BIQ745" s="13"/>
      <c r="BIR745" s="13"/>
      <c r="BIS745" s="13"/>
      <c r="BIT745" s="13"/>
      <c r="BIU745" s="13"/>
      <c r="BIV745" s="13"/>
      <c r="BIW745" s="13"/>
      <c r="BIX745" s="13"/>
      <c r="BIY745" s="13"/>
      <c r="BIZ745" s="13"/>
      <c r="BJA745" s="13"/>
      <c r="BJB745" s="13"/>
      <c r="BJC745" s="13"/>
      <c r="BJD745" s="13"/>
      <c r="BJE745" s="13"/>
      <c r="BJF745" s="13"/>
      <c r="BJG745" s="13"/>
      <c r="BJH745" s="13"/>
      <c r="BJI745" s="13"/>
      <c r="BJJ745" s="13"/>
      <c r="BJK745" s="13"/>
      <c r="BJL745" s="13"/>
      <c r="BJM745" s="13"/>
      <c r="BJN745" s="13"/>
      <c r="BJO745" s="13"/>
      <c r="BJP745" s="13"/>
      <c r="BJQ745" s="13"/>
      <c r="BJR745" s="13"/>
      <c r="BJS745" s="13"/>
      <c r="BJT745" s="13"/>
      <c r="BJU745" s="13"/>
      <c r="BJV745" s="13"/>
      <c r="BJW745" s="13"/>
      <c r="BJX745" s="13"/>
      <c r="BJY745" s="13"/>
      <c r="BJZ745" s="13"/>
      <c r="BKA745" s="13"/>
      <c r="BKB745" s="13"/>
      <c r="BKC745" s="13"/>
      <c r="BKD745" s="13"/>
      <c r="BKE745" s="13"/>
      <c r="BKF745" s="13"/>
      <c r="BKG745" s="13"/>
      <c r="BKH745" s="13"/>
      <c r="BKI745" s="13"/>
      <c r="BKJ745" s="13"/>
      <c r="BKK745" s="13"/>
      <c r="BKL745" s="13"/>
      <c r="BKM745" s="13"/>
      <c r="BKN745" s="13"/>
      <c r="BKO745" s="13"/>
      <c r="BKP745" s="13"/>
      <c r="BKQ745" s="13"/>
      <c r="BKR745" s="13"/>
      <c r="BKS745" s="13"/>
      <c r="BKT745" s="13"/>
      <c r="BKU745" s="13"/>
      <c r="BKV745" s="13"/>
      <c r="BKW745" s="13"/>
      <c r="BKX745" s="13"/>
      <c r="BKY745" s="13"/>
      <c r="BKZ745" s="13"/>
      <c r="BLA745" s="13"/>
      <c r="BLB745" s="13"/>
      <c r="BLC745" s="13"/>
      <c r="BLD745" s="13"/>
      <c r="BLE745" s="13"/>
      <c r="BLF745" s="13"/>
      <c r="BLG745" s="13"/>
      <c r="BLH745" s="13"/>
      <c r="BLI745" s="13"/>
      <c r="BLJ745" s="13"/>
      <c r="BLK745" s="13"/>
      <c r="BLL745" s="13"/>
      <c r="BLM745" s="13"/>
      <c r="BLN745" s="13"/>
      <c r="BLO745" s="13"/>
      <c r="BLP745" s="13"/>
      <c r="BLQ745" s="13"/>
      <c r="BLR745" s="13"/>
      <c r="BLS745" s="13"/>
      <c r="BLT745" s="13"/>
      <c r="BLU745" s="13"/>
      <c r="BLV745" s="13"/>
      <c r="BLW745" s="13"/>
      <c r="BLX745" s="13"/>
      <c r="BLY745" s="13"/>
      <c r="BLZ745" s="13"/>
      <c r="BMA745" s="13"/>
      <c r="BMB745" s="13"/>
      <c r="BMC745" s="13"/>
      <c r="BMD745" s="13"/>
      <c r="BME745" s="13"/>
      <c r="BMF745" s="13"/>
      <c r="BMG745" s="13"/>
      <c r="BMH745" s="13"/>
      <c r="BMI745" s="13"/>
      <c r="BMJ745" s="13"/>
      <c r="BMK745" s="13"/>
      <c r="BML745" s="13"/>
      <c r="BMM745" s="13"/>
      <c r="BMN745" s="13"/>
      <c r="BMO745" s="13"/>
      <c r="BMP745" s="13"/>
      <c r="BMQ745" s="13"/>
      <c r="BMR745" s="13"/>
      <c r="BMS745" s="13"/>
      <c r="BMT745" s="13"/>
      <c r="BMU745" s="13"/>
      <c r="BMV745" s="13"/>
      <c r="BMW745" s="13"/>
      <c r="BMX745" s="13"/>
      <c r="BMY745" s="13"/>
      <c r="BMZ745" s="13"/>
      <c r="BNA745" s="13"/>
      <c r="BNB745" s="13"/>
      <c r="BNC745" s="13"/>
      <c r="BND745" s="13"/>
      <c r="BNE745" s="13"/>
      <c r="BNF745" s="13"/>
      <c r="BNG745" s="13"/>
      <c r="BNH745" s="13"/>
      <c r="BNI745" s="13"/>
      <c r="BNJ745" s="13"/>
      <c r="BNK745" s="13"/>
      <c r="BNL745" s="13"/>
      <c r="BNM745" s="13"/>
      <c r="BNN745" s="13"/>
      <c r="BNO745" s="13"/>
      <c r="BNP745" s="13"/>
      <c r="BNQ745" s="13"/>
      <c r="BNR745" s="13"/>
      <c r="BNS745" s="13"/>
      <c r="BNT745" s="13"/>
      <c r="BNU745" s="13"/>
      <c r="BNV745" s="13"/>
      <c r="BNW745" s="13"/>
      <c r="BNX745" s="13"/>
      <c r="BNY745" s="13"/>
      <c r="BNZ745" s="13"/>
      <c r="BOA745" s="13"/>
      <c r="BOB745" s="13"/>
      <c r="BOC745" s="13"/>
      <c r="BOD745" s="13"/>
      <c r="BOE745" s="13"/>
      <c r="BOF745" s="13"/>
      <c r="BOG745" s="13"/>
      <c r="BOH745" s="13"/>
      <c r="BOI745" s="13"/>
      <c r="BOJ745" s="13"/>
      <c r="BOK745" s="13"/>
      <c r="BOL745" s="13"/>
      <c r="BOM745" s="13"/>
      <c r="BON745" s="13"/>
      <c r="BOO745" s="13"/>
      <c r="BOP745" s="13"/>
      <c r="BOQ745" s="13"/>
      <c r="BOR745" s="13"/>
      <c r="BOS745" s="13"/>
      <c r="BOT745" s="13"/>
      <c r="BOU745" s="13"/>
      <c r="BOV745" s="13"/>
      <c r="BOW745" s="13"/>
      <c r="BOX745" s="13"/>
      <c r="BOY745" s="13"/>
      <c r="BOZ745" s="13"/>
      <c r="BPA745" s="13"/>
      <c r="BPB745" s="13"/>
      <c r="BPC745" s="13"/>
      <c r="BPD745" s="13"/>
      <c r="BPE745" s="13"/>
      <c r="BPF745" s="13"/>
      <c r="BPG745" s="13"/>
      <c r="BPH745" s="13"/>
      <c r="BPI745" s="13"/>
      <c r="BPJ745" s="13"/>
      <c r="BPK745" s="13"/>
      <c r="BPL745" s="13"/>
      <c r="BPM745" s="13"/>
      <c r="BPN745" s="13"/>
      <c r="BPO745" s="13"/>
      <c r="BPP745" s="13"/>
      <c r="BPQ745" s="13"/>
      <c r="BPR745" s="13"/>
      <c r="BPS745" s="13"/>
      <c r="BPT745" s="13"/>
      <c r="BPU745" s="13"/>
      <c r="BPV745" s="13"/>
      <c r="BPW745" s="13"/>
      <c r="BPX745" s="13"/>
      <c r="BPY745" s="13"/>
      <c r="BPZ745" s="13"/>
      <c r="BQA745" s="13"/>
      <c r="BQB745" s="13"/>
      <c r="BQC745" s="13"/>
      <c r="BQD745" s="13"/>
      <c r="BQE745" s="13"/>
      <c r="BQF745" s="13"/>
      <c r="BQG745" s="13"/>
      <c r="BQH745" s="13"/>
      <c r="BQI745" s="13"/>
      <c r="BQJ745" s="13"/>
      <c r="BQK745" s="13"/>
      <c r="BQL745" s="13"/>
      <c r="BQM745" s="13"/>
      <c r="BQN745" s="13"/>
      <c r="BQO745" s="13"/>
      <c r="BQP745" s="13"/>
      <c r="BQQ745" s="13"/>
      <c r="BQR745" s="13"/>
      <c r="BQS745" s="13"/>
      <c r="BQT745" s="13"/>
      <c r="BQU745" s="13"/>
      <c r="BQV745" s="13"/>
      <c r="BQW745" s="13"/>
      <c r="BQX745" s="13"/>
      <c r="BQY745" s="13"/>
      <c r="BQZ745" s="13"/>
      <c r="BRA745" s="13"/>
      <c r="BRB745" s="13"/>
      <c r="BRC745" s="13"/>
      <c r="BRD745" s="13"/>
      <c r="BRE745" s="13"/>
      <c r="BRF745" s="13"/>
      <c r="BRG745" s="13"/>
      <c r="BRH745" s="13"/>
      <c r="BRI745" s="13"/>
      <c r="BRJ745" s="13"/>
      <c r="BRK745" s="13"/>
      <c r="BRL745" s="13"/>
      <c r="BRM745" s="13"/>
      <c r="BRN745" s="13"/>
      <c r="BRO745" s="13"/>
      <c r="BRP745" s="13"/>
      <c r="BRQ745" s="13"/>
      <c r="BRR745" s="13"/>
      <c r="BRS745" s="13"/>
      <c r="BRT745" s="13"/>
      <c r="BRU745" s="13"/>
      <c r="BRV745" s="13"/>
      <c r="BRW745" s="13"/>
      <c r="BRX745" s="13"/>
      <c r="BRY745" s="13"/>
      <c r="BRZ745" s="13"/>
      <c r="BSA745" s="13"/>
      <c r="BSB745" s="13"/>
      <c r="BSC745" s="13"/>
      <c r="BSD745" s="13"/>
      <c r="BSE745" s="13"/>
      <c r="BSF745" s="13"/>
      <c r="BSG745" s="13"/>
      <c r="BSH745" s="13"/>
      <c r="BSI745" s="13"/>
      <c r="BSJ745" s="13"/>
      <c r="BSK745" s="13"/>
      <c r="BSL745" s="13"/>
      <c r="BSM745" s="13"/>
      <c r="BSN745" s="13"/>
      <c r="BSO745" s="13"/>
      <c r="BSP745" s="13"/>
      <c r="BSQ745" s="13"/>
      <c r="BSR745" s="13"/>
      <c r="BSS745" s="13"/>
      <c r="BST745" s="13"/>
      <c r="BSU745" s="13"/>
      <c r="BSV745" s="13"/>
      <c r="BSW745" s="13"/>
      <c r="BSX745" s="13"/>
      <c r="BSY745" s="13"/>
      <c r="BSZ745" s="13"/>
      <c r="BTA745" s="13"/>
      <c r="BTB745" s="13"/>
      <c r="BTC745" s="13"/>
      <c r="BTD745" s="13"/>
      <c r="BTE745" s="13"/>
      <c r="BTF745" s="13"/>
      <c r="BTG745" s="13"/>
      <c r="BTH745" s="13"/>
      <c r="BTI745" s="13"/>
      <c r="BTJ745" s="13"/>
      <c r="BTK745" s="13"/>
      <c r="BTL745" s="13"/>
      <c r="BTM745" s="13"/>
      <c r="BTN745" s="13"/>
      <c r="BTO745" s="13"/>
      <c r="BTP745" s="13"/>
      <c r="BTQ745" s="13"/>
      <c r="BTR745" s="13"/>
      <c r="BTS745" s="13"/>
      <c r="BTT745" s="13"/>
      <c r="BTU745" s="13"/>
      <c r="BTV745" s="13"/>
      <c r="BTW745" s="13"/>
      <c r="BTX745" s="13"/>
      <c r="BTY745" s="13"/>
      <c r="BTZ745" s="13"/>
      <c r="BUA745" s="13"/>
      <c r="BUB745" s="13"/>
      <c r="BUC745" s="13"/>
      <c r="BUD745" s="13"/>
      <c r="BUE745" s="13"/>
      <c r="BUF745" s="13"/>
      <c r="BUG745" s="13"/>
      <c r="BUH745" s="13"/>
      <c r="BUI745" s="13"/>
      <c r="BUJ745" s="13"/>
      <c r="BUK745" s="13"/>
      <c r="BUL745" s="13"/>
      <c r="BUM745" s="13"/>
      <c r="BUN745" s="13"/>
      <c r="BUO745" s="13"/>
      <c r="BUP745" s="13"/>
      <c r="BUQ745" s="13"/>
      <c r="BUR745" s="13"/>
      <c r="BUS745" s="13"/>
      <c r="BUT745" s="13"/>
      <c r="BUU745" s="13"/>
      <c r="BUV745" s="13"/>
      <c r="BUW745" s="13"/>
      <c r="BUX745" s="13"/>
      <c r="BUY745" s="13"/>
      <c r="BUZ745" s="13"/>
      <c r="BVA745" s="13"/>
      <c r="BVB745" s="13"/>
      <c r="BVC745" s="13"/>
      <c r="BVD745" s="13"/>
      <c r="BVE745" s="13"/>
      <c r="BVF745" s="13"/>
      <c r="BVG745" s="13"/>
      <c r="BVH745" s="13"/>
      <c r="BVI745" s="13"/>
      <c r="BVJ745" s="13"/>
      <c r="BVK745" s="13"/>
      <c r="BVL745" s="13"/>
      <c r="BVM745" s="13"/>
      <c r="BVN745" s="13"/>
      <c r="BVO745" s="13"/>
      <c r="BVP745" s="13"/>
      <c r="BVQ745" s="13"/>
      <c r="BVR745" s="13"/>
      <c r="BVS745" s="13"/>
      <c r="BVT745" s="13"/>
      <c r="BVU745" s="13"/>
      <c r="BVV745" s="13"/>
      <c r="BVW745" s="13"/>
      <c r="BVX745" s="13"/>
      <c r="BVY745" s="13"/>
      <c r="BVZ745" s="13"/>
      <c r="BWA745" s="13"/>
      <c r="BWB745" s="13"/>
      <c r="BWC745" s="13"/>
      <c r="BWD745" s="13"/>
      <c r="BWE745" s="13"/>
      <c r="BWF745" s="13"/>
      <c r="BWG745" s="13"/>
      <c r="BWH745" s="13"/>
      <c r="BWI745" s="13"/>
      <c r="BWJ745" s="13"/>
      <c r="BWK745" s="13"/>
      <c r="BWL745" s="13"/>
      <c r="BWM745" s="13"/>
      <c r="BWN745" s="13"/>
      <c r="BWO745" s="13"/>
      <c r="BWP745" s="13"/>
      <c r="BWQ745" s="13"/>
      <c r="BWR745" s="13"/>
      <c r="BWS745" s="13"/>
      <c r="BWT745" s="13"/>
      <c r="BWU745" s="13"/>
      <c r="BWV745" s="13"/>
      <c r="BWW745" s="13"/>
      <c r="BWX745" s="13"/>
      <c r="BWY745" s="13"/>
      <c r="BWZ745" s="13"/>
      <c r="BXA745" s="13"/>
      <c r="BXB745" s="13"/>
      <c r="BXC745" s="13"/>
      <c r="BXD745" s="13"/>
      <c r="BXE745" s="13"/>
      <c r="BXF745" s="13"/>
      <c r="BXG745" s="13"/>
      <c r="BXH745" s="13"/>
      <c r="BXI745" s="13"/>
      <c r="BXJ745" s="13"/>
      <c r="BXK745" s="13"/>
      <c r="BXL745" s="13"/>
      <c r="BXM745" s="13"/>
      <c r="BXN745" s="13"/>
      <c r="BXO745" s="13"/>
      <c r="BXP745" s="13"/>
      <c r="BXQ745" s="13"/>
      <c r="BXR745" s="13"/>
      <c r="BXS745" s="13"/>
      <c r="BXT745" s="13"/>
      <c r="BXU745" s="13"/>
      <c r="BXV745" s="13"/>
      <c r="BXW745" s="13"/>
      <c r="BXX745" s="13"/>
      <c r="BXY745" s="13"/>
      <c r="BXZ745" s="13"/>
      <c r="BYA745" s="13"/>
      <c r="BYB745" s="13"/>
      <c r="BYC745" s="13"/>
      <c r="BYD745" s="13"/>
      <c r="BYE745" s="13"/>
      <c r="BYF745" s="13"/>
      <c r="BYG745" s="13"/>
      <c r="BYH745" s="13"/>
      <c r="BYI745" s="13"/>
      <c r="BYJ745" s="13"/>
      <c r="BYK745" s="13"/>
      <c r="BYL745" s="13"/>
      <c r="BYM745" s="13"/>
      <c r="BYN745" s="13"/>
      <c r="BYO745" s="13"/>
      <c r="BYP745" s="13"/>
      <c r="BYQ745" s="13"/>
      <c r="BYR745" s="13"/>
      <c r="BYS745" s="13"/>
      <c r="BYT745" s="13"/>
      <c r="BYU745" s="13"/>
      <c r="BYV745" s="13"/>
      <c r="BYW745" s="13"/>
      <c r="BYX745" s="13"/>
      <c r="BYY745" s="13"/>
      <c r="BYZ745" s="13"/>
      <c r="BZA745" s="13"/>
      <c r="BZB745" s="13"/>
      <c r="BZC745" s="13"/>
      <c r="BZD745" s="13"/>
      <c r="BZE745" s="13"/>
      <c r="BZF745" s="13"/>
      <c r="BZG745" s="13"/>
      <c r="BZH745" s="13"/>
      <c r="BZI745" s="13"/>
      <c r="BZJ745" s="13"/>
      <c r="BZK745" s="13"/>
      <c r="BZL745" s="13"/>
      <c r="BZM745" s="13"/>
      <c r="BZN745" s="13"/>
      <c r="BZO745" s="13"/>
      <c r="BZP745" s="13"/>
      <c r="BZQ745" s="13"/>
      <c r="BZR745" s="13"/>
      <c r="BZS745" s="13"/>
      <c r="BZT745" s="13"/>
      <c r="BZU745" s="13"/>
      <c r="BZV745" s="13"/>
      <c r="BZW745" s="13"/>
      <c r="BZX745" s="13"/>
      <c r="BZY745" s="13"/>
      <c r="BZZ745" s="13"/>
      <c r="CAA745" s="13"/>
      <c r="CAB745" s="13"/>
      <c r="CAC745" s="13"/>
      <c r="CAD745" s="13"/>
      <c r="CAE745" s="13"/>
      <c r="CAF745" s="13"/>
      <c r="CAG745" s="13"/>
      <c r="CAH745" s="13"/>
      <c r="CAI745" s="13"/>
      <c r="CAJ745" s="13"/>
      <c r="CAK745" s="13"/>
      <c r="CAL745" s="13"/>
      <c r="CAM745" s="13"/>
      <c r="CAN745" s="13"/>
      <c r="CAO745" s="13"/>
      <c r="CAP745" s="13"/>
      <c r="CAQ745" s="13"/>
      <c r="CAR745" s="13"/>
      <c r="CAS745" s="13"/>
      <c r="CAT745" s="13"/>
      <c r="CAU745" s="13"/>
      <c r="CAV745" s="13"/>
      <c r="CAW745" s="13"/>
      <c r="CAX745" s="13"/>
      <c r="CAY745" s="13"/>
      <c r="CAZ745" s="13"/>
      <c r="CBA745" s="13"/>
      <c r="CBB745" s="13"/>
      <c r="CBC745" s="13"/>
      <c r="CBD745" s="13"/>
      <c r="CBE745" s="13"/>
      <c r="CBF745" s="13"/>
      <c r="CBG745" s="13"/>
      <c r="CBH745" s="13"/>
      <c r="CBI745" s="13"/>
      <c r="CBJ745" s="13"/>
      <c r="CBK745" s="13"/>
      <c r="CBL745" s="13"/>
      <c r="CBM745" s="13"/>
      <c r="CBN745" s="13"/>
      <c r="CBO745" s="13"/>
      <c r="CBP745" s="13"/>
      <c r="CBQ745" s="13"/>
      <c r="CBR745" s="13"/>
      <c r="CBS745" s="13"/>
      <c r="CBT745" s="13"/>
      <c r="CBU745" s="13"/>
      <c r="CBV745" s="13"/>
      <c r="CBW745" s="13"/>
      <c r="CBX745" s="13"/>
      <c r="CBY745" s="13"/>
      <c r="CBZ745" s="13"/>
      <c r="CCA745" s="13"/>
      <c r="CCB745" s="13"/>
      <c r="CCC745" s="13"/>
      <c r="CCD745" s="13"/>
      <c r="CCE745" s="13"/>
      <c r="CCF745" s="13"/>
      <c r="CCG745" s="13"/>
      <c r="CCH745" s="13"/>
      <c r="CCI745" s="13"/>
      <c r="CCJ745" s="13"/>
      <c r="CCK745" s="13"/>
      <c r="CCL745" s="13"/>
      <c r="CCM745" s="13"/>
      <c r="CCN745" s="13"/>
      <c r="CCO745" s="13"/>
      <c r="CCP745" s="13"/>
      <c r="CCQ745" s="13"/>
      <c r="CCR745" s="13"/>
      <c r="CCS745" s="13"/>
      <c r="CCT745" s="13"/>
      <c r="CCU745" s="13"/>
      <c r="CCV745" s="13"/>
      <c r="CCW745" s="13"/>
      <c r="CCX745" s="13"/>
      <c r="CCY745" s="13"/>
      <c r="CCZ745" s="13"/>
      <c r="CDA745" s="13"/>
      <c r="CDB745" s="13"/>
      <c r="CDC745" s="13"/>
      <c r="CDD745" s="13"/>
      <c r="CDE745" s="13"/>
      <c r="CDF745" s="13"/>
      <c r="CDG745" s="13"/>
      <c r="CDH745" s="13"/>
      <c r="CDI745" s="13"/>
      <c r="CDJ745" s="13"/>
      <c r="CDK745" s="13"/>
      <c r="CDL745" s="13"/>
      <c r="CDM745" s="13"/>
      <c r="CDN745" s="13"/>
      <c r="CDO745" s="13"/>
      <c r="CDP745" s="13"/>
      <c r="CDQ745" s="13"/>
      <c r="CDR745" s="13"/>
      <c r="CDS745" s="13"/>
      <c r="CDT745" s="13"/>
      <c r="CDU745" s="13"/>
      <c r="CDV745" s="13"/>
      <c r="CDW745" s="13"/>
      <c r="CDX745" s="13"/>
      <c r="CDY745" s="13"/>
      <c r="CDZ745" s="13"/>
      <c r="CEA745" s="13"/>
      <c r="CEB745" s="13"/>
      <c r="CEC745" s="13"/>
      <c r="CED745" s="13"/>
      <c r="CEE745" s="13"/>
      <c r="CEF745" s="13"/>
      <c r="CEG745" s="13"/>
      <c r="CEH745" s="13"/>
      <c r="CEI745" s="13"/>
      <c r="CEJ745" s="13"/>
      <c r="CEK745" s="13"/>
      <c r="CEL745" s="13"/>
      <c r="CEM745" s="13"/>
      <c r="CEN745" s="13"/>
      <c r="CEO745" s="13"/>
      <c r="CEP745" s="13"/>
      <c r="CEQ745" s="13"/>
      <c r="CER745" s="13"/>
      <c r="CES745" s="13"/>
      <c r="CET745" s="13"/>
      <c r="CEU745" s="13"/>
      <c r="CEV745" s="13"/>
      <c r="CEW745" s="13"/>
      <c r="CEX745" s="13"/>
      <c r="CEY745" s="13"/>
      <c r="CEZ745" s="13"/>
      <c r="CFA745" s="13"/>
      <c r="CFB745" s="13"/>
      <c r="CFC745" s="13"/>
      <c r="CFD745" s="13"/>
      <c r="CFE745" s="13"/>
      <c r="CFF745" s="13"/>
      <c r="CFG745" s="13"/>
      <c r="CFH745" s="13"/>
      <c r="CFI745" s="13"/>
      <c r="CFJ745" s="13"/>
      <c r="CFK745" s="13"/>
      <c r="CFL745" s="13"/>
      <c r="CFM745" s="13"/>
      <c r="CFN745" s="13"/>
      <c r="CFO745" s="13"/>
      <c r="CFP745" s="13"/>
      <c r="CFQ745" s="13"/>
      <c r="CFR745" s="13"/>
      <c r="CFS745" s="13"/>
      <c r="CFT745" s="13"/>
      <c r="CFU745" s="13"/>
      <c r="CFV745" s="13"/>
      <c r="CFW745" s="13"/>
      <c r="CFX745" s="13"/>
      <c r="CFY745" s="13"/>
      <c r="CFZ745" s="13"/>
      <c r="CGA745" s="13"/>
      <c r="CGB745" s="13"/>
      <c r="CGC745" s="13"/>
      <c r="CGD745" s="13"/>
      <c r="CGE745" s="13"/>
      <c r="CGF745" s="13"/>
      <c r="CGG745" s="13"/>
      <c r="CGH745" s="13"/>
      <c r="CGI745" s="13"/>
      <c r="CGJ745" s="13"/>
      <c r="CGK745" s="13"/>
      <c r="CGL745" s="13"/>
      <c r="CGM745" s="13"/>
      <c r="CGN745" s="13"/>
      <c r="CGO745" s="13"/>
      <c r="CGP745" s="13"/>
      <c r="CGQ745" s="13"/>
      <c r="CGR745" s="13"/>
      <c r="CGS745" s="13"/>
      <c r="CGT745" s="13"/>
      <c r="CGU745" s="13"/>
      <c r="CGV745" s="13"/>
      <c r="CGW745" s="13"/>
      <c r="CGX745" s="13"/>
      <c r="CGY745" s="13"/>
      <c r="CGZ745" s="13"/>
      <c r="CHA745" s="13"/>
      <c r="CHB745" s="13"/>
      <c r="CHC745" s="13"/>
      <c r="CHD745" s="13"/>
      <c r="CHE745" s="13"/>
      <c r="CHF745" s="13"/>
      <c r="CHG745" s="13"/>
      <c r="CHH745" s="13"/>
      <c r="CHI745" s="13"/>
      <c r="CHJ745" s="13"/>
      <c r="CHK745" s="13"/>
      <c r="CHL745" s="13"/>
      <c r="CHM745" s="13"/>
      <c r="CHN745" s="13"/>
      <c r="CHO745" s="13"/>
      <c r="CHP745" s="13"/>
      <c r="CHQ745" s="13"/>
      <c r="CHR745" s="13"/>
      <c r="CHS745" s="13"/>
      <c r="CHT745" s="13"/>
      <c r="CHU745" s="13"/>
      <c r="CHV745" s="13"/>
      <c r="CHW745" s="13"/>
      <c r="CHX745" s="13"/>
      <c r="CHY745" s="13"/>
      <c r="CHZ745" s="13"/>
      <c r="CIA745" s="13"/>
      <c r="CIB745" s="13"/>
      <c r="CIC745" s="13"/>
      <c r="CID745" s="13"/>
      <c r="CIE745" s="13"/>
      <c r="CIF745" s="13"/>
      <c r="CIG745" s="13"/>
      <c r="CIH745" s="13"/>
      <c r="CII745" s="13"/>
      <c r="CIJ745" s="13"/>
      <c r="CIK745" s="13"/>
      <c r="CIL745" s="13"/>
      <c r="CIM745" s="13"/>
      <c r="CIN745" s="13"/>
      <c r="CIO745" s="13"/>
      <c r="CIP745" s="13"/>
      <c r="CIQ745" s="13"/>
      <c r="CIR745" s="13"/>
      <c r="CIS745" s="13"/>
      <c r="CIT745" s="13"/>
      <c r="CIU745" s="13"/>
      <c r="CIV745" s="13"/>
      <c r="CIW745" s="13"/>
      <c r="CIX745" s="13"/>
      <c r="CIY745" s="13"/>
      <c r="CIZ745" s="13"/>
      <c r="CJA745" s="13"/>
      <c r="CJB745" s="13"/>
      <c r="CJC745" s="13"/>
      <c r="CJD745" s="13"/>
      <c r="CJE745" s="13"/>
      <c r="CJF745" s="13"/>
      <c r="CJG745" s="13"/>
      <c r="CJH745" s="13"/>
      <c r="CJI745" s="13"/>
      <c r="CJJ745" s="13"/>
      <c r="CJK745" s="13"/>
      <c r="CJL745" s="13"/>
      <c r="CJM745" s="13"/>
      <c r="CJN745" s="13"/>
      <c r="CJO745" s="13"/>
      <c r="CJP745" s="13"/>
      <c r="CJQ745" s="13"/>
      <c r="CJR745" s="13"/>
      <c r="CJS745" s="13"/>
      <c r="CJT745" s="13"/>
      <c r="CJU745" s="13"/>
      <c r="CJV745" s="13"/>
      <c r="CJW745" s="13"/>
      <c r="CJX745" s="13"/>
      <c r="CJY745" s="13"/>
      <c r="CJZ745" s="13"/>
      <c r="CKA745" s="13"/>
      <c r="CKB745" s="13"/>
      <c r="CKC745" s="13"/>
      <c r="CKD745" s="13"/>
      <c r="CKE745" s="13"/>
      <c r="CKF745" s="13"/>
      <c r="CKG745" s="13"/>
      <c r="CKH745" s="13"/>
      <c r="CKI745" s="13"/>
      <c r="CKJ745" s="13"/>
      <c r="CKK745" s="13"/>
      <c r="CKL745" s="13"/>
      <c r="CKM745" s="13"/>
      <c r="CKN745" s="13"/>
      <c r="CKO745" s="13"/>
      <c r="CKP745" s="13"/>
      <c r="CKQ745" s="13"/>
      <c r="CKR745" s="13"/>
      <c r="CKS745" s="13"/>
      <c r="CKT745" s="13"/>
      <c r="CKU745" s="13"/>
      <c r="CKV745" s="13"/>
      <c r="CKW745" s="13"/>
      <c r="CKX745" s="13"/>
      <c r="CKY745" s="13"/>
      <c r="CKZ745" s="13"/>
      <c r="CLA745" s="13"/>
      <c r="CLB745" s="13"/>
      <c r="CLC745" s="13"/>
      <c r="CLD745" s="13"/>
      <c r="CLE745" s="13"/>
      <c r="CLF745" s="13"/>
      <c r="CLG745" s="13"/>
      <c r="CLH745" s="13"/>
      <c r="CLI745" s="13"/>
      <c r="CLJ745" s="13"/>
      <c r="CLK745" s="13"/>
      <c r="CLL745" s="13"/>
      <c r="CLM745" s="13"/>
      <c r="CLN745" s="13"/>
      <c r="CLO745" s="13"/>
      <c r="CLP745" s="13"/>
      <c r="CLQ745" s="13"/>
      <c r="CLR745" s="13"/>
      <c r="CLS745" s="13"/>
      <c r="CLT745" s="13"/>
      <c r="CLU745" s="13"/>
      <c r="CLV745" s="13"/>
      <c r="CLW745" s="13"/>
      <c r="CLX745" s="13"/>
      <c r="CLY745" s="13"/>
      <c r="CLZ745" s="13"/>
      <c r="CMA745" s="13"/>
      <c r="CMB745" s="13"/>
      <c r="CMC745" s="13"/>
      <c r="CMD745" s="13"/>
      <c r="CME745" s="13"/>
      <c r="CMF745" s="13"/>
      <c r="CMG745" s="13"/>
      <c r="CMH745" s="13"/>
      <c r="CMI745" s="13"/>
      <c r="CMJ745" s="13"/>
      <c r="CMK745" s="13"/>
      <c r="CML745" s="13"/>
      <c r="CMM745" s="13"/>
      <c r="CMN745" s="13"/>
      <c r="CMO745" s="13"/>
      <c r="CMP745" s="13"/>
      <c r="CMQ745" s="13"/>
      <c r="CMR745" s="13"/>
      <c r="CMS745" s="13"/>
      <c r="CMT745" s="13"/>
      <c r="CMU745" s="13"/>
      <c r="CMV745" s="13"/>
      <c r="CMW745" s="13"/>
      <c r="CMX745" s="13"/>
      <c r="CMY745" s="13"/>
      <c r="CMZ745" s="13"/>
      <c r="CNA745" s="13"/>
      <c r="CNB745" s="13"/>
      <c r="CNC745" s="13"/>
      <c r="CND745" s="13"/>
      <c r="CNE745" s="13"/>
      <c r="CNF745" s="13"/>
      <c r="CNG745" s="13"/>
      <c r="CNH745" s="13"/>
      <c r="CNI745" s="13"/>
      <c r="CNJ745" s="13"/>
      <c r="CNK745" s="13"/>
      <c r="CNL745" s="13"/>
      <c r="CNM745" s="13"/>
      <c r="CNN745" s="13"/>
      <c r="CNO745" s="13"/>
      <c r="CNP745" s="13"/>
      <c r="CNQ745" s="13"/>
      <c r="CNR745" s="13"/>
      <c r="CNS745" s="13"/>
      <c r="CNT745" s="13"/>
      <c r="CNU745" s="13"/>
      <c r="CNV745" s="13"/>
      <c r="CNW745" s="13"/>
      <c r="CNX745" s="13"/>
      <c r="CNY745" s="13"/>
      <c r="CNZ745" s="13"/>
      <c r="COA745" s="13"/>
      <c r="COB745" s="13"/>
      <c r="COC745" s="13"/>
      <c r="COD745" s="13"/>
      <c r="COE745" s="13"/>
      <c r="COF745" s="13"/>
      <c r="COG745" s="13"/>
      <c r="COH745" s="13"/>
      <c r="COI745" s="13"/>
      <c r="COJ745" s="13"/>
      <c r="COK745" s="13"/>
      <c r="COL745" s="13"/>
      <c r="COM745" s="13"/>
      <c r="CON745" s="13"/>
      <c r="COO745" s="13"/>
      <c r="COP745" s="13"/>
      <c r="COQ745" s="13"/>
      <c r="COR745" s="13"/>
      <c r="COS745" s="13"/>
      <c r="COT745" s="13"/>
      <c r="COU745" s="13"/>
      <c r="COV745" s="13"/>
      <c r="COW745" s="13"/>
      <c r="COX745" s="13"/>
      <c r="COY745" s="13"/>
      <c r="COZ745" s="13"/>
      <c r="CPA745" s="13"/>
      <c r="CPB745" s="13"/>
      <c r="CPC745" s="13"/>
      <c r="CPD745" s="13"/>
      <c r="CPE745" s="13"/>
      <c r="CPF745" s="13"/>
      <c r="CPG745" s="13"/>
      <c r="CPH745" s="13"/>
      <c r="CPI745" s="13"/>
      <c r="CPJ745" s="13"/>
      <c r="CPK745" s="13"/>
      <c r="CPL745" s="13"/>
      <c r="CPM745" s="13"/>
      <c r="CPN745" s="13"/>
      <c r="CPO745" s="13"/>
      <c r="CPP745" s="13"/>
      <c r="CPQ745" s="13"/>
      <c r="CPR745" s="13"/>
      <c r="CPS745" s="13"/>
      <c r="CPT745" s="13"/>
      <c r="CPU745" s="13"/>
      <c r="CPV745" s="13"/>
      <c r="CPW745" s="13"/>
      <c r="CPX745" s="13"/>
      <c r="CPY745" s="13"/>
      <c r="CPZ745" s="13"/>
      <c r="CQA745" s="13"/>
      <c r="CQB745" s="13"/>
      <c r="CQC745" s="13"/>
      <c r="CQD745" s="13"/>
      <c r="CQE745" s="13"/>
      <c r="CQF745" s="13"/>
      <c r="CQG745" s="13"/>
      <c r="CQH745" s="13"/>
      <c r="CQI745" s="13"/>
      <c r="CQJ745" s="13"/>
      <c r="CQK745" s="13"/>
      <c r="CQL745" s="13"/>
      <c r="CQM745" s="13"/>
      <c r="CQN745" s="13"/>
      <c r="CQO745" s="13"/>
      <c r="CQP745" s="13"/>
      <c r="CQQ745" s="13"/>
      <c r="CQR745" s="13"/>
      <c r="CQS745" s="13"/>
      <c r="CQT745" s="13"/>
      <c r="CQU745" s="13"/>
      <c r="CQV745" s="13"/>
      <c r="CQW745" s="13"/>
      <c r="CQX745" s="13"/>
      <c r="CQY745" s="13"/>
      <c r="CQZ745" s="13"/>
      <c r="CRA745" s="13"/>
      <c r="CRB745" s="13"/>
      <c r="CRC745" s="13"/>
      <c r="CRD745" s="13"/>
      <c r="CRE745" s="13"/>
      <c r="CRF745" s="13"/>
      <c r="CRG745" s="13"/>
      <c r="CRH745" s="13"/>
      <c r="CRI745" s="13"/>
      <c r="CRJ745" s="13"/>
      <c r="CRK745" s="13"/>
      <c r="CRL745" s="13"/>
      <c r="CRM745" s="13"/>
      <c r="CRN745" s="13"/>
      <c r="CRO745" s="13"/>
      <c r="CRP745" s="13"/>
      <c r="CRQ745" s="13"/>
      <c r="CRR745" s="13"/>
      <c r="CRS745" s="13"/>
      <c r="CRT745" s="13"/>
      <c r="CRU745" s="13"/>
      <c r="CRV745" s="13"/>
      <c r="CRW745" s="13"/>
      <c r="CRX745" s="13"/>
      <c r="CRY745" s="13"/>
      <c r="CRZ745" s="13"/>
      <c r="CSA745" s="13"/>
      <c r="CSB745" s="13"/>
      <c r="CSC745" s="13"/>
      <c r="CSD745" s="13"/>
      <c r="CSE745" s="13"/>
      <c r="CSF745" s="13"/>
      <c r="CSG745" s="13"/>
      <c r="CSH745" s="13"/>
      <c r="CSI745" s="13"/>
      <c r="CSJ745" s="13"/>
      <c r="CSK745" s="13"/>
      <c r="CSL745" s="13"/>
      <c r="CSM745" s="13"/>
      <c r="CSN745" s="13"/>
      <c r="CSO745" s="13"/>
      <c r="CSP745" s="13"/>
      <c r="CSQ745" s="13"/>
      <c r="CSR745" s="13"/>
      <c r="CSS745" s="13"/>
      <c r="CST745" s="13"/>
      <c r="CSU745" s="13"/>
      <c r="CSV745" s="13"/>
      <c r="CSW745" s="13"/>
      <c r="CSX745" s="13"/>
      <c r="CSY745" s="13"/>
      <c r="CSZ745" s="13"/>
      <c r="CTA745" s="13"/>
      <c r="CTB745" s="13"/>
      <c r="CTC745" s="13"/>
      <c r="CTD745" s="13"/>
      <c r="CTE745" s="13"/>
      <c r="CTF745" s="13"/>
      <c r="CTG745" s="13"/>
      <c r="CTH745" s="13"/>
      <c r="CTI745" s="13"/>
      <c r="CTJ745" s="13"/>
      <c r="CTK745" s="13"/>
      <c r="CTL745" s="13"/>
      <c r="CTM745" s="13"/>
      <c r="CTN745" s="13"/>
      <c r="CTO745" s="13"/>
      <c r="CTP745" s="13"/>
      <c r="CTQ745" s="13"/>
      <c r="CTR745" s="13"/>
      <c r="CTS745" s="13"/>
      <c r="CTT745" s="13"/>
      <c r="CTU745" s="13"/>
      <c r="CTV745" s="13"/>
      <c r="CTW745" s="13"/>
      <c r="CTX745" s="13"/>
      <c r="CTY745" s="13"/>
      <c r="CTZ745" s="13"/>
      <c r="CUA745" s="13"/>
      <c r="CUB745" s="13"/>
      <c r="CUC745" s="13"/>
      <c r="CUD745" s="13"/>
      <c r="CUE745" s="13"/>
      <c r="CUF745" s="13"/>
      <c r="CUG745" s="13"/>
      <c r="CUH745" s="13"/>
      <c r="CUI745" s="13"/>
      <c r="CUJ745" s="13"/>
      <c r="CUK745" s="13"/>
      <c r="CUL745" s="13"/>
      <c r="CUM745" s="13"/>
      <c r="CUN745" s="13"/>
      <c r="CUO745" s="13"/>
      <c r="CUP745" s="13"/>
      <c r="CUQ745" s="13"/>
      <c r="CUR745" s="13"/>
      <c r="CUS745" s="13"/>
      <c r="CUT745" s="13"/>
      <c r="CUU745" s="13"/>
      <c r="CUV745" s="13"/>
      <c r="CUW745" s="13"/>
      <c r="CUX745" s="13"/>
      <c r="CUY745" s="13"/>
      <c r="CUZ745" s="13"/>
      <c r="CVA745" s="13"/>
      <c r="CVB745" s="13"/>
      <c r="CVC745" s="13"/>
      <c r="CVD745" s="13"/>
      <c r="CVE745" s="13"/>
      <c r="CVF745" s="13"/>
      <c r="CVG745" s="13"/>
      <c r="CVH745" s="13"/>
      <c r="CVI745" s="13"/>
      <c r="CVJ745" s="13"/>
      <c r="CVK745" s="13"/>
      <c r="CVL745" s="13"/>
      <c r="CVM745" s="13"/>
      <c r="CVN745" s="13"/>
      <c r="CVO745" s="13"/>
      <c r="CVP745" s="13"/>
      <c r="CVQ745" s="13"/>
      <c r="CVR745" s="13"/>
      <c r="CVS745" s="13"/>
      <c r="CVT745" s="13"/>
      <c r="CVU745" s="13"/>
      <c r="CVV745" s="13"/>
      <c r="CVW745" s="13"/>
      <c r="CVX745" s="13"/>
      <c r="CVY745" s="13"/>
      <c r="CVZ745" s="13"/>
      <c r="CWA745" s="13"/>
      <c r="CWB745" s="13"/>
      <c r="CWC745" s="13"/>
      <c r="CWD745" s="13"/>
      <c r="CWE745" s="13"/>
      <c r="CWF745" s="13"/>
      <c r="CWG745" s="13"/>
      <c r="CWH745" s="13"/>
      <c r="CWI745" s="13"/>
      <c r="CWJ745" s="13"/>
      <c r="CWK745" s="13"/>
      <c r="CWL745" s="13"/>
      <c r="CWM745" s="13"/>
      <c r="CWN745" s="13"/>
      <c r="CWO745" s="13"/>
      <c r="CWP745" s="13"/>
      <c r="CWQ745" s="13"/>
      <c r="CWR745" s="13"/>
      <c r="CWS745" s="13"/>
      <c r="CWT745" s="13"/>
      <c r="CWU745" s="13"/>
      <c r="CWV745" s="13"/>
      <c r="CWW745" s="13"/>
      <c r="CWX745" s="13"/>
      <c r="CWY745" s="13"/>
      <c r="CWZ745" s="13"/>
      <c r="CXA745" s="13"/>
      <c r="CXB745" s="13"/>
      <c r="CXC745" s="13"/>
      <c r="CXD745" s="13"/>
      <c r="CXE745" s="13"/>
      <c r="CXF745" s="13"/>
      <c r="CXG745" s="13"/>
      <c r="CXH745" s="13"/>
      <c r="CXI745" s="13"/>
      <c r="CXJ745" s="13"/>
      <c r="CXK745" s="13"/>
      <c r="CXL745" s="13"/>
      <c r="CXM745" s="13"/>
      <c r="CXN745" s="13"/>
      <c r="CXO745" s="13"/>
      <c r="CXP745" s="13"/>
      <c r="CXQ745" s="13"/>
      <c r="CXR745" s="13"/>
      <c r="CXS745" s="13"/>
      <c r="CXT745" s="13"/>
      <c r="CXU745" s="13"/>
      <c r="CXV745" s="13"/>
      <c r="CXW745" s="13"/>
      <c r="CXX745" s="13"/>
      <c r="CXY745" s="13"/>
      <c r="CXZ745" s="13"/>
      <c r="CYA745" s="13"/>
      <c r="CYB745" s="13"/>
      <c r="CYC745" s="13"/>
      <c r="CYD745" s="13"/>
      <c r="CYE745" s="13"/>
      <c r="CYF745" s="13"/>
      <c r="CYG745" s="13"/>
      <c r="CYH745" s="13"/>
      <c r="CYI745" s="13"/>
      <c r="CYJ745" s="13"/>
      <c r="CYK745" s="13"/>
      <c r="CYL745" s="13"/>
      <c r="CYM745" s="13"/>
      <c r="CYN745" s="13"/>
      <c r="CYO745" s="13"/>
      <c r="CYP745" s="13"/>
      <c r="CYQ745" s="13"/>
      <c r="CYR745" s="13"/>
      <c r="CYS745" s="13"/>
      <c r="CYT745" s="13"/>
      <c r="CYU745" s="13"/>
      <c r="CYV745" s="13"/>
      <c r="CYW745" s="13"/>
      <c r="CYX745" s="13"/>
      <c r="CYY745" s="13"/>
      <c r="CYZ745" s="13"/>
      <c r="CZA745" s="13"/>
      <c r="CZB745" s="13"/>
      <c r="CZC745" s="13"/>
      <c r="CZD745" s="13"/>
      <c r="CZE745" s="13"/>
      <c r="CZF745" s="13"/>
      <c r="CZG745" s="13"/>
      <c r="CZH745" s="13"/>
      <c r="CZI745" s="13"/>
      <c r="CZJ745" s="13"/>
      <c r="CZK745" s="13"/>
      <c r="CZL745" s="13"/>
      <c r="CZM745" s="13"/>
      <c r="CZN745" s="13"/>
      <c r="CZO745" s="13"/>
      <c r="CZP745" s="13"/>
      <c r="CZQ745" s="13"/>
      <c r="CZR745" s="13"/>
      <c r="CZS745" s="13"/>
      <c r="CZT745" s="13"/>
      <c r="CZU745" s="13"/>
      <c r="CZV745" s="13"/>
      <c r="CZW745" s="13"/>
      <c r="CZX745" s="13"/>
      <c r="CZY745" s="13"/>
      <c r="CZZ745" s="13"/>
      <c r="DAA745" s="13"/>
      <c r="DAB745" s="13"/>
      <c r="DAC745" s="13"/>
      <c r="DAD745" s="13"/>
      <c r="DAE745" s="13"/>
      <c r="DAF745" s="13"/>
      <c r="DAG745" s="13"/>
      <c r="DAH745" s="13"/>
      <c r="DAI745" s="13"/>
      <c r="DAJ745" s="13"/>
      <c r="DAK745" s="13"/>
      <c r="DAL745" s="13"/>
      <c r="DAM745" s="13"/>
      <c r="DAN745" s="13"/>
      <c r="DAO745" s="13"/>
      <c r="DAP745" s="13"/>
      <c r="DAQ745" s="13"/>
      <c r="DAR745" s="13"/>
      <c r="DAS745" s="13"/>
      <c r="DAT745" s="13"/>
      <c r="DAU745" s="13"/>
      <c r="DAV745" s="13"/>
      <c r="DAW745" s="13"/>
      <c r="DAX745" s="13"/>
      <c r="DAY745" s="13"/>
      <c r="DAZ745" s="13"/>
      <c r="DBA745" s="13"/>
      <c r="DBB745" s="13"/>
      <c r="DBC745" s="13"/>
      <c r="DBD745" s="13"/>
      <c r="DBE745" s="13"/>
      <c r="DBF745" s="13"/>
      <c r="DBG745" s="13"/>
      <c r="DBH745" s="13"/>
      <c r="DBI745" s="13"/>
      <c r="DBJ745" s="13"/>
      <c r="DBK745" s="13"/>
      <c r="DBL745" s="13"/>
      <c r="DBM745" s="13"/>
      <c r="DBN745" s="13"/>
      <c r="DBO745" s="13"/>
      <c r="DBP745" s="13"/>
      <c r="DBQ745" s="13"/>
      <c r="DBR745" s="13"/>
      <c r="DBS745" s="13"/>
      <c r="DBT745" s="13"/>
      <c r="DBU745" s="13"/>
      <c r="DBV745" s="13"/>
      <c r="DBW745" s="13"/>
      <c r="DBX745" s="13"/>
      <c r="DBY745" s="13"/>
      <c r="DBZ745" s="13"/>
      <c r="DCA745" s="13"/>
      <c r="DCB745" s="13"/>
      <c r="DCC745" s="13"/>
      <c r="DCD745" s="13"/>
      <c r="DCE745" s="13"/>
      <c r="DCF745" s="13"/>
      <c r="DCG745" s="13"/>
      <c r="DCH745" s="13"/>
      <c r="DCI745" s="13"/>
      <c r="DCJ745" s="13"/>
      <c r="DCK745" s="13"/>
      <c r="DCL745" s="13"/>
      <c r="DCM745" s="13"/>
      <c r="DCN745" s="13"/>
      <c r="DCO745" s="13"/>
      <c r="DCP745" s="13"/>
      <c r="DCQ745" s="13"/>
      <c r="DCR745" s="13"/>
      <c r="DCS745" s="13"/>
      <c r="DCT745" s="13"/>
      <c r="DCU745" s="13"/>
      <c r="DCV745" s="13"/>
      <c r="DCW745" s="13"/>
      <c r="DCX745" s="13"/>
      <c r="DCY745" s="13"/>
      <c r="DCZ745" s="13"/>
      <c r="DDA745" s="13"/>
      <c r="DDB745" s="13"/>
      <c r="DDC745" s="13"/>
      <c r="DDD745" s="13"/>
      <c r="DDE745" s="13"/>
      <c r="DDF745" s="13"/>
      <c r="DDG745" s="13"/>
      <c r="DDH745" s="13"/>
      <c r="DDI745" s="13"/>
      <c r="DDJ745" s="13"/>
      <c r="DDK745" s="13"/>
      <c r="DDL745" s="13"/>
      <c r="DDM745" s="13"/>
      <c r="DDN745" s="13"/>
      <c r="DDO745" s="13"/>
      <c r="DDP745" s="13"/>
      <c r="DDQ745" s="13"/>
      <c r="DDR745" s="13"/>
      <c r="DDS745" s="13"/>
      <c r="DDT745" s="13"/>
      <c r="DDU745" s="13"/>
      <c r="DDV745" s="13"/>
      <c r="DDW745" s="13"/>
      <c r="DDX745" s="13"/>
      <c r="DDY745" s="13"/>
      <c r="DDZ745" s="13"/>
      <c r="DEA745" s="13"/>
      <c r="DEB745" s="13"/>
      <c r="DEC745" s="13"/>
      <c r="DED745" s="13"/>
      <c r="DEE745" s="13"/>
      <c r="DEF745" s="13"/>
      <c r="DEG745" s="13"/>
      <c r="DEH745" s="13"/>
      <c r="DEI745" s="13"/>
      <c r="DEJ745" s="13"/>
      <c r="DEK745" s="13"/>
      <c r="DEL745" s="13"/>
      <c r="DEM745" s="13"/>
      <c r="DEN745" s="13"/>
      <c r="DEO745" s="13"/>
      <c r="DEP745" s="13"/>
      <c r="DEQ745" s="13"/>
      <c r="DER745" s="13"/>
      <c r="DES745" s="13"/>
      <c r="DET745" s="13"/>
      <c r="DEU745" s="13"/>
      <c r="DEV745" s="13"/>
      <c r="DEW745" s="13"/>
      <c r="DEX745" s="13"/>
      <c r="DEY745" s="13"/>
      <c r="DEZ745" s="13"/>
      <c r="DFA745" s="13"/>
      <c r="DFB745" s="13"/>
      <c r="DFC745" s="13"/>
      <c r="DFD745" s="13"/>
      <c r="DFE745" s="13"/>
      <c r="DFF745" s="13"/>
      <c r="DFG745" s="13"/>
      <c r="DFH745" s="13"/>
      <c r="DFI745" s="13"/>
      <c r="DFJ745" s="13"/>
      <c r="DFK745" s="13"/>
      <c r="DFL745" s="13"/>
      <c r="DFM745" s="13"/>
      <c r="DFN745" s="13"/>
      <c r="DFO745" s="13"/>
      <c r="DFP745" s="13"/>
      <c r="DFQ745" s="13"/>
      <c r="DFR745" s="13"/>
      <c r="DFS745" s="13"/>
      <c r="DFT745" s="13"/>
      <c r="DFU745" s="13"/>
      <c r="DFV745" s="13"/>
      <c r="DFW745" s="13"/>
      <c r="DFX745" s="13"/>
      <c r="DFY745" s="13"/>
      <c r="DFZ745" s="13"/>
      <c r="DGA745" s="13"/>
      <c r="DGB745" s="13"/>
      <c r="DGC745" s="13"/>
      <c r="DGD745" s="13"/>
      <c r="DGE745" s="13"/>
      <c r="DGF745" s="13"/>
      <c r="DGG745" s="13"/>
      <c r="DGH745" s="13"/>
      <c r="DGI745" s="13"/>
      <c r="DGJ745" s="13"/>
      <c r="DGK745" s="13"/>
      <c r="DGL745" s="13"/>
      <c r="DGM745" s="13"/>
      <c r="DGN745" s="13"/>
      <c r="DGO745" s="13"/>
      <c r="DGP745" s="13"/>
      <c r="DGQ745" s="13"/>
      <c r="DGR745" s="13"/>
      <c r="DGS745" s="13"/>
      <c r="DGT745" s="13"/>
      <c r="DGU745" s="13"/>
      <c r="DGV745" s="13"/>
      <c r="DGW745" s="13"/>
      <c r="DGX745" s="13"/>
      <c r="DGY745" s="13"/>
      <c r="DGZ745" s="13"/>
      <c r="DHA745" s="13"/>
      <c r="DHB745" s="13"/>
      <c r="DHC745" s="13"/>
      <c r="DHD745" s="13"/>
      <c r="DHE745" s="13"/>
      <c r="DHF745" s="13"/>
      <c r="DHG745" s="13"/>
      <c r="DHH745" s="13"/>
      <c r="DHI745" s="13"/>
      <c r="DHJ745" s="13"/>
      <c r="DHK745" s="13"/>
      <c r="DHL745" s="13"/>
      <c r="DHM745" s="13"/>
      <c r="DHN745" s="13"/>
      <c r="DHO745" s="13"/>
      <c r="DHP745" s="13"/>
      <c r="DHQ745" s="13"/>
      <c r="DHR745" s="13"/>
      <c r="DHS745" s="13"/>
      <c r="DHT745" s="13"/>
      <c r="DHU745" s="13"/>
      <c r="DHV745" s="13"/>
      <c r="DHW745" s="13"/>
      <c r="DHX745" s="13"/>
      <c r="DHY745" s="13"/>
      <c r="DHZ745" s="13"/>
      <c r="DIA745" s="13"/>
      <c r="DIB745" s="13"/>
      <c r="DIC745" s="13"/>
      <c r="DID745" s="13"/>
      <c r="DIE745" s="13"/>
      <c r="DIF745" s="13"/>
      <c r="DIG745" s="13"/>
      <c r="DIH745" s="13"/>
      <c r="DII745" s="13"/>
      <c r="DIJ745" s="13"/>
      <c r="DIK745" s="13"/>
      <c r="DIL745" s="13"/>
      <c r="DIM745" s="13"/>
      <c r="DIN745" s="13"/>
      <c r="DIO745" s="13"/>
      <c r="DIP745" s="13"/>
      <c r="DIQ745" s="13"/>
      <c r="DIR745" s="13"/>
      <c r="DIS745" s="13"/>
      <c r="DIT745" s="13"/>
      <c r="DIU745" s="13"/>
      <c r="DIV745" s="13"/>
      <c r="DIW745" s="13"/>
      <c r="DIX745" s="13"/>
      <c r="DIY745" s="13"/>
      <c r="DIZ745" s="13"/>
      <c r="DJA745" s="13"/>
      <c r="DJB745" s="13"/>
      <c r="DJC745" s="13"/>
      <c r="DJD745" s="13"/>
      <c r="DJE745" s="13"/>
      <c r="DJF745" s="13"/>
      <c r="DJG745" s="13"/>
      <c r="DJH745" s="13"/>
      <c r="DJI745" s="13"/>
      <c r="DJJ745" s="13"/>
      <c r="DJK745" s="13"/>
      <c r="DJL745" s="13"/>
      <c r="DJM745" s="13"/>
      <c r="DJN745" s="13"/>
      <c r="DJO745" s="13"/>
      <c r="DJP745" s="13"/>
      <c r="DJQ745" s="13"/>
      <c r="DJR745" s="13"/>
      <c r="DJS745" s="13"/>
      <c r="DJT745" s="13"/>
      <c r="DJU745" s="13"/>
      <c r="DJV745" s="13"/>
      <c r="DJW745" s="13"/>
      <c r="DJX745" s="13"/>
      <c r="DJY745" s="13"/>
      <c r="DJZ745" s="13"/>
      <c r="DKA745" s="13"/>
      <c r="DKB745" s="13"/>
      <c r="DKC745" s="13"/>
      <c r="DKD745" s="13"/>
      <c r="DKE745" s="13"/>
      <c r="DKF745" s="13"/>
      <c r="DKG745" s="13"/>
      <c r="DKH745" s="13"/>
      <c r="DKI745" s="13"/>
      <c r="DKJ745" s="13"/>
      <c r="DKK745" s="13"/>
      <c r="DKL745" s="13"/>
      <c r="DKM745" s="13"/>
      <c r="DKN745" s="13"/>
      <c r="DKO745" s="13"/>
      <c r="DKP745" s="13"/>
      <c r="DKQ745" s="13"/>
      <c r="DKR745" s="13"/>
      <c r="DKS745" s="13"/>
      <c r="DKT745" s="13"/>
      <c r="DKU745" s="13"/>
      <c r="DKV745" s="13"/>
      <c r="DKW745" s="13"/>
      <c r="DKX745" s="13"/>
      <c r="DKY745" s="13"/>
      <c r="DKZ745" s="13"/>
      <c r="DLA745" s="13"/>
      <c r="DLB745" s="13"/>
      <c r="DLC745" s="13"/>
      <c r="DLD745" s="13"/>
      <c r="DLE745" s="13"/>
      <c r="DLF745" s="13"/>
      <c r="DLG745" s="13"/>
      <c r="DLH745" s="13"/>
      <c r="DLI745" s="13"/>
      <c r="DLJ745" s="13"/>
      <c r="DLK745" s="13"/>
      <c r="DLL745" s="13"/>
      <c r="DLM745" s="13"/>
      <c r="DLN745" s="13"/>
      <c r="DLO745" s="13"/>
      <c r="DLP745" s="13"/>
      <c r="DLQ745" s="13"/>
      <c r="DLR745" s="13"/>
      <c r="DLS745" s="13"/>
      <c r="DLT745" s="13"/>
      <c r="DLU745" s="13"/>
      <c r="DLV745" s="13"/>
      <c r="DLW745" s="13"/>
      <c r="DLX745" s="13"/>
      <c r="DLY745" s="13"/>
      <c r="DLZ745" s="13"/>
      <c r="DMA745" s="13"/>
      <c r="DMB745" s="13"/>
      <c r="DMC745" s="13"/>
      <c r="DMD745" s="13"/>
      <c r="DME745" s="13"/>
      <c r="DMF745" s="13"/>
      <c r="DMG745" s="13"/>
      <c r="DMH745" s="13"/>
      <c r="DMI745" s="13"/>
      <c r="DMJ745" s="13"/>
      <c r="DMK745" s="13"/>
      <c r="DML745" s="13"/>
      <c r="DMM745" s="13"/>
      <c r="DMN745" s="13"/>
      <c r="DMO745" s="13"/>
      <c r="DMP745" s="13"/>
      <c r="DMQ745" s="13"/>
      <c r="DMR745" s="13"/>
      <c r="DMS745" s="13"/>
      <c r="DMT745" s="13"/>
      <c r="DMU745" s="13"/>
      <c r="DMV745" s="13"/>
      <c r="DMW745" s="13"/>
      <c r="DMX745" s="13"/>
      <c r="DMY745" s="13"/>
      <c r="DMZ745" s="13"/>
      <c r="DNA745" s="13"/>
      <c r="DNB745" s="13"/>
      <c r="DNC745" s="13"/>
      <c r="DND745" s="13"/>
      <c r="DNE745" s="13"/>
      <c r="DNF745" s="13"/>
      <c r="DNG745" s="13"/>
      <c r="DNH745" s="13"/>
      <c r="DNI745" s="13"/>
      <c r="DNJ745" s="13"/>
      <c r="DNK745" s="13"/>
      <c r="DNL745" s="13"/>
      <c r="DNM745" s="13"/>
      <c r="DNN745" s="13"/>
      <c r="DNO745" s="13"/>
      <c r="DNP745" s="13"/>
      <c r="DNQ745" s="13"/>
      <c r="DNR745" s="13"/>
      <c r="DNS745" s="13"/>
      <c r="DNT745" s="13"/>
      <c r="DNU745" s="13"/>
      <c r="DNV745" s="13"/>
      <c r="DNW745" s="13"/>
      <c r="DNX745" s="13"/>
      <c r="DNY745" s="13"/>
      <c r="DNZ745" s="13"/>
      <c r="DOA745" s="13"/>
      <c r="DOB745" s="13"/>
      <c r="DOC745" s="13"/>
      <c r="DOD745" s="13"/>
      <c r="DOE745" s="13"/>
      <c r="DOF745" s="13"/>
      <c r="DOG745" s="13"/>
      <c r="DOH745" s="13"/>
      <c r="DOI745" s="13"/>
      <c r="DOJ745" s="13"/>
      <c r="DOK745" s="13"/>
      <c r="DOL745" s="13"/>
      <c r="DOM745" s="13"/>
      <c r="DON745" s="13"/>
      <c r="DOO745" s="13"/>
      <c r="DOP745" s="13"/>
      <c r="DOQ745" s="13"/>
      <c r="DOR745" s="13"/>
      <c r="DOS745" s="13"/>
      <c r="DOT745" s="13"/>
      <c r="DOU745" s="13"/>
      <c r="DOV745" s="13"/>
      <c r="DOW745" s="13"/>
      <c r="DOX745" s="13"/>
      <c r="DOY745" s="13"/>
      <c r="DOZ745" s="13"/>
      <c r="DPA745" s="13"/>
      <c r="DPB745" s="13"/>
      <c r="DPC745" s="13"/>
      <c r="DPD745" s="13"/>
      <c r="DPE745" s="13"/>
      <c r="DPF745" s="13"/>
      <c r="DPG745" s="13"/>
      <c r="DPH745" s="13"/>
      <c r="DPI745" s="13"/>
      <c r="DPJ745" s="13"/>
      <c r="DPK745" s="13"/>
      <c r="DPL745" s="13"/>
      <c r="DPM745" s="13"/>
      <c r="DPN745" s="13"/>
      <c r="DPO745" s="13"/>
      <c r="DPP745" s="13"/>
      <c r="DPQ745" s="13"/>
      <c r="DPR745" s="13"/>
      <c r="DPS745" s="13"/>
      <c r="DPT745" s="13"/>
      <c r="DPU745" s="13"/>
      <c r="DPV745" s="13"/>
      <c r="DPW745" s="13"/>
      <c r="DPX745" s="13"/>
      <c r="DPY745" s="13"/>
      <c r="DPZ745" s="13"/>
      <c r="DQA745" s="13"/>
      <c r="DQB745" s="13"/>
      <c r="DQC745" s="13"/>
      <c r="DQD745" s="13"/>
      <c r="DQE745" s="13"/>
      <c r="DQF745" s="13"/>
      <c r="DQG745" s="13"/>
      <c r="DQH745" s="13"/>
      <c r="DQI745" s="13"/>
      <c r="DQJ745" s="13"/>
      <c r="DQK745" s="13"/>
      <c r="DQL745" s="13"/>
      <c r="DQM745" s="13"/>
      <c r="DQN745" s="13"/>
      <c r="DQO745" s="13"/>
      <c r="DQP745" s="13"/>
      <c r="DQQ745" s="13"/>
      <c r="DQR745" s="13"/>
      <c r="DQS745" s="13"/>
      <c r="DQT745" s="13"/>
      <c r="DQU745" s="13"/>
      <c r="DQV745" s="13"/>
      <c r="DQW745" s="13"/>
      <c r="DQX745" s="13"/>
      <c r="DQY745" s="13"/>
      <c r="DQZ745" s="13"/>
      <c r="DRA745" s="13"/>
      <c r="DRB745" s="13"/>
      <c r="DRC745" s="13"/>
      <c r="DRD745" s="13"/>
      <c r="DRE745" s="13"/>
      <c r="DRF745" s="13"/>
      <c r="DRG745" s="13"/>
      <c r="DRH745" s="13"/>
      <c r="DRI745" s="13"/>
      <c r="DRJ745" s="13"/>
      <c r="DRK745" s="13"/>
      <c r="DRL745" s="13"/>
      <c r="DRM745" s="13"/>
      <c r="DRN745" s="13"/>
      <c r="DRO745" s="13"/>
      <c r="DRP745" s="13"/>
      <c r="DRQ745" s="13"/>
      <c r="DRR745" s="13"/>
      <c r="DRS745" s="13"/>
      <c r="DRT745" s="13"/>
      <c r="DRU745" s="13"/>
      <c r="DRV745" s="13"/>
      <c r="DRW745" s="13"/>
      <c r="DRX745" s="13"/>
      <c r="DRY745" s="13"/>
      <c r="DRZ745" s="13"/>
      <c r="DSA745" s="13"/>
      <c r="DSB745" s="13"/>
      <c r="DSC745" s="13"/>
      <c r="DSD745" s="13"/>
      <c r="DSE745" s="13"/>
      <c r="DSF745" s="13"/>
      <c r="DSG745" s="13"/>
      <c r="DSH745" s="13"/>
      <c r="DSI745" s="13"/>
      <c r="DSJ745" s="13"/>
      <c r="DSK745" s="13"/>
      <c r="DSL745" s="13"/>
      <c r="DSM745" s="13"/>
      <c r="DSN745" s="13"/>
      <c r="DSO745" s="13"/>
      <c r="DSP745" s="13"/>
      <c r="DSQ745" s="13"/>
      <c r="DSR745" s="13"/>
      <c r="DSS745" s="13"/>
      <c r="DST745" s="13"/>
      <c r="DSU745" s="13"/>
      <c r="DSV745" s="13"/>
      <c r="DSW745" s="13"/>
      <c r="DSX745" s="13"/>
      <c r="DSY745" s="13"/>
      <c r="DSZ745" s="13"/>
      <c r="DTA745" s="13"/>
      <c r="DTB745" s="13"/>
      <c r="DTC745" s="13"/>
      <c r="DTD745" s="13"/>
      <c r="DTE745" s="13"/>
      <c r="DTF745" s="13"/>
      <c r="DTG745" s="13"/>
      <c r="DTH745" s="13"/>
      <c r="DTI745" s="13"/>
      <c r="DTJ745" s="13"/>
      <c r="DTK745" s="13"/>
      <c r="DTL745" s="13"/>
      <c r="DTM745" s="13"/>
      <c r="DTN745" s="13"/>
      <c r="DTO745" s="13"/>
      <c r="DTP745" s="13"/>
      <c r="DTQ745" s="13"/>
      <c r="DTR745" s="13"/>
      <c r="DTS745" s="13"/>
      <c r="DTT745" s="13"/>
      <c r="DTU745" s="13"/>
      <c r="DTV745" s="13"/>
      <c r="DTW745" s="13"/>
      <c r="DTX745" s="13"/>
      <c r="DTY745" s="13"/>
      <c r="DTZ745" s="13"/>
      <c r="DUA745" s="13"/>
      <c r="DUB745" s="13"/>
      <c r="DUC745" s="13"/>
      <c r="DUD745" s="13"/>
      <c r="DUE745" s="13"/>
      <c r="DUF745" s="13"/>
      <c r="DUG745" s="13"/>
      <c r="DUH745" s="13"/>
      <c r="DUI745" s="13"/>
      <c r="DUJ745" s="13"/>
      <c r="DUK745" s="13"/>
      <c r="DUL745" s="13"/>
      <c r="DUM745" s="13"/>
      <c r="DUN745" s="13"/>
      <c r="DUO745" s="13"/>
      <c r="DUP745" s="13"/>
      <c r="DUQ745" s="13"/>
      <c r="DUR745" s="13"/>
      <c r="DUS745" s="13"/>
      <c r="DUT745" s="13"/>
      <c r="DUU745" s="13"/>
      <c r="DUV745" s="13"/>
      <c r="DUW745" s="13"/>
      <c r="DUX745" s="13"/>
      <c r="DUY745" s="13"/>
      <c r="DUZ745" s="13"/>
      <c r="DVA745" s="13"/>
      <c r="DVB745" s="13"/>
      <c r="DVC745" s="13"/>
      <c r="DVD745" s="13"/>
      <c r="DVE745" s="13"/>
      <c r="DVF745" s="13"/>
      <c r="DVG745" s="13"/>
      <c r="DVH745" s="13"/>
      <c r="DVI745" s="13"/>
      <c r="DVJ745" s="13"/>
      <c r="DVK745" s="13"/>
      <c r="DVL745" s="13"/>
      <c r="DVM745" s="13"/>
      <c r="DVN745" s="13"/>
      <c r="DVO745" s="13"/>
      <c r="DVP745" s="13"/>
      <c r="DVQ745" s="13"/>
      <c r="DVR745" s="13"/>
      <c r="DVS745" s="13"/>
      <c r="DVT745" s="13"/>
      <c r="DVU745" s="13"/>
      <c r="DVV745" s="13"/>
      <c r="DVW745" s="13"/>
      <c r="DVX745" s="13"/>
      <c r="DVY745" s="13"/>
      <c r="DVZ745" s="13"/>
      <c r="DWA745" s="13"/>
      <c r="DWB745" s="13"/>
      <c r="DWC745" s="13"/>
      <c r="DWD745" s="13"/>
      <c r="DWE745" s="13"/>
      <c r="DWF745" s="13"/>
      <c r="DWG745" s="13"/>
      <c r="DWH745" s="13"/>
      <c r="DWI745" s="13"/>
      <c r="DWJ745" s="13"/>
      <c r="DWK745" s="13"/>
      <c r="DWL745" s="13"/>
      <c r="DWM745" s="13"/>
      <c r="DWN745" s="13"/>
      <c r="DWO745" s="13"/>
      <c r="DWP745" s="13"/>
      <c r="DWQ745" s="13"/>
      <c r="DWR745" s="13"/>
      <c r="DWS745" s="13"/>
      <c r="DWT745" s="13"/>
      <c r="DWU745" s="13"/>
      <c r="DWV745" s="13"/>
      <c r="DWW745" s="13"/>
      <c r="DWX745" s="13"/>
      <c r="DWY745" s="13"/>
      <c r="DWZ745" s="13"/>
      <c r="DXA745" s="13"/>
      <c r="DXB745" s="13"/>
      <c r="DXC745" s="13"/>
      <c r="DXD745" s="13"/>
      <c r="DXE745" s="13"/>
      <c r="DXF745" s="13"/>
      <c r="DXG745" s="13"/>
      <c r="DXH745" s="13"/>
      <c r="DXI745" s="13"/>
      <c r="DXJ745" s="13"/>
      <c r="DXK745" s="13"/>
      <c r="DXL745" s="13"/>
      <c r="DXM745" s="13"/>
      <c r="DXN745" s="13"/>
      <c r="DXO745" s="13"/>
      <c r="DXP745" s="13"/>
      <c r="DXQ745" s="13"/>
      <c r="DXR745" s="13"/>
      <c r="DXS745" s="13"/>
      <c r="DXT745" s="13"/>
      <c r="DXU745" s="13"/>
      <c r="DXV745" s="13"/>
      <c r="DXW745" s="13"/>
      <c r="DXX745" s="13"/>
      <c r="DXY745" s="13"/>
      <c r="DXZ745" s="13"/>
      <c r="DYA745" s="13"/>
      <c r="DYB745" s="13"/>
      <c r="DYC745" s="13"/>
      <c r="DYD745" s="13"/>
      <c r="DYE745" s="13"/>
      <c r="DYF745" s="13"/>
      <c r="DYG745" s="13"/>
      <c r="DYH745" s="13"/>
      <c r="DYI745" s="13"/>
      <c r="DYJ745" s="13"/>
      <c r="DYK745" s="13"/>
      <c r="DYL745" s="13"/>
      <c r="DYM745" s="13"/>
      <c r="DYN745" s="13"/>
      <c r="DYO745" s="13"/>
      <c r="DYP745" s="13"/>
      <c r="DYQ745" s="13"/>
      <c r="DYR745" s="13"/>
      <c r="DYS745" s="13"/>
      <c r="DYT745" s="13"/>
      <c r="DYU745" s="13"/>
      <c r="DYV745" s="13"/>
      <c r="DYW745" s="13"/>
      <c r="DYX745" s="13"/>
      <c r="DYY745" s="13"/>
      <c r="DYZ745" s="13"/>
      <c r="DZA745" s="13"/>
      <c r="DZB745" s="13"/>
      <c r="DZC745" s="13"/>
      <c r="DZD745" s="13"/>
      <c r="DZE745" s="13"/>
      <c r="DZF745" s="13"/>
      <c r="DZG745" s="13"/>
      <c r="DZH745" s="13"/>
      <c r="DZI745" s="13"/>
      <c r="DZJ745" s="13"/>
      <c r="DZK745" s="13"/>
      <c r="DZL745" s="13"/>
      <c r="DZM745" s="13"/>
      <c r="DZN745" s="13"/>
      <c r="DZO745" s="13"/>
      <c r="DZP745" s="13"/>
      <c r="DZQ745" s="13"/>
      <c r="DZR745" s="13"/>
      <c r="DZS745" s="13"/>
      <c r="DZT745" s="13"/>
      <c r="DZU745" s="13"/>
      <c r="DZV745" s="13"/>
      <c r="DZW745" s="13"/>
      <c r="DZX745" s="13"/>
      <c r="DZY745" s="13"/>
      <c r="DZZ745" s="13"/>
      <c r="EAA745" s="13"/>
      <c r="EAB745" s="13"/>
      <c r="EAC745" s="13"/>
      <c r="EAD745" s="13"/>
      <c r="EAE745" s="13"/>
      <c r="EAF745" s="13"/>
      <c r="EAG745" s="13"/>
      <c r="EAH745" s="13"/>
      <c r="EAI745" s="13"/>
      <c r="EAJ745" s="13"/>
      <c r="EAK745" s="13"/>
      <c r="EAL745" s="13"/>
      <c r="EAM745" s="13"/>
      <c r="EAN745" s="13"/>
      <c r="EAO745" s="13"/>
      <c r="EAP745" s="13"/>
      <c r="EAQ745" s="13"/>
      <c r="EAR745" s="13"/>
      <c r="EAS745" s="13"/>
      <c r="EAT745" s="13"/>
      <c r="EAU745" s="13"/>
      <c r="EAV745" s="13"/>
      <c r="EAW745" s="13"/>
      <c r="EAX745" s="13"/>
      <c r="EAY745" s="13"/>
      <c r="EAZ745" s="13"/>
      <c r="EBA745" s="13"/>
      <c r="EBB745" s="13"/>
      <c r="EBC745" s="13"/>
      <c r="EBD745" s="13"/>
      <c r="EBE745" s="13"/>
      <c r="EBF745" s="13"/>
      <c r="EBG745" s="13"/>
      <c r="EBH745" s="13"/>
      <c r="EBI745" s="13"/>
      <c r="EBJ745" s="13"/>
      <c r="EBK745" s="13"/>
      <c r="EBL745" s="13"/>
      <c r="EBM745" s="13"/>
      <c r="EBN745" s="13"/>
      <c r="EBO745" s="13"/>
      <c r="EBP745" s="13"/>
      <c r="EBQ745" s="13"/>
      <c r="EBR745" s="13"/>
      <c r="EBS745" s="13"/>
      <c r="EBT745" s="13"/>
      <c r="EBU745" s="13"/>
      <c r="EBV745" s="13"/>
      <c r="EBW745" s="13"/>
      <c r="EBX745" s="13"/>
      <c r="EBY745" s="13"/>
      <c r="EBZ745" s="13"/>
      <c r="ECA745" s="13"/>
      <c r="ECB745" s="13"/>
      <c r="ECC745" s="13"/>
      <c r="ECD745" s="13"/>
      <c r="ECE745" s="13"/>
      <c r="ECF745" s="13"/>
      <c r="ECG745" s="13"/>
      <c r="ECH745" s="13"/>
      <c r="ECI745" s="13"/>
      <c r="ECJ745" s="13"/>
      <c r="ECK745" s="13"/>
      <c r="ECL745" s="13"/>
      <c r="ECM745" s="13"/>
      <c r="ECN745" s="13"/>
      <c r="ECO745" s="13"/>
      <c r="ECP745" s="13"/>
      <c r="ECQ745" s="13"/>
      <c r="ECR745" s="13"/>
      <c r="ECS745" s="13"/>
      <c r="ECT745" s="13"/>
      <c r="ECU745" s="13"/>
      <c r="ECV745" s="13"/>
      <c r="ECW745" s="13"/>
      <c r="ECX745" s="13"/>
      <c r="ECY745" s="13"/>
      <c r="ECZ745" s="13"/>
      <c r="EDA745" s="13"/>
      <c r="EDB745" s="13"/>
      <c r="EDC745" s="13"/>
      <c r="EDD745" s="13"/>
      <c r="EDE745" s="13"/>
      <c r="EDF745" s="13"/>
      <c r="EDG745" s="13"/>
      <c r="EDH745" s="13"/>
      <c r="EDI745" s="13"/>
      <c r="EDJ745" s="13"/>
      <c r="EDK745" s="13"/>
      <c r="EDL745" s="13"/>
      <c r="EDM745" s="13"/>
      <c r="EDN745" s="13"/>
      <c r="EDO745" s="13"/>
      <c r="EDP745" s="13"/>
      <c r="EDQ745" s="13"/>
      <c r="EDR745" s="13"/>
      <c r="EDS745" s="13"/>
      <c r="EDT745" s="13"/>
      <c r="EDU745" s="13"/>
      <c r="EDV745" s="13"/>
      <c r="EDW745" s="13"/>
      <c r="EDX745" s="13"/>
      <c r="EDY745" s="13"/>
      <c r="EDZ745" s="13"/>
      <c r="EEA745" s="13"/>
      <c r="EEB745" s="13"/>
      <c r="EEC745" s="13"/>
      <c r="EED745" s="13"/>
      <c r="EEE745" s="13"/>
      <c r="EEF745" s="13"/>
      <c r="EEG745" s="13"/>
      <c r="EEH745" s="13"/>
      <c r="EEI745" s="13"/>
      <c r="EEJ745" s="13"/>
      <c r="EEK745" s="13"/>
      <c r="EEL745" s="13"/>
      <c r="EEM745" s="13"/>
      <c r="EEN745" s="13"/>
      <c r="EEO745" s="13"/>
      <c r="EEP745" s="13"/>
      <c r="EEQ745" s="13"/>
      <c r="EER745" s="13"/>
      <c r="EES745" s="13"/>
      <c r="EET745" s="13"/>
      <c r="EEU745" s="13"/>
      <c r="EEV745" s="13"/>
      <c r="EEW745" s="13"/>
      <c r="EEX745" s="13"/>
      <c r="EEY745" s="13"/>
      <c r="EEZ745" s="13"/>
      <c r="EFA745" s="13"/>
      <c r="EFB745" s="13"/>
      <c r="EFC745" s="13"/>
      <c r="EFD745" s="13"/>
      <c r="EFE745" s="13"/>
      <c r="EFF745" s="13"/>
      <c r="EFG745" s="13"/>
      <c r="EFH745" s="13"/>
      <c r="EFI745" s="13"/>
      <c r="EFJ745" s="13"/>
      <c r="EFK745" s="13"/>
      <c r="EFL745" s="13"/>
      <c r="EFM745" s="13"/>
      <c r="EFN745" s="13"/>
      <c r="EFO745" s="13"/>
      <c r="EFP745" s="13"/>
      <c r="EFQ745" s="13"/>
      <c r="EFR745" s="13"/>
      <c r="EFS745" s="13"/>
      <c r="EFT745" s="13"/>
      <c r="EFU745" s="13"/>
      <c r="EFV745" s="13"/>
      <c r="EFW745" s="13"/>
      <c r="EFX745" s="13"/>
      <c r="EFY745" s="13"/>
      <c r="EFZ745" s="13"/>
      <c r="EGA745" s="13"/>
      <c r="EGB745" s="13"/>
      <c r="EGC745" s="13"/>
      <c r="EGD745" s="13"/>
      <c r="EGE745" s="13"/>
      <c r="EGF745" s="13"/>
      <c r="EGG745" s="13"/>
      <c r="EGH745" s="13"/>
      <c r="EGI745" s="13"/>
      <c r="EGJ745" s="13"/>
      <c r="EGK745" s="13"/>
      <c r="EGL745" s="13"/>
      <c r="EGM745" s="13"/>
      <c r="EGN745" s="13"/>
      <c r="EGO745" s="13"/>
      <c r="EGP745" s="13"/>
      <c r="EGQ745" s="13"/>
      <c r="EGR745" s="13"/>
      <c r="EGS745" s="13"/>
      <c r="EGT745" s="13"/>
      <c r="EGU745" s="13"/>
      <c r="EGV745" s="13"/>
      <c r="EGW745" s="13"/>
      <c r="EGX745" s="13"/>
      <c r="EGY745" s="13"/>
      <c r="EGZ745" s="13"/>
      <c r="EHA745" s="13"/>
      <c r="EHB745" s="13"/>
      <c r="EHC745" s="13"/>
      <c r="EHD745" s="13"/>
      <c r="EHE745" s="13"/>
      <c r="EHF745" s="13"/>
      <c r="EHG745" s="13"/>
      <c r="EHH745" s="13"/>
      <c r="EHI745" s="13"/>
      <c r="EHJ745" s="13"/>
      <c r="EHK745" s="13"/>
      <c r="EHL745" s="13"/>
      <c r="EHM745" s="13"/>
      <c r="EHN745" s="13"/>
      <c r="EHO745" s="13"/>
      <c r="EHP745" s="13"/>
      <c r="EHQ745" s="13"/>
      <c r="EHR745" s="13"/>
      <c r="EHS745" s="13"/>
      <c r="EHT745" s="13"/>
      <c r="EHU745" s="13"/>
      <c r="EHV745" s="13"/>
      <c r="EHW745" s="13"/>
      <c r="EHX745" s="13"/>
      <c r="EHY745" s="13"/>
      <c r="EHZ745" s="13"/>
      <c r="EIA745" s="13"/>
      <c r="EIB745" s="13"/>
      <c r="EIC745" s="13"/>
      <c r="EID745" s="13"/>
      <c r="EIE745" s="13"/>
      <c r="EIF745" s="13"/>
      <c r="EIG745" s="13"/>
      <c r="EIH745" s="13"/>
      <c r="EII745" s="13"/>
      <c r="EIJ745" s="13"/>
      <c r="EIK745" s="13"/>
      <c r="EIL745" s="13"/>
      <c r="EIM745" s="13"/>
      <c r="EIN745" s="13"/>
      <c r="EIO745" s="13"/>
      <c r="EIP745" s="13"/>
      <c r="EIQ745" s="13"/>
      <c r="EIR745" s="13"/>
      <c r="EIS745" s="13"/>
      <c r="EIT745" s="13"/>
      <c r="EIU745" s="13"/>
      <c r="EIV745" s="13"/>
      <c r="EIW745" s="13"/>
      <c r="EIX745" s="13"/>
      <c r="EIY745" s="13"/>
      <c r="EIZ745" s="13"/>
      <c r="EJA745" s="13"/>
      <c r="EJB745" s="13"/>
      <c r="EJC745" s="13"/>
      <c r="EJD745" s="13"/>
      <c r="EJE745" s="13"/>
      <c r="EJF745" s="13"/>
      <c r="EJG745" s="13"/>
      <c r="EJH745" s="13"/>
      <c r="EJI745" s="13"/>
      <c r="EJJ745" s="13"/>
      <c r="EJK745" s="13"/>
      <c r="EJL745" s="13"/>
      <c r="EJM745" s="13"/>
      <c r="EJN745" s="13"/>
      <c r="EJO745" s="13"/>
      <c r="EJP745" s="13"/>
      <c r="EJQ745" s="13"/>
      <c r="EJR745" s="13"/>
      <c r="EJS745" s="13"/>
      <c r="EJT745" s="13"/>
      <c r="EJU745" s="13"/>
      <c r="EJV745" s="13"/>
      <c r="EJW745" s="13"/>
      <c r="EJX745" s="13"/>
      <c r="EJY745" s="13"/>
      <c r="EJZ745" s="13"/>
      <c r="EKA745" s="13"/>
      <c r="EKB745" s="13"/>
      <c r="EKC745" s="13"/>
      <c r="EKD745" s="13"/>
      <c r="EKE745" s="13"/>
      <c r="EKF745" s="13"/>
      <c r="EKG745" s="13"/>
      <c r="EKH745" s="13"/>
      <c r="EKI745" s="13"/>
      <c r="EKJ745" s="13"/>
      <c r="EKK745" s="13"/>
      <c r="EKL745" s="13"/>
      <c r="EKM745" s="13"/>
      <c r="EKN745" s="13"/>
      <c r="EKO745" s="13"/>
      <c r="EKP745" s="13"/>
      <c r="EKQ745" s="13"/>
      <c r="EKR745" s="13"/>
      <c r="EKS745" s="13"/>
      <c r="EKT745" s="13"/>
      <c r="EKU745" s="13"/>
      <c r="EKV745" s="13"/>
      <c r="EKW745" s="13"/>
      <c r="EKX745" s="13"/>
      <c r="EKY745" s="13"/>
      <c r="EKZ745" s="13"/>
      <c r="ELA745" s="13"/>
      <c r="ELB745" s="13"/>
      <c r="ELC745" s="13"/>
      <c r="ELD745" s="13"/>
      <c r="ELE745" s="13"/>
      <c r="ELF745" s="13"/>
      <c r="ELG745" s="13"/>
      <c r="ELH745" s="13"/>
      <c r="ELI745" s="13"/>
      <c r="ELJ745" s="13"/>
      <c r="ELK745" s="13"/>
      <c r="ELL745" s="13"/>
      <c r="ELM745" s="13"/>
      <c r="ELN745" s="13"/>
      <c r="ELO745" s="13"/>
      <c r="ELP745" s="13"/>
      <c r="ELQ745" s="13"/>
      <c r="ELR745" s="13"/>
      <c r="ELS745" s="13"/>
      <c r="ELT745" s="13"/>
      <c r="ELU745" s="13"/>
      <c r="ELV745" s="13"/>
      <c r="ELW745" s="13"/>
      <c r="ELX745" s="13"/>
      <c r="ELY745" s="13"/>
      <c r="ELZ745" s="13"/>
      <c r="EMA745" s="13"/>
      <c r="EMB745" s="13"/>
      <c r="EMC745" s="13"/>
      <c r="EMD745" s="13"/>
      <c r="EME745" s="13"/>
      <c r="EMF745" s="13"/>
      <c r="EMG745" s="13"/>
      <c r="EMH745" s="13"/>
      <c r="EMI745" s="13"/>
      <c r="EMJ745" s="13"/>
      <c r="EMK745" s="13"/>
      <c r="EML745" s="13"/>
      <c r="EMM745" s="13"/>
      <c r="EMN745" s="13"/>
      <c r="EMO745" s="13"/>
      <c r="EMP745" s="13"/>
      <c r="EMQ745" s="13"/>
      <c r="EMR745" s="13"/>
      <c r="EMS745" s="13"/>
      <c r="EMT745" s="13"/>
      <c r="EMU745" s="13"/>
      <c r="EMV745" s="13"/>
      <c r="EMW745" s="13"/>
      <c r="EMX745" s="13"/>
      <c r="EMY745" s="13"/>
      <c r="EMZ745" s="13"/>
      <c r="ENA745" s="13"/>
      <c r="ENB745" s="13"/>
      <c r="ENC745" s="13"/>
      <c r="END745" s="13"/>
      <c r="ENE745" s="13"/>
      <c r="ENF745" s="13"/>
      <c r="ENG745" s="13"/>
      <c r="ENH745" s="13"/>
      <c r="ENI745" s="13"/>
      <c r="ENJ745" s="13"/>
      <c r="ENK745" s="13"/>
      <c r="ENL745" s="13"/>
      <c r="ENM745" s="13"/>
      <c r="ENN745" s="13"/>
      <c r="ENO745" s="13"/>
      <c r="ENP745" s="13"/>
      <c r="ENQ745" s="13"/>
      <c r="ENR745" s="13"/>
      <c r="ENS745" s="13"/>
      <c r="ENT745" s="13"/>
      <c r="ENU745" s="13"/>
      <c r="ENV745" s="13"/>
      <c r="ENW745" s="13"/>
      <c r="ENX745" s="13"/>
      <c r="ENY745" s="13"/>
      <c r="ENZ745" s="13"/>
      <c r="EOA745" s="13"/>
      <c r="EOB745" s="13"/>
      <c r="EOC745" s="13"/>
      <c r="EOD745" s="13"/>
      <c r="EOE745" s="13"/>
      <c r="EOF745" s="13"/>
      <c r="EOG745" s="13"/>
      <c r="EOH745" s="13"/>
      <c r="EOI745" s="13"/>
      <c r="EOJ745" s="13"/>
      <c r="EOK745" s="13"/>
      <c r="EOL745" s="13"/>
      <c r="EOM745" s="13"/>
      <c r="EON745" s="13"/>
      <c r="EOO745" s="13"/>
      <c r="EOP745" s="13"/>
      <c r="EOQ745" s="13"/>
      <c r="EOR745" s="13"/>
      <c r="EOS745" s="13"/>
      <c r="EOT745" s="13"/>
      <c r="EOU745" s="13"/>
      <c r="EOV745" s="13"/>
      <c r="EOW745" s="13"/>
      <c r="EOX745" s="13"/>
      <c r="EOY745" s="13"/>
      <c r="EOZ745" s="13"/>
      <c r="EPA745" s="13"/>
      <c r="EPB745" s="13"/>
      <c r="EPC745" s="13"/>
      <c r="EPD745" s="13"/>
      <c r="EPE745" s="13"/>
      <c r="EPF745" s="13"/>
      <c r="EPG745" s="13"/>
      <c r="EPH745" s="13"/>
      <c r="EPI745" s="13"/>
      <c r="EPJ745" s="13"/>
      <c r="EPK745" s="13"/>
      <c r="EPL745" s="13"/>
      <c r="EPM745" s="13"/>
      <c r="EPN745" s="13"/>
      <c r="EPO745" s="13"/>
      <c r="EPP745" s="13"/>
      <c r="EPQ745" s="13"/>
      <c r="EPR745" s="13"/>
      <c r="EPS745" s="13"/>
      <c r="EPT745" s="13"/>
      <c r="EPU745" s="13"/>
      <c r="EPV745" s="13"/>
      <c r="EPW745" s="13"/>
      <c r="EPX745" s="13"/>
      <c r="EPY745" s="13"/>
      <c r="EPZ745" s="13"/>
      <c r="EQA745" s="13"/>
      <c r="EQB745" s="13"/>
      <c r="EQC745" s="13"/>
      <c r="EQD745" s="13"/>
      <c r="EQE745" s="13"/>
      <c r="EQF745" s="13"/>
      <c r="EQG745" s="13"/>
      <c r="EQH745" s="13"/>
      <c r="EQI745" s="13"/>
      <c r="EQJ745" s="13"/>
      <c r="EQK745" s="13"/>
      <c r="EQL745" s="13"/>
      <c r="EQM745" s="13"/>
      <c r="EQN745" s="13"/>
      <c r="EQO745" s="13"/>
      <c r="EQP745" s="13"/>
      <c r="EQQ745" s="13"/>
      <c r="EQR745" s="13"/>
      <c r="EQS745" s="13"/>
      <c r="EQT745" s="13"/>
      <c r="EQU745" s="13"/>
      <c r="EQV745" s="13"/>
      <c r="EQW745" s="13"/>
      <c r="EQX745" s="13"/>
      <c r="EQY745" s="13"/>
      <c r="EQZ745" s="13"/>
      <c r="ERA745" s="13"/>
      <c r="ERB745" s="13"/>
      <c r="ERC745" s="13"/>
      <c r="ERD745" s="13"/>
      <c r="ERE745" s="13"/>
      <c r="ERF745" s="13"/>
      <c r="ERG745" s="13"/>
      <c r="ERH745" s="13"/>
      <c r="ERI745" s="13"/>
      <c r="ERJ745" s="13"/>
      <c r="ERK745" s="13"/>
      <c r="ERL745" s="13"/>
      <c r="ERM745" s="13"/>
      <c r="ERN745" s="13"/>
      <c r="ERO745" s="13"/>
      <c r="ERP745" s="13"/>
      <c r="ERQ745" s="13"/>
      <c r="ERR745" s="13"/>
      <c r="ERS745" s="13"/>
      <c r="ERT745" s="13"/>
      <c r="ERU745" s="13"/>
      <c r="ERV745" s="13"/>
      <c r="ERW745" s="13"/>
      <c r="ERX745" s="13"/>
      <c r="ERY745" s="13"/>
      <c r="ERZ745" s="13"/>
      <c r="ESA745" s="13"/>
      <c r="ESB745" s="13"/>
      <c r="ESC745" s="13"/>
      <c r="ESD745" s="13"/>
      <c r="ESE745" s="13"/>
      <c r="ESF745" s="13"/>
      <c r="ESG745" s="13"/>
      <c r="ESH745" s="13"/>
      <c r="ESI745" s="13"/>
      <c r="ESJ745" s="13"/>
      <c r="ESK745" s="13"/>
      <c r="ESL745" s="13"/>
      <c r="ESM745" s="13"/>
      <c r="ESN745" s="13"/>
      <c r="ESO745" s="13"/>
      <c r="ESP745" s="13"/>
      <c r="ESQ745" s="13"/>
      <c r="ESR745" s="13"/>
      <c r="ESS745" s="13"/>
      <c r="EST745" s="13"/>
      <c r="ESU745" s="13"/>
      <c r="ESV745" s="13"/>
      <c r="ESW745" s="13"/>
      <c r="ESX745" s="13"/>
      <c r="ESY745" s="13"/>
      <c r="ESZ745" s="13"/>
      <c r="ETA745" s="13"/>
      <c r="ETB745" s="13"/>
      <c r="ETC745" s="13"/>
      <c r="ETD745" s="13"/>
      <c r="ETE745" s="13"/>
      <c r="ETF745" s="13"/>
      <c r="ETG745" s="13"/>
      <c r="ETH745" s="13"/>
      <c r="ETI745" s="13"/>
      <c r="ETJ745" s="13"/>
      <c r="ETK745" s="13"/>
      <c r="ETL745" s="13"/>
      <c r="ETM745" s="13"/>
      <c r="ETN745" s="13"/>
      <c r="ETO745" s="13"/>
      <c r="ETP745" s="13"/>
      <c r="ETQ745" s="13"/>
      <c r="ETR745" s="13"/>
      <c r="ETS745" s="13"/>
      <c r="ETT745" s="13"/>
      <c r="ETU745" s="13"/>
      <c r="ETV745" s="13"/>
      <c r="ETW745" s="13"/>
      <c r="ETX745" s="13"/>
      <c r="ETY745" s="13"/>
      <c r="ETZ745" s="13"/>
      <c r="EUA745" s="13"/>
      <c r="EUB745" s="13"/>
      <c r="EUC745" s="13"/>
      <c r="EUD745" s="13"/>
      <c r="EUE745" s="13"/>
      <c r="EUF745" s="13"/>
      <c r="EUG745" s="13"/>
      <c r="EUH745" s="13"/>
      <c r="EUI745" s="13"/>
      <c r="EUJ745" s="13"/>
      <c r="EUK745" s="13"/>
      <c r="EUL745" s="13"/>
      <c r="EUM745" s="13"/>
      <c r="EUN745" s="13"/>
      <c r="EUO745" s="13"/>
      <c r="EUP745" s="13"/>
      <c r="EUQ745" s="13"/>
      <c r="EUR745" s="13"/>
      <c r="EUS745" s="13"/>
      <c r="EUT745" s="13"/>
      <c r="EUU745" s="13"/>
      <c r="EUV745" s="13"/>
      <c r="EUW745" s="13"/>
      <c r="EUX745" s="13"/>
      <c r="EUY745" s="13"/>
      <c r="EUZ745" s="13"/>
      <c r="EVA745" s="13"/>
      <c r="EVB745" s="13"/>
      <c r="EVC745" s="13"/>
      <c r="EVD745" s="13"/>
      <c r="EVE745" s="13"/>
      <c r="EVF745" s="13"/>
      <c r="EVG745" s="13"/>
      <c r="EVH745" s="13"/>
      <c r="EVI745" s="13"/>
      <c r="EVJ745" s="13"/>
      <c r="EVK745" s="13"/>
      <c r="EVL745" s="13"/>
      <c r="EVM745" s="13"/>
      <c r="EVN745" s="13"/>
      <c r="EVO745" s="13"/>
      <c r="EVP745" s="13"/>
      <c r="EVQ745" s="13"/>
      <c r="EVR745" s="13"/>
      <c r="EVS745" s="13"/>
      <c r="EVT745" s="13"/>
      <c r="EVU745" s="13"/>
      <c r="EVV745" s="13"/>
      <c r="EVW745" s="13"/>
      <c r="EVX745" s="13"/>
      <c r="EVY745" s="13"/>
      <c r="EVZ745" s="13"/>
      <c r="EWA745" s="13"/>
      <c r="EWB745" s="13"/>
      <c r="EWC745" s="13"/>
      <c r="EWD745" s="13"/>
      <c r="EWE745" s="13"/>
      <c r="EWF745" s="13"/>
      <c r="EWG745" s="13"/>
      <c r="EWH745" s="13"/>
      <c r="EWI745" s="13"/>
      <c r="EWJ745" s="13"/>
      <c r="EWK745" s="13"/>
      <c r="EWL745" s="13"/>
      <c r="EWM745" s="13"/>
      <c r="EWN745" s="13"/>
      <c r="EWO745" s="13"/>
      <c r="EWP745" s="13"/>
      <c r="EWQ745" s="13"/>
      <c r="EWR745" s="13"/>
      <c r="EWS745" s="13"/>
      <c r="EWT745" s="13"/>
      <c r="EWU745" s="13"/>
      <c r="EWV745" s="13"/>
      <c r="EWW745" s="13"/>
      <c r="EWX745" s="13"/>
      <c r="EWY745" s="13"/>
      <c r="EWZ745" s="13"/>
      <c r="EXA745" s="13"/>
      <c r="EXB745" s="13"/>
      <c r="EXC745" s="13"/>
      <c r="EXD745" s="13"/>
      <c r="EXE745" s="13"/>
      <c r="EXF745" s="13"/>
      <c r="EXG745" s="13"/>
      <c r="EXH745" s="13"/>
      <c r="EXI745" s="13"/>
      <c r="EXJ745" s="13"/>
      <c r="EXK745" s="13"/>
      <c r="EXL745" s="13"/>
      <c r="EXM745" s="13"/>
      <c r="EXN745" s="13"/>
      <c r="EXO745" s="13"/>
      <c r="EXP745" s="13"/>
      <c r="EXQ745" s="13"/>
      <c r="EXR745" s="13"/>
      <c r="EXS745" s="13"/>
      <c r="EXT745" s="13"/>
      <c r="EXU745" s="13"/>
      <c r="EXV745" s="13"/>
      <c r="EXW745" s="13"/>
      <c r="EXX745" s="13"/>
      <c r="EXY745" s="13"/>
      <c r="EXZ745" s="13"/>
      <c r="EYA745" s="13"/>
      <c r="EYB745" s="13"/>
      <c r="EYC745" s="13"/>
      <c r="EYD745" s="13"/>
      <c r="EYE745" s="13"/>
      <c r="EYF745" s="13"/>
      <c r="EYG745" s="13"/>
      <c r="EYH745" s="13"/>
      <c r="EYI745" s="13"/>
      <c r="EYJ745" s="13"/>
      <c r="EYK745" s="13"/>
      <c r="EYL745" s="13"/>
      <c r="EYM745" s="13"/>
      <c r="EYN745" s="13"/>
      <c r="EYO745" s="13"/>
      <c r="EYP745" s="13"/>
      <c r="EYQ745" s="13"/>
      <c r="EYR745" s="13"/>
      <c r="EYS745" s="13"/>
      <c r="EYT745" s="13"/>
      <c r="EYU745" s="13"/>
      <c r="EYV745" s="13"/>
      <c r="EYW745" s="13"/>
      <c r="EYX745" s="13"/>
      <c r="EYY745" s="13"/>
      <c r="EYZ745" s="13"/>
      <c r="EZA745" s="13"/>
      <c r="EZB745" s="13"/>
      <c r="EZC745" s="13"/>
      <c r="EZD745" s="13"/>
      <c r="EZE745" s="13"/>
      <c r="EZF745" s="13"/>
      <c r="EZG745" s="13"/>
      <c r="EZH745" s="13"/>
      <c r="EZI745" s="13"/>
      <c r="EZJ745" s="13"/>
      <c r="EZK745" s="13"/>
      <c r="EZL745" s="13"/>
      <c r="EZM745" s="13"/>
      <c r="EZN745" s="13"/>
      <c r="EZO745" s="13"/>
      <c r="EZP745" s="13"/>
      <c r="EZQ745" s="13"/>
      <c r="EZR745" s="13"/>
      <c r="EZS745" s="13"/>
      <c r="EZT745" s="13"/>
      <c r="EZU745" s="13"/>
      <c r="EZV745" s="13"/>
      <c r="EZW745" s="13"/>
      <c r="EZX745" s="13"/>
      <c r="EZY745" s="13"/>
      <c r="EZZ745" s="13"/>
      <c r="FAA745" s="13"/>
      <c r="FAB745" s="13"/>
      <c r="FAC745" s="13"/>
      <c r="FAD745" s="13"/>
      <c r="FAE745" s="13"/>
      <c r="FAF745" s="13"/>
      <c r="FAG745" s="13"/>
      <c r="FAH745" s="13"/>
      <c r="FAI745" s="13"/>
      <c r="FAJ745" s="13"/>
      <c r="FAK745" s="13"/>
      <c r="FAL745" s="13"/>
      <c r="FAM745" s="13"/>
      <c r="FAN745" s="13"/>
      <c r="FAO745" s="13"/>
      <c r="FAP745" s="13"/>
      <c r="FAQ745" s="13"/>
      <c r="FAR745" s="13"/>
      <c r="FAS745" s="13"/>
      <c r="FAT745" s="13"/>
      <c r="FAU745" s="13"/>
      <c r="FAV745" s="13"/>
      <c r="FAW745" s="13"/>
      <c r="FAX745" s="13"/>
      <c r="FAY745" s="13"/>
      <c r="FAZ745" s="13"/>
      <c r="FBA745" s="13"/>
      <c r="FBB745" s="13"/>
      <c r="FBC745" s="13"/>
      <c r="FBD745" s="13"/>
      <c r="FBE745" s="13"/>
      <c r="FBF745" s="13"/>
      <c r="FBG745" s="13"/>
      <c r="FBH745" s="13"/>
      <c r="FBI745" s="13"/>
      <c r="FBJ745" s="13"/>
      <c r="FBK745" s="13"/>
      <c r="FBL745" s="13"/>
      <c r="FBM745" s="13"/>
      <c r="FBN745" s="13"/>
      <c r="FBO745" s="13"/>
      <c r="FBP745" s="13"/>
      <c r="FBQ745" s="13"/>
      <c r="FBR745" s="13"/>
      <c r="FBS745" s="13"/>
      <c r="FBT745" s="13"/>
      <c r="FBU745" s="13"/>
      <c r="FBV745" s="13"/>
      <c r="FBW745" s="13"/>
      <c r="FBX745" s="13"/>
      <c r="FBY745" s="13"/>
      <c r="FBZ745" s="13"/>
      <c r="FCA745" s="13"/>
      <c r="FCB745" s="13"/>
      <c r="FCC745" s="13"/>
      <c r="FCD745" s="13"/>
      <c r="FCE745" s="13"/>
      <c r="FCF745" s="13"/>
      <c r="FCG745" s="13"/>
      <c r="FCH745" s="13"/>
      <c r="FCI745" s="13"/>
      <c r="FCJ745" s="13"/>
      <c r="FCK745" s="13"/>
      <c r="FCL745" s="13"/>
      <c r="FCM745" s="13"/>
      <c r="FCN745" s="13"/>
      <c r="FCO745" s="13"/>
      <c r="FCP745" s="13"/>
      <c r="FCQ745" s="13"/>
      <c r="FCR745" s="13"/>
      <c r="FCS745" s="13"/>
      <c r="FCT745" s="13"/>
      <c r="FCU745" s="13"/>
      <c r="FCV745" s="13"/>
      <c r="FCW745" s="13"/>
      <c r="FCX745" s="13"/>
      <c r="FCY745" s="13"/>
      <c r="FCZ745" s="13"/>
      <c r="FDA745" s="13"/>
      <c r="FDB745" s="13"/>
      <c r="FDC745" s="13"/>
      <c r="FDD745" s="13"/>
      <c r="FDE745" s="13"/>
      <c r="FDF745" s="13"/>
      <c r="FDG745" s="13"/>
      <c r="FDH745" s="13"/>
      <c r="FDI745" s="13"/>
      <c r="FDJ745" s="13"/>
      <c r="FDK745" s="13"/>
      <c r="FDL745" s="13"/>
      <c r="FDM745" s="13"/>
      <c r="FDN745" s="13"/>
      <c r="FDO745" s="13"/>
      <c r="FDP745" s="13"/>
      <c r="FDQ745" s="13"/>
      <c r="FDR745" s="13"/>
      <c r="FDS745" s="13"/>
      <c r="FDT745" s="13"/>
      <c r="FDU745" s="13"/>
      <c r="FDV745" s="13"/>
      <c r="FDW745" s="13"/>
      <c r="FDX745" s="13"/>
      <c r="FDY745" s="13"/>
      <c r="FDZ745" s="13"/>
      <c r="FEA745" s="13"/>
      <c r="FEB745" s="13"/>
      <c r="FEC745" s="13"/>
      <c r="FED745" s="13"/>
      <c r="FEE745" s="13"/>
      <c r="FEF745" s="13"/>
      <c r="FEG745" s="13"/>
      <c r="FEH745" s="13"/>
      <c r="FEI745" s="13"/>
      <c r="FEJ745" s="13"/>
      <c r="FEK745" s="13"/>
      <c r="FEL745" s="13"/>
      <c r="FEM745" s="13"/>
      <c r="FEN745" s="13"/>
      <c r="FEO745" s="13"/>
      <c r="FEP745" s="13"/>
      <c r="FEQ745" s="13"/>
      <c r="FER745" s="13"/>
      <c r="FES745" s="13"/>
      <c r="FET745" s="13"/>
      <c r="FEU745" s="13"/>
      <c r="FEV745" s="13"/>
      <c r="FEW745" s="13"/>
      <c r="FEX745" s="13"/>
      <c r="FEY745" s="13"/>
      <c r="FEZ745" s="13"/>
      <c r="FFA745" s="13"/>
      <c r="FFB745" s="13"/>
      <c r="FFC745" s="13"/>
      <c r="FFD745" s="13"/>
      <c r="FFE745" s="13"/>
      <c r="FFF745" s="13"/>
      <c r="FFG745" s="13"/>
      <c r="FFH745" s="13"/>
      <c r="FFI745" s="13"/>
      <c r="FFJ745" s="13"/>
      <c r="FFK745" s="13"/>
      <c r="FFL745" s="13"/>
      <c r="FFM745" s="13"/>
      <c r="FFN745" s="13"/>
      <c r="FFO745" s="13"/>
      <c r="FFP745" s="13"/>
      <c r="FFQ745" s="13"/>
      <c r="FFR745" s="13"/>
      <c r="FFS745" s="13"/>
      <c r="FFT745" s="13"/>
      <c r="FFU745" s="13"/>
      <c r="FFV745" s="13"/>
      <c r="FFW745" s="13"/>
      <c r="FFX745" s="13"/>
      <c r="FFY745" s="13"/>
      <c r="FFZ745" s="13"/>
      <c r="FGA745" s="13"/>
      <c r="FGB745" s="13"/>
      <c r="FGC745" s="13"/>
      <c r="FGD745" s="13"/>
      <c r="FGE745" s="13"/>
      <c r="FGF745" s="13"/>
      <c r="FGG745" s="13"/>
      <c r="FGH745" s="13"/>
      <c r="FGI745" s="13"/>
      <c r="FGJ745" s="13"/>
      <c r="FGK745" s="13"/>
      <c r="FGL745" s="13"/>
      <c r="FGM745" s="13"/>
      <c r="FGN745" s="13"/>
      <c r="FGO745" s="13"/>
      <c r="FGP745" s="13"/>
      <c r="FGQ745" s="13"/>
      <c r="FGR745" s="13"/>
      <c r="FGS745" s="13"/>
      <c r="FGT745" s="13"/>
      <c r="FGU745" s="13"/>
      <c r="FGV745" s="13"/>
      <c r="FGW745" s="13"/>
      <c r="FGX745" s="13"/>
      <c r="FGY745" s="13"/>
      <c r="FGZ745" s="13"/>
      <c r="FHA745" s="13"/>
      <c r="FHB745" s="13"/>
      <c r="FHC745" s="13"/>
      <c r="FHD745" s="13"/>
      <c r="FHE745" s="13"/>
      <c r="FHF745" s="13"/>
      <c r="FHG745" s="13"/>
      <c r="FHH745" s="13"/>
      <c r="FHI745" s="13"/>
      <c r="FHJ745" s="13"/>
      <c r="FHK745" s="13"/>
      <c r="FHL745" s="13"/>
      <c r="FHM745" s="13"/>
      <c r="FHN745" s="13"/>
      <c r="FHO745" s="13"/>
      <c r="FHP745" s="13"/>
      <c r="FHQ745" s="13"/>
      <c r="FHR745" s="13"/>
      <c r="FHS745" s="13"/>
      <c r="FHT745" s="13"/>
      <c r="FHU745" s="13"/>
      <c r="FHV745" s="13"/>
      <c r="FHW745" s="13"/>
      <c r="FHX745" s="13"/>
      <c r="FHY745" s="13"/>
      <c r="FHZ745" s="13"/>
      <c r="FIA745" s="13"/>
      <c r="FIB745" s="13"/>
      <c r="FIC745" s="13"/>
      <c r="FID745" s="13"/>
      <c r="FIE745" s="13"/>
      <c r="FIF745" s="13"/>
      <c r="FIG745" s="13"/>
      <c r="FIH745" s="13"/>
      <c r="FII745" s="13"/>
      <c r="FIJ745" s="13"/>
      <c r="FIK745" s="13"/>
      <c r="FIL745" s="13"/>
      <c r="FIM745" s="13"/>
      <c r="FIN745" s="13"/>
      <c r="FIO745" s="13"/>
      <c r="FIP745" s="13"/>
      <c r="FIQ745" s="13"/>
      <c r="FIR745" s="13"/>
      <c r="FIS745" s="13"/>
      <c r="FIT745" s="13"/>
      <c r="FIU745" s="13"/>
      <c r="FIV745" s="13"/>
      <c r="FIW745" s="13"/>
      <c r="FIX745" s="13"/>
      <c r="FIY745" s="13"/>
      <c r="FIZ745" s="13"/>
      <c r="FJA745" s="13"/>
      <c r="FJB745" s="13"/>
      <c r="FJC745" s="13"/>
      <c r="FJD745" s="13"/>
      <c r="FJE745" s="13"/>
      <c r="FJF745" s="13"/>
      <c r="FJG745" s="13"/>
      <c r="FJH745" s="13"/>
      <c r="FJI745" s="13"/>
      <c r="FJJ745" s="13"/>
      <c r="FJK745" s="13"/>
      <c r="FJL745" s="13"/>
      <c r="FJM745" s="13"/>
      <c r="FJN745" s="13"/>
      <c r="FJO745" s="13"/>
      <c r="FJP745" s="13"/>
      <c r="FJQ745" s="13"/>
      <c r="FJR745" s="13"/>
      <c r="FJS745" s="13"/>
      <c r="FJT745" s="13"/>
      <c r="FJU745" s="13"/>
      <c r="FJV745" s="13"/>
      <c r="FJW745" s="13"/>
      <c r="FJX745" s="13"/>
      <c r="FJY745" s="13"/>
      <c r="FJZ745" s="13"/>
      <c r="FKA745" s="13"/>
      <c r="FKB745" s="13"/>
      <c r="FKC745" s="13"/>
      <c r="FKD745" s="13"/>
      <c r="FKE745" s="13"/>
      <c r="FKF745" s="13"/>
      <c r="FKG745" s="13"/>
      <c r="FKH745" s="13"/>
      <c r="FKI745" s="13"/>
      <c r="FKJ745" s="13"/>
      <c r="FKK745" s="13"/>
      <c r="FKL745" s="13"/>
      <c r="FKM745" s="13"/>
      <c r="FKN745" s="13"/>
      <c r="FKO745" s="13"/>
      <c r="FKP745" s="13"/>
      <c r="FKQ745" s="13"/>
      <c r="FKR745" s="13"/>
      <c r="FKS745" s="13"/>
      <c r="FKT745" s="13"/>
      <c r="FKU745" s="13"/>
      <c r="FKV745" s="13"/>
      <c r="FKW745" s="13"/>
      <c r="FKX745" s="13"/>
      <c r="FKY745" s="13"/>
      <c r="FKZ745" s="13"/>
      <c r="FLA745" s="13"/>
      <c r="FLB745" s="13"/>
      <c r="FLC745" s="13"/>
      <c r="FLD745" s="13"/>
      <c r="FLE745" s="13"/>
      <c r="FLF745" s="13"/>
      <c r="FLG745" s="13"/>
      <c r="FLH745" s="13"/>
      <c r="FLI745" s="13"/>
      <c r="FLJ745" s="13"/>
      <c r="FLK745" s="13"/>
      <c r="FLL745" s="13"/>
      <c r="FLM745" s="13"/>
      <c r="FLN745" s="13"/>
      <c r="FLO745" s="13"/>
      <c r="FLP745" s="13"/>
      <c r="FLQ745" s="13"/>
      <c r="FLR745" s="13"/>
      <c r="FLS745" s="13"/>
      <c r="FLT745" s="13"/>
      <c r="FLU745" s="13"/>
      <c r="FLV745" s="13"/>
      <c r="FLW745" s="13"/>
      <c r="FLX745" s="13"/>
      <c r="FLY745" s="13"/>
      <c r="FLZ745" s="13"/>
      <c r="FMA745" s="13"/>
      <c r="FMB745" s="13"/>
      <c r="FMC745" s="13"/>
      <c r="FMD745" s="13"/>
      <c r="FME745" s="13"/>
      <c r="FMF745" s="13"/>
      <c r="FMG745" s="13"/>
      <c r="FMH745" s="13"/>
      <c r="FMI745" s="13"/>
      <c r="FMJ745" s="13"/>
      <c r="FMK745" s="13"/>
      <c r="FML745" s="13"/>
      <c r="FMM745" s="13"/>
      <c r="FMN745" s="13"/>
      <c r="FMO745" s="13"/>
      <c r="FMP745" s="13"/>
      <c r="FMQ745" s="13"/>
      <c r="FMR745" s="13"/>
      <c r="FMS745" s="13"/>
      <c r="FMT745" s="13"/>
      <c r="FMU745" s="13"/>
      <c r="FMV745" s="13"/>
      <c r="FMW745" s="13"/>
      <c r="FMX745" s="13"/>
      <c r="FMY745" s="13"/>
      <c r="FMZ745" s="13"/>
      <c r="FNA745" s="13"/>
      <c r="FNB745" s="13"/>
      <c r="FNC745" s="13"/>
      <c r="FND745" s="13"/>
      <c r="FNE745" s="13"/>
      <c r="FNF745" s="13"/>
      <c r="FNG745" s="13"/>
      <c r="FNH745" s="13"/>
      <c r="FNI745" s="13"/>
      <c r="FNJ745" s="13"/>
      <c r="FNK745" s="13"/>
      <c r="FNL745" s="13"/>
      <c r="FNM745" s="13"/>
      <c r="FNN745" s="13"/>
      <c r="FNO745" s="13"/>
      <c r="FNP745" s="13"/>
      <c r="FNQ745" s="13"/>
      <c r="FNR745" s="13"/>
      <c r="FNS745" s="13"/>
      <c r="FNT745" s="13"/>
      <c r="FNU745" s="13"/>
      <c r="FNV745" s="13"/>
      <c r="FNW745" s="13"/>
      <c r="FNX745" s="13"/>
      <c r="FNY745" s="13"/>
      <c r="FNZ745" s="13"/>
      <c r="FOA745" s="13"/>
      <c r="FOB745" s="13"/>
      <c r="FOC745" s="13"/>
      <c r="FOD745" s="13"/>
      <c r="FOE745" s="13"/>
      <c r="FOF745" s="13"/>
      <c r="FOG745" s="13"/>
      <c r="FOH745" s="13"/>
      <c r="FOI745" s="13"/>
      <c r="FOJ745" s="13"/>
      <c r="FOK745" s="13"/>
      <c r="FOL745" s="13"/>
      <c r="FOM745" s="13"/>
      <c r="FON745" s="13"/>
      <c r="FOO745" s="13"/>
      <c r="FOP745" s="13"/>
      <c r="FOQ745" s="13"/>
      <c r="FOR745" s="13"/>
      <c r="FOS745" s="13"/>
      <c r="FOT745" s="13"/>
      <c r="FOU745" s="13"/>
      <c r="FOV745" s="13"/>
      <c r="FOW745" s="13"/>
      <c r="FOX745" s="13"/>
      <c r="FOY745" s="13"/>
      <c r="FOZ745" s="13"/>
      <c r="FPA745" s="13"/>
      <c r="FPB745" s="13"/>
      <c r="FPC745" s="13"/>
      <c r="FPD745" s="13"/>
      <c r="FPE745" s="13"/>
      <c r="FPF745" s="13"/>
      <c r="FPG745" s="13"/>
      <c r="FPH745" s="13"/>
      <c r="FPI745" s="13"/>
      <c r="FPJ745" s="13"/>
      <c r="FPK745" s="13"/>
      <c r="FPL745" s="13"/>
      <c r="FPM745" s="13"/>
      <c r="FPN745" s="13"/>
      <c r="FPO745" s="13"/>
      <c r="FPP745" s="13"/>
      <c r="FPQ745" s="13"/>
      <c r="FPR745" s="13"/>
      <c r="FPS745" s="13"/>
      <c r="FPT745" s="13"/>
      <c r="FPU745" s="13"/>
      <c r="FPV745" s="13"/>
      <c r="FPW745" s="13"/>
      <c r="FPX745" s="13"/>
      <c r="FPY745" s="13"/>
      <c r="FPZ745" s="13"/>
      <c r="FQA745" s="13"/>
      <c r="FQB745" s="13"/>
      <c r="FQC745" s="13"/>
      <c r="FQD745" s="13"/>
      <c r="FQE745" s="13"/>
      <c r="FQF745" s="13"/>
      <c r="FQG745" s="13"/>
      <c r="FQH745" s="13"/>
      <c r="FQI745" s="13"/>
      <c r="FQJ745" s="13"/>
      <c r="FQK745" s="13"/>
      <c r="FQL745" s="13"/>
      <c r="FQM745" s="13"/>
      <c r="FQN745" s="13"/>
      <c r="FQO745" s="13"/>
      <c r="FQP745" s="13"/>
      <c r="FQQ745" s="13"/>
      <c r="FQR745" s="13"/>
      <c r="FQS745" s="13"/>
      <c r="FQT745" s="13"/>
      <c r="FQU745" s="13"/>
      <c r="FQV745" s="13"/>
      <c r="FQW745" s="13"/>
      <c r="FQX745" s="13"/>
      <c r="FQY745" s="13"/>
      <c r="FQZ745" s="13"/>
      <c r="FRA745" s="13"/>
      <c r="FRB745" s="13"/>
      <c r="FRC745" s="13"/>
      <c r="FRD745" s="13"/>
      <c r="FRE745" s="13"/>
      <c r="FRF745" s="13"/>
      <c r="FRG745" s="13"/>
      <c r="FRH745" s="13"/>
      <c r="FRI745" s="13"/>
      <c r="FRJ745" s="13"/>
      <c r="FRK745" s="13"/>
      <c r="FRL745" s="13"/>
      <c r="FRM745" s="13"/>
      <c r="FRN745" s="13"/>
      <c r="FRO745" s="13"/>
      <c r="FRP745" s="13"/>
      <c r="FRQ745" s="13"/>
      <c r="FRR745" s="13"/>
      <c r="FRS745" s="13"/>
      <c r="FRT745" s="13"/>
      <c r="FRU745" s="13"/>
      <c r="FRV745" s="13"/>
      <c r="FRW745" s="13"/>
      <c r="FRX745" s="13"/>
      <c r="FRY745" s="13"/>
      <c r="FRZ745" s="13"/>
      <c r="FSA745" s="13"/>
      <c r="FSB745" s="13"/>
      <c r="FSC745" s="13"/>
      <c r="FSD745" s="13"/>
      <c r="FSE745" s="13"/>
      <c r="FSF745" s="13"/>
      <c r="FSG745" s="13"/>
      <c r="FSH745" s="13"/>
      <c r="FSI745" s="13"/>
      <c r="FSJ745" s="13"/>
      <c r="FSK745" s="13"/>
      <c r="FSL745" s="13"/>
      <c r="FSM745" s="13"/>
      <c r="FSN745" s="13"/>
      <c r="FSO745" s="13"/>
      <c r="FSP745" s="13"/>
      <c r="FSQ745" s="13"/>
      <c r="FSR745" s="13"/>
      <c r="FSS745" s="13"/>
      <c r="FST745" s="13"/>
      <c r="FSU745" s="13"/>
      <c r="FSV745" s="13"/>
      <c r="FSW745" s="13"/>
      <c r="FSX745" s="13"/>
      <c r="FSY745" s="13"/>
      <c r="FSZ745" s="13"/>
      <c r="FTA745" s="13"/>
      <c r="FTB745" s="13"/>
      <c r="FTC745" s="13"/>
      <c r="FTD745" s="13"/>
      <c r="FTE745" s="13"/>
      <c r="FTF745" s="13"/>
      <c r="FTG745" s="13"/>
      <c r="FTH745" s="13"/>
      <c r="FTI745" s="13"/>
      <c r="FTJ745" s="13"/>
      <c r="FTK745" s="13"/>
      <c r="FTL745" s="13"/>
      <c r="FTM745" s="13"/>
      <c r="FTN745" s="13"/>
      <c r="FTO745" s="13"/>
      <c r="FTP745" s="13"/>
      <c r="FTQ745" s="13"/>
      <c r="FTR745" s="13"/>
      <c r="FTS745" s="13"/>
      <c r="FTT745" s="13"/>
      <c r="FTU745" s="13"/>
      <c r="FTV745" s="13"/>
      <c r="FTW745" s="13"/>
      <c r="FTX745" s="13"/>
      <c r="FTY745" s="13"/>
      <c r="FTZ745" s="13"/>
      <c r="FUA745" s="13"/>
      <c r="FUB745" s="13"/>
      <c r="FUC745" s="13"/>
      <c r="FUD745" s="13"/>
      <c r="FUE745" s="13"/>
      <c r="FUF745" s="13"/>
      <c r="FUG745" s="13"/>
      <c r="FUH745" s="13"/>
      <c r="FUI745" s="13"/>
      <c r="FUJ745" s="13"/>
      <c r="FUK745" s="13"/>
      <c r="FUL745" s="13"/>
      <c r="FUM745" s="13"/>
      <c r="FUN745" s="13"/>
      <c r="FUO745" s="13"/>
      <c r="FUP745" s="13"/>
      <c r="FUQ745" s="13"/>
      <c r="FUR745" s="13"/>
      <c r="FUS745" s="13"/>
      <c r="FUT745" s="13"/>
      <c r="FUU745" s="13"/>
      <c r="FUV745" s="13"/>
      <c r="FUW745" s="13"/>
      <c r="FUX745" s="13"/>
      <c r="FUY745" s="13"/>
      <c r="FUZ745" s="13"/>
      <c r="FVA745" s="13"/>
      <c r="FVB745" s="13"/>
      <c r="FVC745" s="13"/>
      <c r="FVD745" s="13"/>
      <c r="FVE745" s="13"/>
      <c r="FVF745" s="13"/>
      <c r="FVG745" s="13"/>
      <c r="FVH745" s="13"/>
      <c r="FVI745" s="13"/>
      <c r="FVJ745" s="13"/>
      <c r="FVK745" s="13"/>
      <c r="FVL745" s="13"/>
      <c r="FVM745" s="13"/>
      <c r="FVN745" s="13"/>
      <c r="FVO745" s="13"/>
      <c r="FVP745" s="13"/>
      <c r="FVQ745" s="13"/>
      <c r="FVR745" s="13"/>
      <c r="FVS745" s="13"/>
      <c r="FVT745" s="13"/>
      <c r="FVU745" s="13"/>
      <c r="FVV745" s="13"/>
      <c r="FVW745" s="13"/>
      <c r="FVX745" s="13"/>
      <c r="FVY745" s="13"/>
      <c r="FVZ745" s="13"/>
      <c r="FWA745" s="13"/>
      <c r="FWB745" s="13"/>
      <c r="FWC745" s="13"/>
      <c r="FWD745" s="13"/>
      <c r="FWE745" s="13"/>
      <c r="FWF745" s="13"/>
      <c r="FWG745" s="13"/>
      <c r="FWH745" s="13"/>
      <c r="FWI745" s="13"/>
      <c r="FWJ745" s="13"/>
      <c r="FWK745" s="13"/>
      <c r="FWL745" s="13"/>
      <c r="FWM745" s="13"/>
      <c r="FWN745" s="13"/>
      <c r="FWO745" s="13"/>
      <c r="FWP745" s="13"/>
      <c r="FWQ745" s="13"/>
      <c r="FWR745" s="13"/>
      <c r="FWS745" s="13"/>
      <c r="FWT745" s="13"/>
      <c r="FWU745" s="13"/>
      <c r="FWV745" s="13"/>
      <c r="FWW745" s="13"/>
      <c r="FWX745" s="13"/>
      <c r="FWY745" s="13"/>
      <c r="FWZ745" s="13"/>
      <c r="FXA745" s="13"/>
      <c r="FXB745" s="13"/>
      <c r="FXC745" s="13"/>
      <c r="FXD745" s="13"/>
      <c r="FXE745" s="13"/>
      <c r="FXF745" s="13"/>
      <c r="FXG745" s="13"/>
      <c r="FXH745" s="13"/>
      <c r="FXI745" s="13"/>
      <c r="FXJ745" s="13"/>
      <c r="FXK745" s="13"/>
      <c r="FXL745" s="13"/>
      <c r="FXM745" s="13"/>
      <c r="FXN745" s="13"/>
      <c r="FXO745" s="13"/>
      <c r="FXP745" s="13"/>
      <c r="FXQ745" s="13"/>
      <c r="FXR745" s="13"/>
      <c r="FXS745" s="13"/>
      <c r="FXT745" s="13"/>
      <c r="FXU745" s="13"/>
      <c r="FXV745" s="13"/>
      <c r="FXW745" s="13"/>
      <c r="FXX745" s="13"/>
      <c r="FXY745" s="13"/>
      <c r="FXZ745" s="13"/>
      <c r="FYA745" s="13"/>
      <c r="FYB745" s="13"/>
      <c r="FYC745" s="13"/>
      <c r="FYD745" s="13"/>
      <c r="FYE745" s="13"/>
      <c r="FYF745" s="13"/>
      <c r="FYG745" s="13"/>
      <c r="FYH745" s="13"/>
      <c r="FYI745" s="13"/>
      <c r="FYJ745" s="13"/>
      <c r="FYK745" s="13"/>
      <c r="FYL745" s="13"/>
      <c r="FYM745" s="13"/>
      <c r="FYN745" s="13"/>
      <c r="FYO745" s="13"/>
      <c r="FYP745" s="13"/>
      <c r="FYQ745" s="13"/>
      <c r="FYR745" s="13"/>
      <c r="FYS745" s="13"/>
      <c r="FYT745" s="13"/>
      <c r="FYU745" s="13"/>
      <c r="FYV745" s="13"/>
      <c r="FYW745" s="13"/>
      <c r="FYX745" s="13"/>
      <c r="FYY745" s="13"/>
      <c r="FYZ745" s="13"/>
      <c r="FZA745" s="13"/>
      <c r="FZB745" s="13"/>
      <c r="FZC745" s="13"/>
      <c r="FZD745" s="13"/>
      <c r="FZE745" s="13"/>
      <c r="FZF745" s="13"/>
      <c r="FZG745" s="13"/>
      <c r="FZH745" s="13"/>
      <c r="FZI745" s="13"/>
      <c r="FZJ745" s="13"/>
      <c r="FZK745" s="13"/>
      <c r="FZL745" s="13"/>
      <c r="FZM745" s="13"/>
      <c r="FZN745" s="13"/>
      <c r="FZO745" s="13"/>
      <c r="FZP745" s="13"/>
      <c r="FZQ745" s="13"/>
      <c r="FZR745" s="13"/>
      <c r="FZS745" s="13"/>
      <c r="FZT745" s="13"/>
      <c r="FZU745" s="13"/>
      <c r="FZV745" s="13"/>
      <c r="FZW745" s="13"/>
      <c r="FZX745" s="13"/>
      <c r="FZY745" s="13"/>
      <c r="FZZ745" s="13"/>
      <c r="GAA745" s="13"/>
      <c r="GAB745" s="13"/>
      <c r="GAC745" s="13"/>
      <c r="GAD745" s="13"/>
      <c r="GAE745" s="13"/>
      <c r="GAF745" s="13"/>
      <c r="GAG745" s="13"/>
      <c r="GAH745" s="13"/>
      <c r="GAI745" s="13"/>
      <c r="GAJ745" s="13"/>
      <c r="GAK745" s="13"/>
      <c r="GAL745" s="13"/>
      <c r="GAM745" s="13"/>
      <c r="GAN745" s="13"/>
      <c r="GAO745" s="13"/>
      <c r="GAP745" s="13"/>
      <c r="GAQ745" s="13"/>
      <c r="GAR745" s="13"/>
      <c r="GAS745" s="13"/>
      <c r="GAT745" s="13"/>
      <c r="GAU745" s="13"/>
      <c r="GAV745" s="13"/>
      <c r="GAW745" s="13"/>
      <c r="GAX745" s="13"/>
      <c r="GAY745" s="13"/>
      <c r="GAZ745" s="13"/>
      <c r="GBA745" s="13"/>
      <c r="GBB745" s="13"/>
      <c r="GBC745" s="13"/>
      <c r="GBD745" s="13"/>
      <c r="GBE745" s="13"/>
      <c r="GBF745" s="13"/>
      <c r="GBG745" s="13"/>
      <c r="GBH745" s="13"/>
      <c r="GBI745" s="13"/>
      <c r="GBJ745" s="13"/>
      <c r="GBK745" s="13"/>
      <c r="GBL745" s="13"/>
      <c r="GBM745" s="13"/>
      <c r="GBN745" s="13"/>
      <c r="GBO745" s="13"/>
      <c r="GBP745" s="13"/>
      <c r="GBQ745" s="13"/>
      <c r="GBR745" s="13"/>
      <c r="GBS745" s="13"/>
      <c r="GBT745" s="13"/>
      <c r="GBU745" s="13"/>
      <c r="GBV745" s="13"/>
      <c r="GBW745" s="13"/>
      <c r="GBX745" s="13"/>
      <c r="GBY745" s="13"/>
      <c r="GBZ745" s="13"/>
      <c r="GCA745" s="13"/>
      <c r="GCB745" s="13"/>
      <c r="GCC745" s="13"/>
      <c r="GCD745" s="13"/>
      <c r="GCE745" s="13"/>
      <c r="GCF745" s="13"/>
      <c r="GCG745" s="13"/>
      <c r="GCH745" s="13"/>
      <c r="GCI745" s="13"/>
      <c r="GCJ745" s="13"/>
      <c r="GCK745" s="13"/>
      <c r="GCL745" s="13"/>
      <c r="GCM745" s="13"/>
      <c r="GCN745" s="13"/>
      <c r="GCO745" s="13"/>
      <c r="GCP745" s="13"/>
      <c r="GCQ745" s="13"/>
      <c r="GCR745" s="13"/>
      <c r="GCS745" s="13"/>
      <c r="GCT745" s="13"/>
      <c r="GCU745" s="13"/>
      <c r="GCV745" s="13"/>
      <c r="GCW745" s="13"/>
      <c r="GCX745" s="13"/>
      <c r="GCY745" s="13"/>
      <c r="GCZ745" s="13"/>
      <c r="GDA745" s="13"/>
      <c r="GDB745" s="13"/>
      <c r="GDC745" s="13"/>
      <c r="GDD745" s="13"/>
      <c r="GDE745" s="13"/>
      <c r="GDF745" s="13"/>
      <c r="GDG745" s="13"/>
      <c r="GDH745" s="13"/>
      <c r="GDI745" s="13"/>
      <c r="GDJ745" s="13"/>
      <c r="GDK745" s="13"/>
      <c r="GDL745" s="13"/>
      <c r="GDM745" s="13"/>
      <c r="GDN745" s="13"/>
      <c r="GDO745" s="13"/>
      <c r="GDP745" s="13"/>
      <c r="GDQ745" s="13"/>
      <c r="GDR745" s="13"/>
      <c r="GDS745" s="13"/>
      <c r="GDT745" s="13"/>
      <c r="GDU745" s="13"/>
      <c r="GDV745" s="13"/>
      <c r="GDW745" s="13"/>
      <c r="GDX745" s="13"/>
      <c r="GDY745" s="13"/>
      <c r="GDZ745" s="13"/>
      <c r="GEA745" s="13"/>
      <c r="GEB745" s="13"/>
      <c r="GEC745" s="13"/>
      <c r="GED745" s="13"/>
      <c r="GEE745" s="13"/>
      <c r="GEF745" s="13"/>
      <c r="GEG745" s="13"/>
      <c r="GEH745" s="13"/>
      <c r="GEI745" s="13"/>
      <c r="GEJ745" s="13"/>
      <c r="GEK745" s="13"/>
      <c r="GEL745" s="13"/>
      <c r="GEM745" s="13"/>
      <c r="GEN745" s="13"/>
      <c r="GEO745" s="13"/>
      <c r="GEP745" s="13"/>
      <c r="GEQ745" s="13"/>
      <c r="GER745" s="13"/>
      <c r="GES745" s="13"/>
      <c r="GET745" s="13"/>
      <c r="GEU745" s="13"/>
      <c r="GEV745" s="13"/>
      <c r="GEW745" s="13"/>
      <c r="GEX745" s="13"/>
      <c r="GEY745" s="13"/>
      <c r="GEZ745" s="13"/>
      <c r="GFA745" s="13"/>
      <c r="GFB745" s="13"/>
      <c r="GFC745" s="13"/>
      <c r="GFD745" s="13"/>
      <c r="GFE745" s="13"/>
      <c r="GFF745" s="13"/>
      <c r="GFG745" s="13"/>
      <c r="GFH745" s="13"/>
      <c r="GFI745" s="13"/>
      <c r="GFJ745" s="13"/>
      <c r="GFK745" s="13"/>
      <c r="GFL745" s="13"/>
      <c r="GFM745" s="13"/>
      <c r="GFN745" s="13"/>
      <c r="GFO745" s="13"/>
      <c r="GFP745" s="13"/>
      <c r="GFQ745" s="13"/>
      <c r="GFR745" s="13"/>
      <c r="GFS745" s="13"/>
      <c r="GFT745" s="13"/>
      <c r="GFU745" s="13"/>
      <c r="GFV745" s="13"/>
      <c r="GFW745" s="13"/>
      <c r="GFX745" s="13"/>
      <c r="GFY745" s="13"/>
      <c r="GFZ745" s="13"/>
      <c r="GGA745" s="13"/>
      <c r="GGB745" s="13"/>
      <c r="GGC745" s="13"/>
      <c r="GGD745" s="13"/>
      <c r="GGE745" s="13"/>
      <c r="GGF745" s="13"/>
      <c r="GGG745" s="13"/>
      <c r="GGH745" s="13"/>
      <c r="GGI745" s="13"/>
      <c r="GGJ745" s="13"/>
      <c r="GGK745" s="13"/>
      <c r="GGL745" s="13"/>
      <c r="GGM745" s="13"/>
      <c r="GGN745" s="13"/>
      <c r="GGO745" s="13"/>
      <c r="GGP745" s="13"/>
      <c r="GGQ745" s="13"/>
      <c r="GGR745" s="13"/>
      <c r="GGS745" s="13"/>
      <c r="GGT745" s="13"/>
      <c r="GGU745" s="13"/>
      <c r="GGV745" s="13"/>
      <c r="GGW745" s="13"/>
      <c r="GGX745" s="13"/>
      <c r="GGY745" s="13"/>
      <c r="GGZ745" s="13"/>
      <c r="GHA745" s="13"/>
      <c r="GHB745" s="13"/>
      <c r="GHC745" s="13"/>
      <c r="GHD745" s="13"/>
      <c r="GHE745" s="13"/>
      <c r="GHF745" s="13"/>
      <c r="GHG745" s="13"/>
      <c r="GHH745" s="13"/>
      <c r="GHI745" s="13"/>
      <c r="GHJ745" s="13"/>
      <c r="GHK745" s="13"/>
      <c r="GHL745" s="13"/>
      <c r="GHM745" s="13"/>
      <c r="GHN745" s="13"/>
      <c r="GHO745" s="13"/>
      <c r="GHP745" s="13"/>
      <c r="GHQ745" s="13"/>
      <c r="GHR745" s="13"/>
      <c r="GHS745" s="13"/>
      <c r="GHT745" s="13"/>
      <c r="GHU745" s="13"/>
      <c r="GHV745" s="13"/>
      <c r="GHW745" s="13"/>
      <c r="GHX745" s="13"/>
      <c r="GHY745" s="13"/>
      <c r="GHZ745" s="13"/>
      <c r="GIA745" s="13"/>
      <c r="GIB745" s="13"/>
      <c r="GIC745" s="13"/>
      <c r="GID745" s="13"/>
      <c r="GIE745" s="13"/>
      <c r="GIF745" s="13"/>
      <c r="GIG745" s="13"/>
      <c r="GIH745" s="13"/>
      <c r="GII745" s="13"/>
      <c r="GIJ745" s="13"/>
      <c r="GIK745" s="13"/>
      <c r="GIL745" s="13"/>
      <c r="GIM745" s="13"/>
      <c r="GIN745" s="13"/>
      <c r="GIO745" s="13"/>
      <c r="GIP745" s="13"/>
      <c r="GIQ745" s="13"/>
      <c r="GIR745" s="13"/>
      <c r="GIS745" s="13"/>
      <c r="GIT745" s="13"/>
      <c r="GIU745" s="13"/>
      <c r="GIV745" s="13"/>
      <c r="GIW745" s="13"/>
      <c r="GIX745" s="13"/>
      <c r="GIY745" s="13"/>
      <c r="GIZ745" s="13"/>
      <c r="GJA745" s="13"/>
      <c r="GJB745" s="13"/>
      <c r="GJC745" s="13"/>
      <c r="GJD745" s="13"/>
      <c r="GJE745" s="13"/>
      <c r="GJF745" s="13"/>
      <c r="GJG745" s="13"/>
      <c r="GJH745" s="13"/>
      <c r="GJI745" s="13"/>
      <c r="GJJ745" s="13"/>
      <c r="GJK745" s="13"/>
      <c r="GJL745" s="13"/>
      <c r="GJM745" s="13"/>
      <c r="GJN745" s="13"/>
      <c r="GJO745" s="13"/>
      <c r="GJP745" s="13"/>
      <c r="GJQ745" s="13"/>
      <c r="GJR745" s="13"/>
      <c r="GJS745" s="13"/>
      <c r="GJT745" s="13"/>
      <c r="GJU745" s="13"/>
      <c r="GJV745" s="13"/>
      <c r="GJW745" s="13"/>
      <c r="GJX745" s="13"/>
      <c r="GJY745" s="13"/>
      <c r="GJZ745" s="13"/>
      <c r="GKA745" s="13"/>
      <c r="GKB745" s="13"/>
      <c r="GKC745" s="13"/>
      <c r="GKD745" s="13"/>
      <c r="GKE745" s="13"/>
      <c r="GKF745" s="13"/>
      <c r="GKG745" s="13"/>
      <c r="GKH745" s="13"/>
      <c r="GKI745" s="13"/>
      <c r="GKJ745" s="13"/>
      <c r="GKK745" s="13"/>
      <c r="GKL745" s="13"/>
      <c r="GKM745" s="13"/>
      <c r="GKN745" s="13"/>
      <c r="GKO745" s="13"/>
      <c r="GKP745" s="13"/>
      <c r="GKQ745" s="13"/>
      <c r="GKR745" s="13"/>
      <c r="GKS745" s="13"/>
      <c r="GKT745" s="13"/>
      <c r="GKU745" s="13"/>
      <c r="GKV745" s="13"/>
      <c r="GKW745" s="13"/>
      <c r="GKX745" s="13"/>
      <c r="GKY745" s="13"/>
      <c r="GKZ745" s="13"/>
      <c r="GLA745" s="13"/>
      <c r="GLB745" s="13"/>
      <c r="GLC745" s="13"/>
      <c r="GLD745" s="13"/>
      <c r="GLE745" s="13"/>
      <c r="GLF745" s="13"/>
      <c r="GLG745" s="13"/>
      <c r="GLH745" s="13"/>
      <c r="GLI745" s="13"/>
      <c r="GLJ745" s="13"/>
      <c r="GLK745" s="13"/>
      <c r="GLL745" s="13"/>
      <c r="GLM745" s="13"/>
      <c r="GLN745" s="13"/>
      <c r="GLO745" s="13"/>
      <c r="GLP745" s="13"/>
      <c r="GLQ745" s="13"/>
      <c r="GLR745" s="13"/>
      <c r="GLS745" s="13"/>
      <c r="GLT745" s="13"/>
      <c r="GLU745" s="13"/>
      <c r="GLV745" s="13"/>
      <c r="GLW745" s="13"/>
      <c r="GLX745" s="13"/>
      <c r="GLY745" s="13"/>
      <c r="GLZ745" s="13"/>
      <c r="GMA745" s="13"/>
      <c r="GMB745" s="13"/>
      <c r="GMC745" s="13"/>
      <c r="GMD745" s="13"/>
      <c r="GME745" s="13"/>
      <c r="GMF745" s="13"/>
      <c r="GMG745" s="13"/>
      <c r="GMH745" s="13"/>
      <c r="GMI745" s="13"/>
      <c r="GMJ745" s="13"/>
      <c r="GMK745" s="13"/>
      <c r="GML745" s="13"/>
      <c r="GMM745" s="13"/>
      <c r="GMN745" s="13"/>
      <c r="GMO745" s="13"/>
      <c r="GMP745" s="13"/>
      <c r="GMQ745" s="13"/>
      <c r="GMR745" s="13"/>
      <c r="GMS745" s="13"/>
      <c r="GMT745" s="13"/>
      <c r="GMU745" s="13"/>
      <c r="GMV745" s="13"/>
      <c r="GMW745" s="13"/>
      <c r="GMX745" s="13"/>
      <c r="GMY745" s="13"/>
      <c r="GMZ745" s="13"/>
      <c r="GNA745" s="13"/>
      <c r="GNB745" s="13"/>
      <c r="GNC745" s="13"/>
      <c r="GND745" s="13"/>
      <c r="GNE745" s="13"/>
      <c r="GNF745" s="13"/>
      <c r="GNG745" s="13"/>
      <c r="GNH745" s="13"/>
      <c r="GNI745" s="13"/>
      <c r="GNJ745" s="13"/>
      <c r="GNK745" s="13"/>
      <c r="GNL745" s="13"/>
      <c r="GNM745" s="13"/>
      <c r="GNN745" s="13"/>
      <c r="GNO745" s="13"/>
      <c r="GNP745" s="13"/>
      <c r="GNQ745" s="13"/>
      <c r="GNR745" s="13"/>
      <c r="GNS745" s="13"/>
      <c r="GNT745" s="13"/>
      <c r="GNU745" s="13"/>
      <c r="GNV745" s="13"/>
      <c r="GNW745" s="13"/>
      <c r="GNX745" s="13"/>
      <c r="GNY745" s="13"/>
      <c r="GNZ745" s="13"/>
      <c r="GOA745" s="13"/>
      <c r="GOB745" s="13"/>
      <c r="GOC745" s="13"/>
      <c r="GOD745" s="13"/>
      <c r="GOE745" s="13"/>
      <c r="GOF745" s="13"/>
      <c r="GOG745" s="13"/>
      <c r="GOH745" s="13"/>
      <c r="GOI745" s="13"/>
      <c r="GOJ745" s="13"/>
      <c r="GOK745" s="13"/>
      <c r="GOL745" s="13"/>
      <c r="GOM745" s="13"/>
      <c r="GON745" s="13"/>
      <c r="GOO745" s="13"/>
      <c r="GOP745" s="13"/>
      <c r="GOQ745" s="13"/>
      <c r="GOR745" s="13"/>
      <c r="GOS745" s="13"/>
      <c r="GOT745" s="13"/>
      <c r="GOU745" s="13"/>
      <c r="GOV745" s="13"/>
      <c r="GOW745" s="13"/>
      <c r="GOX745" s="13"/>
      <c r="GOY745" s="13"/>
      <c r="GOZ745" s="13"/>
      <c r="GPA745" s="13"/>
      <c r="GPB745" s="13"/>
      <c r="GPC745" s="13"/>
      <c r="GPD745" s="13"/>
      <c r="GPE745" s="13"/>
      <c r="GPF745" s="13"/>
      <c r="GPG745" s="13"/>
      <c r="GPH745" s="13"/>
      <c r="GPI745" s="13"/>
      <c r="GPJ745" s="13"/>
      <c r="GPK745" s="13"/>
      <c r="GPL745" s="13"/>
      <c r="GPM745" s="13"/>
      <c r="GPN745" s="13"/>
      <c r="GPO745" s="13"/>
      <c r="GPP745" s="13"/>
      <c r="GPQ745" s="13"/>
      <c r="GPR745" s="13"/>
      <c r="GPS745" s="13"/>
      <c r="GPT745" s="13"/>
      <c r="GPU745" s="13"/>
      <c r="GPV745" s="13"/>
      <c r="GPW745" s="13"/>
      <c r="GPX745" s="13"/>
      <c r="GPY745" s="13"/>
      <c r="GPZ745" s="13"/>
      <c r="GQA745" s="13"/>
      <c r="GQB745" s="13"/>
      <c r="GQC745" s="13"/>
      <c r="GQD745" s="13"/>
      <c r="GQE745" s="13"/>
      <c r="GQF745" s="13"/>
      <c r="GQG745" s="13"/>
      <c r="GQH745" s="13"/>
      <c r="GQI745" s="13"/>
      <c r="GQJ745" s="13"/>
      <c r="GQK745" s="13"/>
      <c r="GQL745" s="13"/>
      <c r="GQM745" s="13"/>
      <c r="GQN745" s="13"/>
      <c r="GQO745" s="13"/>
      <c r="GQP745" s="13"/>
      <c r="GQQ745" s="13"/>
      <c r="GQR745" s="13"/>
      <c r="GQS745" s="13"/>
      <c r="GQT745" s="13"/>
      <c r="GQU745" s="13"/>
      <c r="GQV745" s="13"/>
      <c r="GQW745" s="13"/>
      <c r="GQX745" s="13"/>
      <c r="GQY745" s="13"/>
      <c r="GQZ745" s="13"/>
      <c r="GRA745" s="13"/>
      <c r="GRB745" s="13"/>
      <c r="GRC745" s="13"/>
      <c r="GRD745" s="13"/>
      <c r="GRE745" s="13"/>
      <c r="GRF745" s="13"/>
      <c r="GRG745" s="13"/>
      <c r="GRH745" s="13"/>
      <c r="GRI745" s="13"/>
      <c r="GRJ745" s="13"/>
      <c r="GRK745" s="13"/>
      <c r="GRL745" s="13"/>
      <c r="GRM745" s="13"/>
      <c r="GRN745" s="13"/>
      <c r="GRO745" s="13"/>
      <c r="GRP745" s="13"/>
      <c r="GRQ745" s="13"/>
      <c r="GRR745" s="13"/>
      <c r="GRS745" s="13"/>
      <c r="GRT745" s="13"/>
      <c r="GRU745" s="13"/>
      <c r="GRV745" s="13"/>
      <c r="GRW745" s="13"/>
      <c r="GRX745" s="13"/>
      <c r="GRY745" s="13"/>
      <c r="GRZ745" s="13"/>
      <c r="GSA745" s="13"/>
      <c r="GSB745" s="13"/>
      <c r="GSC745" s="13"/>
      <c r="GSD745" s="13"/>
      <c r="GSE745" s="13"/>
      <c r="GSF745" s="13"/>
      <c r="GSG745" s="13"/>
      <c r="GSH745" s="13"/>
      <c r="GSI745" s="13"/>
      <c r="GSJ745" s="13"/>
      <c r="GSK745" s="13"/>
      <c r="GSL745" s="13"/>
      <c r="GSM745" s="13"/>
      <c r="GSN745" s="13"/>
      <c r="GSO745" s="13"/>
      <c r="GSP745" s="13"/>
      <c r="GSQ745" s="13"/>
      <c r="GSR745" s="13"/>
      <c r="GSS745" s="13"/>
      <c r="GST745" s="13"/>
      <c r="GSU745" s="13"/>
      <c r="GSV745" s="13"/>
      <c r="GSW745" s="13"/>
      <c r="GSX745" s="13"/>
      <c r="GSY745" s="13"/>
      <c r="GSZ745" s="13"/>
      <c r="GTA745" s="13"/>
      <c r="GTB745" s="13"/>
      <c r="GTC745" s="13"/>
      <c r="GTD745" s="13"/>
      <c r="GTE745" s="13"/>
      <c r="GTF745" s="13"/>
      <c r="GTG745" s="13"/>
      <c r="GTH745" s="13"/>
      <c r="GTI745" s="13"/>
      <c r="GTJ745" s="13"/>
      <c r="GTK745" s="13"/>
      <c r="GTL745" s="13"/>
      <c r="GTM745" s="13"/>
      <c r="GTN745" s="13"/>
      <c r="GTO745" s="13"/>
      <c r="GTP745" s="13"/>
      <c r="GTQ745" s="13"/>
      <c r="GTR745" s="13"/>
      <c r="GTS745" s="13"/>
      <c r="GTT745" s="13"/>
      <c r="GTU745" s="13"/>
      <c r="GTV745" s="13"/>
      <c r="GTW745" s="13"/>
      <c r="GTX745" s="13"/>
      <c r="GTY745" s="13"/>
      <c r="GTZ745" s="13"/>
      <c r="GUA745" s="13"/>
      <c r="GUB745" s="13"/>
      <c r="GUC745" s="13"/>
      <c r="GUD745" s="13"/>
      <c r="GUE745" s="13"/>
      <c r="GUF745" s="13"/>
      <c r="GUG745" s="13"/>
      <c r="GUH745" s="13"/>
      <c r="GUI745" s="13"/>
      <c r="GUJ745" s="13"/>
      <c r="GUK745" s="13"/>
      <c r="GUL745" s="13"/>
      <c r="GUM745" s="13"/>
      <c r="GUN745" s="13"/>
      <c r="GUO745" s="13"/>
      <c r="GUP745" s="13"/>
      <c r="GUQ745" s="13"/>
      <c r="GUR745" s="13"/>
      <c r="GUS745" s="13"/>
      <c r="GUT745" s="13"/>
      <c r="GUU745" s="13"/>
      <c r="GUV745" s="13"/>
      <c r="GUW745" s="13"/>
      <c r="GUX745" s="13"/>
      <c r="GUY745" s="13"/>
      <c r="GUZ745" s="13"/>
      <c r="GVA745" s="13"/>
      <c r="GVB745" s="13"/>
      <c r="GVC745" s="13"/>
      <c r="GVD745" s="13"/>
      <c r="GVE745" s="13"/>
      <c r="GVF745" s="13"/>
      <c r="GVG745" s="13"/>
      <c r="GVH745" s="13"/>
      <c r="GVI745" s="13"/>
      <c r="GVJ745" s="13"/>
      <c r="GVK745" s="13"/>
      <c r="GVL745" s="13"/>
      <c r="GVM745" s="13"/>
      <c r="GVN745" s="13"/>
      <c r="GVO745" s="13"/>
      <c r="GVP745" s="13"/>
      <c r="GVQ745" s="13"/>
      <c r="GVR745" s="13"/>
      <c r="GVS745" s="13"/>
      <c r="GVT745" s="13"/>
      <c r="GVU745" s="13"/>
      <c r="GVV745" s="13"/>
      <c r="GVW745" s="13"/>
      <c r="GVX745" s="13"/>
      <c r="GVY745" s="13"/>
      <c r="GVZ745" s="13"/>
      <c r="GWA745" s="13"/>
      <c r="GWB745" s="13"/>
      <c r="GWC745" s="13"/>
      <c r="GWD745" s="13"/>
      <c r="GWE745" s="13"/>
      <c r="GWF745" s="13"/>
      <c r="GWG745" s="13"/>
      <c r="GWH745" s="13"/>
      <c r="GWI745" s="13"/>
      <c r="GWJ745" s="13"/>
      <c r="GWK745" s="13"/>
      <c r="GWL745" s="13"/>
      <c r="GWM745" s="13"/>
      <c r="GWN745" s="13"/>
      <c r="GWO745" s="13"/>
      <c r="GWP745" s="13"/>
      <c r="GWQ745" s="13"/>
      <c r="GWR745" s="13"/>
      <c r="GWS745" s="13"/>
      <c r="GWT745" s="13"/>
      <c r="GWU745" s="13"/>
      <c r="GWV745" s="13"/>
      <c r="GWW745" s="13"/>
      <c r="GWX745" s="13"/>
      <c r="GWY745" s="13"/>
      <c r="GWZ745" s="13"/>
      <c r="GXA745" s="13"/>
      <c r="GXB745" s="13"/>
      <c r="GXC745" s="13"/>
      <c r="GXD745" s="13"/>
      <c r="GXE745" s="13"/>
      <c r="GXF745" s="13"/>
      <c r="GXG745" s="13"/>
      <c r="GXH745" s="13"/>
      <c r="GXI745" s="13"/>
      <c r="GXJ745" s="13"/>
      <c r="GXK745" s="13"/>
      <c r="GXL745" s="13"/>
      <c r="GXM745" s="13"/>
      <c r="GXN745" s="13"/>
      <c r="GXO745" s="13"/>
      <c r="GXP745" s="13"/>
      <c r="GXQ745" s="13"/>
      <c r="GXR745" s="13"/>
      <c r="GXS745" s="13"/>
      <c r="GXT745" s="13"/>
      <c r="GXU745" s="13"/>
      <c r="GXV745" s="13"/>
      <c r="GXW745" s="13"/>
      <c r="GXX745" s="13"/>
      <c r="GXY745" s="13"/>
      <c r="GXZ745" s="13"/>
      <c r="GYA745" s="13"/>
      <c r="GYB745" s="13"/>
      <c r="GYC745" s="13"/>
      <c r="GYD745" s="13"/>
      <c r="GYE745" s="13"/>
      <c r="GYF745" s="13"/>
      <c r="GYG745" s="13"/>
      <c r="GYH745" s="13"/>
      <c r="GYI745" s="13"/>
      <c r="GYJ745" s="13"/>
      <c r="GYK745" s="13"/>
      <c r="GYL745" s="13"/>
      <c r="GYM745" s="13"/>
      <c r="GYN745" s="13"/>
      <c r="GYO745" s="13"/>
      <c r="GYP745" s="13"/>
      <c r="GYQ745" s="13"/>
      <c r="GYR745" s="13"/>
      <c r="GYS745" s="13"/>
      <c r="GYT745" s="13"/>
      <c r="GYU745" s="13"/>
      <c r="GYV745" s="13"/>
      <c r="GYW745" s="13"/>
      <c r="GYX745" s="13"/>
      <c r="GYY745" s="13"/>
      <c r="GYZ745" s="13"/>
      <c r="GZA745" s="13"/>
      <c r="GZB745" s="13"/>
      <c r="GZC745" s="13"/>
      <c r="GZD745" s="13"/>
      <c r="GZE745" s="13"/>
      <c r="GZF745" s="13"/>
      <c r="GZG745" s="13"/>
      <c r="GZH745" s="13"/>
      <c r="GZI745" s="13"/>
      <c r="GZJ745" s="13"/>
      <c r="GZK745" s="13"/>
      <c r="GZL745" s="13"/>
      <c r="GZM745" s="13"/>
      <c r="GZN745" s="13"/>
      <c r="GZO745" s="13"/>
      <c r="GZP745" s="13"/>
      <c r="GZQ745" s="13"/>
      <c r="GZR745" s="13"/>
      <c r="GZS745" s="13"/>
      <c r="GZT745" s="13"/>
      <c r="GZU745" s="13"/>
      <c r="GZV745" s="13"/>
      <c r="GZW745" s="13"/>
      <c r="GZX745" s="13"/>
      <c r="GZY745" s="13"/>
      <c r="GZZ745" s="13"/>
      <c r="HAA745" s="13"/>
      <c r="HAB745" s="13"/>
      <c r="HAC745" s="13"/>
      <c r="HAD745" s="13"/>
      <c r="HAE745" s="13"/>
      <c r="HAF745" s="13"/>
      <c r="HAG745" s="13"/>
      <c r="HAH745" s="13"/>
      <c r="HAI745" s="13"/>
      <c r="HAJ745" s="13"/>
      <c r="HAK745" s="13"/>
      <c r="HAL745" s="13"/>
      <c r="HAM745" s="13"/>
      <c r="HAN745" s="13"/>
      <c r="HAO745" s="13"/>
      <c r="HAP745" s="13"/>
      <c r="HAQ745" s="13"/>
      <c r="HAR745" s="13"/>
      <c r="HAS745" s="13"/>
      <c r="HAT745" s="13"/>
      <c r="HAU745" s="13"/>
      <c r="HAV745" s="13"/>
      <c r="HAW745" s="13"/>
      <c r="HAX745" s="13"/>
      <c r="HAY745" s="13"/>
      <c r="HAZ745" s="13"/>
      <c r="HBA745" s="13"/>
      <c r="HBB745" s="13"/>
      <c r="HBC745" s="13"/>
      <c r="HBD745" s="13"/>
      <c r="HBE745" s="13"/>
      <c r="HBF745" s="13"/>
      <c r="HBG745" s="13"/>
      <c r="HBH745" s="13"/>
      <c r="HBI745" s="13"/>
      <c r="HBJ745" s="13"/>
      <c r="HBK745" s="13"/>
      <c r="HBL745" s="13"/>
      <c r="HBM745" s="13"/>
      <c r="HBN745" s="13"/>
      <c r="HBO745" s="13"/>
      <c r="HBP745" s="13"/>
      <c r="HBQ745" s="13"/>
      <c r="HBR745" s="13"/>
      <c r="HBS745" s="13"/>
      <c r="HBT745" s="13"/>
      <c r="HBU745" s="13"/>
      <c r="HBV745" s="13"/>
      <c r="HBW745" s="13"/>
      <c r="HBX745" s="13"/>
      <c r="HBY745" s="13"/>
      <c r="HBZ745" s="13"/>
      <c r="HCA745" s="13"/>
      <c r="HCB745" s="13"/>
      <c r="HCC745" s="13"/>
      <c r="HCD745" s="13"/>
      <c r="HCE745" s="13"/>
      <c r="HCF745" s="13"/>
      <c r="HCG745" s="13"/>
      <c r="HCH745" s="13"/>
      <c r="HCI745" s="13"/>
      <c r="HCJ745" s="13"/>
      <c r="HCK745" s="13"/>
      <c r="HCL745" s="13"/>
      <c r="HCM745" s="13"/>
      <c r="HCN745" s="13"/>
      <c r="HCO745" s="13"/>
      <c r="HCP745" s="13"/>
      <c r="HCQ745" s="13"/>
      <c r="HCR745" s="13"/>
      <c r="HCS745" s="13"/>
      <c r="HCT745" s="13"/>
      <c r="HCU745" s="13"/>
      <c r="HCV745" s="13"/>
      <c r="HCW745" s="13"/>
      <c r="HCX745" s="13"/>
      <c r="HCY745" s="13"/>
      <c r="HCZ745" s="13"/>
      <c r="HDA745" s="13"/>
      <c r="HDB745" s="13"/>
      <c r="HDC745" s="13"/>
      <c r="HDD745" s="13"/>
      <c r="HDE745" s="13"/>
      <c r="HDF745" s="13"/>
      <c r="HDG745" s="13"/>
      <c r="HDH745" s="13"/>
      <c r="HDI745" s="13"/>
      <c r="HDJ745" s="13"/>
      <c r="HDK745" s="13"/>
      <c r="HDL745" s="13"/>
      <c r="HDM745" s="13"/>
      <c r="HDN745" s="13"/>
      <c r="HDO745" s="13"/>
      <c r="HDP745" s="13"/>
      <c r="HDQ745" s="13"/>
      <c r="HDR745" s="13"/>
      <c r="HDS745" s="13"/>
      <c r="HDT745" s="13"/>
      <c r="HDU745" s="13"/>
      <c r="HDV745" s="13"/>
      <c r="HDW745" s="13"/>
      <c r="HDX745" s="13"/>
      <c r="HDY745" s="13"/>
      <c r="HDZ745" s="13"/>
      <c r="HEA745" s="13"/>
      <c r="HEB745" s="13"/>
      <c r="HEC745" s="13"/>
      <c r="HED745" s="13"/>
      <c r="HEE745" s="13"/>
      <c r="HEF745" s="13"/>
      <c r="HEG745" s="13"/>
      <c r="HEH745" s="13"/>
      <c r="HEI745" s="13"/>
      <c r="HEJ745" s="13"/>
      <c r="HEK745" s="13"/>
      <c r="HEL745" s="13"/>
      <c r="HEM745" s="13"/>
      <c r="HEN745" s="13"/>
      <c r="HEO745" s="13"/>
      <c r="HEP745" s="13"/>
      <c r="HEQ745" s="13"/>
      <c r="HER745" s="13"/>
      <c r="HES745" s="13"/>
      <c r="HET745" s="13"/>
      <c r="HEU745" s="13"/>
      <c r="HEV745" s="13"/>
      <c r="HEW745" s="13"/>
      <c r="HEX745" s="13"/>
      <c r="HEY745" s="13"/>
      <c r="HEZ745" s="13"/>
      <c r="HFA745" s="13"/>
      <c r="HFB745" s="13"/>
      <c r="HFC745" s="13"/>
      <c r="HFD745" s="13"/>
      <c r="HFE745" s="13"/>
      <c r="HFF745" s="13"/>
      <c r="HFG745" s="13"/>
      <c r="HFH745" s="13"/>
      <c r="HFI745" s="13"/>
      <c r="HFJ745" s="13"/>
      <c r="HFK745" s="13"/>
      <c r="HFL745" s="13"/>
      <c r="HFM745" s="13"/>
      <c r="HFN745" s="13"/>
      <c r="HFO745" s="13"/>
      <c r="HFP745" s="13"/>
      <c r="HFQ745" s="13"/>
      <c r="HFR745" s="13"/>
      <c r="HFS745" s="13"/>
      <c r="HFT745" s="13"/>
      <c r="HFU745" s="13"/>
      <c r="HFV745" s="13"/>
      <c r="HFW745" s="13"/>
      <c r="HFX745" s="13"/>
      <c r="HFY745" s="13"/>
      <c r="HFZ745" s="13"/>
      <c r="HGA745" s="13"/>
      <c r="HGB745" s="13"/>
      <c r="HGC745" s="13"/>
      <c r="HGD745" s="13"/>
      <c r="HGE745" s="13"/>
      <c r="HGF745" s="13"/>
      <c r="HGG745" s="13"/>
      <c r="HGH745" s="13"/>
      <c r="HGI745" s="13"/>
      <c r="HGJ745" s="13"/>
      <c r="HGK745" s="13"/>
      <c r="HGL745" s="13"/>
      <c r="HGM745" s="13"/>
      <c r="HGN745" s="13"/>
      <c r="HGO745" s="13"/>
      <c r="HGP745" s="13"/>
      <c r="HGQ745" s="13"/>
      <c r="HGR745" s="13"/>
      <c r="HGS745" s="13"/>
      <c r="HGT745" s="13"/>
      <c r="HGU745" s="13"/>
      <c r="HGV745" s="13"/>
      <c r="HGW745" s="13"/>
      <c r="HGX745" s="13"/>
      <c r="HGY745" s="13"/>
      <c r="HGZ745" s="13"/>
      <c r="HHA745" s="13"/>
      <c r="HHB745" s="13"/>
      <c r="HHC745" s="13"/>
      <c r="HHD745" s="13"/>
      <c r="HHE745" s="13"/>
      <c r="HHF745" s="13"/>
      <c r="HHG745" s="13"/>
      <c r="HHH745" s="13"/>
      <c r="HHI745" s="13"/>
      <c r="HHJ745" s="13"/>
      <c r="HHK745" s="13"/>
      <c r="HHL745" s="13"/>
      <c r="HHM745" s="13"/>
      <c r="HHN745" s="13"/>
      <c r="HHO745" s="13"/>
      <c r="HHP745" s="13"/>
      <c r="HHQ745" s="13"/>
      <c r="HHR745" s="13"/>
      <c r="HHS745" s="13"/>
      <c r="HHT745" s="13"/>
      <c r="HHU745" s="13"/>
      <c r="HHV745" s="13"/>
      <c r="HHW745" s="13"/>
      <c r="HHX745" s="13"/>
      <c r="HHY745" s="13"/>
      <c r="HHZ745" s="13"/>
      <c r="HIA745" s="13"/>
      <c r="HIB745" s="13"/>
      <c r="HIC745" s="13"/>
      <c r="HID745" s="13"/>
      <c r="HIE745" s="13"/>
      <c r="HIF745" s="13"/>
      <c r="HIG745" s="13"/>
      <c r="HIH745" s="13"/>
      <c r="HII745" s="13"/>
      <c r="HIJ745" s="13"/>
      <c r="HIK745" s="13"/>
      <c r="HIL745" s="13"/>
      <c r="HIM745" s="13"/>
      <c r="HIN745" s="13"/>
      <c r="HIO745" s="13"/>
      <c r="HIP745" s="13"/>
      <c r="HIQ745" s="13"/>
      <c r="HIR745" s="13"/>
      <c r="HIS745" s="13"/>
      <c r="HIT745" s="13"/>
      <c r="HIU745" s="13"/>
      <c r="HIV745" s="13"/>
      <c r="HIW745" s="13"/>
      <c r="HIX745" s="13"/>
      <c r="HIY745" s="13"/>
      <c r="HIZ745" s="13"/>
      <c r="HJA745" s="13"/>
      <c r="HJB745" s="13"/>
      <c r="HJC745" s="13"/>
      <c r="HJD745" s="13"/>
      <c r="HJE745" s="13"/>
      <c r="HJF745" s="13"/>
      <c r="HJG745" s="13"/>
      <c r="HJH745" s="13"/>
      <c r="HJI745" s="13"/>
      <c r="HJJ745" s="13"/>
      <c r="HJK745" s="13"/>
      <c r="HJL745" s="13"/>
      <c r="HJM745" s="13"/>
      <c r="HJN745" s="13"/>
      <c r="HJO745" s="13"/>
      <c r="HJP745" s="13"/>
      <c r="HJQ745" s="13"/>
      <c r="HJR745" s="13"/>
      <c r="HJS745" s="13"/>
      <c r="HJT745" s="13"/>
      <c r="HJU745" s="13"/>
      <c r="HJV745" s="13"/>
      <c r="HJW745" s="13"/>
      <c r="HJX745" s="13"/>
      <c r="HJY745" s="13"/>
      <c r="HJZ745" s="13"/>
      <c r="HKA745" s="13"/>
      <c r="HKB745" s="13"/>
      <c r="HKC745" s="13"/>
      <c r="HKD745" s="13"/>
      <c r="HKE745" s="13"/>
      <c r="HKF745" s="13"/>
      <c r="HKG745" s="13"/>
      <c r="HKH745" s="13"/>
      <c r="HKI745" s="13"/>
      <c r="HKJ745" s="13"/>
      <c r="HKK745" s="13"/>
      <c r="HKL745" s="13"/>
      <c r="HKM745" s="13"/>
      <c r="HKN745" s="13"/>
      <c r="HKO745" s="13"/>
      <c r="HKP745" s="13"/>
      <c r="HKQ745" s="13"/>
      <c r="HKR745" s="13"/>
      <c r="HKS745" s="13"/>
      <c r="HKT745" s="13"/>
      <c r="HKU745" s="13"/>
      <c r="HKV745" s="13"/>
      <c r="HKW745" s="13"/>
      <c r="HKX745" s="13"/>
      <c r="HKY745" s="13"/>
      <c r="HKZ745" s="13"/>
      <c r="HLA745" s="13"/>
      <c r="HLB745" s="13"/>
      <c r="HLC745" s="13"/>
      <c r="HLD745" s="13"/>
      <c r="HLE745" s="13"/>
      <c r="HLF745" s="13"/>
      <c r="HLG745" s="13"/>
      <c r="HLH745" s="13"/>
      <c r="HLI745" s="13"/>
      <c r="HLJ745" s="13"/>
      <c r="HLK745" s="13"/>
      <c r="HLL745" s="13"/>
      <c r="HLM745" s="13"/>
      <c r="HLN745" s="13"/>
      <c r="HLO745" s="13"/>
      <c r="HLP745" s="13"/>
      <c r="HLQ745" s="13"/>
      <c r="HLR745" s="13"/>
      <c r="HLS745" s="13"/>
      <c r="HLT745" s="13"/>
      <c r="HLU745" s="13"/>
      <c r="HLV745" s="13"/>
      <c r="HLW745" s="13"/>
      <c r="HLX745" s="13"/>
      <c r="HLY745" s="13"/>
      <c r="HLZ745" s="13"/>
      <c r="HMA745" s="13"/>
      <c r="HMB745" s="13"/>
      <c r="HMC745" s="13"/>
      <c r="HMD745" s="13"/>
      <c r="HME745" s="13"/>
      <c r="HMF745" s="13"/>
      <c r="HMG745" s="13"/>
      <c r="HMH745" s="13"/>
      <c r="HMI745" s="13"/>
      <c r="HMJ745" s="13"/>
      <c r="HMK745" s="13"/>
      <c r="HML745" s="13"/>
      <c r="HMM745" s="13"/>
      <c r="HMN745" s="13"/>
      <c r="HMO745" s="13"/>
      <c r="HMP745" s="13"/>
      <c r="HMQ745" s="13"/>
      <c r="HMR745" s="13"/>
      <c r="HMS745" s="13"/>
      <c r="HMT745" s="13"/>
      <c r="HMU745" s="13"/>
      <c r="HMV745" s="13"/>
      <c r="HMW745" s="13"/>
      <c r="HMX745" s="13"/>
      <c r="HMY745" s="13"/>
      <c r="HMZ745" s="13"/>
      <c r="HNA745" s="13"/>
      <c r="HNB745" s="13"/>
      <c r="HNC745" s="13"/>
      <c r="HND745" s="13"/>
      <c r="HNE745" s="13"/>
      <c r="HNF745" s="13"/>
      <c r="HNG745" s="13"/>
      <c r="HNH745" s="13"/>
      <c r="HNI745" s="13"/>
      <c r="HNJ745" s="13"/>
      <c r="HNK745" s="13"/>
      <c r="HNL745" s="13"/>
      <c r="HNM745" s="13"/>
      <c r="HNN745" s="13"/>
      <c r="HNO745" s="13"/>
      <c r="HNP745" s="13"/>
      <c r="HNQ745" s="13"/>
      <c r="HNR745" s="13"/>
      <c r="HNS745" s="13"/>
      <c r="HNT745" s="13"/>
      <c r="HNU745" s="13"/>
      <c r="HNV745" s="13"/>
      <c r="HNW745" s="13"/>
      <c r="HNX745" s="13"/>
      <c r="HNY745" s="13"/>
      <c r="HNZ745" s="13"/>
      <c r="HOA745" s="13"/>
      <c r="HOB745" s="13"/>
      <c r="HOC745" s="13"/>
      <c r="HOD745" s="13"/>
      <c r="HOE745" s="13"/>
      <c r="HOF745" s="13"/>
      <c r="HOG745" s="13"/>
      <c r="HOH745" s="13"/>
      <c r="HOI745" s="13"/>
      <c r="HOJ745" s="13"/>
      <c r="HOK745" s="13"/>
      <c r="HOL745" s="13"/>
      <c r="HOM745" s="13"/>
      <c r="HON745" s="13"/>
      <c r="HOO745" s="13"/>
      <c r="HOP745" s="13"/>
      <c r="HOQ745" s="13"/>
      <c r="HOR745" s="13"/>
      <c r="HOS745" s="13"/>
      <c r="HOT745" s="13"/>
      <c r="HOU745" s="13"/>
      <c r="HOV745" s="13"/>
      <c r="HOW745" s="13"/>
      <c r="HOX745" s="13"/>
      <c r="HOY745" s="13"/>
      <c r="HOZ745" s="13"/>
      <c r="HPA745" s="13"/>
      <c r="HPB745" s="13"/>
      <c r="HPC745" s="13"/>
      <c r="HPD745" s="13"/>
      <c r="HPE745" s="13"/>
      <c r="HPF745" s="13"/>
      <c r="HPG745" s="13"/>
      <c r="HPH745" s="13"/>
      <c r="HPI745" s="13"/>
      <c r="HPJ745" s="13"/>
      <c r="HPK745" s="13"/>
      <c r="HPL745" s="13"/>
      <c r="HPM745" s="13"/>
      <c r="HPN745" s="13"/>
      <c r="HPO745" s="13"/>
      <c r="HPP745" s="13"/>
      <c r="HPQ745" s="13"/>
      <c r="HPR745" s="13"/>
      <c r="HPS745" s="13"/>
      <c r="HPT745" s="13"/>
      <c r="HPU745" s="13"/>
      <c r="HPV745" s="13"/>
      <c r="HPW745" s="13"/>
      <c r="HPX745" s="13"/>
      <c r="HPY745" s="13"/>
      <c r="HPZ745" s="13"/>
      <c r="HQA745" s="13"/>
      <c r="HQB745" s="13"/>
      <c r="HQC745" s="13"/>
      <c r="HQD745" s="13"/>
      <c r="HQE745" s="13"/>
      <c r="HQF745" s="13"/>
      <c r="HQG745" s="13"/>
      <c r="HQH745" s="13"/>
      <c r="HQI745" s="13"/>
      <c r="HQJ745" s="13"/>
      <c r="HQK745" s="13"/>
      <c r="HQL745" s="13"/>
      <c r="HQM745" s="13"/>
      <c r="HQN745" s="13"/>
      <c r="HQO745" s="13"/>
      <c r="HQP745" s="13"/>
      <c r="HQQ745" s="13"/>
      <c r="HQR745" s="13"/>
      <c r="HQS745" s="13"/>
      <c r="HQT745" s="13"/>
      <c r="HQU745" s="13"/>
      <c r="HQV745" s="13"/>
      <c r="HQW745" s="13"/>
      <c r="HQX745" s="13"/>
      <c r="HQY745" s="13"/>
      <c r="HQZ745" s="13"/>
      <c r="HRA745" s="13"/>
      <c r="HRB745" s="13"/>
      <c r="HRC745" s="13"/>
      <c r="HRD745" s="13"/>
      <c r="HRE745" s="13"/>
      <c r="HRF745" s="13"/>
      <c r="HRG745" s="13"/>
      <c r="HRH745" s="13"/>
      <c r="HRI745" s="13"/>
      <c r="HRJ745" s="13"/>
      <c r="HRK745" s="13"/>
      <c r="HRL745" s="13"/>
      <c r="HRM745" s="13"/>
      <c r="HRN745" s="13"/>
      <c r="HRO745" s="13"/>
      <c r="HRP745" s="13"/>
      <c r="HRQ745" s="13"/>
      <c r="HRR745" s="13"/>
      <c r="HRS745" s="13"/>
      <c r="HRT745" s="13"/>
      <c r="HRU745" s="13"/>
      <c r="HRV745" s="13"/>
      <c r="HRW745" s="13"/>
      <c r="HRX745" s="13"/>
      <c r="HRY745" s="13"/>
      <c r="HRZ745" s="13"/>
      <c r="HSA745" s="13"/>
      <c r="HSB745" s="13"/>
      <c r="HSC745" s="13"/>
      <c r="HSD745" s="13"/>
      <c r="HSE745" s="13"/>
      <c r="HSF745" s="13"/>
      <c r="HSG745" s="13"/>
      <c r="HSH745" s="13"/>
      <c r="HSI745" s="13"/>
      <c r="HSJ745" s="13"/>
      <c r="HSK745" s="13"/>
      <c r="HSL745" s="13"/>
      <c r="HSM745" s="13"/>
      <c r="HSN745" s="13"/>
      <c r="HSO745" s="13"/>
      <c r="HSP745" s="13"/>
      <c r="HSQ745" s="13"/>
      <c r="HSR745" s="13"/>
      <c r="HSS745" s="13"/>
      <c r="HST745" s="13"/>
      <c r="HSU745" s="13"/>
      <c r="HSV745" s="13"/>
      <c r="HSW745" s="13"/>
      <c r="HSX745" s="13"/>
      <c r="HSY745" s="13"/>
      <c r="HSZ745" s="13"/>
      <c r="HTA745" s="13"/>
      <c r="HTB745" s="13"/>
      <c r="HTC745" s="13"/>
      <c r="HTD745" s="13"/>
      <c r="HTE745" s="13"/>
      <c r="HTF745" s="13"/>
      <c r="HTG745" s="13"/>
      <c r="HTH745" s="13"/>
      <c r="HTI745" s="13"/>
      <c r="HTJ745" s="13"/>
      <c r="HTK745" s="13"/>
      <c r="HTL745" s="13"/>
      <c r="HTM745" s="13"/>
      <c r="HTN745" s="13"/>
      <c r="HTO745" s="13"/>
      <c r="HTP745" s="13"/>
      <c r="HTQ745" s="13"/>
      <c r="HTR745" s="13"/>
      <c r="HTS745" s="13"/>
      <c r="HTT745" s="13"/>
      <c r="HTU745" s="13"/>
      <c r="HTV745" s="13"/>
      <c r="HTW745" s="13"/>
      <c r="HTX745" s="13"/>
      <c r="HTY745" s="13"/>
      <c r="HTZ745" s="13"/>
      <c r="HUA745" s="13"/>
      <c r="HUB745" s="13"/>
      <c r="HUC745" s="13"/>
      <c r="HUD745" s="13"/>
      <c r="HUE745" s="13"/>
      <c r="HUF745" s="13"/>
      <c r="HUG745" s="13"/>
      <c r="HUH745" s="13"/>
      <c r="HUI745" s="13"/>
      <c r="HUJ745" s="13"/>
      <c r="HUK745" s="13"/>
      <c r="HUL745" s="13"/>
      <c r="HUM745" s="13"/>
      <c r="HUN745" s="13"/>
      <c r="HUO745" s="13"/>
      <c r="HUP745" s="13"/>
      <c r="HUQ745" s="13"/>
      <c r="HUR745" s="13"/>
      <c r="HUS745" s="13"/>
      <c r="HUT745" s="13"/>
      <c r="HUU745" s="13"/>
      <c r="HUV745" s="13"/>
      <c r="HUW745" s="13"/>
      <c r="HUX745" s="13"/>
      <c r="HUY745" s="13"/>
      <c r="HUZ745" s="13"/>
      <c r="HVA745" s="13"/>
      <c r="HVB745" s="13"/>
      <c r="HVC745" s="13"/>
      <c r="HVD745" s="13"/>
      <c r="HVE745" s="13"/>
      <c r="HVF745" s="13"/>
      <c r="HVG745" s="13"/>
      <c r="HVH745" s="13"/>
      <c r="HVI745" s="13"/>
      <c r="HVJ745" s="13"/>
      <c r="HVK745" s="13"/>
      <c r="HVL745" s="13"/>
      <c r="HVM745" s="13"/>
      <c r="HVN745" s="13"/>
      <c r="HVO745" s="13"/>
      <c r="HVP745" s="13"/>
      <c r="HVQ745" s="13"/>
      <c r="HVR745" s="13"/>
      <c r="HVS745" s="13"/>
      <c r="HVT745" s="13"/>
      <c r="HVU745" s="13"/>
      <c r="HVV745" s="13"/>
      <c r="HVW745" s="13"/>
      <c r="HVX745" s="13"/>
      <c r="HVY745" s="13"/>
      <c r="HVZ745" s="13"/>
      <c r="HWA745" s="13"/>
      <c r="HWB745" s="13"/>
      <c r="HWC745" s="13"/>
      <c r="HWD745" s="13"/>
      <c r="HWE745" s="13"/>
      <c r="HWF745" s="13"/>
      <c r="HWG745" s="13"/>
      <c r="HWH745" s="13"/>
      <c r="HWI745" s="13"/>
      <c r="HWJ745" s="13"/>
      <c r="HWK745" s="13"/>
      <c r="HWL745" s="13"/>
      <c r="HWM745" s="13"/>
      <c r="HWN745" s="13"/>
      <c r="HWO745" s="13"/>
      <c r="HWP745" s="13"/>
      <c r="HWQ745" s="13"/>
      <c r="HWR745" s="13"/>
      <c r="HWS745" s="13"/>
      <c r="HWT745" s="13"/>
      <c r="HWU745" s="13"/>
      <c r="HWV745" s="13"/>
      <c r="HWW745" s="13"/>
      <c r="HWX745" s="13"/>
      <c r="HWY745" s="13"/>
      <c r="HWZ745" s="13"/>
      <c r="HXA745" s="13"/>
      <c r="HXB745" s="13"/>
      <c r="HXC745" s="13"/>
      <c r="HXD745" s="13"/>
      <c r="HXE745" s="13"/>
      <c r="HXF745" s="13"/>
      <c r="HXG745" s="13"/>
      <c r="HXH745" s="13"/>
      <c r="HXI745" s="13"/>
      <c r="HXJ745" s="13"/>
      <c r="HXK745" s="13"/>
      <c r="HXL745" s="13"/>
      <c r="HXM745" s="13"/>
      <c r="HXN745" s="13"/>
      <c r="HXO745" s="13"/>
      <c r="HXP745" s="13"/>
      <c r="HXQ745" s="13"/>
      <c r="HXR745" s="13"/>
      <c r="HXS745" s="13"/>
      <c r="HXT745" s="13"/>
      <c r="HXU745" s="13"/>
      <c r="HXV745" s="13"/>
      <c r="HXW745" s="13"/>
      <c r="HXX745" s="13"/>
      <c r="HXY745" s="13"/>
      <c r="HXZ745" s="13"/>
      <c r="HYA745" s="13"/>
      <c r="HYB745" s="13"/>
      <c r="HYC745" s="13"/>
      <c r="HYD745" s="13"/>
      <c r="HYE745" s="13"/>
      <c r="HYF745" s="13"/>
      <c r="HYG745" s="13"/>
      <c r="HYH745" s="13"/>
      <c r="HYI745" s="13"/>
      <c r="HYJ745" s="13"/>
      <c r="HYK745" s="13"/>
      <c r="HYL745" s="13"/>
      <c r="HYM745" s="13"/>
      <c r="HYN745" s="13"/>
      <c r="HYO745" s="13"/>
      <c r="HYP745" s="13"/>
      <c r="HYQ745" s="13"/>
      <c r="HYR745" s="13"/>
      <c r="HYS745" s="13"/>
      <c r="HYT745" s="13"/>
      <c r="HYU745" s="13"/>
      <c r="HYV745" s="13"/>
      <c r="HYW745" s="13"/>
      <c r="HYX745" s="13"/>
      <c r="HYY745" s="13"/>
      <c r="HYZ745" s="13"/>
      <c r="HZA745" s="13"/>
      <c r="HZB745" s="13"/>
      <c r="HZC745" s="13"/>
      <c r="HZD745" s="13"/>
      <c r="HZE745" s="13"/>
      <c r="HZF745" s="13"/>
      <c r="HZG745" s="13"/>
      <c r="HZH745" s="13"/>
      <c r="HZI745" s="13"/>
      <c r="HZJ745" s="13"/>
      <c r="HZK745" s="13"/>
      <c r="HZL745" s="13"/>
      <c r="HZM745" s="13"/>
      <c r="HZN745" s="13"/>
      <c r="HZO745" s="13"/>
      <c r="HZP745" s="13"/>
      <c r="HZQ745" s="13"/>
      <c r="HZR745" s="13"/>
      <c r="HZS745" s="13"/>
      <c r="HZT745" s="13"/>
      <c r="HZU745" s="13"/>
      <c r="HZV745" s="13"/>
      <c r="HZW745" s="13"/>
      <c r="HZX745" s="13"/>
      <c r="HZY745" s="13"/>
      <c r="HZZ745" s="13"/>
      <c r="IAA745" s="13"/>
      <c r="IAB745" s="13"/>
      <c r="IAC745" s="13"/>
      <c r="IAD745" s="13"/>
      <c r="IAE745" s="13"/>
      <c r="IAF745" s="13"/>
      <c r="IAG745" s="13"/>
      <c r="IAH745" s="13"/>
      <c r="IAI745" s="13"/>
      <c r="IAJ745" s="13"/>
      <c r="IAK745" s="13"/>
      <c r="IAL745" s="13"/>
      <c r="IAM745" s="13"/>
      <c r="IAN745" s="13"/>
      <c r="IAO745" s="13"/>
      <c r="IAP745" s="13"/>
      <c r="IAQ745" s="13"/>
      <c r="IAR745" s="13"/>
      <c r="IAS745" s="13"/>
      <c r="IAT745" s="13"/>
      <c r="IAU745" s="13"/>
      <c r="IAV745" s="13"/>
      <c r="IAW745" s="13"/>
      <c r="IAX745" s="13"/>
      <c r="IAY745" s="13"/>
      <c r="IAZ745" s="13"/>
      <c r="IBA745" s="13"/>
      <c r="IBB745" s="13"/>
      <c r="IBC745" s="13"/>
      <c r="IBD745" s="13"/>
      <c r="IBE745" s="13"/>
      <c r="IBF745" s="13"/>
      <c r="IBG745" s="13"/>
      <c r="IBH745" s="13"/>
      <c r="IBI745" s="13"/>
      <c r="IBJ745" s="13"/>
      <c r="IBK745" s="13"/>
      <c r="IBL745" s="13"/>
      <c r="IBM745" s="13"/>
      <c r="IBN745" s="13"/>
      <c r="IBO745" s="13"/>
      <c r="IBP745" s="13"/>
      <c r="IBQ745" s="13"/>
      <c r="IBR745" s="13"/>
      <c r="IBS745" s="13"/>
      <c r="IBT745" s="13"/>
      <c r="IBU745" s="13"/>
      <c r="IBV745" s="13"/>
      <c r="IBW745" s="13"/>
      <c r="IBX745" s="13"/>
      <c r="IBY745" s="13"/>
      <c r="IBZ745" s="13"/>
      <c r="ICA745" s="13"/>
      <c r="ICB745" s="13"/>
      <c r="ICC745" s="13"/>
      <c r="ICD745" s="13"/>
      <c r="ICE745" s="13"/>
      <c r="ICF745" s="13"/>
      <c r="ICG745" s="13"/>
      <c r="ICH745" s="13"/>
      <c r="ICI745" s="13"/>
      <c r="ICJ745" s="13"/>
      <c r="ICK745" s="13"/>
      <c r="ICL745" s="13"/>
      <c r="ICM745" s="13"/>
      <c r="ICN745" s="13"/>
      <c r="ICO745" s="13"/>
      <c r="ICP745" s="13"/>
      <c r="ICQ745" s="13"/>
      <c r="ICR745" s="13"/>
      <c r="ICS745" s="13"/>
      <c r="ICT745" s="13"/>
      <c r="ICU745" s="13"/>
      <c r="ICV745" s="13"/>
      <c r="ICW745" s="13"/>
      <c r="ICX745" s="13"/>
      <c r="ICY745" s="13"/>
      <c r="ICZ745" s="13"/>
      <c r="IDA745" s="13"/>
      <c r="IDB745" s="13"/>
      <c r="IDC745" s="13"/>
      <c r="IDD745" s="13"/>
      <c r="IDE745" s="13"/>
      <c r="IDF745" s="13"/>
      <c r="IDG745" s="13"/>
      <c r="IDH745" s="13"/>
      <c r="IDI745" s="13"/>
      <c r="IDJ745" s="13"/>
      <c r="IDK745" s="13"/>
      <c r="IDL745" s="13"/>
      <c r="IDM745" s="13"/>
      <c r="IDN745" s="13"/>
      <c r="IDO745" s="13"/>
      <c r="IDP745" s="13"/>
      <c r="IDQ745" s="13"/>
      <c r="IDR745" s="13"/>
      <c r="IDS745" s="13"/>
      <c r="IDT745" s="13"/>
      <c r="IDU745" s="13"/>
      <c r="IDV745" s="13"/>
      <c r="IDW745" s="13"/>
      <c r="IDX745" s="13"/>
      <c r="IDY745" s="13"/>
      <c r="IDZ745" s="13"/>
      <c r="IEA745" s="13"/>
      <c r="IEB745" s="13"/>
      <c r="IEC745" s="13"/>
      <c r="IED745" s="13"/>
      <c r="IEE745" s="13"/>
      <c r="IEF745" s="13"/>
      <c r="IEG745" s="13"/>
      <c r="IEH745" s="13"/>
      <c r="IEI745" s="13"/>
      <c r="IEJ745" s="13"/>
      <c r="IEK745" s="13"/>
      <c r="IEL745" s="13"/>
      <c r="IEM745" s="13"/>
      <c r="IEN745" s="13"/>
      <c r="IEO745" s="13"/>
      <c r="IEP745" s="13"/>
      <c r="IEQ745" s="13"/>
      <c r="IER745" s="13"/>
      <c r="IES745" s="13"/>
      <c r="IET745" s="13"/>
      <c r="IEU745" s="13"/>
      <c r="IEV745" s="13"/>
      <c r="IEW745" s="13"/>
      <c r="IEX745" s="13"/>
      <c r="IEY745" s="13"/>
      <c r="IEZ745" s="13"/>
      <c r="IFA745" s="13"/>
      <c r="IFB745" s="13"/>
      <c r="IFC745" s="13"/>
      <c r="IFD745" s="13"/>
      <c r="IFE745" s="13"/>
      <c r="IFF745" s="13"/>
      <c r="IFG745" s="13"/>
      <c r="IFH745" s="13"/>
      <c r="IFI745" s="13"/>
      <c r="IFJ745" s="13"/>
      <c r="IFK745" s="13"/>
      <c r="IFL745" s="13"/>
      <c r="IFM745" s="13"/>
      <c r="IFN745" s="13"/>
      <c r="IFO745" s="13"/>
      <c r="IFP745" s="13"/>
      <c r="IFQ745" s="13"/>
      <c r="IFR745" s="13"/>
      <c r="IFS745" s="13"/>
      <c r="IFT745" s="13"/>
      <c r="IFU745" s="13"/>
      <c r="IFV745" s="13"/>
      <c r="IFW745" s="13"/>
      <c r="IFX745" s="13"/>
      <c r="IFY745" s="13"/>
      <c r="IFZ745" s="13"/>
      <c r="IGA745" s="13"/>
      <c r="IGB745" s="13"/>
      <c r="IGC745" s="13"/>
      <c r="IGD745" s="13"/>
      <c r="IGE745" s="13"/>
      <c r="IGF745" s="13"/>
      <c r="IGG745" s="13"/>
      <c r="IGH745" s="13"/>
      <c r="IGI745" s="13"/>
      <c r="IGJ745" s="13"/>
      <c r="IGK745" s="13"/>
      <c r="IGL745" s="13"/>
      <c r="IGM745" s="13"/>
      <c r="IGN745" s="13"/>
      <c r="IGO745" s="13"/>
      <c r="IGP745" s="13"/>
      <c r="IGQ745" s="13"/>
      <c r="IGR745" s="13"/>
      <c r="IGS745" s="13"/>
      <c r="IGT745" s="13"/>
      <c r="IGU745" s="13"/>
      <c r="IGV745" s="13"/>
      <c r="IGW745" s="13"/>
      <c r="IGX745" s="13"/>
      <c r="IGY745" s="13"/>
      <c r="IGZ745" s="13"/>
      <c r="IHA745" s="13"/>
      <c r="IHB745" s="13"/>
      <c r="IHC745" s="13"/>
      <c r="IHD745" s="13"/>
      <c r="IHE745" s="13"/>
      <c r="IHF745" s="13"/>
      <c r="IHG745" s="13"/>
      <c r="IHH745" s="13"/>
      <c r="IHI745" s="13"/>
      <c r="IHJ745" s="13"/>
      <c r="IHK745" s="13"/>
      <c r="IHL745" s="13"/>
      <c r="IHM745" s="13"/>
      <c r="IHN745" s="13"/>
      <c r="IHO745" s="13"/>
      <c r="IHP745" s="13"/>
      <c r="IHQ745" s="13"/>
      <c r="IHR745" s="13"/>
      <c r="IHS745" s="13"/>
      <c r="IHT745" s="13"/>
      <c r="IHU745" s="13"/>
      <c r="IHV745" s="13"/>
      <c r="IHW745" s="13"/>
      <c r="IHX745" s="13"/>
      <c r="IHY745" s="13"/>
      <c r="IHZ745" s="13"/>
      <c r="IIA745" s="13"/>
      <c r="IIB745" s="13"/>
      <c r="IIC745" s="13"/>
      <c r="IID745" s="13"/>
      <c r="IIE745" s="13"/>
      <c r="IIF745" s="13"/>
      <c r="IIG745" s="13"/>
      <c r="IIH745" s="13"/>
      <c r="III745" s="13"/>
      <c r="IIJ745" s="13"/>
      <c r="IIK745" s="13"/>
      <c r="IIL745" s="13"/>
      <c r="IIM745" s="13"/>
      <c r="IIN745" s="13"/>
      <c r="IIO745" s="13"/>
      <c r="IIP745" s="13"/>
      <c r="IIQ745" s="13"/>
      <c r="IIR745" s="13"/>
      <c r="IIS745" s="13"/>
      <c r="IIT745" s="13"/>
      <c r="IIU745" s="13"/>
      <c r="IIV745" s="13"/>
      <c r="IIW745" s="13"/>
      <c r="IIX745" s="13"/>
      <c r="IIY745" s="13"/>
      <c r="IIZ745" s="13"/>
      <c r="IJA745" s="13"/>
      <c r="IJB745" s="13"/>
      <c r="IJC745" s="13"/>
      <c r="IJD745" s="13"/>
      <c r="IJE745" s="13"/>
      <c r="IJF745" s="13"/>
      <c r="IJG745" s="13"/>
      <c r="IJH745" s="13"/>
      <c r="IJI745" s="13"/>
      <c r="IJJ745" s="13"/>
      <c r="IJK745" s="13"/>
      <c r="IJL745" s="13"/>
      <c r="IJM745" s="13"/>
      <c r="IJN745" s="13"/>
      <c r="IJO745" s="13"/>
      <c r="IJP745" s="13"/>
      <c r="IJQ745" s="13"/>
      <c r="IJR745" s="13"/>
      <c r="IJS745" s="13"/>
      <c r="IJT745" s="13"/>
      <c r="IJU745" s="13"/>
      <c r="IJV745" s="13"/>
      <c r="IJW745" s="13"/>
      <c r="IJX745" s="13"/>
      <c r="IJY745" s="13"/>
      <c r="IJZ745" s="13"/>
      <c r="IKA745" s="13"/>
      <c r="IKB745" s="13"/>
      <c r="IKC745" s="13"/>
      <c r="IKD745" s="13"/>
      <c r="IKE745" s="13"/>
      <c r="IKF745" s="13"/>
      <c r="IKG745" s="13"/>
      <c r="IKH745" s="13"/>
      <c r="IKI745" s="13"/>
      <c r="IKJ745" s="13"/>
      <c r="IKK745" s="13"/>
      <c r="IKL745" s="13"/>
      <c r="IKM745" s="13"/>
      <c r="IKN745" s="13"/>
      <c r="IKO745" s="13"/>
      <c r="IKP745" s="13"/>
      <c r="IKQ745" s="13"/>
      <c r="IKR745" s="13"/>
      <c r="IKS745" s="13"/>
      <c r="IKT745" s="13"/>
      <c r="IKU745" s="13"/>
      <c r="IKV745" s="13"/>
      <c r="IKW745" s="13"/>
      <c r="IKX745" s="13"/>
      <c r="IKY745" s="13"/>
      <c r="IKZ745" s="13"/>
      <c r="ILA745" s="13"/>
      <c r="ILB745" s="13"/>
      <c r="ILC745" s="13"/>
      <c r="ILD745" s="13"/>
      <c r="ILE745" s="13"/>
      <c r="ILF745" s="13"/>
      <c r="ILG745" s="13"/>
      <c r="ILH745" s="13"/>
      <c r="ILI745" s="13"/>
      <c r="ILJ745" s="13"/>
      <c r="ILK745" s="13"/>
      <c r="ILL745" s="13"/>
      <c r="ILM745" s="13"/>
      <c r="ILN745" s="13"/>
      <c r="ILO745" s="13"/>
      <c r="ILP745" s="13"/>
      <c r="ILQ745" s="13"/>
      <c r="ILR745" s="13"/>
      <c r="ILS745" s="13"/>
      <c r="ILT745" s="13"/>
      <c r="ILU745" s="13"/>
      <c r="ILV745" s="13"/>
      <c r="ILW745" s="13"/>
      <c r="ILX745" s="13"/>
      <c r="ILY745" s="13"/>
      <c r="ILZ745" s="13"/>
      <c r="IMA745" s="13"/>
      <c r="IMB745" s="13"/>
      <c r="IMC745" s="13"/>
      <c r="IMD745" s="13"/>
      <c r="IME745" s="13"/>
      <c r="IMF745" s="13"/>
      <c r="IMG745" s="13"/>
      <c r="IMH745" s="13"/>
      <c r="IMI745" s="13"/>
      <c r="IMJ745" s="13"/>
      <c r="IMK745" s="13"/>
      <c r="IML745" s="13"/>
      <c r="IMM745" s="13"/>
      <c r="IMN745" s="13"/>
      <c r="IMO745" s="13"/>
      <c r="IMP745" s="13"/>
      <c r="IMQ745" s="13"/>
      <c r="IMR745" s="13"/>
      <c r="IMS745" s="13"/>
      <c r="IMT745" s="13"/>
      <c r="IMU745" s="13"/>
      <c r="IMV745" s="13"/>
      <c r="IMW745" s="13"/>
      <c r="IMX745" s="13"/>
      <c r="IMY745" s="13"/>
      <c r="IMZ745" s="13"/>
      <c r="INA745" s="13"/>
      <c r="INB745" s="13"/>
      <c r="INC745" s="13"/>
      <c r="IND745" s="13"/>
      <c r="INE745" s="13"/>
      <c r="INF745" s="13"/>
      <c r="ING745" s="13"/>
      <c r="INH745" s="13"/>
      <c r="INI745" s="13"/>
      <c r="INJ745" s="13"/>
      <c r="INK745" s="13"/>
      <c r="INL745" s="13"/>
      <c r="INM745" s="13"/>
      <c r="INN745" s="13"/>
      <c r="INO745" s="13"/>
      <c r="INP745" s="13"/>
      <c r="INQ745" s="13"/>
      <c r="INR745" s="13"/>
      <c r="INS745" s="13"/>
      <c r="INT745" s="13"/>
      <c r="INU745" s="13"/>
      <c r="INV745" s="13"/>
      <c r="INW745" s="13"/>
      <c r="INX745" s="13"/>
      <c r="INY745" s="13"/>
      <c r="INZ745" s="13"/>
      <c r="IOA745" s="13"/>
      <c r="IOB745" s="13"/>
      <c r="IOC745" s="13"/>
      <c r="IOD745" s="13"/>
      <c r="IOE745" s="13"/>
      <c r="IOF745" s="13"/>
      <c r="IOG745" s="13"/>
      <c r="IOH745" s="13"/>
      <c r="IOI745" s="13"/>
      <c r="IOJ745" s="13"/>
      <c r="IOK745" s="13"/>
      <c r="IOL745" s="13"/>
      <c r="IOM745" s="13"/>
      <c r="ION745" s="13"/>
      <c r="IOO745" s="13"/>
      <c r="IOP745" s="13"/>
      <c r="IOQ745" s="13"/>
      <c r="IOR745" s="13"/>
      <c r="IOS745" s="13"/>
      <c r="IOT745" s="13"/>
      <c r="IOU745" s="13"/>
      <c r="IOV745" s="13"/>
      <c r="IOW745" s="13"/>
      <c r="IOX745" s="13"/>
      <c r="IOY745" s="13"/>
      <c r="IOZ745" s="13"/>
      <c r="IPA745" s="13"/>
      <c r="IPB745" s="13"/>
      <c r="IPC745" s="13"/>
      <c r="IPD745" s="13"/>
      <c r="IPE745" s="13"/>
      <c r="IPF745" s="13"/>
      <c r="IPG745" s="13"/>
      <c r="IPH745" s="13"/>
      <c r="IPI745" s="13"/>
      <c r="IPJ745" s="13"/>
      <c r="IPK745" s="13"/>
      <c r="IPL745" s="13"/>
      <c r="IPM745" s="13"/>
      <c r="IPN745" s="13"/>
      <c r="IPO745" s="13"/>
      <c r="IPP745" s="13"/>
      <c r="IPQ745" s="13"/>
      <c r="IPR745" s="13"/>
      <c r="IPS745" s="13"/>
      <c r="IPT745" s="13"/>
      <c r="IPU745" s="13"/>
      <c r="IPV745" s="13"/>
      <c r="IPW745" s="13"/>
      <c r="IPX745" s="13"/>
      <c r="IPY745" s="13"/>
      <c r="IPZ745" s="13"/>
      <c r="IQA745" s="13"/>
      <c r="IQB745" s="13"/>
      <c r="IQC745" s="13"/>
      <c r="IQD745" s="13"/>
      <c r="IQE745" s="13"/>
      <c r="IQF745" s="13"/>
      <c r="IQG745" s="13"/>
      <c r="IQH745" s="13"/>
      <c r="IQI745" s="13"/>
      <c r="IQJ745" s="13"/>
      <c r="IQK745" s="13"/>
      <c r="IQL745" s="13"/>
      <c r="IQM745" s="13"/>
      <c r="IQN745" s="13"/>
      <c r="IQO745" s="13"/>
      <c r="IQP745" s="13"/>
      <c r="IQQ745" s="13"/>
      <c r="IQR745" s="13"/>
      <c r="IQS745" s="13"/>
      <c r="IQT745" s="13"/>
      <c r="IQU745" s="13"/>
      <c r="IQV745" s="13"/>
      <c r="IQW745" s="13"/>
      <c r="IQX745" s="13"/>
      <c r="IQY745" s="13"/>
      <c r="IQZ745" s="13"/>
      <c r="IRA745" s="13"/>
      <c r="IRB745" s="13"/>
      <c r="IRC745" s="13"/>
      <c r="IRD745" s="13"/>
      <c r="IRE745" s="13"/>
      <c r="IRF745" s="13"/>
      <c r="IRG745" s="13"/>
      <c r="IRH745" s="13"/>
      <c r="IRI745" s="13"/>
      <c r="IRJ745" s="13"/>
      <c r="IRK745" s="13"/>
      <c r="IRL745" s="13"/>
      <c r="IRM745" s="13"/>
      <c r="IRN745" s="13"/>
      <c r="IRO745" s="13"/>
      <c r="IRP745" s="13"/>
      <c r="IRQ745" s="13"/>
      <c r="IRR745" s="13"/>
      <c r="IRS745" s="13"/>
      <c r="IRT745" s="13"/>
      <c r="IRU745" s="13"/>
      <c r="IRV745" s="13"/>
      <c r="IRW745" s="13"/>
      <c r="IRX745" s="13"/>
      <c r="IRY745" s="13"/>
      <c r="IRZ745" s="13"/>
      <c r="ISA745" s="13"/>
      <c r="ISB745" s="13"/>
      <c r="ISC745" s="13"/>
      <c r="ISD745" s="13"/>
      <c r="ISE745" s="13"/>
      <c r="ISF745" s="13"/>
      <c r="ISG745" s="13"/>
      <c r="ISH745" s="13"/>
      <c r="ISI745" s="13"/>
      <c r="ISJ745" s="13"/>
      <c r="ISK745" s="13"/>
      <c r="ISL745" s="13"/>
      <c r="ISM745" s="13"/>
      <c r="ISN745" s="13"/>
      <c r="ISO745" s="13"/>
      <c r="ISP745" s="13"/>
      <c r="ISQ745" s="13"/>
      <c r="ISR745" s="13"/>
      <c r="ISS745" s="13"/>
      <c r="IST745" s="13"/>
      <c r="ISU745" s="13"/>
      <c r="ISV745" s="13"/>
      <c r="ISW745" s="13"/>
      <c r="ISX745" s="13"/>
      <c r="ISY745" s="13"/>
      <c r="ISZ745" s="13"/>
      <c r="ITA745" s="13"/>
      <c r="ITB745" s="13"/>
      <c r="ITC745" s="13"/>
      <c r="ITD745" s="13"/>
      <c r="ITE745" s="13"/>
      <c r="ITF745" s="13"/>
      <c r="ITG745" s="13"/>
      <c r="ITH745" s="13"/>
      <c r="ITI745" s="13"/>
      <c r="ITJ745" s="13"/>
      <c r="ITK745" s="13"/>
      <c r="ITL745" s="13"/>
      <c r="ITM745" s="13"/>
      <c r="ITN745" s="13"/>
      <c r="ITO745" s="13"/>
      <c r="ITP745" s="13"/>
      <c r="ITQ745" s="13"/>
      <c r="ITR745" s="13"/>
      <c r="ITS745" s="13"/>
      <c r="ITT745" s="13"/>
      <c r="ITU745" s="13"/>
      <c r="ITV745" s="13"/>
      <c r="ITW745" s="13"/>
      <c r="ITX745" s="13"/>
      <c r="ITY745" s="13"/>
      <c r="ITZ745" s="13"/>
      <c r="IUA745" s="13"/>
      <c r="IUB745" s="13"/>
      <c r="IUC745" s="13"/>
      <c r="IUD745" s="13"/>
      <c r="IUE745" s="13"/>
      <c r="IUF745" s="13"/>
      <c r="IUG745" s="13"/>
      <c r="IUH745" s="13"/>
      <c r="IUI745" s="13"/>
      <c r="IUJ745" s="13"/>
      <c r="IUK745" s="13"/>
      <c r="IUL745" s="13"/>
      <c r="IUM745" s="13"/>
      <c r="IUN745" s="13"/>
      <c r="IUO745" s="13"/>
      <c r="IUP745" s="13"/>
      <c r="IUQ745" s="13"/>
      <c r="IUR745" s="13"/>
      <c r="IUS745" s="13"/>
      <c r="IUT745" s="13"/>
      <c r="IUU745" s="13"/>
      <c r="IUV745" s="13"/>
      <c r="IUW745" s="13"/>
      <c r="IUX745" s="13"/>
      <c r="IUY745" s="13"/>
      <c r="IUZ745" s="13"/>
      <c r="IVA745" s="13"/>
      <c r="IVB745" s="13"/>
      <c r="IVC745" s="13"/>
      <c r="IVD745" s="13"/>
      <c r="IVE745" s="13"/>
      <c r="IVF745" s="13"/>
      <c r="IVG745" s="13"/>
      <c r="IVH745" s="13"/>
      <c r="IVI745" s="13"/>
      <c r="IVJ745" s="13"/>
      <c r="IVK745" s="13"/>
      <c r="IVL745" s="13"/>
      <c r="IVM745" s="13"/>
      <c r="IVN745" s="13"/>
      <c r="IVO745" s="13"/>
      <c r="IVP745" s="13"/>
      <c r="IVQ745" s="13"/>
      <c r="IVR745" s="13"/>
      <c r="IVS745" s="13"/>
      <c r="IVT745" s="13"/>
      <c r="IVU745" s="13"/>
      <c r="IVV745" s="13"/>
      <c r="IVW745" s="13"/>
      <c r="IVX745" s="13"/>
      <c r="IVY745" s="13"/>
      <c r="IVZ745" s="13"/>
      <c r="IWA745" s="13"/>
      <c r="IWB745" s="13"/>
      <c r="IWC745" s="13"/>
      <c r="IWD745" s="13"/>
      <c r="IWE745" s="13"/>
      <c r="IWF745" s="13"/>
      <c r="IWG745" s="13"/>
      <c r="IWH745" s="13"/>
      <c r="IWI745" s="13"/>
      <c r="IWJ745" s="13"/>
      <c r="IWK745" s="13"/>
      <c r="IWL745" s="13"/>
      <c r="IWM745" s="13"/>
      <c r="IWN745" s="13"/>
      <c r="IWO745" s="13"/>
      <c r="IWP745" s="13"/>
      <c r="IWQ745" s="13"/>
      <c r="IWR745" s="13"/>
      <c r="IWS745" s="13"/>
      <c r="IWT745" s="13"/>
      <c r="IWU745" s="13"/>
      <c r="IWV745" s="13"/>
      <c r="IWW745" s="13"/>
      <c r="IWX745" s="13"/>
      <c r="IWY745" s="13"/>
      <c r="IWZ745" s="13"/>
      <c r="IXA745" s="13"/>
      <c r="IXB745" s="13"/>
      <c r="IXC745" s="13"/>
      <c r="IXD745" s="13"/>
      <c r="IXE745" s="13"/>
      <c r="IXF745" s="13"/>
      <c r="IXG745" s="13"/>
      <c r="IXH745" s="13"/>
      <c r="IXI745" s="13"/>
      <c r="IXJ745" s="13"/>
      <c r="IXK745" s="13"/>
      <c r="IXL745" s="13"/>
      <c r="IXM745" s="13"/>
      <c r="IXN745" s="13"/>
      <c r="IXO745" s="13"/>
      <c r="IXP745" s="13"/>
      <c r="IXQ745" s="13"/>
      <c r="IXR745" s="13"/>
      <c r="IXS745" s="13"/>
      <c r="IXT745" s="13"/>
      <c r="IXU745" s="13"/>
      <c r="IXV745" s="13"/>
      <c r="IXW745" s="13"/>
      <c r="IXX745" s="13"/>
      <c r="IXY745" s="13"/>
      <c r="IXZ745" s="13"/>
      <c r="IYA745" s="13"/>
      <c r="IYB745" s="13"/>
      <c r="IYC745" s="13"/>
      <c r="IYD745" s="13"/>
      <c r="IYE745" s="13"/>
      <c r="IYF745" s="13"/>
      <c r="IYG745" s="13"/>
      <c r="IYH745" s="13"/>
      <c r="IYI745" s="13"/>
      <c r="IYJ745" s="13"/>
      <c r="IYK745" s="13"/>
      <c r="IYL745" s="13"/>
      <c r="IYM745" s="13"/>
      <c r="IYN745" s="13"/>
      <c r="IYO745" s="13"/>
      <c r="IYP745" s="13"/>
      <c r="IYQ745" s="13"/>
      <c r="IYR745" s="13"/>
      <c r="IYS745" s="13"/>
      <c r="IYT745" s="13"/>
      <c r="IYU745" s="13"/>
      <c r="IYV745" s="13"/>
      <c r="IYW745" s="13"/>
      <c r="IYX745" s="13"/>
      <c r="IYY745" s="13"/>
      <c r="IYZ745" s="13"/>
      <c r="IZA745" s="13"/>
      <c r="IZB745" s="13"/>
      <c r="IZC745" s="13"/>
      <c r="IZD745" s="13"/>
      <c r="IZE745" s="13"/>
      <c r="IZF745" s="13"/>
      <c r="IZG745" s="13"/>
      <c r="IZH745" s="13"/>
      <c r="IZI745" s="13"/>
      <c r="IZJ745" s="13"/>
      <c r="IZK745" s="13"/>
      <c r="IZL745" s="13"/>
      <c r="IZM745" s="13"/>
      <c r="IZN745" s="13"/>
      <c r="IZO745" s="13"/>
      <c r="IZP745" s="13"/>
      <c r="IZQ745" s="13"/>
      <c r="IZR745" s="13"/>
      <c r="IZS745" s="13"/>
      <c r="IZT745" s="13"/>
      <c r="IZU745" s="13"/>
      <c r="IZV745" s="13"/>
      <c r="IZW745" s="13"/>
      <c r="IZX745" s="13"/>
      <c r="IZY745" s="13"/>
      <c r="IZZ745" s="13"/>
      <c r="JAA745" s="13"/>
      <c r="JAB745" s="13"/>
      <c r="JAC745" s="13"/>
      <c r="JAD745" s="13"/>
      <c r="JAE745" s="13"/>
      <c r="JAF745" s="13"/>
      <c r="JAG745" s="13"/>
      <c r="JAH745" s="13"/>
      <c r="JAI745" s="13"/>
      <c r="JAJ745" s="13"/>
      <c r="JAK745" s="13"/>
      <c r="JAL745" s="13"/>
      <c r="JAM745" s="13"/>
      <c r="JAN745" s="13"/>
      <c r="JAO745" s="13"/>
      <c r="JAP745" s="13"/>
      <c r="JAQ745" s="13"/>
      <c r="JAR745" s="13"/>
      <c r="JAS745" s="13"/>
      <c r="JAT745" s="13"/>
      <c r="JAU745" s="13"/>
      <c r="JAV745" s="13"/>
      <c r="JAW745" s="13"/>
      <c r="JAX745" s="13"/>
      <c r="JAY745" s="13"/>
      <c r="JAZ745" s="13"/>
      <c r="JBA745" s="13"/>
      <c r="JBB745" s="13"/>
      <c r="JBC745" s="13"/>
      <c r="JBD745" s="13"/>
      <c r="JBE745" s="13"/>
      <c r="JBF745" s="13"/>
      <c r="JBG745" s="13"/>
      <c r="JBH745" s="13"/>
      <c r="JBI745" s="13"/>
      <c r="JBJ745" s="13"/>
      <c r="JBK745" s="13"/>
      <c r="JBL745" s="13"/>
      <c r="JBM745" s="13"/>
      <c r="JBN745" s="13"/>
      <c r="JBO745" s="13"/>
      <c r="JBP745" s="13"/>
      <c r="JBQ745" s="13"/>
      <c r="JBR745" s="13"/>
      <c r="JBS745" s="13"/>
      <c r="JBT745" s="13"/>
      <c r="JBU745" s="13"/>
      <c r="JBV745" s="13"/>
      <c r="JBW745" s="13"/>
      <c r="JBX745" s="13"/>
      <c r="JBY745" s="13"/>
      <c r="JBZ745" s="13"/>
      <c r="JCA745" s="13"/>
      <c r="JCB745" s="13"/>
      <c r="JCC745" s="13"/>
      <c r="JCD745" s="13"/>
      <c r="JCE745" s="13"/>
      <c r="JCF745" s="13"/>
      <c r="JCG745" s="13"/>
      <c r="JCH745" s="13"/>
      <c r="JCI745" s="13"/>
      <c r="JCJ745" s="13"/>
      <c r="JCK745" s="13"/>
      <c r="JCL745" s="13"/>
      <c r="JCM745" s="13"/>
      <c r="JCN745" s="13"/>
      <c r="JCO745" s="13"/>
      <c r="JCP745" s="13"/>
      <c r="JCQ745" s="13"/>
      <c r="JCR745" s="13"/>
      <c r="JCS745" s="13"/>
      <c r="JCT745" s="13"/>
      <c r="JCU745" s="13"/>
      <c r="JCV745" s="13"/>
      <c r="JCW745" s="13"/>
      <c r="JCX745" s="13"/>
      <c r="JCY745" s="13"/>
      <c r="JCZ745" s="13"/>
      <c r="JDA745" s="13"/>
      <c r="JDB745" s="13"/>
      <c r="JDC745" s="13"/>
      <c r="JDD745" s="13"/>
      <c r="JDE745" s="13"/>
      <c r="JDF745" s="13"/>
      <c r="JDG745" s="13"/>
      <c r="JDH745" s="13"/>
      <c r="JDI745" s="13"/>
      <c r="JDJ745" s="13"/>
      <c r="JDK745" s="13"/>
      <c r="JDL745" s="13"/>
      <c r="JDM745" s="13"/>
      <c r="JDN745" s="13"/>
      <c r="JDO745" s="13"/>
      <c r="JDP745" s="13"/>
      <c r="JDQ745" s="13"/>
      <c r="JDR745" s="13"/>
      <c r="JDS745" s="13"/>
      <c r="JDT745" s="13"/>
      <c r="JDU745" s="13"/>
      <c r="JDV745" s="13"/>
      <c r="JDW745" s="13"/>
      <c r="JDX745" s="13"/>
      <c r="JDY745" s="13"/>
      <c r="JDZ745" s="13"/>
      <c r="JEA745" s="13"/>
      <c r="JEB745" s="13"/>
      <c r="JEC745" s="13"/>
      <c r="JED745" s="13"/>
      <c r="JEE745" s="13"/>
      <c r="JEF745" s="13"/>
      <c r="JEG745" s="13"/>
      <c r="JEH745" s="13"/>
      <c r="JEI745" s="13"/>
      <c r="JEJ745" s="13"/>
      <c r="JEK745" s="13"/>
      <c r="JEL745" s="13"/>
      <c r="JEM745" s="13"/>
      <c r="JEN745" s="13"/>
      <c r="JEO745" s="13"/>
      <c r="JEP745" s="13"/>
      <c r="JEQ745" s="13"/>
      <c r="JER745" s="13"/>
      <c r="JES745" s="13"/>
      <c r="JET745" s="13"/>
      <c r="JEU745" s="13"/>
      <c r="JEV745" s="13"/>
      <c r="JEW745" s="13"/>
      <c r="JEX745" s="13"/>
      <c r="JEY745" s="13"/>
      <c r="JEZ745" s="13"/>
      <c r="JFA745" s="13"/>
      <c r="JFB745" s="13"/>
      <c r="JFC745" s="13"/>
      <c r="JFD745" s="13"/>
      <c r="JFE745" s="13"/>
      <c r="JFF745" s="13"/>
      <c r="JFG745" s="13"/>
      <c r="JFH745" s="13"/>
      <c r="JFI745" s="13"/>
      <c r="JFJ745" s="13"/>
      <c r="JFK745" s="13"/>
      <c r="JFL745" s="13"/>
      <c r="JFM745" s="13"/>
      <c r="JFN745" s="13"/>
      <c r="JFO745" s="13"/>
      <c r="JFP745" s="13"/>
      <c r="JFQ745" s="13"/>
      <c r="JFR745" s="13"/>
      <c r="JFS745" s="13"/>
      <c r="JFT745" s="13"/>
      <c r="JFU745" s="13"/>
      <c r="JFV745" s="13"/>
      <c r="JFW745" s="13"/>
      <c r="JFX745" s="13"/>
      <c r="JFY745" s="13"/>
      <c r="JFZ745" s="13"/>
      <c r="JGA745" s="13"/>
      <c r="JGB745" s="13"/>
      <c r="JGC745" s="13"/>
      <c r="JGD745" s="13"/>
      <c r="JGE745" s="13"/>
      <c r="JGF745" s="13"/>
      <c r="JGG745" s="13"/>
      <c r="JGH745" s="13"/>
      <c r="JGI745" s="13"/>
      <c r="JGJ745" s="13"/>
      <c r="JGK745" s="13"/>
      <c r="JGL745" s="13"/>
      <c r="JGM745" s="13"/>
      <c r="JGN745" s="13"/>
      <c r="JGO745" s="13"/>
      <c r="JGP745" s="13"/>
      <c r="JGQ745" s="13"/>
      <c r="JGR745" s="13"/>
      <c r="JGS745" s="13"/>
      <c r="JGT745" s="13"/>
      <c r="JGU745" s="13"/>
      <c r="JGV745" s="13"/>
      <c r="JGW745" s="13"/>
      <c r="JGX745" s="13"/>
      <c r="JGY745" s="13"/>
      <c r="JGZ745" s="13"/>
      <c r="JHA745" s="13"/>
      <c r="JHB745" s="13"/>
      <c r="JHC745" s="13"/>
      <c r="JHD745" s="13"/>
      <c r="JHE745" s="13"/>
      <c r="JHF745" s="13"/>
      <c r="JHG745" s="13"/>
      <c r="JHH745" s="13"/>
      <c r="JHI745" s="13"/>
      <c r="JHJ745" s="13"/>
      <c r="JHK745" s="13"/>
      <c r="JHL745" s="13"/>
      <c r="JHM745" s="13"/>
      <c r="JHN745" s="13"/>
      <c r="JHO745" s="13"/>
      <c r="JHP745" s="13"/>
      <c r="JHQ745" s="13"/>
      <c r="JHR745" s="13"/>
      <c r="JHS745" s="13"/>
      <c r="JHT745" s="13"/>
      <c r="JHU745" s="13"/>
      <c r="JHV745" s="13"/>
      <c r="JHW745" s="13"/>
      <c r="JHX745" s="13"/>
      <c r="JHY745" s="13"/>
      <c r="JHZ745" s="13"/>
      <c r="JIA745" s="13"/>
      <c r="JIB745" s="13"/>
      <c r="JIC745" s="13"/>
      <c r="JID745" s="13"/>
      <c r="JIE745" s="13"/>
      <c r="JIF745" s="13"/>
      <c r="JIG745" s="13"/>
      <c r="JIH745" s="13"/>
      <c r="JII745" s="13"/>
      <c r="JIJ745" s="13"/>
      <c r="JIK745" s="13"/>
      <c r="JIL745" s="13"/>
      <c r="JIM745" s="13"/>
      <c r="JIN745" s="13"/>
      <c r="JIO745" s="13"/>
      <c r="JIP745" s="13"/>
      <c r="JIQ745" s="13"/>
      <c r="JIR745" s="13"/>
      <c r="JIS745" s="13"/>
      <c r="JIT745" s="13"/>
      <c r="JIU745" s="13"/>
      <c r="JIV745" s="13"/>
      <c r="JIW745" s="13"/>
      <c r="JIX745" s="13"/>
      <c r="JIY745" s="13"/>
      <c r="JIZ745" s="13"/>
      <c r="JJA745" s="13"/>
      <c r="JJB745" s="13"/>
      <c r="JJC745" s="13"/>
      <c r="JJD745" s="13"/>
      <c r="JJE745" s="13"/>
      <c r="JJF745" s="13"/>
      <c r="JJG745" s="13"/>
      <c r="JJH745" s="13"/>
      <c r="JJI745" s="13"/>
      <c r="JJJ745" s="13"/>
      <c r="JJK745" s="13"/>
      <c r="JJL745" s="13"/>
      <c r="JJM745" s="13"/>
      <c r="JJN745" s="13"/>
      <c r="JJO745" s="13"/>
      <c r="JJP745" s="13"/>
      <c r="JJQ745" s="13"/>
      <c r="JJR745" s="13"/>
      <c r="JJS745" s="13"/>
      <c r="JJT745" s="13"/>
      <c r="JJU745" s="13"/>
      <c r="JJV745" s="13"/>
      <c r="JJW745" s="13"/>
      <c r="JJX745" s="13"/>
      <c r="JJY745" s="13"/>
      <c r="JJZ745" s="13"/>
      <c r="JKA745" s="13"/>
      <c r="JKB745" s="13"/>
      <c r="JKC745" s="13"/>
      <c r="JKD745" s="13"/>
      <c r="JKE745" s="13"/>
      <c r="JKF745" s="13"/>
      <c r="JKG745" s="13"/>
      <c r="JKH745" s="13"/>
      <c r="JKI745" s="13"/>
      <c r="JKJ745" s="13"/>
      <c r="JKK745" s="13"/>
      <c r="JKL745" s="13"/>
      <c r="JKM745" s="13"/>
      <c r="JKN745" s="13"/>
      <c r="JKO745" s="13"/>
      <c r="JKP745" s="13"/>
      <c r="JKQ745" s="13"/>
      <c r="JKR745" s="13"/>
      <c r="JKS745" s="13"/>
      <c r="JKT745" s="13"/>
      <c r="JKU745" s="13"/>
      <c r="JKV745" s="13"/>
      <c r="JKW745" s="13"/>
      <c r="JKX745" s="13"/>
      <c r="JKY745" s="13"/>
      <c r="JKZ745" s="13"/>
      <c r="JLA745" s="13"/>
      <c r="JLB745" s="13"/>
      <c r="JLC745" s="13"/>
      <c r="JLD745" s="13"/>
      <c r="JLE745" s="13"/>
      <c r="JLF745" s="13"/>
      <c r="JLG745" s="13"/>
      <c r="JLH745" s="13"/>
      <c r="JLI745" s="13"/>
      <c r="JLJ745" s="13"/>
      <c r="JLK745" s="13"/>
      <c r="JLL745" s="13"/>
      <c r="JLM745" s="13"/>
      <c r="JLN745" s="13"/>
      <c r="JLO745" s="13"/>
      <c r="JLP745" s="13"/>
      <c r="JLQ745" s="13"/>
      <c r="JLR745" s="13"/>
      <c r="JLS745" s="13"/>
      <c r="JLT745" s="13"/>
      <c r="JLU745" s="13"/>
      <c r="JLV745" s="13"/>
      <c r="JLW745" s="13"/>
      <c r="JLX745" s="13"/>
      <c r="JLY745" s="13"/>
      <c r="JLZ745" s="13"/>
      <c r="JMA745" s="13"/>
      <c r="JMB745" s="13"/>
      <c r="JMC745" s="13"/>
      <c r="JMD745" s="13"/>
      <c r="JME745" s="13"/>
      <c r="JMF745" s="13"/>
      <c r="JMG745" s="13"/>
      <c r="JMH745" s="13"/>
      <c r="JMI745" s="13"/>
      <c r="JMJ745" s="13"/>
      <c r="JMK745" s="13"/>
      <c r="JML745" s="13"/>
      <c r="JMM745" s="13"/>
      <c r="JMN745" s="13"/>
      <c r="JMO745" s="13"/>
      <c r="JMP745" s="13"/>
      <c r="JMQ745" s="13"/>
      <c r="JMR745" s="13"/>
      <c r="JMS745" s="13"/>
      <c r="JMT745" s="13"/>
      <c r="JMU745" s="13"/>
      <c r="JMV745" s="13"/>
      <c r="JMW745" s="13"/>
      <c r="JMX745" s="13"/>
      <c r="JMY745" s="13"/>
      <c r="JMZ745" s="13"/>
      <c r="JNA745" s="13"/>
      <c r="JNB745" s="13"/>
      <c r="JNC745" s="13"/>
      <c r="JND745" s="13"/>
      <c r="JNE745" s="13"/>
      <c r="JNF745" s="13"/>
      <c r="JNG745" s="13"/>
      <c r="JNH745" s="13"/>
      <c r="JNI745" s="13"/>
      <c r="JNJ745" s="13"/>
      <c r="JNK745" s="13"/>
      <c r="JNL745" s="13"/>
      <c r="JNM745" s="13"/>
      <c r="JNN745" s="13"/>
      <c r="JNO745" s="13"/>
      <c r="JNP745" s="13"/>
      <c r="JNQ745" s="13"/>
      <c r="JNR745" s="13"/>
      <c r="JNS745" s="13"/>
      <c r="JNT745" s="13"/>
      <c r="JNU745" s="13"/>
      <c r="JNV745" s="13"/>
      <c r="JNW745" s="13"/>
      <c r="JNX745" s="13"/>
      <c r="JNY745" s="13"/>
      <c r="JNZ745" s="13"/>
      <c r="JOA745" s="13"/>
      <c r="JOB745" s="13"/>
      <c r="JOC745" s="13"/>
      <c r="JOD745" s="13"/>
      <c r="JOE745" s="13"/>
      <c r="JOF745" s="13"/>
      <c r="JOG745" s="13"/>
      <c r="JOH745" s="13"/>
      <c r="JOI745" s="13"/>
      <c r="JOJ745" s="13"/>
      <c r="JOK745" s="13"/>
      <c r="JOL745" s="13"/>
      <c r="JOM745" s="13"/>
      <c r="JON745" s="13"/>
      <c r="JOO745" s="13"/>
      <c r="JOP745" s="13"/>
      <c r="JOQ745" s="13"/>
      <c r="JOR745" s="13"/>
      <c r="JOS745" s="13"/>
      <c r="JOT745" s="13"/>
      <c r="JOU745" s="13"/>
      <c r="JOV745" s="13"/>
      <c r="JOW745" s="13"/>
      <c r="JOX745" s="13"/>
      <c r="JOY745" s="13"/>
      <c r="JOZ745" s="13"/>
      <c r="JPA745" s="13"/>
      <c r="JPB745" s="13"/>
      <c r="JPC745" s="13"/>
      <c r="JPD745" s="13"/>
      <c r="JPE745" s="13"/>
      <c r="JPF745" s="13"/>
      <c r="JPG745" s="13"/>
      <c r="JPH745" s="13"/>
      <c r="JPI745" s="13"/>
      <c r="JPJ745" s="13"/>
      <c r="JPK745" s="13"/>
      <c r="JPL745" s="13"/>
      <c r="JPM745" s="13"/>
      <c r="JPN745" s="13"/>
      <c r="JPO745" s="13"/>
      <c r="JPP745" s="13"/>
      <c r="JPQ745" s="13"/>
      <c r="JPR745" s="13"/>
      <c r="JPS745" s="13"/>
      <c r="JPT745" s="13"/>
      <c r="JPU745" s="13"/>
      <c r="JPV745" s="13"/>
      <c r="JPW745" s="13"/>
      <c r="JPX745" s="13"/>
      <c r="JPY745" s="13"/>
      <c r="JPZ745" s="13"/>
      <c r="JQA745" s="13"/>
      <c r="JQB745" s="13"/>
      <c r="JQC745" s="13"/>
      <c r="JQD745" s="13"/>
      <c r="JQE745" s="13"/>
      <c r="JQF745" s="13"/>
      <c r="JQG745" s="13"/>
      <c r="JQH745" s="13"/>
      <c r="JQI745" s="13"/>
      <c r="JQJ745" s="13"/>
      <c r="JQK745" s="13"/>
      <c r="JQL745" s="13"/>
      <c r="JQM745" s="13"/>
      <c r="JQN745" s="13"/>
      <c r="JQO745" s="13"/>
      <c r="JQP745" s="13"/>
      <c r="JQQ745" s="13"/>
      <c r="JQR745" s="13"/>
      <c r="JQS745" s="13"/>
      <c r="JQT745" s="13"/>
      <c r="JQU745" s="13"/>
      <c r="JQV745" s="13"/>
      <c r="JQW745" s="13"/>
      <c r="JQX745" s="13"/>
      <c r="JQY745" s="13"/>
      <c r="JQZ745" s="13"/>
      <c r="JRA745" s="13"/>
      <c r="JRB745" s="13"/>
      <c r="JRC745" s="13"/>
      <c r="JRD745" s="13"/>
      <c r="JRE745" s="13"/>
      <c r="JRF745" s="13"/>
      <c r="JRG745" s="13"/>
      <c r="JRH745" s="13"/>
      <c r="JRI745" s="13"/>
      <c r="JRJ745" s="13"/>
      <c r="JRK745" s="13"/>
      <c r="JRL745" s="13"/>
      <c r="JRM745" s="13"/>
      <c r="JRN745" s="13"/>
      <c r="JRO745" s="13"/>
      <c r="JRP745" s="13"/>
      <c r="JRQ745" s="13"/>
      <c r="JRR745" s="13"/>
      <c r="JRS745" s="13"/>
      <c r="JRT745" s="13"/>
      <c r="JRU745" s="13"/>
      <c r="JRV745" s="13"/>
      <c r="JRW745" s="13"/>
      <c r="JRX745" s="13"/>
      <c r="JRY745" s="13"/>
      <c r="JRZ745" s="13"/>
      <c r="JSA745" s="13"/>
      <c r="JSB745" s="13"/>
      <c r="JSC745" s="13"/>
      <c r="JSD745" s="13"/>
      <c r="JSE745" s="13"/>
      <c r="JSF745" s="13"/>
      <c r="JSG745" s="13"/>
      <c r="JSH745" s="13"/>
      <c r="JSI745" s="13"/>
      <c r="JSJ745" s="13"/>
      <c r="JSK745" s="13"/>
      <c r="JSL745" s="13"/>
      <c r="JSM745" s="13"/>
      <c r="JSN745" s="13"/>
      <c r="JSO745" s="13"/>
      <c r="JSP745" s="13"/>
      <c r="JSQ745" s="13"/>
      <c r="JSR745" s="13"/>
      <c r="JSS745" s="13"/>
      <c r="JST745" s="13"/>
      <c r="JSU745" s="13"/>
      <c r="JSV745" s="13"/>
      <c r="JSW745" s="13"/>
      <c r="JSX745" s="13"/>
      <c r="JSY745" s="13"/>
      <c r="JSZ745" s="13"/>
      <c r="JTA745" s="13"/>
      <c r="JTB745" s="13"/>
      <c r="JTC745" s="13"/>
      <c r="JTD745" s="13"/>
      <c r="JTE745" s="13"/>
      <c r="JTF745" s="13"/>
      <c r="JTG745" s="13"/>
      <c r="JTH745" s="13"/>
      <c r="JTI745" s="13"/>
      <c r="JTJ745" s="13"/>
      <c r="JTK745" s="13"/>
      <c r="JTL745" s="13"/>
      <c r="JTM745" s="13"/>
      <c r="JTN745" s="13"/>
      <c r="JTO745" s="13"/>
      <c r="JTP745" s="13"/>
      <c r="JTQ745" s="13"/>
      <c r="JTR745" s="13"/>
      <c r="JTS745" s="13"/>
      <c r="JTT745" s="13"/>
      <c r="JTU745" s="13"/>
      <c r="JTV745" s="13"/>
      <c r="JTW745" s="13"/>
      <c r="JTX745" s="13"/>
      <c r="JTY745" s="13"/>
      <c r="JTZ745" s="13"/>
      <c r="JUA745" s="13"/>
      <c r="JUB745" s="13"/>
      <c r="JUC745" s="13"/>
      <c r="JUD745" s="13"/>
      <c r="JUE745" s="13"/>
      <c r="JUF745" s="13"/>
      <c r="JUG745" s="13"/>
      <c r="JUH745" s="13"/>
      <c r="JUI745" s="13"/>
      <c r="JUJ745" s="13"/>
      <c r="JUK745" s="13"/>
      <c r="JUL745" s="13"/>
      <c r="JUM745" s="13"/>
      <c r="JUN745" s="13"/>
      <c r="JUO745" s="13"/>
      <c r="JUP745" s="13"/>
      <c r="JUQ745" s="13"/>
      <c r="JUR745" s="13"/>
      <c r="JUS745" s="13"/>
      <c r="JUT745" s="13"/>
      <c r="JUU745" s="13"/>
      <c r="JUV745" s="13"/>
      <c r="JUW745" s="13"/>
      <c r="JUX745" s="13"/>
      <c r="JUY745" s="13"/>
      <c r="JUZ745" s="13"/>
      <c r="JVA745" s="13"/>
      <c r="JVB745" s="13"/>
      <c r="JVC745" s="13"/>
      <c r="JVD745" s="13"/>
      <c r="JVE745" s="13"/>
      <c r="JVF745" s="13"/>
      <c r="JVG745" s="13"/>
      <c r="JVH745" s="13"/>
      <c r="JVI745" s="13"/>
      <c r="JVJ745" s="13"/>
      <c r="JVK745" s="13"/>
      <c r="JVL745" s="13"/>
      <c r="JVM745" s="13"/>
      <c r="JVN745" s="13"/>
      <c r="JVO745" s="13"/>
      <c r="JVP745" s="13"/>
      <c r="JVQ745" s="13"/>
      <c r="JVR745" s="13"/>
      <c r="JVS745" s="13"/>
      <c r="JVT745" s="13"/>
      <c r="JVU745" s="13"/>
      <c r="JVV745" s="13"/>
      <c r="JVW745" s="13"/>
      <c r="JVX745" s="13"/>
      <c r="JVY745" s="13"/>
      <c r="JVZ745" s="13"/>
      <c r="JWA745" s="13"/>
      <c r="JWB745" s="13"/>
      <c r="JWC745" s="13"/>
      <c r="JWD745" s="13"/>
      <c r="JWE745" s="13"/>
      <c r="JWF745" s="13"/>
      <c r="JWG745" s="13"/>
      <c r="JWH745" s="13"/>
      <c r="JWI745" s="13"/>
      <c r="JWJ745" s="13"/>
      <c r="JWK745" s="13"/>
      <c r="JWL745" s="13"/>
      <c r="JWM745" s="13"/>
      <c r="JWN745" s="13"/>
      <c r="JWO745" s="13"/>
      <c r="JWP745" s="13"/>
      <c r="JWQ745" s="13"/>
      <c r="JWR745" s="13"/>
      <c r="JWS745" s="13"/>
      <c r="JWT745" s="13"/>
      <c r="JWU745" s="13"/>
      <c r="JWV745" s="13"/>
      <c r="JWW745" s="13"/>
      <c r="JWX745" s="13"/>
      <c r="JWY745" s="13"/>
      <c r="JWZ745" s="13"/>
      <c r="JXA745" s="13"/>
      <c r="JXB745" s="13"/>
      <c r="JXC745" s="13"/>
      <c r="JXD745" s="13"/>
      <c r="JXE745" s="13"/>
      <c r="JXF745" s="13"/>
      <c r="JXG745" s="13"/>
      <c r="JXH745" s="13"/>
      <c r="JXI745" s="13"/>
      <c r="JXJ745" s="13"/>
      <c r="JXK745" s="13"/>
      <c r="JXL745" s="13"/>
      <c r="JXM745" s="13"/>
      <c r="JXN745" s="13"/>
      <c r="JXO745" s="13"/>
      <c r="JXP745" s="13"/>
      <c r="JXQ745" s="13"/>
      <c r="JXR745" s="13"/>
      <c r="JXS745" s="13"/>
      <c r="JXT745" s="13"/>
      <c r="JXU745" s="13"/>
      <c r="JXV745" s="13"/>
      <c r="JXW745" s="13"/>
      <c r="JXX745" s="13"/>
      <c r="JXY745" s="13"/>
      <c r="JXZ745" s="13"/>
      <c r="JYA745" s="13"/>
      <c r="JYB745" s="13"/>
      <c r="JYC745" s="13"/>
      <c r="JYD745" s="13"/>
      <c r="JYE745" s="13"/>
      <c r="JYF745" s="13"/>
      <c r="JYG745" s="13"/>
      <c r="JYH745" s="13"/>
      <c r="JYI745" s="13"/>
      <c r="JYJ745" s="13"/>
      <c r="JYK745" s="13"/>
      <c r="JYL745" s="13"/>
      <c r="JYM745" s="13"/>
      <c r="JYN745" s="13"/>
      <c r="JYO745" s="13"/>
      <c r="JYP745" s="13"/>
      <c r="JYQ745" s="13"/>
      <c r="JYR745" s="13"/>
      <c r="JYS745" s="13"/>
      <c r="JYT745" s="13"/>
      <c r="JYU745" s="13"/>
      <c r="JYV745" s="13"/>
      <c r="JYW745" s="13"/>
      <c r="JYX745" s="13"/>
      <c r="JYY745" s="13"/>
      <c r="JYZ745" s="13"/>
      <c r="JZA745" s="13"/>
      <c r="JZB745" s="13"/>
      <c r="JZC745" s="13"/>
      <c r="JZD745" s="13"/>
      <c r="JZE745" s="13"/>
      <c r="JZF745" s="13"/>
      <c r="JZG745" s="13"/>
      <c r="JZH745" s="13"/>
      <c r="JZI745" s="13"/>
      <c r="JZJ745" s="13"/>
      <c r="JZK745" s="13"/>
      <c r="JZL745" s="13"/>
      <c r="JZM745" s="13"/>
      <c r="JZN745" s="13"/>
      <c r="JZO745" s="13"/>
      <c r="JZP745" s="13"/>
      <c r="JZQ745" s="13"/>
      <c r="JZR745" s="13"/>
      <c r="JZS745" s="13"/>
      <c r="JZT745" s="13"/>
      <c r="JZU745" s="13"/>
      <c r="JZV745" s="13"/>
      <c r="JZW745" s="13"/>
      <c r="JZX745" s="13"/>
      <c r="JZY745" s="13"/>
      <c r="JZZ745" s="13"/>
      <c r="KAA745" s="13"/>
      <c r="KAB745" s="13"/>
      <c r="KAC745" s="13"/>
      <c r="KAD745" s="13"/>
      <c r="KAE745" s="13"/>
      <c r="KAF745" s="13"/>
      <c r="KAG745" s="13"/>
      <c r="KAH745" s="13"/>
      <c r="KAI745" s="13"/>
      <c r="KAJ745" s="13"/>
      <c r="KAK745" s="13"/>
      <c r="KAL745" s="13"/>
      <c r="KAM745" s="13"/>
      <c r="KAN745" s="13"/>
      <c r="KAO745" s="13"/>
      <c r="KAP745" s="13"/>
      <c r="KAQ745" s="13"/>
      <c r="KAR745" s="13"/>
      <c r="KAS745" s="13"/>
      <c r="KAT745" s="13"/>
      <c r="KAU745" s="13"/>
      <c r="KAV745" s="13"/>
      <c r="KAW745" s="13"/>
      <c r="KAX745" s="13"/>
      <c r="KAY745" s="13"/>
      <c r="KAZ745" s="13"/>
      <c r="KBA745" s="13"/>
      <c r="KBB745" s="13"/>
      <c r="KBC745" s="13"/>
      <c r="KBD745" s="13"/>
      <c r="KBE745" s="13"/>
      <c r="KBF745" s="13"/>
      <c r="KBG745" s="13"/>
      <c r="KBH745" s="13"/>
      <c r="KBI745" s="13"/>
      <c r="KBJ745" s="13"/>
      <c r="KBK745" s="13"/>
      <c r="KBL745" s="13"/>
      <c r="KBM745" s="13"/>
      <c r="KBN745" s="13"/>
      <c r="KBO745" s="13"/>
      <c r="KBP745" s="13"/>
      <c r="KBQ745" s="13"/>
      <c r="KBR745" s="13"/>
      <c r="KBS745" s="13"/>
      <c r="KBT745" s="13"/>
      <c r="KBU745" s="13"/>
      <c r="KBV745" s="13"/>
      <c r="KBW745" s="13"/>
      <c r="KBX745" s="13"/>
      <c r="KBY745" s="13"/>
      <c r="KBZ745" s="13"/>
      <c r="KCA745" s="13"/>
      <c r="KCB745" s="13"/>
      <c r="KCC745" s="13"/>
      <c r="KCD745" s="13"/>
      <c r="KCE745" s="13"/>
      <c r="KCF745" s="13"/>
      <c r="KCG745" s="13"/>
      <c r="KCH745" s="13"/>
      <c r="KCI745" s="13"/>
      <c r="KCJ745" s="13"/>
      <c r="KCK745" s="13"/>
      <c r="KCL745" s="13"/>
      <c r="KCM745" s="13"/>
      <c r="KCN745" s="13"/>
      <c r="KCO745" s="13"/>
      <c r="KCP745" s="13"/>
      <c r="KCQ745" s="13"/>
      <c r="KCR745" s="13"/>
      <c r="KCS745" s="13"/>
      <c r="KCT745" s="13"/>
      <c r="KCU745" s="13"/>
      <c r="KCV745" s="13"/>
      <c r="KCW745" s="13"/>
      <c r="KCX745" s="13"/>
      <c r="KCY745" s="13"/>
      <c r="KCZ745" s="13"/>
      <c r="KDA745" s="13"/>
      <c r="KDB745" s="13"/>
      <c r="KDC745" s="13"/>
      <c r="KDD745" s="13"/>
      <c r="KDE745" s="13"/>
      <c r="KDF745" s="13"/>
      <c r="KDG745" s="13"/>
      <c r="KDH745" s="13"/>
      <c r="KDI745" s="13"/>
      <c r="KDJ745" s="13"/>
      <c r="KDK745" s="13"/>
      <c r="KDL745" s="13"/>
      <c r="KDM745" s="13"/>
      <c r="KDN745" s="13"/>
      <c r="KDO745" s="13"/>
      <c r="KDP745" s="13"/>
      <c r="KDQ745" s="13"/>
      <c r="KDR745" s="13"/>
      <c r="KDS745" s="13"/>
      <c r="KDT745" s="13"/>
      <c r="KDU745" s="13"/>
      <c r="KDV745" s="13"/>
      <c r="KDW745" s="13"/>
      <c r="KDX745" s="13"/>
      <c r="KDY745" s="13"/>
      <c r="KDZ745" s="13"/>
      <c r="KEA745" s="13"/>
      <c r="KEB745" s="13"/>
      <c r="KEC745" s="13"/>
      <c r="KED745" s="13"/>
      <c r="KEE745" s="13"/>
      <c r="KEF745" s="13"/>
      <c r="KEG745" s="13"/>
      <c r="KEH745" s="13"/>
      <c r="KEI745" s="13"/>
      <c r="KEJ745" s="13"/>
      <c r="KEK745" s="13"/>
      <c r="KEL745" s="13"/>
      <c r="KEM745" s="13"/>
      <c r="KEN745" s="13"/>
      <c r="KEO745" s="13"/>
      <c r="KEP745" s="13"/>
      <c r="KEQ745" s="13"/>
      <c r="KER745" s="13"/>
      <c r="KES745" s="13"/>
      <c r="KET745" s="13"/>
      <c r="KEU745" s="13"/>
      <c r="KEV745" s="13"/>
      <c r="KEW745" s="13"/>
      <c r="KEX745" s="13"/>
      <c r="KEY745" s="13"/>
      <c r="KEZ745" s="13"/>
      <c r="KFA745" s="13"/>
      <c r="KFB745" s="13"/>
      <c r="KFC745" s="13"/>
      <c r="KFD745" s="13"/>
      <c r="KFE745" s="13"/>
      <c r="KFF745" s="13"/>
      <c r="KFG745" s="13"/>
      <c r="KFH745" s="13"/>
      <c r="KFI745" s="13"/>
      <c r="KFJ745" s="13"/>
      <c r="KFK745" s="13"/>
      <c r="KFL745" s="13"/>
      <c r="KFM745" s="13"/>
      <c r="KFN745" s="13"/>
      <c r="KFO745" s="13"/>
      <c r="KFP745" s="13"/>
      <c r="KFQ745" s="13"/>
      <c r="KFR745" s="13"/>
      <c r="KFS745" s="13"/>
      <c r="KFT745" s="13"/>
      <c r="KFU745" s="13"/>
      <c r="KFV745" s="13"/>
      <c r="KFW745" s="13"/>
      <c r="KFX745" s="13"/>
      <c r="KFY745" s="13"/>
      <c r="KFZ745" s="13"/>
      <c r="KGA745" s="13"/>
      <c r="KGB745" s="13"/>
      <c r="KGC745" s="13"/>
      <c r="KGD745" s="13"/>
      <c r="KGE745" s="13"/>
      <c r="KGF745" s="13"/>
      <c r="KGG745" s="13"/>
      <c r="KGH745" s="13"/>
      <c r="KGI745" s="13"/>
      <c r="KGJ745" s="13"/>
      <c r="KGK745" s="13"/>
      <c r="KGL745" s="13"/>
      <c r="KGM745" s="13"/>
      <c r="KGN745" s="13"/>
      <c r="KGO745" s="13"/>
      <c r="KGP745" s="13"/>
      <c r="KGQ745" s="13"/>
      <c r="KGR745" s="13"/>
      <c r="KGS745" s="13"/>
      <c r="KGT745" s="13"/>
      <c r="KGU745" s="13"/>
      <c r="KGV745" s="13"/>
      <c r="KGW745" s="13"/>
      <c r="KGX745" s="13"/>
      <c r="KGY745" s="13"/>
      <c r="KGZ745" s="13"/>
      <c r="KHA745" s="13"/>
      <c r="KHB745" s="13"/>
      <c r="KHC745" s="13"/>
      <c r="KHD745" s="13"/>
      <c r="KHE745" s="13"/>
      <c r="KHF745" s="13"/>
      <c r="KHG745" s="13"/>
      <c r="KHH745" s="13"/>
      <c r="KHI745" s="13"/>
      <c r="KHJ745" s="13"/>
      <c r="KHK745" s="13"/>
      <c r="KHL745" s="13"/>
      <c r="KHM745" s="13"/>
      <c r="KHN745" s="13"/>
      <c r="KHO745" s="13"/>
      <c r="KHP745" s="13"/>
      <c r="KHQ745" s="13"/>
      <c r="KHR745" s="13"/>
      <c r="KHS745" s="13"/>
      <c r="KHT745" s="13"/>
      <c r="KHU745" s="13"/>
      <c r="KHV745" s="13"/>
      <c r="KHW745" s="13"/>
      <c r="KHX745" s="13"/>
      <c r="KHY745" s="13"/>
      <c r="KHZ745" s="13"/>
      <c r="KIA745" s="13"/>
      <c r="KIB745" s="13"/>
      <c r="KIC745" s="13"/>
      <c r="KID745" s="13"/>
      <c r="KIE745" s="13"/>
      <c r="KIF745" s="13"/>
      <c r="KIG745" s="13"/>
      <c r="KIH745" s="13"/>
      <c r="KII745" s="13"/>
      <c r="KIJ745" s="13"/>
      <c r="KIK745" s="13"/>
      <c r="KIL745" s="13"/>
      <c r="KIM745" s="13"/>
      <c r="KIN745" s="13"/>
      <c r="KIO745" s="13"/>
      <c r="KIP745" s="13"/>
      <c r="KIQ745" s="13"/>
      <c r="KIR745" s="13"/>
      <c r="KIS745" s="13"/>
      <c r="KIT745" s="13"/>
      <c r="KIU745" s="13"/>
      <c r="KIV745" s="13"/>
      <c r="KIW745" s="13"/>
      <c r="KIX745" s="13"/>
      <c r="KIY745" s="13"/>
      <c r="KIZ745" s="13"/>
      <c r="KJA745" s="13"/>
      <c r="KJB745" s="13"/>
      <c r="KJC745" s="13"/>
      <c r="KJD745" s="13"/>
      <c r="KJE745" s="13"/>
      <c r="KJF745" s="13"/>
      <c r="KJG745" s="13"/>
      <c r="KJH745" s="13"/>
      <c r="KJI745" s="13"/>
      <c r="KJJ745" s="13"/>
      <c r="KJK745" s="13"/>
      <c r="KJL745" s="13"/>
      <c r="KJM745" s="13"/>
      <c r="KJN745" s="13"/>
      <c r="KJO745" s="13"/>
      <c r="KJP745" s="13"/>
      <c r="KJQ745" s="13"/>
      <c r="KJR745" s="13"/>
      <c r="KJS745" s="13"/>
      <c r="KJT745" s="13"/>
      <c r="KJU745" s="13"/>
      <c r="KJV745" s="13"/>
      <c r="KJW745" s="13"/>
      <c r="KJX745" s="13"/>
      <c r="KJY745" s="13"/>
      <c r="KJZ745" s="13"/>
      <c r="KKA745" s="13"/>
      <c r="KKB745" s="13"/>
      <c r="KKC745" s="13"/>
      <c r="KKD745" s="13"/>
      <c r="KKE745" s="13"/>
      <c r="KKF745" s="13"/>
      <c r="KKG745" s="13"/>
      <c r="KKH745" s="13"/>
      <c r="KKI745" s="13"/>
      <c r="KKJ745" s="13"/>
      <c r="KKK745" s="13"/>
      <c r="KKL745" s="13"/>
      <c r="KKM745" s="13"/>
      <c r="KKN745" s="13"/>
      <c r="KKO745" s="13"/>
      <c r="KKP745" s="13"/>
      <c r="KKQ745" s="13"/>
      <c r="KKR745" s="13"/>
      <c r="KKS745" s="13"/>
      <c r="KKT745" s="13"/>
      <c r="KKU745" s="13"/>
      <c r="KKV745" s="13"/>
      <c r="KKW745" s="13"/>
      <c r="KKX745" s="13"/>
      <c r="KKY745" s="13"/>
      <c r="KKZ745" s="13"/>
      <c r="KLA745" s="13"/>
      <c r="KLB745" s="13"/>
      <c r="KLC745" s="13"/>
      <c r="KLD745" s="13"/>
      <c r="KLE745" s="13"/>
      <c r="KLF745" s="13"/>
      <c r="KLG745" s="13"/>
      <c r="KLH745" s="13"/>
      <c r="KLI745" s="13"/>
      <c r="KLJ745" s="13"/>
      <c r="KLK745" s="13"/>
      <c r="KLL745" s="13"/>
      <c r="KLM745" s="13"/>
      <c r="KLN745" s="13"/>
      <c r="KLO745" s="13"/>
      <c r="KLP745" s="13"/>
      <c r="KLQ745" s="13"/>
      <c r="KLR745" s="13"/>
      <c r="KLS745" s="13"/>
      <c r="KLT745" s="13"/>
      <c r="KLU745" s="13"/>
      <c r="KLV745" s="13"/>
      <c r="KLW745" s="13"/>
      <c r="KLX745" s="13"/>
      <c r="KLY745" s="13"/>
      <c r="KLZ745" s="13"/>
      <c r="KMA745" s="13"/>
      <c r="KMB745" s="13"/>
      <c r="KMC745" s="13"/>
      <c r="KMD745" s="13"/>
      <c r="KME745" s="13"/>
      <c r="KMF745" s="13"/>
      <c r="KMG745" s="13"/>
      <c r="KMH745" s="13"/>
      <c r="KMI745" s="13"/>
      <c r="KMJ745" s="13"/>
      <c r="KMK745" s="13"/>
      <c r="KML745" s="13"/>
      <c r="KMM745" s="13"/>
      <c r="KMN745" s="13"/>
      <c r="KMO745" s="13"/>
      <c r="KMP745" s="13"/>
      <c r="KMQ745" s="13"/>
      <c r="KMR745" s="13"/>
      <c r="KMS745" s="13"/>
      <c r="KMT745" s="13"/>
      <c r="KMU745" s="13"/>
      <c r="KMV745" s="13"/>
      <c r="KMW745" s="13"/>
      <c r="KMX745" s="13"/>
      <c r="KMY745" s="13"/>
      <c r="KMZ745" s="13"/>
      <c r="KNA745" s="13"/>
      <c r="KNB745" s="13"/>
      <c r="KNC745" s="13"/>
      <c r="KND745" s="13"/>
      <c r="KNE745" s="13"/>
      <c r="KNF745" s="13"/>
      <c r="KNG745" s="13"/>
      <c r="KNH745" s="13"/>
      <c r="KNI745" s="13"/>
      <c r="KNJ745" s="13"/>
      <c r="KNK745" s="13"/>
      <c r="KNL745" s="13"/>
      <c r="KNM745" s="13"/>
      <c r="KNN745" s="13"/>
      <c r="KNO745" s="13"/>
      <c r="KNP745" s="13"/>
      <c r="KNQ745" s="13"/>
      <c r="KNR745" s="13"/>
      <c r="KNS745" s="13"/>
      <c r="KNT745" s="13"/>
      <c r="KNU745" s="13"/>
      <c r="KNV745" s="13"/>
      <c r="KNW745" s="13"/>
      <c r="KNX745" s="13"/>
      <c r="KNY745" s="13"/>
      <c r="KNZ745" s="13"/>
      <c r="KOA745" s="13"/>
      <c r="KOB745" s="13"/>
      <c r="KOC745" s="13"/>
      <c r="KOD745" s="13"/>
      <c r="KOE745" s="13"/>
      <c r="KOF745" s="13"/>
      <c r="KOG745" s="13"/>
      <c r="KOH745" s="13"/>
      <c r="KOI745" s="13"/>
      <c r="KOJ745" s="13"/>
      <c r="KOK745" s="13"/>
      <c r="KOL745" s="13"/>
      <c r="KOM745" s="13"/>
      <c r="KON745" s="13"/>
      <c r="KOO745" s="13"/>
      <c r="KOP745" s="13"/>
      <c r="KOQ745" s="13"/>
      <c r="KOR745" s="13"/>
      <c r="KOS745" s="13"/>
      <c r="KOT745" s="13"/>
      <c r="KOU745" s="13"/>
      <c r="KOV745" s="13"/>
      <c r="KOW745" s="13"/>
      <c r="KOX745" s="13"/>
      <c r="KOY745" s="13"/>
      <c r="KOZ745" s="13"/>
      <c r="KPA745" s="13"/>
      <c r="KPB745" s="13"/>
      <c r="KPC745" s="13"/>
      <c r="KPD745" s="13"/>
      <c r="KPE745" s="13"/>
      <c r="KPF745" s="13"/>
      <c r="KPG745" s="13"/>
      <c r="KPH745" s="13"/>
      <c r="KPI745" s="13"/>
      <c r="KPJ745" s="13"/>
      <c r="KPK745" s="13"/>
      <c r="KPL745" s="13"/>
      <c r="KPM745" s="13"/>
      <c r="KPN745" s="13"/>
      <c r="KPO745" s="13"/>
      <c r="KPP745" s="13"/>
      <c r="KPQ745" s="13"/>
      <c r="KPR745" s="13"/>
      <c r="KPS745" s="13"/>
      <c r="KPT745" s="13"/>
      <c r="KPU745" s="13"/>
      <c r="KPV745" s="13"/>
      <c r="KPW745" s="13"/>
      <c r="KPX745" s="13"/>
      <c r="KPY745" s="13"/>
      <c r="KPZ745" s="13"/>
      <c r="KQA745" s="13"/>
      <c r="KQB745" s="13"/>
      <c r="KQC745" s="13"/>
      <c r="KQD745" s="13"/>
      <c r="KQE745" s="13"/>
      <c r="KQF745" s="13"/>
      <c r="KQG745" s="13"/>
      <c r="KQH745" s="13"/>
      <c r="KQI745" s="13"/>
      <c r="KQJ745" s="13"/>
      <c r="KQK745" s="13"/>
      <c r="KQL745" s="13"/>
      <c r="KQM745" s="13"/>
      <c r="KQN745" s="13"/>
      <c r="KQO745" s="13"/>
      <c r="KQP745" s="13"/>
      <c r="KQQ745" s="13"/>
      <c r="KQR745" s="13"/>
      <c r="KQS745" s="13"/>
      <c r="KQT745" s="13"/>
      <c r="KQU745" s="13"/>
      <c r="KQV745" s="13"/>
      <c r="KQW745" s="13"/>
      <c r="KQX745" s="13"/>
      <c r="KQY745" s="13"/>
      <c r="KQZ745" s="13"/>
      <c r="KRA745" s="13"/>
      <c r="KRB745" s="13"/>
      <c r="KRC745" s="13"/>
      <c r="KRD745" s="13"/>
      <c r="KRE745" s="13"/>
      <c r="KRF745" s="13"/>
      <c r="KRG745" s="13"/>
      <c r="KRH745" s="13"/>
      <c r="KRI745" s="13"/>
      <c r="KRJ745" s="13"/>
      <c r="KRK745" s="13"/>
      <c r="KRL745" s="13"/>
      <c r="KRM745" s="13"/>
      <c r="KRN745" s="13"/>
      <c r="KRO745" s="13"/>
      <c r="KRP745" s="13"/>
      <c r="KRQ745" s="13"/>
      <c r="KRR745" s="13"/>
      <c r="KRS745" s="13"/>
      <c r="KRT745" s="13"/>
      <c r="KRU745" s="13"/>
      <c r="KRV745" s="13"/>
      <c r="KRW745" s="13"/>
      <c r="KRX745" s="13"/>
      <c r="KRY745" s="13"/>
      <c r="KRZ745" s="13"/>
      <c r="KSA745" s="13"/>
      <c r="KSB745" s="13"/>
      <c r="KSC745" s="13"/>
      <c r="KSD745" s="13"/>
      <c r="KSE745" s="13"/>
      <c r="KSF745" s="13"/>
      <c r="KSG745" s="13"/>
      <c r="KSH745" s="13"/>
      <c r="KSI745" s="13"/>
      <c r="KSJ745" s="13"/>
      <c r="KSK745" s="13"/>
      <c r="KSL745" s="13"/>
      <c r="KSM745" s="13"/>
      <c r="KSN745" s="13"/>
      <c r="KSO745" s="13"/>
      <c r="KSP745" s="13"/>
      <c r="KSQ745" s="13"/>
      <c r="KSR745" s="13"/>
      <c r="KSS745" s="13"/>
      <c r="KST745" s="13"/>
      <c r="KSU745" s="13"/>
      <c r="KSV745" s="13"/>
      <c r="KSW745" s="13"/>
      <c r="KSX745" s="13"/>
      <c r="KSY745" s="13"/>
      <c r="KSZ745" s="13"/>
      <c r="KTA745" s="13"/>
      <c r="KTB745" s="13"/>
      <c r="KTC745" s="13"/>
      <c r="KTD745" s="13"/>
      <c r="KTE745" s="13"/>
      <c r="KTF745" s="13"/>
      <c r="KTG745" s="13"/>
      <c r="KTH745" s="13"/>
      <c r="KTI745" s="13"/>
      <c r="KTJ745" s="13"/>
      <c r="KTK745" s="13"/>
      <c r="KTL745" s="13"/>
      <c r="KTM745" s="13"/>
      <c r="KTN745" s="13"/>
      <c r="KTO745" s="13"/>
      <c r="KTP745" s="13"/>
      <c r="KTQ745" s="13"/>
      <c r="KTR745" s="13"/>
      <c r="KTS745" s="13"/>
      <c r="KTT745" s="13"/>
      <c r="KTU745" s="13"/>
      <c r="KTV745" s="13"/>
      <c r="KTW745" s="13"/>
      <c r="KTX745" s="13"/>
      <c r="KTY745" s="13"/>
      <c r="KTZ745" s="13"/>
      <c r="KUA745" s="13"/>
      <c r="KUB745" s="13"/>
      <c r="KUC745" s="13"/>
      <c r="KUD745" s="13"/>
      <c r="KUE745" s="13"/>
      <c r="KUF745" s="13"/>
      <c r="KUG745" s="13"/>
      <c r="KUH745" s="13"/>
      <c r="KUI745" s="13"/>
      <c r="KUJ745" s="13"/>
      <c r="KUK745" s="13"/>
      <c r="KUL745" s="13"/>
      <c r="KUM745" s="13"/>
      <c r="KUN745" s="13"/>
      <c r="KUO745" s="13"/>
      <c r="KUP745" s="13"/>
      <c r="KUQ745" s="13"/>
      <c r="KUR745" s="13"/>
      <c r="KUS745" s="13"/>
      <c r="KUT745" s="13"/>
      <c r="KUU745" s="13"/>
      <c r="KUV745" s="13"/>
      <c r="KUW745" s="13"/>
      <c r="KUX745" s="13"/>
      <c r="KUY745" s="13"/>
      <c r="KUZ745" s="13"/>
      <c r="KVA745" s="13"/>
      <c r="KVB745" s="13"/>
      <c r="KVC745" s="13"/>
      <c r="KVD745" s="13"/>
      <c r="KVE745" s="13"/>
      <c r="KVF745" s="13"/>
      <c r="KVG745" s="13"/>
      <c r="KVH745" s="13"/>
      <c r="KVI745" s="13"/>
      <c r="KVJ745" s="13"/>
      <c r="KVK745" s="13"/>
      <c r="KVL745" s="13"/>
      <c r="KVM745" s="13"/>
      <c r="KVN745" s="13"/>
      <c r="KVO745" s="13"/>
      <c r="KVP745" s="13"/>
      <c r="KVQ745" s="13"/>
      <c r="KVR745" s="13"/>
      <c r="KVS745" s="13"/>
      <c r="KVT745" s="13"/>
      <c r="KVU745" s="13"/>
      <c r="KVV745" s="13"/>
      <c r="KVW745" s="13"/>
      <c r="KVX745" s="13"/>
      <c r="KVY745" s="13"/>
      <c r="KVZ745" s="13"/>
      <c r="KWA745" s="13"/>
      <c r="KWB745" s="13"/>
      <c r="KWC745" s="13"/>
      <c r="KWD745" s="13"/>
      <c r="KWE745" s="13"/>
      <c r="KWF745" s="13"/>
      <c r="KWG745" s="13"/>
      <c r="KWH745" s="13"/>
      <c r="KWI745" s="13"/>
      <c r="KWJ745" s="13"/>
      <c r="KWK745" s="13"/>
      <c r="KWL745" s="13"/>
      <c r="KWM745" s="13"/>
      <c r="KWN745" s="13"/>
      <c r="KWO745" s="13"/>
      <c r="KWP745" s="13"/>
      <c r="KWQ745" s="13"/>
      <c r="KWR745" s="13"/>
      <c r="KWS745" s="13"/>
      <c r="KWT745" s="13"/>
      <c r="KWU745" s="13"/>
      <c r="KWV745" s="13"/>
      <c r="KWW745" s="13"/>
      <c r="KWX745" s="13"/>
      <c r="KWY745" s="13"/>
      <c r="KWZ745" s="13"/>
      <c r="KXA745" s="13"/>
      <c r="KXB745" s="13"/>
      <c r="KXC745" s="13"/>
      <c r="KXD745" s="13"/>
      <c r="KXE745" s="13"/>
      <c r="KXF745" s="13"/>
      <c r="KXG745" s="13"/>
      <c r="KXH745" s="13"/>
      <c r="KXI745" s="13"/>
      <c r="KXJ745" s="13"/>
      <c r="KXK745" s="13"/>
      <c r="KXL745" s="13"/>
      <c r="KXM745" s="13"/>
      <c r="KXN745" s="13"/>
      <c r="KXO745" s="13"/>
      <c r="KXP745" s="13"/>
      <c r="KXQ745" s="13"/>
      <c r="KXR745" s="13"/>
      <c r="KXS745" s="13"/>
      <c r="KXT745" s="13"/>
      <c r="KXU745" s="13"/>
      <c r="KXV745" s="13"/>
      <c r="KXW745" s="13"/>
      <c r="KXX745" s="13"/>
      <c r="KXY745" s="13"/>
      <c r="KXZ745" s="13"/>
      <c r="KYA745" s="13"/>
      <c r="KYB745" s="13"/>
      <c r="KYC745" s="13"/>
      <c r="KYD745" s="13"/>
      <c r="KYE745" s="13"/>
      <c r="KYF745" s="13"/>
      <c r="KYG745" s="13"/>
      <c r="KYH745" s="13"/>
      <c r="KYI745" s="13"/>
      <c r="KYJ745" s="13"/>
      <c r="KYK745" s="13"/>
      <c r="KYL745" s="13"/>
      <c r="KYM745" s="13"/>
      <c r="KYN745" s="13"/>
      <c r="KYO745" s="13"/>
      <c r="KYP745" s="13"/>
      <c r="KYQ745" s="13"/>
      <c r="KYR745" s="13"/>
      <c r="KYS745" s="13"/>
      <c r="KYT745" s="13"/>
      <c r="KYU745" s="13"/>
      <c r="KYV745" s="13"/>
      <c r="KYW745" s="13"/>
      <c r="KYX745" s="13"/>
      <c r="KYY745" s="13"/>
      <c r="KYZ745" s="13"/>
      <c r="KZA745" s="13"/>
      <c r="KZB745" s="13"/>
      <c r="KZC745" s="13"/>
      <c r="KZD745" s="13"/>
      <c r="KZE745" s="13"/>
      <c r="KZF745" s="13"/>
      <c r="KZG745" s="13"/>
      <c r="KZH745" s="13"/>
      <c r="KZI745" s="13"/>
      <c r="KZJ745" s="13"/>
      <c r="KZK745" s="13"/>
      <c r="KZL745" s="13"/>
      <c r="KZM745" s="13"/>
      <c r="KZN745" s="13"/>
      <c r="KZO745" s="13"/>
      <c r="KZP745" s="13"/>
      <c r="KZQ745" s="13"/>
      <c r="KZR745" s="13"/>
      <c r="KZS745" s="13"/>
      <c r="KZT745" s="13"/>
      <c r="KZU745" s="13"/>
      <c r="KZV745" s="13"/>
      <c r="KZW745" s="13"/>
      <c r="KZX745" s="13"/>
      <c r="KZY745" s="13"/>
      <c r="KZZ745" s="13"/>
      <c r="LAA745" s="13"/>
      <c r="LAB745" s="13"/>
      <c r="LAC745" s="13"/>
      <c r="LAD745" s="13"/>
      <c r="LAE745" s="13"/>
      <c r="LAF745" s="13"/>
      <c r="LAG745" s="13"/>
      <c r="LAH745" s="13"/>
      <c r="LAI745" s="13"/>
      <c r="LAJ745" s="13"/>
      <c r="LAK745" s="13"/>
      <c r="LAL745" s="13"/>
      <c r="LAM745" s="13"/>
      <c r="LAN745" s="13"/>
      <c r="LAO745" s="13"/>
      <c r="LAP745" s="13"/>
      <c r="LAQ745" s="13"/>
      <c r="LAR745" s="13"/>
      <c r="LAS745" s="13"/>
      <c r="LAT745" s="13"/>
      <c r="LAU745" s="13"/>
      <c r="LAV745" s="13"/>
      <c r="LAW745" s="13"/>
      <c r="LAX745" s="13"/>
      <c r="LAY745" s="13"/>
      <c r="LAZ745" s="13"/>
      <c r="LBA745" s="13"/>
      <c r="LBB745" s="13"/>
      <c r="LBC745" s="13"/>
      <c r="LBD745" s="13"/>
      <c r="LBE745" s="13"/>
      <c r="LBF745" s="13"/>
      <c r="LBG745" s="13"/>
      <c r="LBH745" s="13"/>
      <c r="LBI745" s="13"/>
      <c r="LBJ745" s="13"/>
      <c r="LBK745" s="13"/>
      <c r="LBL745" s="13"/>
      <c r="LBM745" s="13"/>
      <c r="LBN745" s="13"/>
      <c r="LBO745" s="13"/>
      <c r="LBP745" s="13"/>
      <c r="LBQ745" s="13"/>
      <c r="LBR745" s="13"/>
      <c r="LBS745" s="13"/>
      <c r="LBT745" s="13"/>
      <c r="LBU745" s="13"/>
      <c r="LBV745" s="13"/>
      <c r="LBW745" s="13"/>
      <c r="LBX745" s="13"/>
      <c r="LBY745" s="13"/>
      <c r="LBZ745" s="13"/>
      <c r="LCA745" s="13"/>
      <c r="LCB745" s="13"/>
      <c r="LCC745" s="13"/>
      <c r="LCD745" s="13"/>
      <c r="LCE745" s="13"/>
      <c r="LCF745" s="13"/>
      <c r="LCG745" s="13"/>
      <c r="LCH745" s="13"/>
      <c r="LCI745" s="13"/>
      <c r="LCJ745" s="13"/>
      <c r="LCK745" s="13"/>
      <c r="LCL745" s="13"/>
      <c r="LCM745" s="13"/>
      <c r="LCN745" s="13"/>
      <c r="LCO745" s="13"/>
      <c r="LCP745" s="13"/>
      <c r="LCQ745" s="13"/>
      <c r="LCR745" s="13"/>
      <c r="LCS745" s="13"/>
      <c r="LCT745" s="13"/>
      <c r="LCU745" s="13"/>
      <c r="LCV745" s="13"/>
      <c r="LCW745" s="13"/>
      <c r="LCX745" s="13"/>
      <c r="LCY745" s="13"/>
      <c r="LCZ745" s="13"/>
      <c r="LDA745" s="13"/>
      <c r="LDB745" s="13"/>
      <c r="LDC745" s="13"/>
      <c r="LDD745" s="13"/>
      <c r="LDE745" s="13"/>
      <c r="LDF745" s="13"/>
      <c r="LDG745" s="13"/>
      <c r="LDH745" s="13"/>
      <c r="LDI745" s="13"/>
      <c r="LDJ745" s="13"/>
      <c r="LDK745" s="13"/>
      <c r="LDL745" s="13"/>
      <c r="LDM745" s="13"/>
      <c r="LDN745" s="13"/>
      <c r="LDO745" s="13"/>
      <c r="LDP745" s="13"/>
      <c r="LDQ745" s="13"/>
      <c r="LDR745" s="13"/>
      <c r="LDS745" s="13"/>
      <c r="LDT745" s="13"/>
      <c r="LDU745" s="13"/>
      <c r="LDV745" s="13"/>
      <c r="LDW745" s="13"/>
      <c r="LDX745" s="13"/>
      <c r="LDY745" s="13"/>
      <c r="LDZ745" s="13"/>
      <c r="LEA745" s="13"/>
      <c r="LEB745" s="13"/>
      <c r="LEC745" s="13"/>
      <c r="LED745" s="13"/>
      <c r="LEE745" s="13"/>
      <c r="LEF745" s="13"/>
      <c r="LEG745" s="13"/>
      <c r="LEH745" s="13"/>
      <c r="LEI745" s="13"/>
      <c r="LEJ745" s="13"/>
      <c r="LEK745" s="13"/>
      <c r="LEL745" s="13"/>
      <c r="LEM745" s="13"/>
      <c r="LEN745" s="13"/>
      <c r="LEO745" s="13"/>
      <c r="LEP745" s="13"/>
      <c r="LEQ745" s="13"/>
      <c r="LER745" s="13"/>
      <c r="LES745" s="13"/>
      <c r="LET745" s="13"/>
      <c r="LEU745" s="13"/>
      <c r="LEV745" s="13"/>
      <c r="LEW745" s="13"/>
      <c r="LEX745" s="13"/>
      <c r="LEY745" s="13"/>
      <c r="LEZ745" s="13"/>
      <c r="LFA745" s="13"/>
      <c r="LFB745" s="13"/>
      <c r="LFC745" s="13"/>
      <c r="LFD745" s="13"/>
      <c r="LFE745" s="13"/>
      <c r="LFF745" s="13"/>
      <c r="LFG745" s="13"/>
      <c r="LFH745" s="13"/>
      <c r="LFI745" s="13"/>
      <c r="LFJ745" s="13"/>
      <c r="LFK745" s="13"/>
      <c r="LFL745" s="13"/>
      <c r="LFM745" s="13"/>
      <c r="LFN745" s="13"/>
      <c r="LFO745" s="13"/>
      <c r="LFP745" s="13"/>
      <c r="LFQ745" s="13"/>
      <c r="LFR745" s="13"/>
      <c r="LFS745" s="13"/>
      <c r="LFT745" s="13"/>
      <c r="LFU745" s="13"/>
      <c r="LFV745" s="13"/>
      <c r="LFW745" s="13"/>
      <c r="LFX745" s="13"/>
      <c r="LFY745" s="13"/>
      <c r="LFZ745" s="13"/>
      <c r="LGA745" s="13"/>
      <c r="LGB745" s="13"/>
      <c r="LGC745" s="13"/>
      <c r="LGD745" s="13"/>
      <c r="LGE745" s="13"/>
      <c r="LGF745" s="13"/>
      <c r="LGG745" s="13"/>
      <c r="LGH745" s="13"/>
      <c r="LGI745" s="13"/>
      <c r="LGJ745" s="13"/>
      <c r="LGK745" s="13"/>
      <c r="LGL745" s="13"/>
      <c r="LGM745" s="13"/>
      <c r="LGN745" s="13"/>
      <c r="LGO745" s="13"/>
      <c r="LGP745" s="13"/>
      <c r="LGQ745" s="13"/>
      <c r="LGR745" s="13"/>
      <c r="LGS745" s="13"/>
      <c r="LGT745" s="13"/>
      <c r="LGU745" s="13"/>
      <c r="LGV745" s="13"/>
      <c r="LGW745" s="13"/>
      <c r="LGX745" s="13"/>
      <c r="LGY745" s="13"/>
      <c r="LGZ745" s="13"/>
      <c r="LHA745" s="13"/>
      <c r="LHB745" s="13"/>
      <c r="LHC745" s="13"/>
      <c r="LHD745" s="13"/>
      <c r="LHE745" s="13"/>
      <c r="LHF745" s="13"/>
      <c r="LHG745" s="13"/>
      <c r="LHH745" s="13"/>
      <c r="LHI745" s="13"/>
      <c r="LHJ745" s="13"/>
      <c r="LHK745" s="13"/>
      <c r="LHL745" s="13"/>
      <c r="LHM745" s="13"/>
      <c r="LHN745" s="13"/>
      <c r="LHO745" s="13"/>
      <c r="LHP745" s="13"/>
      <c r="LHQ745" s="13"/>
      <c r="LHR745" s="13"/>
      <c r="LHS745" s="13"/>
      <c r="LHT745" s="13"/>
      <c r="LHU745" s="13"/>
      <c r="LHV745" s="13"/>
      <c r="LHW745" s="13"/>
      <c r="LHX745" s="13"/>
      <c r="LHY745" s="13"/>
      <c r="LHZ745" s="13"/>
      <c r="LIA745" s="13"/>
      <c r="LIB745" s="13"/>
      <c r="LIC745" s="13"/>
      <c r="LID745" s="13"/>
      <c r="LIE745" s="13"/>
      <c r="LIF745" s="13"/>
      <c r="LIG745" s="13"/>
      <c r="LIH745" s="13"/>
      <c r="LII745" s="13"/>
      <c r="LIJ745" s="13"/>
      <c r="LIK745" s="13"/>
      <c r="LIL745" s="13"/>
      <c r="LIM745" s="13"/>
      <c r="LIN745" s="13"/>
      <c r="LIO745" s="13"/>
      <c r="LIP745" s="13"/>
      <c r="LIQ745" s="13"/>
      <c r="LIR745" s="13"/>
      <c r="LIS745" s="13"/>
      <c r="LIT745" s="13"/>
      <c r="LIU745" s="13"/>
      <c r="LIV745" s="13"/>
      <c r="LIW745" s="13"/>
      <c r="LIX745" s="13"/>
      <c r="LIY745" s="13"/>
      <c r="LIZ745" s="13"/>
      <c r="LJA745" s="13"/>
      <c r="LJB745" s="13"/>
      <c r="LJC745" s="13"/>
      <c r="LJD745" s="13"/>
      <c r="LJE745" s="13"/>
      <c r="LJF745" s="13"/>
      <c r="LJG745" s="13"/>
      <c r="LJH745" s="13"/>
      <c r="LJI745" s="13"/>
      <c r="LJJ745" s="13"/>
      <c r="LJK745" s="13"/>
      <c r="LJL745" s="13"/>
      <c r="LJM745" s="13"/>
      <c r="LJN745" s="13"/>
      <c r="LJO745" s="13"/>
      <c r="LJP745" s="13"/>
      <c r="LJQ745" s="13"/>
      <c r="LJR745" s="13"/>
      <c r="LJS745" s="13"/>
      <c r="LJT745" s="13"/>
      <c r="LJU745" s="13"/>
      <c r="LJV745" s="13"/>
      <c r="LJW745" s="13"/>
      <c r="LJX745" s="13"/>
      <c r="LJY745" s="13"/>
      <c r="LJZ745" s="13"/>
      <c r="LKA745" s="13"/>
      <c r="LKB745" s="13"/>
      <c r="LKC745" s="13"/>
      <c r="LKD745" s="13"/>
      <c r="LKE745" s="13"/>
      <c r="LKF745" s="13"/>
      <c r="LKG745" s="13"/>
      <c r="LKH745" s="13"/>
      <c r="LKI745" s="13"/>
      <c r="LKJ745" s="13"/>
      <c r="LKK745" s="13"/>
      <c r="LKL745" s="13"/>
      <c r="LKM745" s="13"/>
      <c r="LKN745" s="13"/>
      <c r="LKO745" s="13"/>
      <c r="LKP745" s="13"/>
      <c r="LKQ745" s="13"/>
      <c r="LKR745" s="13"/>
      <c r="LKS745" s="13"/>
      <c r="LKT745" s="13"/>
      <c r="LKU745" s="13"/>
      <c r="LKV745" s="13"/>
      <c r="LKW745" s="13"/>
      <c r="LKX745" s="13"/>
      <c r="LKY745" s="13"/>
      <c r="LKZ745" s="13"/>
      <c r="LLA745" s="13"/>
      <c r="LLB745" s="13"/>
      <c r="LLC745" s="13"/>
      <c r="LLD745" s="13"/>
      <c r="LLE745" s="13"/>
      <c r="LLF745" s="13"/>
      <c r="LLG745" s="13"/>
      <c r="LLH745" s="13"/>
      <c r="LLI745" s="13"/>
      <c r="LLJ745" s="13"/>
      <c r="LLK745" s="13"/>
      <c r="LLL745" s="13"/>
      <c r="LLM745" s="13"/>
      <c r="LLN745" s="13"/>
      <c r="LLO745" s="13"/>
      <c r="LLP745" s="13"/>
      <c r="LLQ745" s="13"/>
      <c r="LLR745" s="13"/>
      <c r="LLS745" s="13"/>
      <c r="LLT745" s="13"/>
      <c r="LLU745" s="13"/>
      <c r="LLV745" s="13"/>
      <c r="LLW745" s="13"/>
      <c r="LLX745" s="13"/>
      <c r="LLY745" s="13"/>
      <c r="LLZ745" s="13"/>
      <c r="LMA745" s="13"/>
      <c r="LMB745" s="13"/>
      <c r="LMC745" s="13"/>
      <c r="LMD745" s="13"/>
      <c r="LME745" s="13"/>
      <c r="LMF745" s="13"/>
      <c r="LMG745" s="13"/>
      <c r="LMH745" s="13"/>
      <c r="LMI745" s="13"/>
      <c r="LMJ745" s="13"/>
      <c r="LMK745" s="13"/>
      <c r="LML745" s="13"/>
      <c r="LMM745" s="13"/>
      <c r="LMN745" s="13"/>
      <c r="LMO745" s="13"/>
      <c r="LMP745" s="13"/>
      <c r="LMQ745" s="13"/>
      <c r="LMR745" s="13"/>
      <c r="LMS745" s="13"/>
      <c r="LMT745" s="13"/>
      <c r="LMU745" s="13"/>
      <c r="LMV745" s="13"/>
      <c r="LMW745" s="13"/>
      <c r="LMX745" s="13"/>
      <c r="LMY745" s="13"/>
      <c r="LMZ745" s="13"/>
      <c r="LNA745" s="13"/>
      <c r="LNB745" s="13"/>
      <c r="LNC745" s="13"/>
      <c r="LND745" s="13"/>
      <c r="LNE745" s="13"/>
      <c r="LNF745" s="13"/>
      <c r="LNG745" s="13"/>
      <c r="LNH745" s="13"/>
      <c r="LNI745" s="13"/>
      <c r="LNJ745" s="13"/>
      <c r="LNK745" s="13"/>
      <c r="LNL745" s="13"/>
      <c r="LNM745" s="13"/>
      <c r="LNN745" s="13"/>
      <c r="LNO745" s="13"/>
      <c r="LNP745" s="13"/>
      <c r="LNQ745" s="13"/>
      <c r="LNR745" s="13"/>
      <c r="LNS745" s="13"/>
      <c r="LNT745" s="13"/>
      <c r="LNU745" s="13"/>
      <c r="LNV745" s="13"/>
      <c r="LNW745" s="13"/>
      <c r="LNX745" s="13"/>
      <c r="LNY745" s="13"/>
      <c r="LNZ745" s="13"/>
      <c r="LOA745" s="13"/>
      <c r="LOB745" s="13"/>
      <c r="LOC745" s="13"/>
      <c r="LOD745" s="13"/>
      <c r="LOE745" s="13"/>
      <c r="LOF745" s="13"/>
      <c r="LOG745" s="13"/>
      <c r="LOH745" s="13"/>
      <c r="LOI745" s="13"/>
      <c r="LOJ745" s="13"/>
      <c r="LOK745" s="13"/>
      <c r="LOL745" s="13"/>
      <c r="LOM745" s="13"/>
      <c r="LON745" s="13"/>
      <c r="LOO745" s="13"/>
      <c r="LOP745" s="13"/>
      <c r="LOQ745" s="13"/>
      <c r="LOR745" s="13"/>
      <c r="LOS745" s="13"/>
      <c r="LOT745" s="13"/>
      <c r="LOU745" s="13"/>
      <c r="LOV745" s="13"/>
      <c r="LOW745" s="13"/>
      <c r="LOX745" s="13"/>
      <c r="LOY745" s="13"/>
      <c r="LOZ745" s="13"/>
      <c r="LPA745" s="13"/>
      <c r="LPB745" s="13"/>
      <c r="LPC745" s="13"/>
      <c r="LPD745" s="13"/>
      <c r="LPE745" s="13"/>
      <c r="LPF745" s="13"/>
      <c r="LPG745" s="13"/>
      <c r="LPH745" s="13"/>
      <c r="LPI745" s="13"/>
      <c r="LPJ745" s="13"/>
      <c r="LPK745" s="13"/>
      <c r="LPL745" s="13"/>
      <c r="LPM745" s="13"/>
      <c r="LPN745" s="13"/>
      <c r="LPO745" s="13"/>
      <c r="LPP745" s="13"/>
      <c r="LPQ745" s="13"/>
      <c r="LPR745" s="13"/>
      <c r="LPS745" s="13"/>
      <c r="LPT745" s="13"/>
      <c r="LPU745" s="13"/>
      <c r="LPV745" s="13"/>
      <c r="LPW745" s="13"/>
      <c r="LPX745" s="13"/>
      <c r="LPY745" s="13"/>
      <c r="LPZ745" s="13"/>
      <c r="LQA745" s="13"/>
      <c r="LQB745" s="13"/>
      <c r="LQC745" s="13"/>
      <c r="LQD745" s="13"/>
      <c r="LQE745" s="13"/>
      <c r="LQF745" s="13"/>
      <c r="LQG745" s="13"/>
      <c r="LQH745" s="13"/>
      <c r="LQI745" s="13"/>
      <c r="LQJ745" s="13"/>
      <c r="LQK745" s="13"/>
      <c r="LQL745" s="13"/>
      <c r="LQM745" s="13"/>
      <c r="LQN745" s="13"/>
      <c r="LQO745" s="13"/>
      <c r="LQP745" s="13"/>
      <c r="LQQ745" s="13"/>
      <c r="LQR745" s="13"/>
      <c r="LQS745" s="13"/>
      <c r="LQT745" s="13"/>
      <c r="LQU745" s="13"/>
      <c r="LQV745" s="13"/>
      <c r="LQW745" s="13"/>
      <c r="LQX745" s="13"/>
      <c r="LQY745" s="13"/>
      <c r="LQZ745" s="13"/>
      <c r="LRA745" s="13"/>
      <c r="LRB745" s="13"/>
      <c r="LRC745" s="13"/>
      <c r="LRD745" s="13"/>
      <c r="LRE745" s="13"/>
      <c r="LRF745" s="13"/>
      <c r="LRG745" s="13"/>
      <c r="LRH745" s="13"/>
      <c r="LRI745" s="13"/>
      <c r="LRJ745" s="13"/>
      <c r="LRK745" s="13"/>
      <c r="LRL745" s="13"/>
      <c r="LRM745" s="13"/>
      <c r="LRN745" s="13"/>
      <c r="LRO745" s="13"/>
      <c r="LRP745" s="13"/>
      <c r="LRQ745" s="13"/>
      <c r="LRR745" s="13"/>
      <c r="LRS745" s="13"/>
      <c r="LRT745" s="13"/>
      <c r="LRU745" s="13"/>
      <c r="LRV745" s="13"/>
      <c r="LRW745" s="13"/>
      <c r="LRX745" s="13"/>
      <c r="LRY745" s="13"/>
      <c r="LRZ745" s="13"/>
      <c r="LSA745" s="13"/>
      <c r="LSB745" s="13"/>
      <c r="LSC745" s="13"/>
      <c r="LSD745" s="13"/>
      <c r="LSE745" s="13"/>
      <c r="LSF745" s="13"/>
      <c r="LSG745" s="13"/>
      <c r="LSH745" s="13"/>
      <c r="LSI745" s="13"/>
      <c r="LSJ745" s="13"/>
      <c r="LSK745" s="13"/>
      <c r="LSL745" s="13"/>
      <c r="LSM745" s="13"/>
      <c r="LSN745" s="13"/>
      <c r="LSO745" s="13"/>
      <c r="LSP745" s="13"/>
      <c r="LSQ745" s="13"/>
      <c r="LSR745" s="13"/>
      <c r="LSS745" s="13"/>
      <c r="LST745" s="13"/>
      <c r="LSU745" s="13"/>
      <c r="LSV745" s="13"/>
      <c r="LSW745" s="13"/>
      <c r="LSX745" s="13"/>
      <c r="LSY745" s="13"/>
      <c r="LSZ745" s="13"/>
      <c r="LTA745" s="13"/>
      <c r="LTB745" s="13"/>
      <c r="LTC745" s="13"/>
      <c r="LTD745" s="13"/>
      <c r="LTE745" s="13"/>
      <c r="LTF745" s="13"/>
      <c r="LTG745" s="13"/>
      <c r="LTH745" s="13"/>
      <c r="LTI745" s="13"/>
      <c r="LTJ745" s="13"/>
      <c r="LTK745" s="13"/>
      <c r="LTL745" s="13"/>
      <c r="LTM745" s="13"/>
      <c r="LTN745" s="13"/>
      <c r="LTO745" s="13"/>
      <c r="LTP745" s="13"/>
      <c r="LTQ745" s="13"/>
      <c r="LTR745" s="13"/>
      <c r="LTS745" s="13"/>
      <c r="LTT745" s="13"/>
      <c r="LTU745" s="13"/>
      <c r="LTV745" s="13"/>
      <c r="LTW745" s="13"/>
      <c r="LTX745" s="13"/>
      <c r="LTY745" s="13"/>
      <c r="LTZ745" s="13"/>
      <c r="LUA745" s="13"/>
      <c r="LUB745" s="13"/>
      <c r="LUC745" s="13"/>
      <c r="LUD745" s="13"/>
      <c r="LUE745" s="13"/>
      <c r="LUF745" s="13"/>
      <c r="LUG745" s="13"/>
      <c r="LUH745" s="13"/>
      <c r="LUI745" s="13"/>
      <c r="LUJ745" s="13"/>
      <c r="LUK745" s="13"/>
      <c r="LUL745" s="13"/>
      <c r="LUM745" s="13"/>
      <c r="LUN745" s="13"/>
      <c r="LUO745" s="13"/>
      <c r="LUP745" s="13"/>
      <c r="LUQ745" s="13"/>
      <c r="LUR745" s="13"/>
      <c r="LUS745" s="13"/>
      <c r="LUT745" s="13"/>
      <c r="LUU745" s="13"/>
      <c r="LUV745" s="13"/>
      <c r="LUW745" s="13"/>
      <c r="LUX745" s="13"/>
      <c r="LUY745" s="13"/>
      <c r="LUZ745" s="13"/>
      <c r="LVA745" s="13"/>
      <c r="LVB745" s="13"/>
      <c r="LVC745" s="13"/>
      <c r="LVD745" s="13"/>
      <c r="LVE745" s="13"/>
      <c r="LVF745" s="13"/>
      <c r="LVG745" s="13"/>
      <c r="LVH745" s="13"/>
      <c r="LVI745" s="13"/>
      <c r="LVJ745" s="13"/>
      <c r="LVK745" s="13"/>
      <c r="LVL745" s="13"/>
      <c r="LVM745" s="13"/>
      <c r="LVN745" s="13"/>
      <c r="LVO745" s="13"/>
      <c r="LVP745" s="13"/>
      <c r="LVQ745" s="13"/>
      <c r="LVR745" s="13"/>
      <c r="LVS745" s="13"/>
      <c r="LVT745" s="13"/>
      <c r="LVU745" s="13"/>
      <c r="LVV745" s="13"/>
      <c r="LVW745" s="13"/>
      <c r="LVX745" s="13"/>
      <c r="LVY745" s="13"/>
      <c r="LVZ745" s="13"/>
      <c r="LWA745" s="13"/>
      <c r="LWB745" s="13"/>
      <c r="LWC745" s="13"/>
      <c r="LWD745" s="13"/>
      <c r="LWE745" s="13"/>
      <c r="LWF745" s="13"/>
      <c r="LWG745" s="13"/>
      <c r="LWH745" s="13"/>
      <c r="LWI745" s="13"/>
      <c r="LWJ745" s="13"/>
      <c r="LWK745" s="13"/>
      <c r="LWL745" s="13"/>
      <c r="LWM745" s="13"/>
      <c r="LWN745" s="13"/>
      <c r="LWO745" s="13"/>
      <c r="LWP745" s="13"/>
      <c r="LWQ745" s="13"/>
      <c r="LWR745" s="13"/>
      <c r="LWS745" s="13"/>
      <c r="LWT745" s="13"/>
      <c r="LWU745" s="13"/>
      <c r="LWV745" s="13"/>
      <c r="LWW745" s="13"/>
      <c r="LWX745" s="13"/>
      <c r="LWY745" s="13"/>
      <c r="LWZ745" s="13"/>
      <c r="LXA745" s="13"/>
      <c r="LXB745" s="13"/>
      <c r="LXC745" s="13"/>
      <c r="LXD745" s="13"/>
      <c r="LXE745" s="13"/>
      <c r="LXF745" s="13"/>
      <c r="LXG745" s="13"/>
      <c r="LXH745" s="13"/>
      <c r="LXI745" s="13"/>
      <c r="LXJ745" s="13"/>
      <c r="LXK745" s="13"/>
      <c r="LXL745" s="13"/>
      <c r="LXM745" s="13"/>
      <c r="LXN745" s="13"/>
      <c r="LXO745" s="13"/>
      <c r="LXP745" s="13"/>
      <c r="LXQ745" s="13"/>
      <c r="LXR745" s="13"/>
      <c r="LXS745" s="13"/>
      <c r="LXT745" s="13"/>
      <c r="LXU745" s="13"/>
      <c r="LXV745" s="13"/>
      <c r="LXW745" s="13"/>
      <c r="LXX745" s="13"/>
      <c r="LXY745" s="13"/>
      <c r="LXZ745" s="13"/>
      <c r="LYA745" s="13"/>
      <c r="LYB745" s="13"/>
      <c r="LYC745" s="13"/>
      <c r="LYD745" s="13"/>
      <c r="LYE745" s="13"/>
      <c r="LYF745" s="13"/>
      <c r="LYG745" s="13"/>
      <c r="LYH745" s="13"/>
      <c r="LYI745" s="13"/>
      <c r="LYJ745" s="13"/>
      <c r="LYK745" s="13"/>
      <c r="LYL745" s="13"/>
      <c r="LYM745" s="13"/>
      <c r="LYN745" s="13"/>
      <c r="LYO745" s="13"/>
      <c r="LYP745" s="13"/>
      <c r="LYQ745" s="13"/>
      <c r="LYR745" s="13"/>
      <c r="LYS745" s="13"/>
      <c r="LYT745" s="13"/>
      <c r="LYU745" s="13"/>
      <c r="LYV745" s="13"/>
      <c r="LYW745" s="13"/>
      <c r="LYX745" s="13"/>
      <c r="LYY745" s="13"/>
      <c r="LYZ745" s="13"/>
      <c r="LZA745" s="13"/>
      <c r="LZB745" s="13"/>
      <c r="LZC745" s="13"/>
      <c r="LZD745" s="13"/>
      <c r="LZE745" s="13"/>
      <c r="LZF745" s="13"/>
      <c r="LZG745" s="13"/>
      <c r="LZH745" s="13"/>
      <c r="LZI745" s="13"/>
      <c r="LZJ745" s="13"/>
      <c r="LZK745" s="13"/>
      <c r="LZL745" s="13"/>
      <c r="LZM745" s="13"/>
      <c r="LZN745" s="13"/>
      <c r="LZO745" s="13"/>
      <c r="LZP745" s="13"/>
      <c r="LZQ745" s="13"/>
      <c r="LZR745" s="13"/>
      <c r="LZS745" s="13"/>
      <c r="LZT745" s="13"/>
      <c r="LZU745" s="13"/>
      <c r="LZV745" s="13"/>
      <c r="LZW745" s="13"/>
      <c r="LZX745" s="13"/>
      <c r="LZY745" s="13"/>
      <c r="LZZ745" s="13"/>
      <c r="MAA745" s="13"/>
      <c r="MAB745" s="13"/>
      <c r="MAC745" s="13"/>
      <c r="MAD745" s="13"/>
      <c r="MAE745" s="13"/>
      <c r="MAF745" s="13"/>
      <c r="MAG745" s="13"/>
      <c r="MAH745" s="13"/>
      <c r="MAI745" s="13"/>
      <c r="MAJ745" s="13"/>
      <c r="MAK745" s="13"/>
      <c r="MAL745" s="13"/>
      <c r="MAM745" s="13"/>
      <c r="MAN745" s="13"/>
      <c r="MAO745" s="13"/>
      <c r="MAP745" s="13"/>
      <c r="MAQ745" s="13"/>
      <c r="MAR745" s="13"/>
      <c r="MAS745" s="13"/>
      <c r="MAT745" s="13"/>
      <c r="MAU745" s="13"/>
      <c r="MAV745" s="13"/>
      <c r="MAW745" s="13"/>
      <c r="MAX745" s="13"/>
      <c r="MAY745" s="13"/>
      <c r="MAZ745" s="13"/>
      <c r="MBA745" s="13"/>
      <c r="MBB745" s="13"/>
      <c r="MBC745" s="13"/>
      <c r="MBD745" s="13"/>
      <c r="MBE745" s="13"/>
      <c r="MBF745" s="13"/>
      <c r="MBG745" s="13"/>
      <c r="MBH745" s="13"/>
      <c r="MBI745" s="13"/>
      <c r="MBJ745" s="13"/>
      <c r="MBK745" s="13"/>
      <c r="MBL745" s="13"/>
      <c r="MBM745" s="13"/>
      <c r="MBN745" s="13"/>
      <c r="MBO745" s="13"/>
      <c r="MBP745" s="13"/>
      <c r="MBQ745" s="13"/>
      <c r="MBR745" s="13"/>
      <c r="MBS745" s="13"/>
      <c r="MBT745" s="13"/>
      <c r="MBU745" s="13"/>
      <c r="MBV745" s="13"/>
      <c r="MBW745" s="13"/>
      <c r="MBX745" s="13"/>
      <c r="MBY745" s="13"/>
      <c r="MBZ745" s="13"/>
      <c r="MCA745" s="13"/>
      <c r="MCB745" s="13"/>
      <c r="MCC745" s="13"/>
      <c r="MCD745" s="13"/>
      <c r="MCE745" s="13"/>
      <c r="MCF745" s="13"/>
      <c r="MCG745" s="13"/>
      <c r="MCH745" s="13"/>
      <c r="MCI745" s="13"/>
      <c r="MCJ745" s="13"/>
      <c r="MCK745" s="13"/>
      <c r="MCL745" s="13"/>
      <c r="MCM745" s="13"/>
      <c r="MCN745" s="13"/>
      <c r="MCO745" s="13"/>
      <c r="MCP745" s="13"/>
      <c r="MCQ745" s="13"/>
      <c r="MCR745" s="13"/>
      <c r="MCS745" s="13"/>
      <c r="MCT745" s="13"/>
      <c r="MCU745" s="13"/>
      <c r="MCV745" s="13"/>
      <c r="MCW745" s="13"/>
      <c r="MCX745" s="13"/>
      <c r="MCY745" s="13"/>
      <c r="MCZ745" s="13"/>
      <c r="MDA745" s="13"/>
      <c r="MDB745" s="13"/>
      <c r="MDC745" s="13"/>
      <c r="MDD745" s="13"/>
      <c r="MDE745" s="13"/>
      <c r="MDF745" s="13"/>
      <c r="MDG745" s="13"/>
      <c r="MDH745" s="13"/>
      <c r="MDI745" s="13"/>
      <c r="MDJ745" s="13"/>
      <c r="MDK745" s="13"/>
      <c r="MDL745" s="13"/>
      <c r="MDM745" s="13"/>
      <c r="MDN745" s="13"/>
      <c r="MDO745" s="13"/>
      <c r="MDP745" s="13"/>
      <c r="MDQ745" s="13"/>
      <c r="MDR745" s="13"/>
      <c r="MDS745" s="13"/>
      <c r="MDT745" s="13"/>
      <c r="MDU745" s="13"/>
      <c r="MDV745" s="13"/>
      <c r="MDW745" s="13"/>
      <c r="MDX745" s="13"/>
      <c r="MDY745" s="13"/>
      <c r="MDZ745" s="13"/>
      <c r="MEA745" s="13"/>
      <c r="MEB745" s="13"/>
      <c r="MEC745" s="13"/>
      <c r="MED745" s="13"/>
      <c r="MEE745" s="13"/>
      <c r="MEF745" s="13"/>
      <c r="MEG745" s="13"/>
      <c r="MEH745" s="13"/>
      <c r="MEI745" s="13"/>
      <c r="MEJ745" s="13"/>
      <c r="MEK745" s="13"/>
      <c r="MEL745" s="13"/>
      <c r="MEM745" s="13"/>
      <c r="MEN745" s="13"/>
      <c r="MEO745" s="13"/>
      <c r="MEP745" s="13"/>
      <c r="MEQ745" s="13"/>
      <c r="MER745" s="13"/>
      <c r="MES745" s="13"/>
      <c r="MET745" s="13"/>
      <c r="MEU745" s="13"/>
      <c r="MEV745" s="13"/>
      <c r="MEW745" s="13"/>
      <c r="MEX745" s="13"/>
      <c r="MEY745" s="13"/>
      <c r="MEZ745" s="13"/>
      <c r="MFA745" s="13"/>
      <c r="MFB745" s="13"/>
      <c r="MFC745" s="13"/>
      <c r="MFD745" s="13"/>
      <c r="MFE745" s="13"/>
      <c r="MFF745" s="13"/>
      <c r="MFG745" s="13"/>
      <c r="MFH745" s="13"/>
      <c r="MFI745" s="13"/>
      <c r="MFJ745" s="13"/>
      <c r="MFK745" s="13"/>
      <c r="MFL745" s="13"/>
      <c r="MFM745" s="13"/>
      <c r="MFN745" s="13"/>
      <c r="MFO745" s="13"/>
      <c r="MFP745" s="13"/>
      <c r="MFQ745" s="13"/>
      <c r="MFR745" s="13"/>
      <c r="MFS745" s="13"/>
      <c r="MFT745" s="13"/>
      <c r="MFU745" s="13"/>
      <c r="MFV745" s="13"/>
      <c r="MFW745" s="13"/>
      <c r="MFX745" s="13"/>
      <c r="MFY745" s="13"/>
      <c r="MFZ745" s="13"/>
      <c r="MGA745" s="13"/>
      <c r="MGB745" s="13"/>
      <c r="MGC745" s="13"/>
      <c r="MGD745" s="13"/>
      <c r="MGE745" s="13"/>
      <c r="MGF745" s="13"/>
      <c r="MGG745" s="13"/>
      <c r="MGH745" s="13"/>
      <c r="MGI745" s="13"/>
      <c r="MGJ745" s="13"/>
      <c r="MGK745" s="13"/>
      <c r="MGL745" s="13"/>
      <c r="MGM745" s="13"/>
      <c r="MGN745" s="13"/>
      <c r="MGO745" s="13"/>
      <c r="MGP745" s="13"/>
      <c r="MGQ745" s="13"/>
      <c r="MGR745" s="13"/>
      <c r="MGS745" s="13"/>
      <c r="MGT745" s="13"/>
      <c r="MGU745" s="13"/>
      <c r="MGV745" s="13"/>
      <c r="MGW745" s="13"/>
      <c r="MGX745" s="13"/>
      <c r="MGY745" s="13"/>
      <c r="MGZ745" s="13"/>
      <c r="MHA745" s="13"/>
      <c r="MHB745" s="13"/>
      <c r="MHC745" s="13"/>
      <c r="MHD745" s="13"/>
      <c r="MHE745" s="13"/>
      <c r="MHF745" s="13"/>
      <c r="MHG745" s="13"/>
      <c r="MHH745" s="13"/>
      <c r="MHI745" s="13"/>
      <c r="MHJ745" s="13"/>
      <c r="MHK745" s="13"/>
      <c r="MHL745" s="13"/>
      <c r="MHM745" s="13"/>
      <c r="MHN745" s="13"/>
      <c r="MHO745" s="13"/>
      <c r="MHP745" s="13"/>
      <c r="MHQ745" s="13"/>
      <c r="MHR745" s="13"/>
      <c r="MHS745" s="13"/>
      <c r="MHT745" s="13"/>
      <c r="MHU745" s="13"/>
      <c r="MHV745" s="13"/>
      <c r="MHW745" s="13"/>
      <c r="MHX745" s="13"/>
      <c r="MHY745" s="13"/>
      <c r="MHZ745" s="13"/>
      <c r="MIA745" s="13"/>
      <c r="MIB745" s="13"/>
      <c r="MIC745" s="13"/>
      <c r="MID745" s="13"/>
      <c r="MIE745" s="13"/>
      <c r="MIF745" s="13"/>
      <c r="MIG745" s="13"/>
      <c r="MIH745" s="13"/>
      <c r="MII745" s="13"/>
      <c r="MIJ745" s="13"/>
      <c r="MIK745" s="13"/>
      <c r="MIL745" s="13"/>
      <c r="MIM745" s="13"/>
      <c r="MIN745" s="13"/>
      <c r="MIO745" s="13"/>
      <c r="MIP745" s="13"/>
      <c r="MIQ745" s="13"/>
      <c r="MIR745" s="13"/>
      <c r="MIS745" s="13"/>
      <c r="MIT745" s="13"/>
      <c r="MIU745" s="13"/>
      <c r="MIV745" s="13"/>
      <c r="MIW745" s="13"/>
      <c r="MIX745" s="13"/>
      <c r="MIY745" s="13"/>
      <c r="MIZ745" s="13"/>
      <c r="MJA745" s="13"/>
      <c r="MJB745" s="13"/>
      <c r="MJC745" s="13"/>
      <c r="MJD745" s="13"/>
      <c r="MJE745" s="13"/>
      <c r="MJF745" s="13"/>
      <c r="MJG745" s="13"/>
      <c r="MJH745" s="13"/>
      <c r="MJI745" s="13"/>
      <c r="MJJ745" s="13"/>
      <c r="MJK745" s="13"/>
      <c r="MJL745" s="13"/>
      <c r="MJM745" s="13"/>
      <c r="MJN745" s="13"/>
      <c r="MJO745" s="13"/>
      <c r="MJP745" s="13"/>
      <c r="MJQ745" s="13"/>
      <c r="MJR745" s="13"/>
      <c r="MJS745" s="13"/>
      <c r="MJT745" s="13"/>
      <c r="MJU745" s="13"/>
      <c r="MJV745" s="13"/>
      <c r="MJW745" s="13"/>
      <c r="MJX745" s="13"/>
      <c r="MJY745" s="13"/>
      <c r="MJZ745" s="13"/>
      <c r="MKA745" s="13"/>
      <c r="MKB745" s="13"/>
      <c r="MKC745" s="13"/>
      <c r="MKD745" s="13"/>
      <c r="MKE745" s="13"/>
      <c r="MKF745" s="13"/>
      <c r="MKG745" s="13"/>
      <c r="MKH745" s="13"/>
      <c r="MKI745" s="13"/>
      <c r="MKJ745" s="13"/>
      <c r="MKK745" s="13"/>
      <c r="MKL745" s="13"/>
      <c r="MKM745" s="13"/>
      <c r="MKN745" s="13"/>
      <c r="MKO745" s="13"/>
      <c r="MKP745" s="13"/>
      <c r="MKQ745" s="13"/>
      <c r="MKR745" s="13"/>
      <c r="MKS745" s="13"/>
      <c r="MKT745" s="13"/>
      <c r="MKU745" s="13"/>
      <c r="MKV745" s="13"/>
      <c r="MKW745" s="13"/>
      <c r="MKX745" s="13"/>
      <c r="MKY745" s="13"/>
      <c r="MKZ745" s="13"/>
      <c r="MLA745" s="13"/>
      <c r="MLB745" s="13"/>
      <c r="MLC745" s="13"/>
      <c r="MLD745" s="13"/>
      <c r="MLE745" s="13"/>
      <c r="MLF745" s="13"/>
      <c r="MLG745" s="13"/>
      <c r="MLH745" s="13"/>
      <c r="MLI745" s="13"/>
      <c r="MLJ745" s="13"/>
      <c r="MLK745" s="13"/>
      <c r="MLL745" s="13"/>
      <c r="MLM745" s="13"/>
      <c r="MLN745" s="13"/>
      <c r="MLO745" s="13"/>
      <c r="MLP745" s="13"/>
      <c r="MLQ745" s="13"/>
      <c r="MLR745" s="13"/>
      <c r="MLS745" s="13"/>
      <c r="MLT745" s="13"/>
      <c r="MLU745" s="13"/>
      <c r="MLV745" s="13"/>
      <c r="MLW745" s="13"/>
      <c r="MLX745" s="13"/>
      <c r="MLY745" s="13"/>
      <c r="MLZ745" s="13"/>
      <c r="MMA745" s="13"/>
      <c r="MMB745" s="13"/>
      <c r="MMC745" s="13"/>
      <c r="MMD745" s="13"/>
      <c r="MME745" s="13"/>
      <c r="MMF745" s="13"/>
      <c r="MMG745" s="13"/>
      <c r="MMH745" s="13"/>
      <c r="MMI745" s="13"/>
      <c r="MMJ745" s="13"/>
      <c r="MMK745" s="13"/>
      <c r="MML745" s="13"/>
      <c r="MMM745" s="13"/>
      <c r="MMN745" s="13"/>
      <c r="MMO745" s="13"/>
      <c r="MMP745" s="13"/>
      <c r="MMQ745" s="13"/>
      <c r="MMR745" s="13"/>
      <c r="MMS745" s="13"/>
      <c r="MMT745" s="13"/>
      <c r="MMU745" s="13"/>
      <c r="MMV745" s="13"/>
      <c r="MMW745" s="13"/>
      <c r="MMX745" s="13"/>
      <c r="MMY745" s="13"/>
      <c r="MMZ745" s="13"/>
      <c r="MNA745" s="13"/>
      <c r="MNB745" s="13"/>
      <c r="MNC745" s="13"/>
      <c r="MND745" s="13"/>
      <c r="MNE745" s="13"/>
      <c r="MNF745" s="13"/>
      <c r="MNG745" s="13"/>
      <c r="MNH745" s="13"/>
      <c r="MNI745" s="13"/>
      <c r="MNJ745" s="13"/>
      <c r="MNK745" s="13"/>
      <c r="MNL745" s="13"/>
      <c r="MNM745" s="13"/>
      <c r="MNN745" s="13"/>
      <c r="MNO745" s="13"/>
      <c r="MNP745" s="13"/>
      <c r="MNQ745" s="13"/>
      <c r="MNR745" s="13"/>
      <c r="MNS745" s="13"/>
      <c r="MNT745" s="13"/>
      <c r="MNU745" s="13"/>
      <c r="MNV745" s="13"/>
      <c r="MNW745" s="13"/>
      <c r="MNX745" s="13"/>
      <c r="MNY745" s="13"/>
      <c r="MNZ745" s="13"/>
      <c r="MOA745" s="13"/>
      <c r="MOB745" s="13"/>
      <c r="MOC745" s="13"/>
      <c r="MOD745" s="13"/>
      <c r="MOE745" s="13"/>
      <c r="MOF745" s="13"/>
      <c r="MOG745" s="13"/>
      <c r="MOH745" s="13"/>
      <c r="MOI745" s="13"/>
      <c r="MOJ745" s="13"/>
      <c r="MOK745" s="13"/>
      <c r="MOL745" s="13"/>
      <c r="MOM745" s="13"/>
      <c r="MON745" s="13"/>
      <c r="MOO745" s="13"/>
      <c r="MOP745" s="13"/>
      <c r="MOQ745" s="13"/>
      <c r="MOR745" s="13"/>
      <c r="MOS745" s="13"/>
      <c r="MOT745" s="13"/>
      <c r="MOU745" s="13"/>
      <c r="MOV745" s="13"/>
      <c r="MOW745" s="13"/>
      <c r="MOX745" s="13"/>
      <c r="MOY745" s="13"/>
      <c r="MOZ745" s="13"/>
      <c r="MPA745" s="13"/>
      <c r="MPB745" s="13"/>
      <c r="MPC745" s="13"/>
      <c r="MPD745" s="13"/>
      <c r="MPE745" s="13"/>
      <c r="MPF745" s="13"/>
      <c r="MPG745" s="13"/>
      <c r="MPH745" s="13"/>
      <c r="MPI745" s="13"/>
      <c r="MPJ745" s="13"/>
      <c r="MPK745" s="13"/>
      <c r="MPL745" s="13"/>
      <c r="MPM745" s="13"/>
      <c r="MPN745" s="13"/>
      <c r="MPO745" s="13"/>
      <c r="MPP745" s="13"/>
      <c r="MPQ745" s="13"/>
      <c r="MPR745" s="13"/>
      <c r="MPS745" s="13"/>
      <c r="MPT745" s="13"/>
      <c r="MPU745" s="13"/>
      <c r="MPV745" s="13"/>
      <c r="MPW745" s="13"/>
      <c r="MPX745" s="13"/>
      <c r="MPY745" s="13"/>
      <c r="MPZ745" s="13"/>
      <c r="MQA745" s="13"/>
      <c r="MQB745" s="13"/>
      <c r="MQC745" s="13"/>
      <c r="MQD745" s="13"/>
      <c r="MQE745" s="13"/>
      <c r="MQF745" s="13"/>
      <c r="MQG745" s="13"/>
      <c r="MQH745" s="13"/>
      <c r="MQI745" s="13"/>
      <c r="MQJ745" s="13"/>
      <c r="MQK745" s="13"/>
      <c r="MQL745" s="13"/>
      <c r="MQM745" s="13"/>
      <c r="MQN745" s="13"/>
      <c r="MQO745" s="13"/>
      <c r="MQP745" s="13"/>
      <c r="MQQ745" s="13"/>
      <c r="MQR745" s="13"/>
      <c r="MQS745" s="13"/>
      <c r="MQT745" s="13"/>
      <c r="MQU745" s="13"/>
      <c r="MQV745" s="13"/>
      <c r="MQW745" s="13"/>
      <c r="MQX745" s="13"/>
      <c r="MQY745" s="13"/>
      <c r="MQZ745" s="13"/>
      <c r="MRA745" s="13"/>
      <c r="MRB745" s="13"/>
      <c r="MRC745" s="13"/>
      <c r="MRD745" s="13"/>
      <c r="MRE745" s="13"/>
      <c r="MRF745" s="13"/>
      <c r="MRG745" s="13"/>
      <c r="MRH745" s="13"/>
      <c r="MRI745" s="13"/>
      <c r="MRJ745" s="13"/>
      <c r="MRK745" s="13"/>
      <c r="MRL745" s="13"/>
      <c r="MRM745" s="13"/>
      <c r="MRN745" s="13"/>
      <c r="MRO745" s="13"/>
      <c r="MRP745" s="13"/>
      <c r="MRQ745" s="13"/>
      <c r="MRR745" s="13"/>
      <c r="MRS745" s="13"/>
      <c r="MRT745" s="13"/>
      <c r="MRU745" s="13"/>
      <c r="MRV745" s="13"/>
      <c r="MRW745" s="13"/>
      <c r="MRX745" s="13"/>
      <c r="MRY745" s="13"/>
      <c r="MRZ745" s="13"/>
      <c r="MSA745" s="13"/>
      <c r="MSB745" s="13"/>
      <c r="MSC745" s="13"/>
      <c r="MSD745" s="13"/>
      <c r="MSE745" s="13"/>
      <c r="MSF745" s="13"/>
      <c r="MSG745" s="13"/>
      <c r="MSH745" s="13"/>
      <c r="MSI745" s="13"/>
      <c r="MSJ745" s="13"/>
      <c r="MSK745" s="13"/>
      <c r="MSL745" s="13"/>
      <c r="MSM745" s="13"/>
      <c r="MSN745" s="13"/>
      <c r="MSO745" s="13"/>
      <c r="MSP745" s="13"/>
      <c r="MSQ745" s="13"/>
      <c r="MSR745" s="13"/>
      <c r="MSS745" s="13"/>
      <c r="MST745" s="13"/>
      <c r="MSU745" s="13"/>
      <c r="MSV745" s="13"/>
      <c r="MSW745" s="13"/>
      <c r="MSX745" s="13"/>
      <c r="MSY745" s="13"/>
      <c r="MSZ745" s="13"/>
      <c r="MTA745" s="13"/>
      <c r="MTB745" s="13"/>
      <c r="MTC745" s="13"/>
      <c r="MTD745" s="13"/>
      <c r="MTE745" s="13"/>
      <c r="MTF745" s="13"/>
      <c r="MTG745" s="13"/>
      <c r="MTH745" s="13"/>
      <c r="MTI745" s="13"/>
      <c r="MTJ745" s="13"/>
      <c r="MTK745" s="13"/>
      <c r="MTL745" s="13"/>
      <c r="MTM745" s="13"/>
      <c r="MTN745" s="13"/>
      <c r="MTO745" s="13"/>
      <c r="MTP745" s="13"/>
      <c r="MTQ745" s="13"/>
      <c r="MTR745" s="13"/>
      <c r="MTS745" s="13"/>
      <c r="MTT745" s="13"/>
      <c r="MTU745" s="13"/>
      <c r="MTV745" s="13"/>
      <c r="MTW745" s="13"/>
      <c r="MTX745" s="13"/>
      <c r="MTY745" s="13"/>
      <c r="MTZ745" s="13"/>
      <c r="MUA745" s="13"/>
      <c r="MUB745" s="13"/>
      <c r="MUC745" s="13"/>
      <c r="MUD745" s="13"/>
      <c r="MUE745" s="13"/>
      <c r="MUF745" s="13"/>
      <c r="MUG745" s="13"/>
      <c r="MUH745" s="13"/>
      <c r="MUI745" s="13"/>
      <c r="MUJ745" s="13"/>
      <c r="MUK745" s="13"/>
      <c r="MUL745" s="13"/>
      <c r="MUM745" s="13"/>
      <c r="MUN745" s="13"/>
      <c r="MUO745" s="13"/>
      <c r="MUP745" s="13"/>
      <c r="MUQ745" s="13"/>
      <c r="MUR745" s="13"/>
      <c r="MUS745" s="13"/>
      <c r="MUT745" s="13"/>
      <c r="MUU745" s="13"/>
      <c r="MUV745" s="13"/>
      <c r="MUW745" s="13"/>
      <c r="MUX745" s="13"/>
      <c r="MUY745" s="13"/>
      <c r="MUZ745" s="13"/>
      <c r="MVA745" s="13"/>
      <c r="MVB745" s="13"/>
      <c r="MVC745" s="13"/>
      <c r="MVD745" s="13"/>
      <c r="MVE745" s="13"/>
      <c r="MVF745" s="13"/>
      <c r="MVG745" s="13"/>
      <c r="MVH745" s="13"/>
      <c r="MVI745" s="13"/>
      <c r="MVJ745" s="13"/>
      <c r="MVK745" s="13"/>
      <c r="MVL745" s="13"/>
      <c r="MVM745" s="13"/>
      <c r="MVN745" s="13"/>
      <c r="MVO745" s="13"/>
      <c r="MVP745" s="13"/>
      <c r="MVQ745" s="13"/>
      <c r="MVR745" s="13"/>
      <c r="MVS745" s="13"/>
      <c r="MVT745" s="13"/>
      <c r="MVU745" s="13"/>
      <c r="MVV745" s="13"/>
      <c r="MVW745" s="13"/>
      <c r="MVX745" s="13"/>
      <c r="MVY745" s="13"/>
      <c r="MVZ745" s="13"/>
      <c r="MWA745" s="13"/>
      <c r="MWB745" s="13"/>
      <c r="MWC745" s="13"/>
      <c r="MWD745" s="13"/>
      <c r="MWE745" s="13"/>
      <c r="MWF745" s="13"/>
      <c r="MWG745" s="13"/>
      <c r="MWH745" s="13"/>
      <c r="MWI745" s="13"/>
      <c r="MWJ745" s="13"/>
      <c r="MWK745" s="13"/>
      <c r="MWL745" s="13"/>
      <c r="MWM745" s="13"/>
      <c r="MWN745" s="13"/>
      <c r="MWO745" s="13"/>
      <c r="MWP745" s="13"/>
      <c r="MWQ745" s="13"/>
      <c r="MWR745" s="13"/>
      <c r="MWS745" s="13"/>
      <c r="MWT745" s="13"/>
      <c r="MWU745" s="13"/>
      <c r="MWV745" s="13"/>
      <c r="MWW745" s="13"/>
      <c r="MWX745" s="13"/>
      <c r="MWY745" s="13"/>
      <c r="MWZ745" s="13"/>
      <c r="MXA745" s="13"/>
      <c r="MXB745" s="13"/>
      <c r="MXC745" s="13"/>
      <c r="MXD745" s="13"/>
      <c r="MXE745" s="13"/>
      <c r="MXF745" s="13"/>
      <c r="MXG745" s="13"/>
      <c r="MXH745" s="13"/>
      <c r="MXI745" s="13"/>
      <c r="MXJ745" s="13"/>
      <c r="MXK745" s="13"/>
      <c r="MXL745" s="13"/>
      <c r="MXM745" s="13"/>
      <c r="MXN745" s="13"/>
      <c r="MXO745" s="13"/>
      <c r="MXP745" s="13"/>
      <c r="MXQ745" s="13"/>
      <c r="MXR745" s="13"/>
      <c r="MXS745" s="13"/>
      <c r="MXT745" s="13"/>
      <c r="MXU745" s="13"/>
      <c r="MXV745" s="13"/>
      <c r="MXW745" s="13"/>
      <c r="MXX745" s="13"/>
      <c r="MXY745" s="13"/>
      <c r="MXZ745" s="13"/>
      <c r="MYA745" s="13"/>
      <c r="MYB745" s="13"/>
      <c r="MYC745" s="13"/>
      <c r="MYD745" s="13"/>
      <c r="MYE745" s="13"/>
      <c r="MYF745" s="13"/>
      <c r="MYG745" s="13"/>
      <c r="MYH745" s="13"/>
      <c r="MYI745" s="13"/>
      <c r="MYJ745" s="13"/>
      <c r="MYK745" s="13"/>
      <c r="MYL745" s="13"/>
      <c r="MYM745" s="13"/>
      <c r="MYN745" s="13"/>
      <c r="MYO745" s="13"/>
      <c r="MYP745" s="13"/>
      <c r="MYQ745" s="13"/>
      <c r="MYR745" s="13"/>
      <c r="MYS745" s="13"/>
      <c r="MYT745" s="13"/>
      <c r="MYU745" s="13"/>
      <c r="MYV745" s="13"/>
      <c r="MYW745" s="13"/>
      <c r="MYX745" s="13"/>
      <c r="MYY745" s="13"/>
      <c r="MYZ745" s="13"/>
      <c r="MZA745" s="13"/>
      <c r="MZB745" s="13"/>
      <c r="MZC745" s="13"/>
      <c r="MZD745" s="13"/>
      <c r="MZE745" s="13"/>
      <c r="MZF745" s="13"/>
      <c r="MZG745" s="13"/>
      <c r="MZH745" s="13"/>
      <c r="MZI745" s="13"/>
      <c r="MZJ745" s="13"/>
      <c r="MZK745" s="13"/>
      <c r="MZL745" s="13"/>
      <c r="MZM745" s="13"/>
      <c r="MZN745" s="13"/>
      <c r="MZO745" s="13"/>
      <c r="MZP745" s="13"/>
      <c r="MZQ745" s="13"/>
      <c r="MZR745" s="13"/>
      <c r="MZS745" s="13"/>
      <c r="MZT745" s="13"/>
      <c r="MZU745" s="13"/>
      <c r="MZV745" s="13"/>
      <c r="MZW745" s="13"/>
      <c r="MZX745" s="13"/>
      <c r="MZY745" s="13"/>
      <c r="MZZ745" s="13"/>
      <c r="NAA745" s="13"/>
      <c r="NAB745" s="13"/>
      <c r="NAC745" s="13"/>
      <c r="NAD745" s="13"/>
      <c r="NAE745" s="13"/>
      <c r="NAF745" s="13"/>
      <c r="NAG745" s="13"/>
      <c r="NAH745" s="13"/>
      <c r="NAI745" s="13"/>
      <c r="NAJ745" s="13"/>
      <c r="NAK745" s="13"/>
      <c r="NAL745" s="13"/>
      <c r="NAM745" s="13"/>
      <c r="NAN745" s="13"/>
      <c r="NAO745" s="13"/>
      <c r="NAP745" s="13"/>
      <c r="NAQ745" s="13"/>
      <c r="NAR745" s="13"/>
      <c r="NAS745" s="13"/>
      <c r="NAT745" s="13"/>
      <c r="NAU745" s="13"/>
      <c r="NAV745" s="13"/>
      <c r="NAW745" s="13"/>
      <c r="NAX745" s="13"/>
      <c r="NAY745" s="13"/>
      <c r="NAZ745" s="13"/>
      <c r="NBA745" s="13"/>
      <c r="NBB745" s="13"/>
      <c r="NBC745" s="13"/>
      <c r="NBD745" s="13"/>
      <c r="NBE745" s="13"/>
      <c r="NBF745" s="13"/>
      <c r="NBG745" s="13"/>
      <c r="NBH745" s="13"/>
      <c r="NBI745" s="13"/>
      <c r="NBJ745" s="13"/>
      <c r="NBK745" s="13"/>
      <c r="NBL745" s="13"/>
      <c r="NBM745" s="13"/>
      <c r="NBN745" s="13"/>
      <c r="NBO745" s="13"/>
      <c r="NBP745" s="13"/>
      <c r="NBQ745" s="13"/>
      <c r="NBR745" s="13"/>
      <c r="NBS745" s="13"/>
      <c r="NBT745" s="13"/>
      <c r="NBU745" s="13"/>
      <c r="NBV745" s="13"/>
      <c r="NBW745" s="13"/>
      <c r="NBX745" s="13"/>
      <c r="NBY745" s="13"/>
      <c r="NBZ745" s="13"/>
      <c r="NCA745" s="13"/>
      <c r="NCB745" s="13"/>
      <c r="NCC745" s="13"/>
      <c r="NCD745" s="13"/>
      <c r="NCE745" s="13"/>
      <c r="NCF745" s="13"/>
      <c r="NCG745" s="13"/>
      <c r="NCH745" s="13"/>
      <c r="NCI745" s="13"/>
      <c r="NCJ745" s="13"/>
      <c r="NCK745" s="13"/>
      <c r="NCL745" s="13"/>
      <c r="NCM745" s="13"/>
      <c r="NCN745" s="13"/>
      <c r="NCO745" s="13"/>
      <c r="NCP745" s="13"/>
      <c r="NCQ745" s="13"/>
      <c r="NCR745" s="13"/>
      <c r="NCS745" s="13"/>
      <c r="NCT745" s="13"/>
      <c r="NCU745" s="13"/>
      <c r="NCV745" s="13"/>
      <c r="NCW745" s="13"/>
      <c r="NCX745" s="13"/>
      <c r="NCY745" s="13"/>
      <c r="NCZ745" s="13"/>
      <c r="NDA745" s="13"/>
      <c r="NDB745" s="13"/>
      <c r="NDC745" s="13"/>
      <c r="NDD745" s="13"/>
      <c r="NDE745" s="13"/>
      <c r="NDF745" s="13"/>
      <c r="NDG745" s="13"/>
      <c r="NDH745" s="13"/>
      <c r="NDI745" s="13"/>
      <c r="NDJ745" s="13"/>
      <c r="NDK745" s="13"/>
      <c r="NDL745" s="13"/>
      <c r="NDM745" s="13"/>
      <c r="NDN745" s="13"/>
      <c r="NDO745" s="13"/>
      <c r="NDP745" s="13"/>
      <c r="NDQ745" s="13"/>
      <c r="NDR745" s="13"/>
      <c r="NDS745" s="13"/>
      <c r="NDT745" s="13"/>
      <c r="NDU745" s="13"/>
      <c r="NDV745" s="13"/>
      <c r="NDW745" s="13"/>
      <c r="NDX745" s="13"/>
      <c r="NDY745" s="13"/>
      <c r="NDZ745" s="13"/>
      <c r="NEA745" s="13"/>
      <c r="NEB745" s="13"/>
      <c r="NEC745" s="13"/>
      <c r="NED745" s="13"/>
      <c r="NEE745" s="13"/>
      <c r="NEF745" s="13"/>
      <c r="NEG745" s="13"/>
      <c r="NEH745" s="13"/>
      <c r="NEI745" s="13"/>
      <c r="NEJ745" s="13"/>
      <c r="NEK745" s="13"/>
      <c r="NEL745" s="13"/>
      <c r="NEM745" s="13"/>
      <c r="NEN745" s="13"/>
      <c r="NEO745" s="13"/>
      <c r="NEP745" s="13"/>
      <c r="NEQ745" s="13"/>
      <c r="NER745" s="13"/>
      <c r="NES745" s="13"/>
      <c r="NET745" s="13"/>
      <c r="NEU745" s="13"/>
      <c r="NEV745" s="13"/>
      <c r="NEW745" s="13"/>
      <c r="NEX745" s="13"/>
      <c r="NEY745" s="13"/>
      <c r="NEZ745" s="13"/>
      <c r="NFA745" s="13"/>
      <c r="NFB745" s="13"/>
      <c r="NFC745" s="13"/>
      <c r="NFD745" s="13"/>
      <c r="NFE745" s="13"/>
      <c r="NFF745" s="13"/>
      <c r="NFG745" s="13"/>
      <c r="NFH745" s="13"/>
      <c r="NFI745" s="13"/>
      <c r="NFJ745" s="13"/>
      <c r="NFK745" s="13"/>
      <c r="NFL745" s="13"/>
      <c r="NFM745" s="13"/>
      <c r="NFN745" s="13"/>
      <c r="NFO745" s="13"/>
      <c r="NFP745" s="13"/>
      <c r="NFQ745" s="13"/>
      <c r="NFR745" s="13"/>
      <c r="NFS745" s="13"/>
      <c r="NFT745" s="13"/>
      <c r="NFU745" s="13"/>
      <c r="NFV745" s="13"/>
      <c r="NFW745" s="13"/>
      <c r="NFX745" s="13"/>
      <c r="NFY745" s="13"/>
      <c r="NFZ745" s="13"/>
      <c r="NGA745" s="13"/>
      <c r="NGB745" s="13"/>
      <c r="NGC745" s="13"/>
      <c r="NGD745" s="13"/>
      <c r="NGE745" s="13"/>
      <c r="NGF745" s="13"/>
      <c r="NGG745" s="13"/>
      <c r="NGH745" s="13"/>
      <c r="NGI745" s="13"/>
      <c r="NGJ745" s="13"/>
      <c r="NGK745" s="13"/>
      <c r="NGL745" s="13"/>
      <c r="NGM745" s="13"/>
      <c r="NGN745" s="13"/>
      <c r="NGO745" s="13"/>
      <c r="NGP745" s="13"/>
      <c r="NGQ745" s="13"/>
      <c r="NGR745" s="13"/>
      <c r="NGS745" s="13"/>
      <c r="NGT745" s="13"/>
      <c r="NGU745" s="13"/>
      <c r="NGV745" s="13"/>
      <c r="NGW745" s="13"/>
      <c r="NGX745" s="13"/>
      <c r="NGY745" s="13"/>
      <c r="NGZ745" s="13"/>
      <c r="NHA745" s="13"/>
      <c r="NHB745" s="13"/>
      <c r="NHC745" s="13"/>
      <c r="NHD745" s="13"/>
      <c r="NHE745" s="13"/>
      <c r="NHF745" s="13"/>
      <c r="NHG745" s="13"/>
      <c r="NHH745" s="13"/>
      <c r="NHI745" s="13"/>
      <c r="NHJ745" s="13"/>
      <c r="NHK745" s="13"/>
      <c r="NHL745" s="13"/>
      <c r="NHM745" s="13"/>
      <c r="NHN745" s="13"/>
      <c r="NHO745" s="13"/>
      <c r="NHP745" s="13"/>
      <c r="NHQ745" s="13"/>
      <c r="NHR745" s="13"/>
      <c r="NHS745" s="13"/>
      <c r="NHT745" s="13"/>
      <c r="NHU745" s="13"/>
      <c r="NHV745" s="13"/>
      <c r="NHW745" s="13"/>
      <c r="NHX745" s="13"/>
      <c r="NHY745" s="13"/>
      <c r="NHZ745" s="13"/>
      <c r="NIA745" s="13"/>
      <c r="NIB745" s="13"/>
      <c r="NIC745" s="13"/>
      <c r="NID745" s="13"/>
      <c r="NIE745" s="13"/>
      <c r="NIF745" s="13"/>
      <c r="NIG745" s="13"/>
      <c r="NIH745" s="13"/>
      <c r="NII745" s="13"/>
      <c r="NIJ745" s="13"/>
      <c r="NIK745" s="13"/>
      <c r="NIL745" s="13"/>
      <c r="NIM745" s="13"/>
      <c r="NIN745" s="13"/>
      <c r="NIO745" s="13"/>
      <c r="NIP745" s="13"/>
      <c r="NIQ745" s="13"/>
      <c r="NIR745" s="13"/>
      <c r="NIS745" s="13"/>
      <c r="NIT745" s="13"/>
      <c r="NIU745" s="13"/>
      <c r="NIV745" s="13"/>
      <c r="NIW745" s="13"/>
      <c r="NIX745" s="13"/>
      <c r="NIY745" s="13"/>
      <c r="NIZ745" s="13"/>
      <c r="NJA745" s="13"/>
      <c r="NJB745" s="13"/>
      <c r="NJC745" s="13"/>
      <c r="NJD745" s="13"/>
      <c r="NJE745" s="13"/>
      <c r="NJF745" s="13"/>
      <c r="NJG745" s="13"/>
      <c r="NJH745" s="13"/>
      <c r="NJI745" s="13"/>
      <c r="NJJ745" s="13"/>
      <c r="NJK745" s="13"/>
      <c r="NJL745" s="13"/>
      <c r="NJM745" s="13"/>
      <c r="NJN745" s="13"/>
      <c r="NJO745" s="13"/>
      <c r="NJP745" s="13"/>
      <c r="NJQ745" s="13"/>
      <c r="NJR745" s="13"/>
      <c r="NJS745" s="13"/>
      <c r="NJT745" s="13"/>
      <c r="NJU745" s="13"/>
      <c r="NJV745" s="13"/>
      <c r="NJW745" s="13"/>
      <c r="NJX745" s="13"/>
      <c r="NJY745" s="13"/>
      <c r="NJZ745" s="13"/>
      <c r="NKA745" s="13"/>
      <c r="NKB745" s="13"/>
      <c r="NKC745" s="13"/>
      <c r="NKD745" s="13"/>
      <c r="NKE745" s="13"/>
      <c r="NKF745" s="13"/>
      <c r="NKG745" s="13"/>
      <c r="NKH745" s="13"/>
      <c r="NKI745" s="13"/>
      <c r="NKJ745" s="13"/>
      <c r="NKK745" s="13"/>
      <c r="NKL745" s="13"/>
      <c r="NKM745" s="13"/>
      <c r="NKN745" s="13"/>
      <c r="NKO745" s="13"/>
      <c r="NKP745" s="13"/>
      <c r="NKQ745" s="13"/>
      <c r="NKR745" s="13"/>
      <c r="NKS745" s="13"/>
      <c r="NKT745" s="13"/>
      <c r="NKU745" s="13"/>
      <c r="NKV745" s="13"/>
      <c r="NKW745" s="13"/>
      <c r="NKX745" s="13"/>
      <c r="NKY745" s="13"/>
      <c r="NKZ745" s="13"/>
      <c r="NLA745" s="13"/>
      <c r="NLB745" s="13"/>
      <c r="NLC745" s="13"/>
      <c r="NLD745" s="13"/>
      <c r="NLE745" s="13"/>
      <c r="NLF745" s="13"/>
      <c r="NLG745" s="13"/>
      <c r="NLH745" s="13"/>
      <c r="NLI745" s="13"/>
      <c r="NLJ745" s="13"/>
      <c r="NLK745" s="13"/>
      <c r="NLL745" s="13"/>
      <c r="NLM745" s="13"/>
      <c r="NLN745" s="13"/>
      <c r="NLO745" s="13"/>
      <c r="NLP745" s="13"/>
      <c r="NLQ745" s="13"/>
      <c r="NLR745" s="13"/>
      <c r="NLS745" s="13"/>
      <c r="NLT745" s="13"/>
      <c r="NLU745" s="13"/>
      <c r="NLV745" s="13"/>
      <c r="NLW745" s="13"/>
      <c r="NLX745" s="13"/>
      <c r="NLY745" s="13"/>
      <c r="NLZ745" s="13"/>
      <c r="NMA745" s="13"/>
      <c r="NMB745" s="13"/>
      <c r="NMC745" s="13"/>
      <c r="NMD745" s="13"/>
      <c r="NME745" s="13"/>
      <c r="NMF745" s="13"/>
      <c r="NMG745" s="13"/>
      <c r="NMH745" s="13"/>
      <c r="NMI745" s="13"/>
      <c r="NMJ745" s="13"/>
      <c r="NMK745" s="13"/>
      <c r="NML745" s="13"/>
      <c r="NMM745" s="13"/>
      <c r="NMN745" s="13"/>
      <c r="NMO745" s="13"/>
      <c r="NMP745" s="13"/>
      <c r="NMQ745" s="13"/>
      <c r="NMR745" s="13"/>
      <c r="NMS745" s="13"/>
      <c r="NMT745" s="13"/>
      <c r="NMU745" s="13"/>
      <c r="NMV745" s="13"/>
      <c r="NMW745" s="13"/>
      <c r="NMX745" s="13"/>
      <c r="NMY745" s="13"/>
      <c r="NMZ745" s="13"/>
      <c r="NNA745" s="13"/>
      <c r="NNB745" s="13"/>
      <c r="NNC745" s="13"/>
      <c r="NND745" s="13"/>
      <c r="NNE745" s="13"/>
      <c r="NNF745" s="13"/>
      <c r="NNG745" s="13"/>
      <c r="NNH745" s="13"/>
      <c r="NNI745" s="13"/>
      <c r="NNJ745" s="13"/>
      <c r="NNK745" s="13"/>
      <c r="NNL745" s="13"/>
      <c r="NNM745" s="13"/>
      <c r="NNN745" s="13"/>
      <c r="NNO745" s="13"/>
      <c r="NNP745" s="13"/>
      <c r="NNQ745" s="13"/>
      <c r="NNR745" s="13"/>
      <c r="NNS745" s="13"/>
      <c r="NNT745" s="13"/>
      <c r="NNU745" s="13"/>
      <c r="NNV745" s="13"/>
      <c r="NNW745" s="13"/>
      <c r="NNX745" s="13"/>
      <c r="NNY745" s="13"/>
      <c r="NNZ745" s="13"/>
      <c r="NOA745" s="13"/>
      <c r="NOB745" s="13"/>
      <c r="NOC745" s="13"/>
      <c r="NOD745" s="13"/>
      <c r="NOE745" s="13"/>
      <c r="NOF745" s="13"/>
      <c r="NOG745" s="13"/>
      <c r="NOH745" s="13"/>
      <c r="NOI745" s="13"/>
      <c r="NOJ745" s="13"/>
      <c r="NOK745" s="13"/>
      <c r="NOL745" s="13"/>
      <c r="NOM745" s="13"/>
      <c r="NON745" s="13"/>
      <c r="NOO745" s="13"/>
      <c r="NOP745" s="13"/>
      <c r="NOQ745" s="13"/>
      <c r="NOR745" s="13"/>
      <c r="NOS745" s="13"/>
      <c r="NOT745" s="13"/>
      <c r="NOU745" s="13"/>
      <c r="NOV745" s="13"/>
      <c r="NOW745" s="13"/>
      <c r="NOX745" s="13"/>
      <c r="NOY745" s="13"/>
      <c r="NOZ745" s="13"/>
      <c r="NPA745" s="13"/>
      <c r="NPB745" s="13"/>
      <c r="NPC745" s="13"/>
      <c r="NPD745" s="13"/>
      <c r="NPE745" s="13"/>
      <c r="NPF745" s="13"/>
      <c r="NPG745" s="13"/>
      <c r="NPH745" s="13"/>
      <c r="NPI745" s="13"/>
      <c r="NPJ745" s="13"/>
      <c r="NPK745" s="13"/>
      <c r="NPL745" s="13"/>
      <c r="NPM745" s="13"/>
      <c r="NPN745" s="13"/>
      <c r="NPO745" s="13"/>
      <c r="NPP745" s="13"/>
      <c r="NPQ745" s="13"/>
      <c r="NPR745" s="13"/>
      <c r="NPS745" s="13"/>
      <c r="NPT745" s="13"/>
      <c r="NPU745" s="13"/>
      <c r="NPV745" s="13"/>
      <c r="NPW745" s="13"/>
      <c r="NPX745" s="13"/>
      <c r="NPY745" s="13"/>
      <c r="NPZ745" s="13"/>
      <c r="NQA745" s="13"/>
      <c r="NQB745" s="13"/>
      <c r="NQC745" s="13"/>
      <c r="NQD745" s="13"/>
      <c r="NQE745" s="13"/>
      <c r="NQF745" s="13"/>
      <c r="NQG745" s="13"/>
      <c r="NQH745" s="13"/>
      <c r="NQI745" s="13"/>
      <c r="NQJ745" s="13"/>
      <c r="NQK745" s="13"/>
      <c r="NQL745" s="13"/>
      <c r="NQM745" s="13"/>
      <c r="NQN745" s="13"/>
      <c r="NQO745" s="13"/>
      <c r="NQP745" s="13"/>
      <c r="NQQ745" s="13"/>
      <c r="NQR745" s="13"/>
      <c r="NQS745" s="13"/>
      <c r="NQT745" s="13"/>
      <c r="NQU745" s="13"/>
      <c r="NQV745" s="13"/>
      <c r="NQW745" s="13"/>
      <c r="NQX745" s="13"/>
      <c r="NQY745" s="13"/>
      <c r="NQZ745" s="13"/>
      <c r="NRA745" s="13"/>
      <c r="NRB745" s="13"/>
      <c r="NRC745" s="13"/>
      <c r="NRD745" s="13"/>
      <c r="NRE745" s="13"/>
      <c r="NRF745" s="13"/>
      <c r="NRG745" s="13"/>
      <c r="NRH745" s="13"/>
      <c r="NRI745" s="13"/>
      <c r="NRJ745" s="13"/>
      <c r="NRK745" s="13"/>
      <c r="NRL745" s="13"/>
      <c r="NRM745" s="13"/>
      <c r="NRN745" s="13"/>
      <c r="NRO745" s="13"/>
      <c r="NRP745" s="13"/>
      <c r="NRQ745" s="13"/>
      <c r="NRR745" s="13"/>
      <c r="NRS745" s="13"/>
      <c r="NRT745" s="13"/>
      <c r="NRU745" s="13"/>
      <c r="NRV745" s="13"/>
      <c r="NRW745" s="13"/>
      <c r="NRX745" s="13"/>
      <c r="NRY745" s="13"/>
      <c r="NRZ745" s="13"/>
      <c r="NSA745" s="13"/>
      <c r="NSB745" s="13"/>
      <c r="NSC745" s="13"/>
      <c r="NSD745" s="13"/>
      <c r="NSE745" s="13"/>
      <c r="NSF745" s="13"/>
      <c r="NSG745" s="13"/>
      <c r="NSH745" s="13"/>
      <c r="NSI745" s="13"/>
      <c r="NSJ745" s="13"/>
      <c r="NSK745" s="13"/>
      <c r="NSL745" s="13"/>
      <c r="NSM745" s="13"/>
      <c r="NSN745" s="13"/>
      <c r="NSO745" s="13"/>
      <c r="NSP745" s="13"/>
      <c r="NSQ745" s="13"/>
      <c r="NSR745" s="13"/>
      <c r="NSS745" s="13"/>
      <c r="NST745" s="13"/>
      <c r="NSU745" s="13"/>
      <c r="NSV745" s="13"/>
      <c r="NSW745" s="13"/>
      <c r="NSX745" s="13"/>
      <c r="NSY745" s="13"/>
      <c r="NSZ745" s="13"/>
      <c r="NTA745" s="13"/>
      <c r="NTB745" s="13"/>
      <c r="NTC745" s="13"/>
      <c r="NTD745" s="13"/>
      <c r="NTE745" s="13"/>
      <c r="NTF745" s="13"/>
      <c r="NTG745" s="13"/>
      <c r="NTH745" s="13"/>
      <c r="NTI745" s="13"/>
      <c r="NTJ745" s="13"/>
      <c r="NTK745" s="13"/>
      <c r="NTL745" s="13"/>
      <c r="NTM745" s="13"/>
      <c r="NTN745" s="13"/>
      <c r="NTO745" s="13"/>
      <c r="NTP745" s="13"/>
      <c r="NTQ745" s="13"/>
      <c r="NTR745" s="13"/>
      <c r="NTS745" s="13"/>
      <c r="NTT745" s="13"/>
      <c r="NTU745" s="13"/>
      <c r="NTV745" s="13"/>
      <c r="NTW745" s="13"/>
      <c r="NTX745" s="13"/>
      <c r="NTY745" s="13"/>
      <c r="NTZ745" s="13"/>
      <c r="NUA745" s="13"/>
      <c r="NUB745" s="13"/>
      <c r="NUC745" s="13"/>
      <c r="NUD745" s="13"/>
      <c r="NUE745" s="13"/>
      <c r="NUF745" s="13"/>
      <c r="NUG745" s="13"/>
      <c r="NUH745" s="13"/>
      <c r="NUI745" s="13"/>
      <c r="NUJ745" s="13"/>
      <c r="NUK745" s="13"/>
      <c r="NUL745" s="13"/>
      <c r="NUM745" s="13"/>
      <c r="NUN745" s="13"/>
      <c r="NUO745" s="13"/>
      <c r="NUP745" s="13"/>
      <c r="NUQ745" s="13"/>
      <c r="NUR745" s="13"/>
      <c r="NUS745" s="13"/>
      <c r="NUT745" s="13"/>
      <c r="NUU745" s="13"/>
      <c r="NUV745" s="13"/>
      <c r="NUW745" s="13"/>
      <c r="NUX745" s="13"/>
      <c r="NUY745" s="13"/>
      <c r="NUZ745" s="13"/>
      <c r="NVA745" s="13"/>
      <c r="NVB745" s="13"/>
      <c r="NVC745" s="13"/>
      <c r="NVD745" s="13"/>
      <c r="NVE745" s="13"/>
      <c r="NVF745" s="13"/>
      <c r="NVG745" s="13"/>
      <c r="NVH745" s="13"/>
      <c r="NVI745" s="13"/>
      <c r="NVJ745" s="13"/>
      <c r="NVK745" s="13"/>
      <c r="NVL745" s="13"/>
      <c r="NVM745" s="13"/>
      <c r="NVN745" s="13"/>
      <c r="NVO745" s="13"/>
      <c r="NVP745" s="13"/>
      <c r="NVQ745" s="13"/>
      <c r="NVR745" s="13"/>
      <c r="NVS745" s="13"/>
      <c r="NVT745" s="13"/>
      <c r="NVU745" s="13"/>
      <c r="NVV745" s="13"/>
      <c r="NVW745" s="13"/>
      <c r="NVX745" s="13"/>
      <c r="NVY745" s="13"/>
      <c r="NVZ745" s="13"/>
      <c r="NWA745" s="13"/>
      <c r="NWB745" s="13"/>
      <c r="NWC745" s="13"/>
      <c r="NWD745" s="13"/>
      <c r="NWE745" s="13"/>
      <c r="NWF745" s="13"/>
      <c r="NWG745" s="13"/>
      <c r="NWH745" s="13"/>
      <c r="NWI745" s="13"/>
      <c r="NWJ745" s="13"/>
      <c r="NWK745" s="13"/>
      <c r="NWL745" s="13"/>
      <c r="NWM745" s="13"/>
      <c r="NWN745" s="13"/>
      <c r="NWO745" s="13"/>
      <c r="NWP745" s="13"/>
      <c r="NWQ745" s="13"/>
      <c r="NWR745" s="13"/>
      <c r="NWS745" s="13"/>
      <c r="NWT745" s="13"/>
      <c r="NWU745" s="13"/>
      <c r="NWV745" s="13"/>
      <c r="NWW745" s="13"/>
      <c r="NWX745" s="13"/>
      <c r="NWY745" s="13"/>
      <c r="NWZ745" s="13"/>
      <c r="NXA745" s="13"/>
      <c r="NXB745" s="13"/>
      <c r="NXC745" s="13"/>
      <c r="NXD745" s="13"/>
      <c r="NXE745" s="13"/>
      <c r="NXF745" s="13"/>
      <c r="NXG745" s="13"/>
      <c r="NXH745" s="13"/>
      <c r="NXI745" s="13"/>
      <c r="NXJ745" s="13"/>
      <c r="NXK745" s="13"/>
      <c r="NXL745" s="13"/>
      <c r="NXM745" s="13"/>
      <c r="NXN745" s="13"/>
      <c r="NXO745" s="13"/>
      <c r="NXP745" s="13"/>
      <c r="NXQ745" s="13"/>
      <c r="NXR745" s="13"/>
      <c r="NXS745" s="13"/>
      <c r="NXT745" s="13"/>
      <c r="NXU745" s="13"/>
      <c r="NXV745" s="13"/>
      <c r="NXW745" s="13"/>
      <c r="NXX745" s="13"/>
      <c r="NXY745" s="13"/>
      <c r="NXZ745" s="13"/>
      <c r="NYA745" s="13"/>
      <c r="NYB745" s="13"/>
      <c r="NYC745" s="13"/>
      <c r="NYD745" s="13"/>
      <c r="NYE745" s="13"/>
      <c r="NYF745" s="13"/>
      <c r="NYG745" s="13"/>
      <c r="NYH745" s="13"/>
      <c r="NYI745" s="13"/>
      <c r="NYJ745" s="13"/>
      <c r="NYK745" s="13"/>
      <c r="NYL745" s="13"/>
      <c r="NYM745" s="13"/>
      <c r="NYN745" s="13"/>
      <c r="NYO745" s="13"/>
      <c r="NYP745" s="13"/>
      <c r="NYQ745" s="13"/>
      <c r="NYR745" s="13"/>
      <c r="NYS745" s="13"/>
      <c r="NYT745" s="13"/>
      <c r="NYU745" s="13"/>
      <c r="NYV745" s="13"/>
      <c r="NYW745" s="13"/>
      <c r="NYX745" s="13"/>
      <c r="NYY745" s="13"/>
      <c r="NYZ745" s="13"/>
      <c r="NZA745" s="13"/>
      <c r="NZB745" s="13"/>
      <c r="NZC745" s="13"/>
      <c r="NZD745" s="13"/>
      <c r="NZE745" s="13"/>
      <c r="NZF745" s="13"/>
      <c r="NZG745" s="13"/>
      <c r="NZH745" s="13"/>
      <c r="NZI745" s="13"/>
      <c r="NZJ745" s="13"/>
      <c r="NZK745" s="13"/>
      <c r="NZL745" s="13"/>
      <c r="NZM745" s="13"/>
      <c r="NZN745" s="13"/>
      <c r="NZO745" s="13"/>
      <c r="NZP745" s="13"/>
      <c r="NZQ745" s="13"/>
      <c r="NZR745" s="13"/>
      <c r="NZS745" s="13"/>
      <c r="NZT745" s="13"/>
      <c r="NZU745" s="13"/>
      <c r="NZV745" s="13"/>
      <c r="NZW745" s="13"/>
      <c r="NZX745" s="13"/>
      <c r="NZY745" s="13"/>
      <c r="NZZ745" s="13"/>
      <c r="OAA745" s="13"/>
      <c r="OAB745" s="13"/>
      <c r="OAC745" s="13"/>
      <c r="OAD745" s="13"/>
      <c r="OAE745" s="13"/>
      <c r="OAF745" s="13"/>
      <c r="OAG745" s="13"/>
      <c r="OAH745" s="13"/>
      <c r="OAI745" s="13"/>
      <c r="OAJ745" s="13"/>
      <c r="OAK745" s="13"/>
      <c r="OAL745" s="13"/>
      <c r="OAM745" s="13"/>
      <c r="OAN745" s="13"/>
      <c r="OAO745" s="13"/>
      <c r="OAP745" s="13"/>
      <c r="OAQ745" s="13"/>
      <c r="OAR745" s="13"/>
      <c r="OAS745" s="13"/>
      <c r="OAT745" s="13"/>
      <c r="OAU745" s="13"/>
      <c r="OAV745" s="13"/>
      <c r="OAW745" s="13"/>
      <c r="OAX745" s="13"/>
      <c r="OAY745" s="13"/>
      <c r="OAZ745" s="13"/>
      <c r="OBA745" s="13"/>
      <c r="OBB745" s="13"/>
      <c r="OBC745" s="13"/>
      <c r="OBD745" s="13"/>
      <c r="OBE745" s="13"/>
      <c r="OBF745" s="13"/>
      <c r="OBG745" s="13"/>
      <c r="OBH745" s="13"/>
      <c r="OBI745" s="13"/>
      <c r="OBJ745" s="13"/>
      <c r="OBK745" s="13"/>
      <c r="OBL745" s="13"/>
      <c r="OBM745" s="13"/>
      <c r="OBN745" s="13"/>
      <c r="OBO745" s="13"/>
      <c r="OBP745" s="13"/>
      <c r="OBQ745" s="13"/>
      <c r="OBR745" s="13"/>
      <c r="OBS745" s="13"/>
      <c r="OBT745" s="13"/>
      <c r="OBU745" s="13"/>
      <c r="OBV745" s="13"/>
      <c r="OBW745" s="13"/>
      <c r="OBX745" s="13"/>
      <c r="OBY745" s="13"/>
      <c r="OBZ745" s="13"/>
      <c r="OCA745" s="13"/>
      <c r="OCB745" s="13"/>
      <c r="OCC745" s="13"/>
      <c r="OCD745" s="13"/>
      <c r="OCE745" s="13"/>
      <c r="OCF745" s="13"/>
      <c r="OCG745" s="13"/>
      <c r="OCH745" s="13"/>
      <c r="OCI745" s="13"/>
      <c r="OCJ745" s="13"/>
      <c r="OCK745" s="13"/>
      <c r="OCL745" s="13"/>
      <c r="OCM745" s="13"/>
      <c r="OCN745" s="13"/>
      <c r="OCO745" s="13"/>
      <c r="OCP745" s="13"/>
      <c r="OCQ745" s="13"/>
      <c r="OCR745" s="13"/>
      <c r="OCS745" s="13"/>
      <c r="OCT745" s="13"/>
      <c r="OCU745" s="13"/>
      <c r="OCV745" s="13"/>
      <c r="OCW745" s="13"/>
      <c r="OCX745" s="13"/>
      <c r="OCY745" s="13"/>
      <c r="OCZ745" s="13"/>
      <c r="ODA745" s="13"/>
      <c r="ODB745" s="13"/>
      <c r="ODC745" s="13"/>
      <c r="ODD745" s="13"/>
      <c r="ODE745" s="13"/>
      <c r="ODF745" s="13"/>
      <c r="ODG745" s="13"/>
      <c r="ODH745" s="13"/>
      <c r="ODI745" s="13"/>
      <c r="ODJ745" s="13"/>
      <c r="ODK745" s="13"/>
      <c r="ODL745" s="13"/>
      <c r="ODM745" s="13"/>
      <c r="ODN745" s="13"/>
      <c r="ODO745" s="13"/>
      <c r="ODP745" s="13"/>
      <c r="ODQ745" s="13"/>
      <c r="ODR745" s="13"/>
      <c r="ODS745" s="13"/>
      <c r="ODT745" s="13"/>
      <c r="ODU745" s="13"/>
      <c r="ODV745" s="13"/>
      <c r="ODW745" s="13"/>
      <c r="ODX745" s="13"/>
      <c r="ODY745" s="13"/>
      <c r="ODZ745" s="13"/>
      <c r="OEA745" s="13"/>
      <c r="OEB745" s="13"/>
      <c r="OEC745" s="13"/>
      <c r="OED745" s="13"/>
      <c r="OEE745" s="13"/>
      <c r="OEF745" s="13"/>
      <c r="OEG745" s="13"/>
      <c r="OEH745" s="13"/>
      <c r="OEI745" s="13"/>
      <c r="OEJ745" s="13"/>
      <c r="OEK745" s="13"/>
      <c r="OEL745" s="13"/>
      <c r="OEM745" s="13"/>
      <c r="OEN745" s="13"/>
      <c r="OEO745" s="13"/>
      <c r="OEP745" s="13"/>
      <c r="OEQ745" s="13"/>
      <c r="OER745" s="13"/>
      <c r="OES745" s="13"/>
      <c r="OET745" s="13"/>
      <c r="OEU745" s="13"/>
      <c r="OEV745" s="13"/>
      <c r="OEW745" s="13"/>
      <c r="OEX745" s="13"/>
      <c r="OEY745" s="13"/>
      <c r="OEZ745" s="13"/>
      <c r="OFA745" s="13"/>
      <c r="OFB745" s="13"/>
      <c r="OFC745" s="13"/>
      <c r="OFD745" s="13"/>
      <c r="OFE745" s="13"/>
      <c r="OFF745" s="13"/>
      <c r="OFG745" s="13"/>
      <c r="OFH745" s="13"/>
      <c r="OFI745" s="13"/>
      <c r="OFJ745" s="13"/>
      <c r="OFK745" s="13"/>
      <c r="OFL745" s="13"/>
      <c r="OFM745" s="13"/>
      <c r="OFN745" s="13"/>
      <c r="OFO745" s="13"/>
      <c r="OFP745" s="13"/>
      <c r="OFQ745" s="13"/>
      <c r="OFR745" s="13"/>
      <c r="OFS745" s="13"/>
      <c r="OFT745" s="13"/>
      <c r="OFU745" s="13"/>
      <c r="OFV745" s="13"/>
      <c r="OFW745" s="13"/>
      <c r="OFX745" s="13"/>
      <c r="OFY745" s="13"/>
      <c r="OFZ745" s="13"/>
      <c r="OGA745" s="13"/>
      <c r="OGB745" s="13"/>
      <c r="OGC745" s="13"/>
      <c r="OGD745" s="13"/>
      <c r="OGE745" s="13"/>
      <c r="OGF745" s="13"/>
      <c r="OGG745" s="13"/>
      <c r="OGH745" s="13"/>
      <c r="OGI745" s="13"/>
      <c r="OGJ745" s="13"/>
      <c r="OGK745" s="13"/>
      <c r="OGL745" s="13"/>
      <c r="OGM745" s="13"/>
      <c r="OGN745" s="13"/>
      <c r="OGO745" s="13"/>
      <c r="OGP745" s="13"/>
      <c r="OGQ745" s="13"/>
      <c r="OGR745" s="13"/>
      <c r="OGS745" s="13"/>
      <c r="OGT745" s="13"/>
      <c r="OGU745" s="13"/>
      <c r="OGV745" s="13"/>
      <c r="OGW745" s="13"/>
      <c r="OGX745" s="13"/>
      <c r="OGY745" s="13"/>
      <c r="OGZ745" s="13"/>
      <c r="OHA745" s="13"/>
      <c r="OHB745" s="13"/>
      <c r="OHC745" s="13"/>
      <c r="OHD745" s="13"/>
      <c r="OHE745" s="13"/>
      <c r="OHF745" s="13"/>
      <c r="OHG745" s="13"/>
      <c r="OHH745" s="13"/>
      <c r="OHI745" s="13"/>
      <c r="OHJ745" s="13"/>
      <c r="OHK745" s="13"/>
      <c r="OHL745" s="13"/>
      <c r="OHM745" s="13"/>
      <c r="OHN745" s="13"/>
      <c r="OHO745" s="13"/>
      <c r="OHP745" s="13"/>
      <c r="OHQ745" s="13"/>
      <c r="OHR745" s="13"/>
      <c r="OHS745" s="13"/>
      <c r="OHT745" s="13"/>
      <c r="OHU745" s="13"/>
      <c r="OHV745" s="13"/>
      <c r="OHW745" s="13"/>
      <c r="OHX745" s="13"/>
      <c r="OHY745" s="13"/>
      <c r="OHZ745" s="13"/>
      <c r="OIA745" s="13"/>
      <c r="OIB745" s="13"/>
      <c r="OIC745" s="13"/>
      <c r="OID745" s="13"/>
      <c r="OIE745" s="13"/>
      <c r="OIF745" s="13"/>
      <c r="OIG745" s="13"/>
      <c r="OIH745" s="13"/>
      <c r="OII745" s="13"/>
      <c r="OIJ745" s="13"/>
      <c r="OIK745" s="13"/>
      <c r="OIL745" s="13"/>
      <c r="OIM745" s="13"/>
      <c r="OIN745" s="13"/>
      <c r="OIO745" s="13"/>
      <c r="OIP745" s="13"/>
      <c r="OIQ745" s="13"/>
      <c r="OIR745" s="13"/>
      <c r="OIS745" s="13"/>
      <c r="OIT745" s="13"/>
      <c r="OIU745" s="13"/>
      <c r="OIV745" s="13"/>
      <c r="OIW745" s="13"/>
      <c r="OIX745" s="13"/>
      <c r="OIY745" s="13"/>
      <c r="OIZ745" s="13"/>
      <c r="OJA745" s="13"/>
      <c r="OJB745" s="13"/>
      <c r="OJC745" s="13"/>
      <c r="OJD745" s="13"/>
      <c r="OJE745" s="13"/>
      <c r="OJF745" s="13"/>
      <c r="OJG745" s="13"/>
      <c r="OJH745" s="13"/>
      <c r="OJI745" s="13"/>
      <c r="OJJ745" s="13"/>
      <c r="OJK745" s="13"/>
      <c r="OJL745" s="13"/>
      <c r="OJM745" s="13"/>
      <c r="OJN745" s="13"/>
      <c r="OJO745" s="13"/>
      <c r="OJP745" s="13"/>
      <c r="OJQ745" s="13"/>
      <c r="OJR745" s="13"/>
      <c r="OJS745" s="13"/>
      <c r="OJT745" s="13"/>
      <c r="OJU745" s="13"/>
      <c r="OJV745" s="13"/>
      <c r="OJW745" s="13"/>
      <c r="OJX745" s="13"/>
      <c r="OJY745" s="13"/>
      <c r="OJZ745" s="13"/>
      <c r="OKA745" s="13"/>
      <c r="OKB745" s="13"/>
      <c r="OKC745" s="13"/>
      <c r="OKD745" s="13"/>
      <c r="OKE745" s="13"/>
      <c r="OKF745" s="13"/>
      <c r="OKG745" s="13"/>
      <c r="OKH745" s="13"/>
      <c r="OKI745" s="13"/>
      <c r="OKJ745" s="13"/>
      <c r="OKK745" s="13"/>
      <c r="OKL745" s="13"/>
      <c r="OKM745" s="13"/>
      <c r="OKN745" s="13"/>
      <c r="OKO745" s="13"/>
      <c r="OKP745" s="13"/>
      <c r="OKQ745" s="13"/>
      <c r="OKR745" s="13"/>
      <c r="OKS745" s="13"/>
      <c r="OKT745" s="13"/>
      <c r="OKU745" s="13"/>
      <c r="OKV745" s="13"/>
      <c r="OKW745" s="13"/>
      <c r="OKX745" s="13"/>
      <c r="OKY745" s="13"/>
      <c r="OKZ745" s="13"/>
      <c r="OLA745" s="13"/>
      <c r="OLB745" s="13"/>
      <c r="OLC745" s="13"/>
      <c r="OLD745" s="13"/>
      <c r="OLE745" s="13"/>
      <c r="OLF745" s="13"/>
      <c r="OLG745" s="13"/>
      <c r="OLH745" s="13"/>
      <c r="OLI745" s="13"/>
      <c r="OLJ745" s="13"/>
      <c r="OLK745" s="13"/>
      <c r="OLL745" s="13"/>
      <c r="OLM745" s="13"/>
      <c r="OLN745" s="13"/>
      <c r="OLO745" s="13"/>
      <c r="OLP745" s="13"/>
      <c r="OLQ745" s="13"/>
      <c r="OLR745" s="13"/>
      <c r="OLS745" s="13"/>
      <c r="OLT745" s="13"/>
      <c r="OLU745" s="13"/>
      <c r="OLV745" s="13"/>
      <c r="OLW745" s="13"/>
      <c r="OLX745" s="13"/>
      <c r="OLY745" s="13"/>
      <c r="OLZ745" s="13"/>
      <c r="OMA745" s="13"/>
      <c r="OMB745" s="13"/>
      <c r="OMC745" s="13"/>
      <c r="OMD745" s="13"/>
      <c r="OME745" s="13"/>
      <c r="OMF745" s="13"/>
      <c r="OMG745" s="13"/>
      <c r="OMH745" s="13"/>
      <c r="OMI745" s="13"/>
      <c r="OMJ745" s="13"/>
      <c r="OMK745" s="13"/>
      <c r="OML745" s="13"/>
      <c r="OMM745" s="13"/>
      <c r="OMN745" s="13"/>
      <c r="OMO745" s="13"/>
      <c r="OMP745" s="13"/>
      <c r="OMQ745" s="13"/>
      <c r="OMR745" s="13"/>
      <c r="OMS745" s="13"/>
      <c r="OMT745" s="13"/>
      <c r="OMU745" s="13"/>
      <c r="OMV745" s="13"/>
      <c r="OMW745" s="13"/>
      <c r="OMX745" s="13"/>
      <c r="OMY745" s="13"/>
      <c r="OMZ745" s="13"/>
      <c r="ONA745" s="13"/>
      <c r="ONB745" s="13"/>
      <c r="ONC745" s="13"/>
      <c r="OND745" s="13"/>
      <c r="ONE745" s="13"/>
      <c r="ONF745" s="13"/>
      <c r="ONG745" s="13"/>
      <c r="ONH745" s="13"/>
      <c r="ONI745" s="13"/>
      <c r="ONJ745" s="13"/>
      <c r="ONK745" s="13"/>
      <c r="ONL745" s="13"/>
      <c r="ONM745" s="13"/>
      <c r="ONN745" s="13"/>
      <c r="ONO745" s="13"/>
      <c r="ONP745" s="13"/>
      <c r="ONQ745" s="13"/>
      <c r="ONR745" s="13"/>
      <c r="ONS745" s="13"/>
      <c r="ONT745" s="13"/>
      <c r="ONU745" s="13"/>
      <c r="ONV745" s="13"/>
      <c r="ONW745" s="13"/>
      <c r="ONX745" s="13"/>
      <c r="ONY745" s="13"/>
      <c r="ONZ745" s="13"/>
      <c r="OOA745" s="13"/>
      <c r="OOB745" s="13"/>
      <c r="OOC745" s="13"/>
      <c r="OOD745" s="13"/>
      <c r="OOE745" s="13"/>
      <c r="OOF745" s="13"/>
      <c r="OOG745" s="13"/>
      <c r="OOH745" s="13"/>
      <c r="OOI745" s="13"/>
      <c r="OOJ745" s="13"/>
      <c r="OOK745" s="13"/>
      <c r="OOL745" s="13"/>
      <c r="OOM745" s="13"/>
      <c r="OON745" s="13"/>
      <c r="OOO745" s="13"/>
      <c r="OOP745" s="13"/>
      <c r="OOQ745" s="13"/>
      <c r="OOR745" s="13"/>
      <c r="OOS745" s="13"/>
      <c r="OOT745" s="13"/>
      <c r="OOU745" s="13"/>
      <c r="OOV745" s="13"/>
      <c r="OOW745" s="13"/>
      <c r="OOX745" s="13"/>
      <c r="OOY745" s="13"/>
      <c r="OOZ745" s="13"/>
      <c r="OPA745" s="13"/>
      <c r="OPB745" s="13"/>
      <c r="OPC745" s="13"/>
      <c r="OPD745" s="13"/>
      <c r="OPE745" s="13"/>
      <c r="OPF745" s="13"/>
      <c r="OPG745" s="13"/>
      <c r="OPH745" s="13"/>
      <c r="OPI745" s="13"/>
      <c r="OPJ745" s="13"/>
      <c r="OPK745" s="13"/>
      <c r="OPL745" s="13"/>
      <c r="OPM745" s="13"/>
      <c r="OPN745" s="13"/>
      <c r="OPO745" s="13"/>
      <c r="OPP745" s="13"/>
      <c r="OPQ745" s="13"/>
      <c r="OPR745" s="13"/>
      <c r="OPS745" s="13"/>
      <c r="OPT745" s="13"/>
      <c r="OPU745" s="13"/>
      <c r="OPV745" s="13"/>
      <c r="OPW745" s="13"/>
      <c r="OPX745" s="13"/>
      <c r="OPY745" s="13"/>
      <c r="OPZ745" s="13"/>
      <c r="OQA745" s="13"/>
      <c r="OQB745" s="13"/>
      <c r="OQC745" s="13"/>
      <c r="OQD745" s="13"/>
      <c r="OQE745" s="13"/>
      <c r="OQF745" s="13"/>
      <c r="OQG745" s="13"/>
      <c r="OQH745" s="13"/>
      <c r="OQI745" s="13"/>
      <c r="OQJ745" s="13"/>
      <c r="OQK745" s="13"/>
      <c r="OQL745" s="13"/>
      <c r="OQM745" s="13"/>
      <c r="OQN745" s="13"/>
      <c r="OQO745" s="13"/>
      <c r="OQP745" s="13"/>
      <c r="OQQ745" s="13"/>
      <c r="OQR745" s="13"/>
      <c r="OQS745" s="13"/>
      <c r="OQT745" s="13"/>
      <c r="OQU745" s="13"/>
      <c r="OQV745" s="13"/>
      <c r="OQW745" s="13"/>
      <c r="OQX745" s="13"/>
      <c r="OQY745" s="13"/>
      <c r="OQZ745" s="13"/>
      <c r="ORA745" s="13"/>
      <c r="ORB745" s="13"/>
      <c r="ORC745" s="13"/>
      <c r="ORD745" s="13"/>
      <c r="ORE745" s="13"/>
      <c r="ORF745" s="13"/>
      <c r="ORG745" s="13"/>
      <c r="ORH745" s="13"/>
      <c r="ORI745" s="13"/>
      <c r="ORJ745" s="13"/>
      <c r="ORK745" s="13"/>
      <c r="ORL745" s="13"/>
      <c r="ORM745" s="13"/>
      <c r="ORN745" s="13"/>
      <c r="ORO745" s="13"/>
      <c r="ORP745" s="13"/>
      <c r="ORQ745" s="13"/>
      <c r="ORR745" s="13"/>
      <c r="ORS745" s="13"/>
      <c r="ORT745" s="13"/>
      <c r="ORU745" s="13"/>
      <c r="ORV745" s="13"/>
      <c r="ORW745" s="13"/>
      <c r="ORX745" s="13"/>
      <c r="ORY745" s="13"/>
      <c r="ORZ745" s="13"/>
      <c r="OSA745" s="13"/>
      <c r="OSB745" s="13"/>
      <c r="OSC745" s="13"/>
      <c r="OSD745" s="13"/>
      <c r="OSE745" s="13"/>
      <c r="OSF745" s="13"/>
      <c r="OSG745" s="13"/>
      <c r="OSH745" s="13"/>
      <c r="OSI745" s="13"/>
      <c r="OSJ745" s="13"/>
      <c r="OSK745" s="13"/>
      <c r="OSL745" s="13"/>
      <c r="OSM745" s="13"/>
      <c r="OSN745" s="13"/>
      <c r="OSO745" s="13"/>
      <c r="OSP745" s="13"/>
      <c r="OSQ745" s="13"/>
      <c r="OSR745" s="13"/>
      <c r="OSS745" s="13"/>
      <c r="OST745" s="13"/>
      <c r="OSU745" s="13"/>
      <c r="OSV745" s="13"/>
      <c r="OSW745" s="13"/>
      <c r="OSX745" s="13"/>
      <c r="OSY745" s="13"/>
      <c r="OSZ745" s="13"/>
      <c r="OTA745" s="13"/>
      <c r="OTB745" s="13"/>
      <c r="OTC745" s="13"/>
      <c r="OTD745" s="13"/>
      <c r="OTE745" s="13"/>
      <c r="OTF745" s="13"/>
      <c r="OTG745" s="13"/>
      <c r="OTH745" s="13"/>
      <c r="OTI745" s="13"/>
      <c r="OTJ745" s="13"/>
      <c r="OTK745" s="13"/>
      <c r="OTL745" s="13"/>
      <c r="OTM745" s="13"/>
      <c r="OTN745" s="13"/>
      <c r="OTO745" s="13"/>
      <c r="OTP745" s="13"/>
      <c r="OTQ745" s="13"/>
      <c r="OTR745" s="13"/>
      <c r="OTS745" s="13"/>
      <c r="OTT745" s="13"/>
      <c r="OTU745" s="13"/>
      <c r="OTV745" s="13"/>
      <c r="OTW745" s="13"/>
      <c r="OTX745" s="13"/>
      <c r="OTY745" s="13"/>
      <c r="OTZ745" s="13"/>
      <c r="OUA745" s="13"/>
      <c r="OUB745" s="13"/>
      <c r="OUC745" s="13"/>
      <c r="OUD745" s="13"/>
      <c r="OUE745" s="13"/>
      <c r="OUF745" s="13"/>
      <c r="OUG745" s="13"/>
      <c r="OUH745" s="13"/>
      <c r="OUI745" s="13"/>
      <c r="OUJ745" s="13"/>
      <c r="OUK745" s="13"/>
      <c r="OUL745" s="13"/>
      <c r="OUM745" s="13"/>
      <c r="OUN745" s="13"/>
      <c r="OUO745" s="13"/>
      <c r="OUP745" s="13"/>
      <c r="OUQ745" s="13"/>
      <c r="OUR745" s="13"/>
      <c r="OUS745" s="13"/>
      <c r="OUT745" s="13"/>
      <c r="OUU745" s="13"/>
      <c r="OUV745" s="13"/>
      <c r="OUW745" s="13"/>
      <c r="OUX745" s="13"/>
      <c r="OUY745" s="13"/>
      <c r="OUZ745" s="13"/>
      <c r="OVA745" s="13"/>
      <c r="OVB745" s="13"/>
      <c r="OVC745" s="13"/>
      <c r="OVD745" s="13"/>
      <c r="OVE745" s="13"/>
      <c r="OVF745" s="13"/>
      <c r="OVG745" s="13"/>
      <c r="OVH745" s="13"/>
      <c r="OVI745" s="13"/>
      <c r="OVJ745" s="13"/>
      <c r="OVK745" s="13"/>
      <c r="OVL745" s="13"/>
      <c r="OVM745" s="13"/>
      <c r="OVN745" s="13"/>
      <c r="OVO745" s="13"/>
      <c r="OVP745" s="13"/>
      <c r="OVQ745" s="13"/>
      <c r="OVR745" s="13"/>
      <c r="OVS745" s="13"/>
      <c r="OVT745" s="13"/>
      <c r="OVU745" s="13"/>
      <c r="OVV745" s="13"/>
      <c r="OVW745" s="13"/>
      <c r="OVX745" s="13"/>
      <c r="OVY745" s="13"/>
      <c r="OVZ745" s="13"/>
      <c r="OWA745" s="13"/>
      <c r="OWB745" s="13"/>
      <c r="OWC745" s="13"/>
      <c r="OWD745" s="13"/>
      <c r="OWE745" s="13"/>
      <c r="OWF745" s="13"/>
      <c r="OWG745" s="13"/>
      <c r="OWH745" s="13"/>
      <c r="OWI745" s="13"/>
      <c r="OWJ745" s="13"/>
      <c r="OWK745" s="13"/>
      <c r="OWL745" s="13"/>
      <c r="OWM745" s="13"/>
      <c r="OWN745" s="13"/>
      <c r="OWO745" s="13"/>
      <c r="OWP745" s="13"/>
      <c r="OWQ745" s="13"/>
      <c r="OWR745" s="13"/>
      <c r="OWS745" s="13"/>
      <c r="OWT745" s="13"/>
      <c r="OWU745" s="13"/>
      <c r="OWV745" s="13"/>
      <c r="OWW745" s="13"/>
      <c r="OWX745" s="13"/>
      <c r="OWY745" s="13"/>
      <c r="OWZ745" s="13"/>
      <c r="OXA745" s="13"/>
      <c r="OXB745" s="13"/>
      <c r="OXC745" s="13"/>
      <c r="OXD745" s="13"/>
      <c r="OXE745" s="13"/>
      <c r="OXF745" s="13"/>
      <c r="OXG745" s="13"/>
      <c r="OXH745" s="13"/>
      <c r="OXI745" s="13"/>
      <c r="OXJ745" s="13"/>
      <c r="OXK745" s="13"/>
      <c r="OXL745" s="13"/>
      <c r="OXM745" s="13"/>
      <c r="OXN745" s="13"/>
      <c r="OXO745" s="13"/>
      <c r="OXP745" s="13"/>
      <c r="OXQ745" s="13"/>
      <c r="OXR745" s="13"/>
      <c r="OXS745" s="13"/>
      <c r="OXT745" s="13"/>
      <c r="OXU745" s="13"/>
      <c r="OXV745" s="13"/>
      <c r="OXW745" s="13"/>
      <c r="OXX745" s="13"/>
      <c r="OXY745" s="13"/>
      <c r="OXZ745" s="13"/>
      <c r="OYA745" s="13"/>
      <c r="OYB745" s="13"/>
      <c r="OYC745" s="13"/>
      <c r="OYD745" s="13"/>
      <c r="OYE745" s="13"/>
      <c r="OYF745" s="13"/>
      <c r="OYG745" s="13"/>
      <c r="OYH745" s="13"/>
      <c r="OYI745" s="13"/>
      <c r="OYJ745" s="13"/>
      <c r="OYK745" s="13"/>
      <c r="OYL745" s="13"/>
      <c r="OYM745" s="13"/>
      <c r="OYN745" s="13"/>
      <c r="OYO745" s="13"/>
      <c r="OYP745" s="13"/>
      <c r="OYQ745" s="13"/>
      <c r="OYR745" s="13"/>
      <c r="OYS745" s="13"/>
      <c r="OYT745" s="13"/>
      <c r="OYU745" s="13"/>
      <c r="OYV745" s="13"/>
      <c r="OYW745" s="13"/>
      <c r="OYX745" s="13"/>
      <c r="OYY745" s="13"/>
      <c r="OYZ745" s="13"/>
      <c r="OZA745" s="13"/>
      <c r="OZB745" s="13"/>
      <c r="OZC745" s="13"/>
      <c r="OZD745" s="13"/>
      <c r="OZE745" s="13"/>
      <c r="OZF745" s="13"/>
      <c r="OZG745" s="13"/>
      <c r="OZH745" s="13"/>
      <c r="OZI745" s="13"/>
      <c r="OZJ745" s="13"/>
      <c r="OZK745" s="13"/>
      <c r="OZL745" s="13"/>
      <c r="OZM745" s="13"/>
      <c r="OZN745" s="13"/>
      <c r="OZO745" s="13"/>
      <c r="OZP745" s="13"/>
      <c r="OZQ745" s="13"/>
      <c r="OZR745" s="13"/>
      <c r="OZS745" s="13"/>
      <c r="OZT745" s="13"/>
      <c r="OZU745" s="13"/>
      <c r="OZV745" s="13"/>
      <c r="OZW745" s="13"/>
      <c r="OZX745" s="13"/>
      <c r="OZY745" s="13"/>
      <c r="OZZ745" s="13"/>
      <c r="PAA745" s="13"/>
      <c r="PAB745" s="13"/>
      <c r="PAC745" s="13"/>
      <c r="PAD745" s="13"/>
      <c r="PAE745" s="13"/>
      <c r="PAF745" s="13"/>
      <c r="PAG745" s="13"/>
      <c r="PAH745" s="13"/>
      <c r="PAI745" s="13"/>
      <c r="PAJ745" s="13"/>
      <c r="PAK745" s="13"/>
      <c r="PAL745" s="13"/>
      <c r="PAM745" s="13"/>
      <c r="PAN745" s="13"/>
      <c r="PAO745" s="13"/>
      <c r="PAP745" s="13"/>
      <c r="PAQ745" s="13"/>
      <c r="PAR745" s="13"/>
      <c r="PAS745" s="13"/>
      <c r="PAT745" s="13"/>
      <c r="PAU745" s="13"/>
      <c r="PAV745" s="13"/>
      <c r="PAW745" s="13"/>
      <c r="PAX745" s="13"/>
      <c r="PAY745" s="13"/>
      <c r="PAZ745" s="13"/>
      <c r="PBA745" s="13"/>
      <c r="PBB745" s="13"/>
      <c r="PBC745" s="13"/>
      <c r="PBD745" s="13"/>
      <c r="PBE745" s="13"/>
      <c r="PBF745" s="13"/>
      <c r="PBG745" s="13"/>
      <c r="PBH745" s="13"/>
      <c r="PBI745" s="13"/>
      <c r="PBJ745" s="13"/>
      <c r="PBK745" s="13"/>
      <c r="PBL745" s="13"/>
      <c r="PBM745" s="13"/>
      <c r="PBN745" s="13"/>
      <c r="PBO745" s="13"/>
      <c r="PBP745" s="13"/>
      <c r="PBQ745" s="13"/>
      <c r="PBR745" s="13"/>
      <c r="PBS745" s="13"/>
      <c r="PBT745" s="13"/>
      <c r="PBU745" s="13"/>
      <c r="PBV745" s="13"/>
      <c r="PBW745" s="13"/>
      <c r="PBX745" s="13"/>
      <c r="PBY745" s="13"/>
      <c r="PBZ745" s="13"/>
      <c r="PCA745" s="13"/>
      <c r="PCB745" s="13"/>
      <c r="PCC745" s="13"/>
      <c r="PCD745" s="13"/>
      <c r="PCE745" s="13"/>
      <c r="PCF745" s="13"/>
      <c r="PCG745" s="13"/>
      <c r="PCH745" s="13"/>
      <c r="PCI745" s="13"/>
      <c r="PCJ745" s="13"/>
      <c r="PCK745" s="13"/>
      <c r="PCL745" s="13"/>
      <c r="PCM745" s="13"/>
      <c r="PCN745" s="13"/>
      <c r="PCO745" s="13"/>
      <c r="PCP745" s="13"/>
      <c r="PCQ745" s="13"/>
      <c r="PCR745" s="13"/>
      <c r="PCS745" s="13"/>
      <c r="PCT745" s="13"/>
      <c r="PCU745" s="13"/>
      <c r="PCV745" s="13"/>
      <c r="PCW745" s="13"/>
      <c r="PCX745" s="13"/>
      <c r="PCY745" s="13"/>
      <c r="PCZ745" s="13"/>
      <c r="PDA745" s="13"/>
      <c r="PDB745" s="13"/>
      <c r="PDC745" s="13"/>
      <c r="PDD745" s="13"/>
      <c r="PDE745" s="13"/>
      <c r="PDF745" s="13"/>
      <c r="PDG745" s="13"/>
      <c r="PDH745" s="13"/>
      <c r="PDI745" s="13"/>
      <c r="PDJ745" s="13"/>
      <c r="PDK745" s="13"/>
      <c r="PDL745" s="13"/>
      <c r="PDM745" s="13"/>
      <c r="PDN745" s="13"/>
      <c r="PDO745" s="13"/>
      <c r="PDP745" s="13"/>
      <c r="PDQ745" s="13"/>
      <c r="PDR745" s="13"/>
      <c r="PDS745" s="13"/>
      <c r="PDT745" s="13"/>
      <c r="PDU745" s="13"/>
      <c r="PDV745" s="13"/>
      <c r="PDW745" s="13"/>
      <c r="PDX745" s="13"/>
      <c r="PDY745" s="13"/>
      <c r="PDZ745" s="13"/>
      <c r="PEA745" s="13"/>
      <c r="PEB745" s="13"/>
      <c r="PEC745" s="13"/>
      <c r="PED745" s="13"/>
      <c r="PEE745" s="13"/>
      <c r="PEF745" s="13"/>
      <c r="PEG745" s="13"/>
      <c r="PEH745" s="13"/>
      <c r="PEI745" s="13"/>
      <c r="PEJ745" s="13"/>
      <c r="PEK745" s="13"/>
      <c r="PEL745" s="13"/>
      <c r="PEM745" s="13"/>
      <c r="PEN745" s="13"/>
      <c r="PEO745" s="13"/>
      <c r="PEP745" s="13"/>
      <c r="PEQ745" s="13"/>
      <c r="PER745" s="13"/>
      <c r="PES745" s="13"/>
      <c r="PET745" s="13"/>
      <c r="PEU745" s="13"/>
      <c r="PEV745" s="13"/>
      <c r="PEW745" s="13"/>
      <c r="PEX745" s="13"/>
      <c r="PEY745" s="13"/>
      <c r="PEZ745" s="13"/>
      <c r="PFA745" s="13"/>
      <c r="PFB745" s="13"/>
      <c r="PFC745" s="13"/>
      <c r="PFD745" s="13"/>
      <c r="PFE745" s="13"/>
      <c r="PFF745" s="13"/>
      <c r="PFG745" s="13"/>
      <c r="PFH745" s="13"/>
      <c r="PFI745" s="13"/>
      <c r="PFJ745" s="13"/>
      <c r="PFK745" s="13"/>
      <c r="PFL745" s="13"/>
      <c r="PFM745" s="13"/>
      <c r="PFN745" s="13"/>
      <c r="PFO745" s="13"/>
      <c r="PFP745" s="13"/>
      <c r="PFQ745" s="13"/>
      <c r="PFR745" s="13"/>
      <c r="PFS745" s="13"/>
      <c r="PFT745" s="13"/>
      <c r="PFU745" s="13"/>
      <c r="PFV745" s="13"/>
      <c r="PFW745" s="13"/>
      <c r="PFX745" s="13"/>
      <c r="PFY745" s="13"/>
      <c r="PFZ745" s="13"/>
      <c r="PGA745" s="13"/>
      <c r="PGB745" s="13"/>
      <c r="PGC745" s="13"/>
      <c r="PGD745" s="13"/>
      <c r="PGE745" s="13"/>
      <c r="PGF745" s="13"/>
      <c r="PGG745" s="13"/>
      <c r="PGH745" s="13"/>
      <c r="PGI745" s="13"/>
      <c r="PGJ745" s="13"/>
      <c r="PGK745" s="13"/>
      <c r="PGL745" s="13"/>
      <c r="PGM745" s="13"/>
      <c r="PGN745" s="13"/>
      <c r="PGO745" s="13"/>
      <c r="PGP745" s="13"/>
      <c r="PGQ745" s="13"/>
      <c r="PGR745" s="13"/>
      <c r="PGS745" s="13"/>
      <c r="PGT745" s="13"/>
      <c r="PGU745" s="13"/>
      <c r="PGV745" s="13"/>
      <c r="PGW745" s="13"/>
      <c r="PGX745" s="13"/>
      <c r="PGY745" s="13"/>
      <c r="PGZ745" s="13"/>
      <c r="PHA745" s="13"/>
      <c r="PHB745" s="13"/>
      <c r="PHC745" s="13"/>
      <c r="PHD745" s="13"/>
      <c r="PHE745" s="13"/>
      <c r="PHF745" s="13"/>
      <c r="PHG745" s="13"/>
      <c r="PHH745" s="13"/>
      <c r="PHI745" s="13"/>
      <c r="PHJ745" s="13"/>
      <c r="PHK745" s="13"/>
      <c r="PHL745" s="13"/>
      <c r="PHM745" s="13"/>
      <c r="PHN745" s="13"/>
      <c r="PHO745" s="13"/>
      <c r="PHP745" s="13"/>
      <c r="PHQ745" s="13"/>
      <c r="PHR745" s="13"/>
      <c r="PHS745" s="13"/>
      <c r="PHT745" s="13"/>
      <c r="PHU745" s="13"/>
      <c r="PHV745" s="13"/>
      <c r="PHW745" s="13"/>
      <c r="PHX745" s="13"/>
      <c r="PHY745" s="13"/>
      <c r="PHZ745" s="13"/>
      <c r="PIA745" s="13"/>
      <c r="PIB745" s="13"/>
      <c r="PIC745" s="13"/>
      <c r="PID745" s="13"/>
      <c r="PIE745" s="13"/>
      <c r="PIF745" s="13"/>
      <c r="PIG745" s="13"/>
      <c r="PIH745" s="13"/>
      <c r="PII745" s="13"/>
      <c r="PIJ745" s="13"/>
      <c r="PIK745" s="13"/>
      <c r="PIL745" s="13"/>
      <c r="PIM745" s="13"/>
      <c r="PIN745" s="13"/>
      <c r="PIO745" s="13"/>
      <c r="PIP745" s="13"/>
      <c r="PIQ745" s="13"/>
      <c r="PIR745" s="13"/>
      <c r="PIS745" s="13"/>
      <c r="PIT745" s="13"/>
      <c r="PIU745" s="13"/>
      <c r="PIV745" s="13"/>
      <c r="PIW745" s="13"/>
      <c r="PIX745" s="13"/>
      <c r="PIY745" s="13"/>
      <c r="PIZ745" s="13"/>
      <c r="PJA745" s="13"/>
      <c r="PJB745" s="13"/>
      <c r="PJC745" s="13"/>
      <c r="PJD745" s="13"/>
      <c r="PJE745" s="13"/>
      <c r="PJF745" s="13"/>
      <c r="PJG745" s="13"/>
      <c r="PJH745" s="13"/>
      <c r="PJI745" s="13"/>
      <c r="PJJ745" s="13"/>
      <c r="PJK745" s="13"/>
      <c r="PJL745" s="13"/>
      <c r="PJM745" s="13"/>
      <c r="PJN745" s="13"/>
      <c r="PJO745" s="13"/>
      <c r="PJP745" s="13"/>
      <c r="PJQ745" s="13"/>
      <c r="PJR745" s="13"/>
      <c r="PJS745" s="13"/>
      <c r="PJT745" s="13"/>
      <c r="PJU745" s="13"/>
      <c r="PJV745" s="13"/>
      <c r="PJW745" s="13"/>
      <c r="PJX745" s="13"/>
      <c r="PJY745" s="13"/>
      <c r="PJZ745" s="13"/>
      <c r="PKA745" s="13"/>
      <c r="PKB745" s="13"/>
      <c r="PKC745" s="13"/>
      <c r="PKD745" s="13"/>
      <c r="PKE745" s="13"/>
      <c r="PKF745" s="13"/>
      <c r="PKG745" s="13"/>
      <c r="PKH745" s="13"/>
      <c r="PKI745" s="13"/>
      <c r="PKJ745" s="13"/>
      <c r="PKK745" s="13"/>
      <c r="PKL745" s="13"/>
      <c r="PKM745" s="13"/>
      <c r="PKN745" s="13"/>
      <c r="PKO745" s="13"/>
      <c r="PKP745" s="13"/>
      <c r="PKQ745" s="13"/>
      <c r="PKR745" s="13"/>
      <c r="PKS745" s="13"/>
      <c r="PKT745" s="13"/>
      <c r="PKU745" s="13"/>
      <c r="PKV745" s="13"/>
      <c r="PKW745" s="13"/>
      <c r="PKX745" s="13"/>
      <c r="PKY745" s="13"/>
      <c r="PKZ745" s="13"/>
      <c r="PLA745" s="13"/>
      <c r="PLB745" s="13"/>
      <c r="PLC745" s="13"/>
      <c r="PLD745" s="13"/>
      <c r="PLE745" s="13"/>
      <c r="PLF745" s="13"/>
      <c r="PLG745" s="13"/>
      <c r="PLH745" s="13"/>
      <c r="PLI745" s="13"/>
      <c r="PLJ745" s="13"/>
      <c r="PLK745" s="13"/>
      <c r="PLL745" s="13"/>
      <c r="PLM745" s="13"/>
      <c r="PLN745" s="13"/>
      <c r="PLO745" s="13"/>
      <c r="PLP745" s="13"/>
      <c r="PLQ745" s="13"/>
      <c r="PLR745" s="13"/>
      <c r="PLS745" s="13"/>
      <c r="PLT745" s="13"/>
      <c r="PLU745" s="13"/>
      <c r="PLV745" s="13"/>
      <c r="PLW745" s="13"/>
      <c r="PLX745" s="13"/>
      <c r="PLY745" s="13"/>
      <c r="PLZ745" s="13"/>
      <c r="PMA745" s="13"/>
      <c r="PMB745" s="13"/>
      <c r="PMC745" s="13"/>
      <c r="PMD745" s="13"/>
      <c r="PME745" s="13"/>
      <c r="PMF745" s="13"/>
      <c r="PMG745" s="13"/>
      <c r="PMH745" s="13"/>
      <c r="PMI745" s="13"/>
      <c r="PMJ745" s="13"/>
      <c r="PMK745" s="13"/>
      <c r="PML745" s="13"/>
      <c r="PMM745" s="13"/>
      <c r="PMN745" s="13"/>
      <c r="PMO745" s="13"/>
      <c r="PMP745" s="13"/>
      <c r="PMQ745" s="13"/>
      <c r="PMR745" s="13"/>
      <c r="PMS745" s="13"/>
      <c r="PMT745" s="13"/>
      <c r="PMU745" s="13"/>
      <c r="PMV745" s="13"/>
      <c r="PMW745" s="13"/>
      <c r="PMX745" s="13"/>
      <c r="PMY745" s="13"/>
      <c r="PMZ745" s="13"/>
      <c r="PNA745" s="13"/>
      <c r="PNB745" s="13"/>
      <c r="PNC745" s="13"/>
      <c r="PND745" s="13"/>
      <c r="PNE745" s="13"/>
      <c r="PNF745" s="13"/>
      <c r="PNG745" s="13"/>
      <c r="PNH745" s="13"/>
      <c r="PNI745" s="13"/>
      <c r="PNJ745" s="13"/>
      <c r="PNK745" s="13"/>
      <c r="PNL745" s="13"/>
      <c r="PNM745" s="13"/>
      <c r="PNN745" s="13"/>
      <c r="PNO745" s="13"/>
      <c r="PNP745" s="13"/>
      <c r="PNQ745" s="13"/>
      <c r="PNR745" s="13"/>
      <c r="PNS745" s="13"/>
      <c r="PNT745" s="13"/>
      <c r="PNU745" s="13"/>
      <c r="PNV745" s="13"/>
      <c r="PNW745" s="13"/>
      <c r="PNX745" s="13"/>
      <c r="PNY745" s="13"/>
      <c r="PNZ745" s="13"/>
      <c r="POA745" s="13"/>
      <c r="POB745" s="13"/>
      <c r="POC745" s="13"/>
      <c r="POD745" s="13"/>
      <c r="POE745" s="13"/>
      <c r="POF745" s="13"/>
      <c r="POG745" s="13"/>
      <c r="POH745" s="13"/>
      <c r="POI745" s="13"/>
      <c r="POJ745" s="13"/>
      <c r="POK745" s="13"/>
      <c r="POL745" s="13"/>
      <c r="POM745" s="13"/>
      <c r="PON745" s="13"/>
      <c r="POO745" s="13"/>
      <c r="POP745" s="13"/>
      <c r="POQ745" s="13"/>
      <c r="POR745" s="13"/>
      <c r="POS745" s="13"/>
      <c r="POT745" s="13"/>
      <c r="POU745" s="13"/>
      <c r="POV745" s="13"/>
      <c r="POW745" s="13"/>
      <c r="POX745" s="13"/>
      <c r="POY745" s="13"/>
      <c r="POZ745" s="13"/>
      <c r="PPA745" s="13"/>
      <c r="PPB745" s="13"/>
      <c r="PPC745" s="13"/>
      <c r="PPD745" s="13"/>
      <c r="PPE745" s="13"/>
      <c r="PPF745" s="13"/>
      <c r="PPG745" s="13"/>
      <c r="PPH745" s="13"/>
      <c r="PPI745" s="13"/>
      <c r="PPJ745" s="13"/>
      <c r="PPK745" s="13"/>
      <c r="PPL745" s="13"/>
      <c r="PPM745" s="13"/>
      <c r="PPN745" s="13"/>
      <c r="PPO745" s="13"/>
      <c r="PPP745" s="13"/>
      <c r="PPQ745" s="13"/>
      <c r="PPR745" s="13"/>
      <c r="PPS745" s="13"/>
      <c r="PPT745" s="13"/>
      <c r="PPU745" s="13"/>
      <c r="PPV745" s="13"/>
      <c r="PPW745" s="13"/>
      <c r="PPX745" s="13"/>
      <c r="PPY745" s="13"/>
      <c r="PPZ745" s="13"/>
      <c r="PQA745" s="13"/>
      <c r="PQB745" s="13"/>
      <c r="PQC745" s="13"/>
      <c r="PQD745" s="13"/>
      <c r="PQE745" s="13"/>
      <c r="PQF745" s="13"/>
      <c r="PQG745" s="13"/>
      <c r="PQH745" s="13"/>
      <c r="PQI745" s="13"/>
      <c r="PQJ745" s="13"/>
      <c r="PQK745" s="13"/>
      <c r="PQL745" s="13"/>
      <c r="PQM745" s="13"/>
      <c r="PQN745" s="13"/>
      <c r="PQO745" s="13"/>
      <c r="PQP745" s="13"/>
      <c r="PQQ745" s="13"/>
      <c r="PQR745" s="13"/>
      <c r="PQS745" s="13"/>
      <c r="PQT745" s="13"/>
      <c r="PQU745" s="13"/>
      <c r="PQV745" s="13"/>
      <c r="PQW745" s="13"/>
      <c r="PQX745" s="13"/>
      <c r="PQY745" s="13"/>
      <c r="PQZ745" s="13"/>
      <c r="PRA745" s="13"/>
      <c r="PRB745" s="13"/>
      <c r="PRC745" s="13"/>
      <c r="PRD745" s="13"/>
      <c r="PRE745" s="13"/>
      <c r="PRF745" s="13"/>
      <c r="PRG745" s="13"/>
      <c r="PRH745" s="13"/>
      <c r="PRI745" s="13"/>
      <c r="PRJ745" s="13"/>
      <c r="PRK745" s="13"/>
      <c r="PRL745" s="13"/>
      <c r="PRM745" s="13"/>
      <c r="PRN745" s="13"/>
      <c r="PRO745" s="13"/>
      <c r="PRP745" s="13"/>
      <c r="PRQ745" s="13"/>
      <c r="PRR745" s="13"/>
      <c r="PRS745" s="13"/>
      <c r="PRT745" s="13"/>
      <c r="PRU745" s="13"/>
      <c r="PRV745" s="13"/>
      <c r="PRW745" s="13"/>
      <c r="PRX745" s="13"/>
      <c r="PRY745" s="13"/>
      <c r="PRZ745" s="13"/>
      <c r="PSA745" s="13"/>
      <c r="PSB745" s="13"/>
      <c r="PSC745" s="13"/>
      <c r="PSD745" s="13"/>
      <c r="PSE745" s="13"/>
      <c r="PSF745" s="13"/>
      <c r="PSG745" s="13"/>
      <c r="PSH745" s="13"/>
      <c r="PSI745" s="13"/>
      <c r="PSJ745" s="13"/>
      <c r="PSK745" s="13"/>
      <c r="PSL745" s="13"/>
      <c r="PSM745" s="13"/>
      <c r="PSN745" s="13"/>
      <c r="PSO745" s="13"/>
      <c r="PSP745" s="13"/>
      <c r="PSQ745" s="13"/>
      <c r="PSR745" s="13"/>
      <c r="PSS745" s="13"/>
      <c r="PST745" s="13"/>
      <c r="PSU745" s="13"/>
      <c r="PSV745" s="13"/>
      <c r="PSW745" s="13"/>
      <c r="PSX745" s="13"/>
      <c r="PSY745" s="13"/>
      <c r="PSZ745" s="13"/>
      <c r="PTA745" s="13"/>
      <c r="PTB745" s="13"/>
      <c r="PTC745" s="13"/>
      <c r="PTD745" s="13"/>
      <c r="PTE745" s="13"/>
      <c r="PTF745" s="13"/>
      <c r="PTG745" s="13"/>
      <c r="PTH745" s="13"/>
      <c r="PTI745" s="13"/>
      <c r="PTJ745" s="13"/>
      <c r="PTK745" s="13"/>
      <c r="PTL745" s="13"/>
      <c r="PTM745" s="13"/>
      <c r="PTN745" s="13"/>
      <c r="PTO745" s="13"/>
      <c r="PTP745" s="13"/>
      <c r="PTQ745" s="13"/>
      <c r="PTR745" s="13"/>
      <c r="PTS745" s="13"/>
      <c r="PTT745" s="13"/>
      <c r="PTU745" s="13"/>
      <c r="PTV745" s="13"/>
      <c r="PTW745" s="13"/>
      <c r="PTX745" s="13"/>
      <c r="PTY745" s="13"/>
      <c r="PTZ745" s="13"/>
      <c r="PUA745" s="13"/>
      <c r="PUB745" s="13"/>
      <c r="PUC745" s="13"/>
      <c r="PUD745" s="13"/>
      <c r="PUE745" s="13"/>
      <c r="PUF745" s="13"/>
      <c r="PUG745" s="13"/>
      <c r="PUH745" s="13"/>
      <c r="PUI745" s="13"/>
      <c r="PUJ745" s="13"/>
      <c r="PUK745" s="13"/>
      <c r="PUL745" s="13"/>
      <c r="PUM745" s="13"/>
      <c r="PUN745" s="13"/>
      <c r="PUO745" s="13"/>
      <c r="PUP745" s="13"/>
      <c r="PUQ745" s="13"/>
      <c r="PUR745" s="13"/>
      <c r="PUS745" s="13"/>
      <c r="PUT745" s="13"/>
      <c r="PUU745" s="13"/>
      <c r="PUV745" s="13"/>
      <c r="PUW745" s="13"/>
      <c r="PUX745" s="13"/>
      <c r="PUY745" s="13"/>
      <c r="PUZ745" s="13"/>
      <c r="PVA745" s="13"/>
      <c r="PVB745" s="13"/>
      <c r="PVC745" s="13"/>
      <c r="PVD745" s="13"/>
      <c r="PVE745" s="13"/>
      <c r="PVF745" s="13"/>
      <c r="PVG745" s="13"/>
      <c r="PVH745" s="13"/>
      <c r="PVI745" s="13"/>
      <c r="PVJ745" s="13"/>
      <c r="PVK745" s="13"/>
      <c r="PVL745" s="13"/>
      <c r="PVM745" s="13"/>
      <c r="PVN745" s="13"/>
      <c r="PVO745" s="13"/>
      <c r="PVP745" s="13"/>
      <c r="PVQ745" s="13"/>
      <c r="PVR745" s="13"/>
      <c r="PVS745" s="13"/>
      <c r="PVT745" s="13"/>
      <c r="PVU745" s="13"/>
      <c r="PVV745" s="13"/>
      <c r="PVW745" s="13"/>
      <c r="PVX745" s="13"/>
      <c r="PVY745" s="13"/>
      <c r="PVZ745" s="13"/>
      <c r="PWA745" s="13"/>
      <c r="PWB745" s="13"/>
      <c r="PWC745" s="13"/>
      <c r="PWD745" s="13"/>
      <c r="PWE745" s="13"/>
      <c r="PWF745" s="13"/>
      <c r="PWG745" s="13"/>
      <c r="PWH745" s="13"/>
      <c r="PWI745" s="13"/>
      <c r="PWJ745" s="13"/>
      <c r="PWK745" s="13"/>
      <c r="PWL745" s="13"/>
      <c r="PWM745" s="13"/>
      <c r="PWN745" s="13"/>
      <c r="PWO745" s="13"/>
      <c r="PWP745" s="13"/>
      <c r="PWQ745" s="13"/>
      <c r="PWR745" s="13"/>
      <c r="PWS745" s="13"/>
      <c r="PWT745" s="13"/>
      <c r="PWU745" s="13"/>
      <c r="PWV745" s="13"/>
      <c r="PWW745" s="13"/>
      <c r="PWX745" s="13"/>
      <c r="PWY745" s="13"/>
      <c r="PWZ745" s="13"/>
      <c r="PXA745" s="13"/>
      <c r="PXB745" s="13"/>
      <c r="PXC745" s="13"/>
      <c r="PXD745" s="13"/>
      <c r="PXE745" s="13"/>
      <c r="PXF745" s="13"/>
      <c r="PXG745" s="13"/>
      <c r="PXH745" s="13"/>
      <c r="PXI745" s="13"/>
      <c r="PXJ745" s="13"/>
      <c r="PXK745" s="13"/>
      <c r="PXL745" s="13"/>
      <c r="PXM745" s="13"/>
      <c r="PXN745" s="13"/>
      <c r="PXO745" s="13"/>
      <c r="PXP745" s="13"/>
      <c r="PXQ745" s="13"/>
      <c r="PXR745" s="13"/>
      <c r="PXS745" s="13"/>
      <c r="PXT745" s="13"/>
      <c r="PXU745" s="13"/>
      <c r="PXV745" s="13"/>
      <c r="PXW745" s="13"/>
      <c r="PXX745" s="13"/>
      <c r="PXY745" s="13"/>
      <c r="PXZ745" s="13"/>
      <c r="PYA745" s="13"/>
      <c r="PYB745" s="13"/>
      <c r="PYC745" s="13"/>
      <c r="PYD745" s="13"/>
      <c r="PYE745" s="13"/>
      <c r="PYF745" s="13"/>
      <c r="PYG745" s="13"/>
      <c r="PYH745" s="13"/>
      <c r="PYI745" s="13"/>
      <c r="PYJ745" s="13"/>
      <c r="PYK745" s="13"/>
      <c r="PYL745" s="13"/>
      <c r="PYM745" s="13"/>
      <c r="PYN745" s="13"/>
      <c r="PYO745" s="13"/>
      <c r="PYP745" s="13"/>
      <c r="PYQ745" s="13"/>
      <c r="PYR745" s="13"/>
      <c r="PYS745" s="13"/>
      <c r="PYT745" s="13"/>
      <c r="PYU745" s="13"/>
      <c r="PYV745" s="13"/>
      <c r="PYW745" s="13"/>
      <c r="PYX745" s="13"/>
      <c r="PYY745" s="13"/>
      <c r="PYZ745" s="13"/>
      <c r="PZA745" s="13"/>
      <c r="PZB745" s="13"/>
      <c r="PZC745" s="13"/>
      <c r="PZD745" s="13"/>
      <c r="PZE745" s="13"/>
      <c r="PZF745" s="13"/>
      <c r="PZG745" s="13"/>
      <c r="PZH745" s="13"/>
      <c r="PZI745" s="13"/>
      <c r="PZJ745" s="13"/>
      <c r="PZK745" s="13"/>
      <c r="PZL745" s="13"/>
      <c r="PZM745" s="13"/>
      <c r="PZN745" s="13"/>
      <c r="PZO745" s="13"/>
      <c r="PZP745" s="13"/>
      <c r="PZQ745" s="13"/>
      <c r="PZR745" s="13"/>
      <c r="PZS745" s="13"/>
      <c r="PZT745" s="13"/>
      <c r="PZU745" s="13"/>
      <c r="PZV745" s="13"/>
      <c r="PZW745" s="13"/>
      <c r="PZX745" s="13"/>
      <c r="PZY745" s="13"/>
      <c r="PZZ745" s="13"/>
      <c r="QAA745" s="13"/>
      <c r="QAB745" s="13"/>
      <c r="QAC745" s="13"/>
      <c r="QAD745" s="13"/>
      <c r="QAE745" s="13"/>
      <c r="QAF745" s="13"/>
      <c r="QAG745" s="13"/>
      <c r="QAH745" s="13"/>
      <c r="QAI745" s="13"/>
      <c r="QAJ745" s="13"/>
      <c r="QAK745" s="13"/>
      <c r="QAL745" s="13"/>
      <c r="QAM745" s="13"/>
      <c r="QAN745" s="13"/>
      <c r="QAO745" s="13"/>
      <c r="QAP745" s="13"/>
      <c r="QAQ745" s="13"/>
      <c r="QAR745" s="13"/>
      <c r="QAS745" s="13"/>
      <c r="QAT745" s="13"/>
      <c r="QAU745" s="13"/>
      <c r="QAV745" s="13"/>
      <c r="QAW745" s="13"/>
      <c r="QAX745" s="13"/>
      <c r="QAY745" s="13"/>
      <c r="QAZ745" s="13"/>
      <c r="QBA745" s="13"/>
      <c r="QBB745" s="13"/>
      <c r="QBC745" s="13"/>
      <c r="QBD745" s="13"/>
      <c r="QBE745" s="13"/>
      <c r="QBF745" s="13"/>
      <c r="QBG745" s="13"/>
      <c r="QBH745" s="13"/>
      <c r="QBI745" s="13"/>
      <c r="QBJ745" s="13"/>
      <c r="QBK745" s="13"/>
      <c r="QBL745" s="13"/>
      <c r="QBM745" s="13"/>
      <c r="QBN745" s="13"/>
      <c r="QBO745" s="13"/>
      <c r="QBP745" s="13"/>
      <c r="QBQ745" s="13"/>
      <c r="QBR745" s="13"/>
      <c r="QBS745" s="13"/>
      <c r="QBT745" s="13"/>
      <c r="QBU745" s="13"/>
      <c r="QBV745" s="13"/>
      <c r="QBW745" s="13"/>
      <c r="QBX745" s="13"/>
      <c r="QBY745" s="13"/>
      <c r="QBZ745" s="13"/>
      <c r="QCA745" s="13"/>
      <c r="QCB745" s="13"/>
      <c r="QCC745" s="13"/>
      <c r="QCD745" s="13"/>
      <c r="QCE745" s="13"/>
      <c r="QCF745" s="13"/>
      <c r="QCG745" s="13"/>
      <c r="QCH745" s="13"/>
      <c r="QCI745" s="13"/>
      <c r="QCJ745" s="13"/>
      <c r="QCK745" s="13"/>
      <c r="QCL745" s="13"/>
      <c r="QCM745" s="13"/>
      <c r="QCN745" s="13"/>
      <c r="QCO745" s="13"/>
      <c r="QCP745" s="13"/>
      <c r="QCQ745" s="13"/>
      <c r="QCR745" s="13"/>
      <c r="QCS745" s="13"/>
      <c r="QCT745" s="13"/>
      <c r="QCU745" s="13"/>
      <c r="QCV745" s="13"/>
      <c r="QCW745" s="13"/>
      <c r="QCX745" s="13"/>
      <c r="QCY745" s="13"/>
      <c r="QCZ745" s="13"/>
      <c r="QDA745" s="13"/>
      <c r="QDB745" s="13"/>
      <c r="QDC745" s="13"/>
      <c r="QDD745" s="13"/>
      <c r="QDE745" s="13"/>
      <c r="QDF745" s="13"/>
      <c r="QDG745" s="13"/>
      <c r="QDH745" s="13"/>
      <c r="QDI745" s="13"/>
      <c r="QDJ745" s="13"/>
      <c r="QDK745" s="13"/>
      <c r="QDL745" s="13"/>
      <c r="QDM745" s="13"/>
      <c r="QDN745" s="13"/>
      <c r="QDO745" s="13"/>
      <c r="QDP745" s="13"/>
      <c r="QDQ745" s="13"/>
      <c r="QDR745" s="13"/>
      <c r="QDS745" s="13"/>
      <c r="QDT745" s="13"/>
      <c r="QDU745" s="13"/>
      <c r="QDV745" s="13"/>
      <c r="QDW745" s="13"/>
      <c r="QDX745" s="13"/>
      <c r="QDY745" s="13"/>
      <c r="QDZ745" s="13"/>
      <c r="QEA745" s="13"/>
      <c r="QEB745" s="13"/>
      <c r="QEC745" s="13"/>
      <c r="QED745" s="13"/>
      <c r="QEE745" s="13"/>
      <c r="QEF745" s="13"/>
      <c r="QEG745" s="13"/>
      <c r="QEH745" s="13"/>
      <c r="QEI745" s="13"/>
      <c r="QEJ745" s="13"/>
      <c r="QEK745" s="13"/>
      <c r="QEL745" s="13"/>
      <c r="QEM745" s="13"/>
      <c r="QEN745" s="13"/>
      <c r="QEO745" s="13"/>
      <c r="QEP745" s="13"/>
      <c r="QEQ745" s="13"/>
      <c r="QER745" s="13"/>
      <c r="QES745" s="13"/>
      <c r="QET745" s="13"/>
      <c r="QEU745" s="13"/>
      <c r="QEV745" s="13"/>
      <c r="QEW745" s="13"/>
      <c r="QEX745" s="13"/>
      <c r="QEY745" s="13"/>
      <c r="QEZ745" s="13"/>
      <c r="QFA745" s="13"/>
      <c r="QFB745" s="13"/>
      <c r="QFC745" s="13"/>
      <c r="QFD745" s="13"/>
      <c r="QFE745" s="13"/>
      <c r="QFF745" s="13"/>
      <c r="QFG745" s="13"/>
      <c r="QFH745" s="13"/>
      <c r="QFI745" s="13"/>
      <c r="QFJ745" s="13"/>
      <c r="QFK745" s="13"/>
      <c r="QFL745" s="13"/>
      <c r="QFM745" s="13"/>
      <c r="QFN745" s="13"/>
      <c r="QFO745" s="13"/>
      <c r="QFP745" s="13"/>
      <c r="QFQ745" s="13"/>
      <c r="QFR745" s="13"/>
      <c r="QFS745" s="13"/>
      <c r="QFT745" s="13"/>
      <c r="QFU745" s="13"/>
      <c r="QFV745" s="13"/>
      <c r="QFW745" s="13"/>
      <c r="QFX745" s="13"/>
      <c r="QFY745" s="13"/>
      <c r="QFZ745" s="13"/>
      <c r="QGA745" s="13"/>
      <c r="QGB745" s="13"/>
      <c r="QGC745" s="13"/>
      <c r="QGD745" s="13"/>
      <c r="QGE745" s="13"/>
      <c r="QGF745" s="13"/>
      <c r="QGG745" s="13"/>
      <c r="QGH745" s="13"/>
      <c r="QGI745" s="13"/>
      <c r="QGJ745" s="13"/>
      <c r="QGK745" s="13"/>
      <c r="QGL745" s="13"/>
      <c r="QGM745" s="13"/>
      <c r="QGN745" s="13"/>
      <c r="QGO745" s="13"/>
      <c r="QGP745" s="13"/>
      <c r="QGQ745" s="13"/>
      <c r="QGR745" s="13"/>
      <c r="QGS745" s="13"/>
      <c r="QGT745" s="13"/>
      <c r="QGU745" s="13"/>
      <c r="QGV745" s="13"/>
      <c r="QGW745" s="13"/>
      <c r="QGX745" s="13"/>
      <c r="QGY745" s="13"/>
      <c r="QGZ745" s="13"/>
      <c r="QHA745" s="13"/>
      <c r="QHB745" s="13"/>
      <c r="QHC745" s="13"/>
      <c r="QHD745" s="13"/>
      <c r="QHE745" s="13"/>
      <c r="QHF745" s="13"/>
      <c r="QHG745" s="13"/>
      <c r="QHH745" s="13"/>
      <c r="QHI745" s="13"/>
      <c r="QHJ745" s="13"/>
      <c r="QHK745" s="13"/>
      <c r="QHL745" s="13"/>
      <c r="QHM745" s="13"/>
      <c r="QHN745" s="13"/>
      <c r="QHO745" s="13"/>
      <c r="QHP745" s="13"/>
      <c r="QHQ745" s="13"/>
      <c r="QHR745" s="13"/>
      <c r="QHS745" s="13"/>
      <c r="QHT745" s="13"/>
      <c r="QHU745" s="13"/>
      <c r="QHV745" s="13"/>
      <c r="QHW745" s="13"/>
      <c r="QHX745" s="13"/>
      <c r="QHY745" s="13"/>
      <c r="QHZ745" s="13"/>
      <c r="QIA745" s="13"/>
      <c r="QIB745" s="13"/>
      <c r="QIC745" s="13"/>
      <c r="QID745" s="13"/>
      <c r="QIE745" s="13"/>
      <c r="QIF745" s="13"/>
      <c r="QIG745" s="13"/>
      <c r="QIH745" s="13"/>
      <c r="QII745" s="13"/>
      <c r="QIJ745" s="13"/>
      <c r="QIK745" s="13"/>
      <c r="QIL745" s="13"/>
      <c r="QIM745" s="13"/>
      <c r="QIN745" s="13"/>
      <c r="QIO745" s="13"/>
      <c r="QIP745" s="13"/>
      <c r="QIQ745" s="13"/>
      <c r="QIR745" s="13"/>
      <c r="QIS745" s="13"/>
      <c r="QIT745" s="13"/>
      <c r="QIU745" s="13"/>
      <c r="QIV745" s="13"/>
      <c r="QIW745" s="13"/>
      <c r="QIX745" s="13"/>
      <c r="QIY745" s="13"/>
      <c r="QIZ745" s="13"/>
      <c r="QJA745" s="13"/>
      <c r="QJB745" s="13"/>
      <c r="QJC745" s="13"/>
      <c r="QJD745" s="13"/>
      <c r="QJE745" s="13"/>
      <c r="QJF745" s="13"/>
      <c r="QJG745" s="13"/>
      <c r="QJH745" s="13"/>
      <c r="QJI745" s="13"/>
      <c r="QJJ745" s="13"/>
      <c r="QJK745" s="13"/>
      <c r="QJL745" s="13"/>
      <c r="QJM745" s="13"/>
      <c r="QJN745" s="13"/>
      <c r="QJO745" s="13"/>
      <c r="QJP745" s="13"/>
      <c r="QJQ745" s="13"/>
      <c r="QJR745" s="13"/>
      <c r="QJS745" s="13"/>
      <c r="QJT745" s="13"/>
      <c r="QJU745" s="13"/>
      <c r="QJV745" s="13"/>
      <c r="QJW745" s="13"/>
      <c r="QJX745" s="13"/>
      <c r="QJY745" s="13"/>
      <c r="QJZ745" s="13"/>
      <c r="QKA745" s="13"/>
      <c r="QKB745" s="13"/>
      <c r="QKC745" s="13"/>
      <c r="QKD745" s="13"/>
      <c r="QKE745" s="13"/>
      <c r="QKF745" s="13"/>
      <c r="QKG745" s="13"/>
      <c r="QKH745" s="13"/>
      <c r="QKI745" s="13"/>
      <c r="QKJ745" s="13"/>
      <c r="QKK745" s="13"/>
      <c r="QKL745" s="13"/>
      <c r="QKM745" s="13"/>
      <c r="QKN745" s="13"/>
      <c r="QKO745" s="13"/>
      <c r="QKP745" s="13"/>
      <c r="QKQ745" s="13"/>
      <c r="QKR745" s="13"/>
      <c r="QKS745" s="13"/>
      <c r="QKT745" s="13"/>
      <c r="QKU745" s="13"/>
      <c r="QKV745" s="13"/>
      <c r="QKW745" s="13"/>
      <c r="QKX745" s="13"/>
      <c r="QKY745" s="13"/>
      <c r="QKZ745" s="13"/>
      <c r="QLA745" s="13"/>
      <c r="QLB745" s="13"/>
      <c r="QLC745" s="13"/>
      <c r="QLD745" s="13"/>
      <c r="QLE745" s="13"/>
      <c r="QLF745" s="13"/>
      <c r="QLG745" s="13"/>
      <c r="QLH745" s="13"/>
      <c r="QLI745" s="13"/>
      <c r="QLJ745" s="13"/>
      <c r="QLK745" s="13"/>
      <c r="QLL745" s="13"/>
      <c r="QLM745" s="13"/>
      <c r="QLN745" s="13"/>
      <c r="QLO745" s="13"/>
      <c r="QLP745" s="13"/>
      <c r="QLQ745" s="13"/>
      <c r="QLR745" s="13"/>
      <c r="QLS745" s="13"/>
      <c r="QLT745" s="13"/>
      <c r="QLU745" s="13"/>
      <c r="QLV745" s="13"/>
      <c r="QLW745" s="13"/>
      <c r="QLX745" s="13"/>
      <c r="QLY745" s="13"/>
      <c r="QLZ745" s="13"/>
      <c r="QMA745" s="13"/>
      <c r="QMB745" s="13"/>
      <c r="QMC745" s="13"/>
      <c r="QMD745" s="13"/>
      <c r="QME745" s="13"/>
      <c r="QMF745" s="13"/>
      <c r="QMG745" s="13"/>
      <c r="QMH745" s="13"/>
      <c r="QMI745" s="13"/>
      <c r="QMJ745" s="13"/>
      <c r="QMK745" s="13"/>
      <c r="QML745" s="13"/>
      <c r="QMM745" s="13"/>
      <c r="QMN745" s="13"/>
      <c r="QMO745" s="13"/>
      <c r="QMP745" s="13"/>
      <c r="QMQ745" s="13"/>
      <c r="QMR745" s="13"/>
      <c r="QMS745" s="13"/>
      <c r="QMT745" s="13"/>
      <c r="QMU745" s="13"/>
      <c r="QMV745" s="13"/>
      <c r="QMW745" s="13"/>
      <c r="QMX745" s="13"/>
      <c r="QMY745" s="13"/>
      <c r="QMZ745" s="13"/>
      <c r="QNA745" s="13"/>
      <c r="QNB745" s="13"/>
      <c r="QNC745" s="13"/>
      <c r="QND745" s="13"/>
      <c r="QNE745" s="13"/>
      <c r="QNF745" s="13"/>
      <c r="QNG745" s="13"/>
      <c r="QNH745" s="13"/>
      <c r="QNI745" s="13"/>
      <c r="QNJ745" s="13"/>
      <c r="QNK745" s="13"/>
      <c r="QNL745" s="13"/>
      <c r="QNM745" s="13"/>
      <c r="QNN745" s="13"/>
      <c r="QNO745" s="13"/>
      <c r="QNP745" s="13"/>
      <c r="QNQ745" s="13"/>
      <c r="QNR745" s="13"/>
      <c r="QNS745" s="13"/>
      <c r="QNT745" s="13"/>
      <c r="QNU745" s="13"/>
      <c r="QNV745" s="13"/>
      <c r="QNW745" s="13"/>
      <c r="QNX745" s="13"/>
      <c r="QNY745" s="13"/>
      <c r="QNZ745" s="13"/>
      <c r="QOA745" s="13"/>
      <c r="QOB745" s="13"/>
      <c r="QOC745" s="13"/>
      <c r="QOD745" s="13"/>
      <c r="QOE745" s="13"/>
      <c r="QOF745" s="13"/>
      <c r="QOG745" s="13"/>
      <c r="QOH745" s="13"/>
      <c r="QOI745" s="13"/>
      <c r="QOJ745" s="13"/>
      <c r="QOK745" s="13"/>
      <c r="QOL745" s="13"/>
      <c r="QOM745" s="13"/>
      <c r="QON745" s="13"/>
      <c r="QOO745" s="13"/>
      <c r="QOP745" s="13"/>
      <c r="QOQ745" s="13"/>
      <c r="QOR745" s="13"/>
      <c r="QOS745" s="13"/>
      <c r="QOT745" s="13"/>
      <c r="QOU745" s="13"/>
      <c r="QOV745" s="13"/>
      <c r="QOW745" s="13"/>
      <c r="QOX745" s="13"/>
      <c r="QOY745" s="13"/>
      <c r="QOZ745" s="13"/>
      <c r="QPA745" s="13"/>
      <c r="QPB745" s="13"/>
      <c r="QPC745" s="13"/>
      <c r="QPD745" s="13"/>
      <c r="QPE745" s="13"/>
      <c r="QPF745" s="13"/>
      <c r="QPG745" s="13"/>
      <c r="QPH745" s="13"/>
      <c r="QPI745" s="13"/>
      <c r="QPJ745" s="13"/>
      <c r="QPK745" s="13"/>
      <c r="QPL745" s="13"/>
      <c r="QPM745" s="13"/>
      <c r="QPN745" s="13"/>
      <c r="QPO745" s="13"/>
      <c r="QPP745" s="13"/>
      <c r="QPQ745" s="13"/>
      <c r="QPR745" s="13"/>
      <c r="QPS745" s="13"/>
      <c r="QPT745" s="13"/>
      <c r="QPU745" s="13"/>
      <c r="QPV745" s="13"/>
      <c r="QPW745" s="13"/>
      <c r="QPX745" s="13"/>
      <c r="QPY745" s="13"/>
      <c r="QPZ745" s="13"/>
      <c r="QQA745" s="13"/>
      <c r="QQB745" s="13"/>
      <c r="QQC745" s="13"/>
      <c r="QQD745" s="13"/>
      <c r="QQE745" s="13"/>
      <c r="QQF745" s="13"/>
      <c r="QQG745" s="13"/>
      <c r="QQH745" s="13"/>
      <c r="QQI745" s="13"/>
      <c r="QQJ745" s="13"/>
      <c r="QQK745" s="13"/>
      <c r="QQL745" s="13"/>
      <c r="QQM745" s="13"/>
      <c r="QQN745" s="13"/>
      <c r="QQO745" s="13"/>
      <c r="QQP745" s="13"/>
      <c r="QQQ745" s="13"/>
      <c r="QQR745" s="13"/>
      <c r="QQS745" s="13"/>
      <c r="QQT745" s="13"/>
      <c r="QQU745" s="13"/>
      <c r="QQV745" s="13"/>
      <c r="QQW745" s="13"/>
      <c r="QQX745" s="13"/>
      <c r="QQY745" s="13"/>
      <c r="QQZ745" s="13"/>
      <c r="QRA745" s="13"/>
      <c r="QRB745" s="13"/>
      <c r="QRC745" s="13"/>
      <c r="QRD745" s="13"/>
      <c r="QRE745" s="13"/>
      <c r="QRF745" s="13"/>
      <c r="QRG745" s="13"/>
      <c r="QRH745" s="13"/>
      <c r="QRI745" s="13"/>
      <c r="QRJ745" s="13"/>
      <c r="QRK745" s="13"/>
      <c r="QRL745" s="13"/>
      <c r="QRM745" s="13"/>
      <c r="QRN745" s="13"/>
      <c r="QRO745" s="13"/>
      <c r="QRP745" s="13"/>
      <c r="QRQ745" s="13"/>
      <c r="QRR745" s="13"/>
      <c r="QRS745" s="13"/>
      <c r="QRT745" s="13"/>
      <c r="QRU745" s="13"/>
      <c r="QRV745" s="13"/>
      <c r="QRW745" s="13"/>
      <c r="QRX745" s="13"/>
      <c r="QRY745" s="13"/>
      <c r="QRZ745" s="13"/>
      <c r="QSA745" s="13"/>
      <c r="QSB745" s="13"/>
      <c r="QSC745" s="13"/>
      <c r="QSD745" s="13"/>
      <c r="QSE745" s="13"/>
      <c r="QSF745" s="13"/>
      <c r="QSG745" s="13"/>
      <c r="QSH745" s="13"/>
      <c r="QSI745" s="13"/>
      <c r="QSJ745" s="13"/>
      <c r="QSK745" s="13"/>
      <c r="QSL745" s="13"/>
      <c r="QSM745" s="13"/>
      <c r="QSN745" s="13"/>
      <c r="QSO745" s="13"/>
      <c r="QSP745" s="13"/>
      <c r="QSQ745" s="13"/>
      <c r="QSR745" s="13"/>
      <c r="QSS745" s="13"/>
      <c r="QST745" s="13"/>
      <c r="QSU745" s="13"/>
      <c r="QSV745" s="13"/>
      <c r="QSW745" s="13"/>
      <c r="QSX745" s="13"/>
      <c r="QSY745" s="13"/>
      <c r="QSZ745" s="13"/>
      <c r="QTA745" s="13"/>
      <c r="QTB745" s="13"/>
      <c r="QTC745" s="13"/>
      <c r="QTD745" s="13"/>
      <c r="QTE745" s="13"/>
      <c r="QTF745" s="13"/>
      <c r="QTG745" s="13"/>
      <c r="QTH745" s="13"/>
      <c r="QTI745" s="13"/>
      <c r="QTJ745" s="13"/>
      <c r="QTK745" s="13"/>
      <c r="QTL745" s="13"/>
      <c r="QTM745" s="13"/>
      <c r="QTN745" s="13"/>
      <c r="QTO745" s="13"/>
      <c r="QTP745" s="13"/>
      <c r="QTQ745" s="13"/>
      <c r="QTR745" s="13"/>
      <c r="QTS745" s="13"/>
      <c r="QTT745" s="13"/>
      <c r="QTU745" s="13"/>
      <c r="QTV745" s="13"/>
      <c r="QTW745" s="13"/>
      <c r="QTX745" s="13"/>
      <c r="QTY745" s="13"/>
      <c r="QTZ745" s="13"/>
      <c r="QUA745" s="13"/>
      <c r="QUB745" s="13"/>
      <c r="QUC745" s="13"/>
      <c r="QUD745" s="13"/>
      <c r="QUE745" s="13"/>
      <c r="QUF745" s="13"/>
      <c r="QUG745" s="13"/>
      <c r="QUH745" s="13"/>
      <c r="QUI745" s="13"/>
      <c r="QUJ745" s="13"/>
      <c r="QUK745" s="13"/>
      <c r="QUL745" s="13"/>
      <c r="QUM745" s="13"/>
      <c r="QUN745" s="13"/>
      <c r="QUO745" s="13"/>
      <c r="QUP745" s="13"/>
      <c r="QUQ745" s="13"/>
      <c r="QUR745" s="13"/>
      <c r="QUS745" s="13"/>
      <c r="QUT745" s="13"/>
      <c r="QUU745" s="13"/>
      <c r="QUV745" s="13"/>
      <c r="QUW745" s="13"/>
      <c r="QUX745" s="13"/>
      <c r="QUY745" s="13"/>
      <c r="QUZ745" s="13"/>
      <c r="QVA745" s="13"/>
      <c r="QVB745" s="13"/>
      <c r="QVC745" s="13"/>
      <c r="QVD745" s="13"/>
      <c r="QVE745" s="13"/>
      <c r="QVF745" s="13"/>
      <c r="QVG745" s="13"/>
      <c r="QVH745" s="13"/>
      <c r="QVI745" s="13"/>
      <c r="QVJ745" s="13"/>
      <c r="QVK745" s="13"/>
      <c r="QVL745" s="13"/>
      <c r="QVM745" s="13"/>
      <c r="QVN745" s="13"/>
      <c r="QVO745" s="13"/>
      <c r="QVP745" s="13"/>
      <c r="QVQ745" s="13"/>
      <c r="QVR745" s="13"/>
      <c r="QVS745" s="13"/>
      <c r="QVT745" s="13"/>
      <c r="QVU745" s="13"/>
      <c r="QVV745" s="13"/>
      <c r="QVW745" s="13"/>
      <c r="QVX745" s="13"/>
      <c r="QVY745" s="13"/>
      <c r="QVZ745" s="13"/>
      <c r="QWA745" s="13"/>
      <c r="QWB745" s="13"/>
      <c r="QWC745" s="13"/>
      <c r="QWD745" s="13"/>
      <c r="QWE745" s="13"/>
      <c r="QWF745" s="13"/>
      <c r="QWG745" s="13"/>
      <c r="QWH745" s="13"/>
      <c r="QWI745" s="13"/>
      <c r="QWJ745" s="13"/>
      <c r="QWK745" s="13"/>
      <c r="QWL745" s="13"/>
      <c r="QWM745" s="13"/>
      <c r="QWN745" s="13"/>
      <c r="QWO745" s="13"/>
      <c r="QWP745" s="13"/>
      <c r="QWQ745" s="13"/>
      <c r="QWR745" s="13"/>
      <c r="QWS745" s="13"/>
      <c r="QWT745" s="13"/>
      <c r="QWU745" s="13"/>
      <c r="QWV745" s="13"/>
      <c r="QWW745" s="13"/>
      <c r="QWX745" s="13"/>
      <c r="QWY745" s="13"/>
      <c r="QWZ745" s="13"/>
      <c r="QXA745" s="13"/>
      <c r="QXB745" s="13"/>
      <c r="QXC745" s="13"/>
      <c r="QXD745" s="13"/>
      <c r="QXE745" s="13"/>
      <c r="QXF745" s="13"/>
      <c r="QXG745" s="13"/>
      <c r="QXH745" s="13"/>
      <c r="QXI745" s="13"/>
      <c r="QXJ745" s="13"/>
      <c r="QXK745" s="13"/>
      <c r="QXL745" s="13"/>
      <c r="QXM745" s="13"/>
      <c r="QXN745" s="13"/>
      <c r="QXO745" s="13"/>
      <c r="QXP745" s="13"/>
      <c r="QXQ745" s="13"/>
      <c r="QXR745" s="13"/>
      <c r="QXS745" s="13"/>
      <c r="QXT745" s="13"/>
      <c r="QXU745" s="13"/>
      <c r="QXV745" s="13"/>
      <c r="QXW745" s="13"/>
      <c r="QXX745" s="13"/>
      <c r="QXY745" s="13"/>
      <c r="QXZ745" s="13"/>
      <c r="QYA745" s="13"/>
      <c r="QYB745" s="13"/>
      <c r="QYC745" s="13"/>
      <c r="QYD745" s="13"/>
      <c r="QYE745" s="13"/>
      <c r="QYF745" s="13"/>
      <c r="QYG745" s="13"/>
      <c r="QYH745" s="13"/>
      <c r="QYI745" s="13"/>
      <c r="QYJ745" s="13"/>
      <c r="QYK745" s="13"/>
      <c r="QYL745" s="13"/>
      <c r="QYM745" s="13"/>
      <c r="QYN745" s="13"/>
      <c r="QYO745" s="13"/>
      <c r="QYP745" s="13"/>
      <c r="QYQ745" s="13"/>
      <c r="QYR745" s="13"/>
      <c r="QYS745" s="13"/>
      <c r="QYT745" s="13"/>
      <c r="QYU745" s="13"/>
      <c r="QYV745" s="13"/>
      <c r="QYW745" s="13"/>
      <c r="QYX745" s="13"/>
      <c r="QYY745" s="13"/>
      <c r="QYZ745" s="13"/>
      <c r="QZA745" s="13"/>
      <c r="QZB745" s="13"/>
      <c r="QZC745" s="13"/>
      <c r="QZD745" s="13"/>
      <c r="QZE745" s="13"/>
      <c r="QZF745" s="13"/>
      <c r="QZG745" s="13"/>
      <c r="QZH745" s="13"/>
      <c r="QZI745" s="13"/>
      <c r="QZJ745" s="13"/>
      <c r="QZK745" s="13"/>
      <c r="QZL745" s="13"/>
      <c r="QZM745" s="13"/>
      <c r="QZN745" s="13"/>
      <c r="QZO745" s="13"/>
      <c r="QZP745" s="13"/>
      <c r="QZQ745" s="13"/>
      <c r="QZR745" s="13"/>
      <c r="QZS745" s="13"/>
      <c r="QZT745" s="13"/>
      <c r="QZU745" s="13"/>
      <c r="QZV745" s="13"/>
      <c r="QZW745" s="13"/>
      <c r="QZX745" s="13"/>
      <c r="QZY745" s="13"/>
      <c r="QZZ745" s="13"/>
      <c r="RAA745" s="13"/>
      <c r="RAB745" s="13"/>
      <c r="RAC745" s="13"/>
      <c r="RAD745" s="13"/>
      <c r="RAE745" s="13"/>
      <c r="RAF745" s="13"/>
      <c r="RAG745" s="13"/>
      <c r="RAH745" s="13"/>
      <c r="RAI745" s="13"/>
      <c r="RAJ745" s="13"/>
      <c r="RAK745" s="13"/>
      <c r="RAL745" s="13"/>
      <c r="RAM745" s="13"/>
      <c r="RAN745" s="13"/>
      <c r="RAO745" s="13"/>
      <c r="RAP745" s="13"/>
      <c r="RAQ745" s="13"/>
      <c r="RAR745" s="13"/>
      <c r="RAS745" s="13"/>
      <c r="RAT745" s="13"/>
      <c r="RAU745" s="13"/>
      <c r="RAV745" s="13"/>
      <c r="RAW745" s="13"/>
      <c r="RAX745" s="13"/>
      <c r="RAY745" s="13"/>
      <c r="RAZ745" s="13"/>
      <c r="RBA745" s="13"/>
      <c r="RBB745" s="13"/>
      <c r="RBC745" s="13"/>
      <c r="RBD745" s="13"/>
      <c r="RBE745" s="13"/>
      <c r="RBF745" s="13"/>
      <c r="RBG745" s="13"/>
      <c r="RBH745" s="13"/>
      <c r="RBI745" s="13"/>
      <c r="RBJ745" s="13"/>
      <c r="RBK745" s="13"/>
      <c r="RBL745" s="13"/>
      <c r="RBM745" s="13"/>
      <c r="RBN745" s="13"/>
      <c r="RBO745" s="13"/>
      <c r="RBP745" s="13"/>
      <c r="RBQ745" s="13"/>
      <c r="RBR745" s="13"/>
      <c r="RBS745" s="13"/>
      <c r="RBT745" s="13"/>
      <c r="RBU745" s="13"/>
      <c r="RBV745" s="13"/>
      <c r="RBW745" s="13"/>
      <c r="RBX745" s="13"/>
      <c r="RBY745" s="13"/>
      <c r="RBZ745" s="13"/>
      <c r="RCA745" s="13"/>
      <c r="RCB745" s="13"/>
      <c r="RCC745" s="13"/>
      <c r="RCD745" s="13"/>
      <c r="RCE745" s="13"/>
      <c r="RCF745" s="13"/>
      <c r="RCG745" s="13"/>
      <c r="RCH745" s="13"/>
      <c r="RCI745" s="13"/>
      <c r="RCJ745" s="13"/>
      <c r="RCK745" s="13"/>
      <c r="RCL745" s="13"/>
      <c r="RCM745" s="13"/>
      <c r="RCN745" s="13"/>
      <c r="RCO745" s="13"/>
      <c r="RCP745" s="13"/>
      <c r="RCQ745" s="13"/>
      <c r="RCR745" s="13"/>
      <c r="RCS745" s="13"/>
      <c r="RCT745" s="13"/>
      <c r="RCU745" s="13"/>
      <c r="RCV745" s="13"/>
      <c r="RCW745" s="13"/>
      <c r="RCX745" s="13"/>
      <c r="RCY745" s="13"/>
      <c r="RCZ745" s="13"/>
      <c r="RDA745" s="13"/>
      <c r="RDB745" s="13"/>
      <c r="RDC745" s="13"/>
      <c r="RDD745" s="13"/>
      <c r="RDE745" s="13"/>
      <c r="RDF745" s="13"/>
      <c r="RDG745" s="13"/>
      <c r="RDH745" s="13"/>
      <c r="RDI745" s="13"/>
      <c r="RDJ745" s="13"/>
      <c r="RDK745" s="13"/>
      <c r="RDL745" s="13"/>
      <c r="RDM745" s="13"/>
      <c r="RDN745" s="13"/>
      <c r="RDO745" s="13"/>
      <c r="RDP745" s="13"/>
      <c r="RDQ745" s="13"/>
      <c r="RDR745" s="13"/>
      <c r="RDS745" s="13"/>
      <c r="RDT745" s="13"/>
      <c r="RDU745" s="13"/>
      <c r="RDV745" s="13"/>
      <c r="RDW745" s="13"/>
      <c r="RDX745" s="13"/>
      <c r="RDY745" s="13"/>
      <c r="RDZ745" s="13"/>
      <c r="REA745" s="13"/>
      <c r="REB745" s="13"/>
      <c r="REC745" s="13"/>
      <c r="RED745" s="13"/>
      <c r="REE745" s="13"/>
      <c r="REF745" s="13"/>
      <c r="REG745" s="13"/>
      <c r="REH745" s="13"/>
      <c r="REI745" s="13"/>
      <c r="REJ745" s="13"/>
      <c r="REK745" s="13"/>
      <c r="REL745" s="13"/>
      <c r="REM745" s="13"/>
      <c r="REN745" s="13"/>
      <c r="REO745" s="13"/>
      <c r="REP745" s="13"/>
      <c r="REQ745" s="13"/>
      <c r="RER745" s="13"/>
      <c r="RES745" s="13"/>
      <c r="RET745" s="13"/>
      <c r="REU745" s="13"/>
      <c r="REV745" s="13"/>
      <c r="REW745" s="13"/>
      <c r="REX745" s="13"/>
      <c r="REY745" s="13"/>
      <c r="REZ745" s="13"/>
      <c r="RFA745" s="13"/>
      <c r="RFB745" s="13"/>
      <c r="RFC745" s="13"/>
      <c r="RFD745" s="13"/>
      <c r="RFE745" s="13"/>
      <c r="RFF745" s="13"/>
      <c r="RFG745" s="13"/>
      <c r="RFH745" s="13"/>
      <c r="RFI745" s="13"/>
      <c r="RFJ745" s="13"/>
      <c r="RFK745" s="13"/>
      <c r="RFL745" s="13"/>
      <c r="RFM745" s="13"/>
      <c r="RFN745" s="13"/>
      <c r="RFO745" s="13"/>
      <c r="RFP745" s="13"/>
      <c r="RFQ745" s="13"/>
      <c r="RFR745" s="13"/>
      <c r="RFS745" s="13"/>
      <c r="RFT745" s="13"/>
      <c r="RFU745" s="13"/>
      <c r="RFV745" s="13"/>
      <c r="RFW745" s="13"/>
      <c r="RFX745" s="13"/>
      <c r="RFY745" s="13"/>
      <c r="RFZ745" s="13"/>
      <c r="RGA745" s="13"/>
      <c r="RGB745" s="13"/>
      <c r="RGC745" s="13"/>
      <c r="RGD745" s="13"/>
      <c r="RGE745" s="13"/>
      <c r="RGF745" s="13"/>
      <c r="RGG745" s="13"/>
      <c r="RGH745" s="13"/>
      <c r="RGI745" s="13"/>
      <c r="RGJ745" s="13"/>
      <c r="RGK745" s="13"/>
      <c r="RGL745" s="13"/>
      <c r="RGM745" s="13"/>
      <c r="RGN745" s="13"/>
      <c r="RGO745" s="13"/>
      <c r="RGP745" s="13"/>
      <c r="RGQ745" s="13"/>
      <c r="RGR745" s="13"/>
      <c r="RGS745" s="13"/>
      <c r="RGT745" s="13"/>
      <c r="RGU745" s="13"/>
      <c r="RGV745" s="13"/>
      <c r="RGW745" s="13"/>
      <c r="RGX745" s="13"/>
      <c r="RGY745" s="13"/>
      <c r="RGZ745" s="13"/>
      <c r="RHA745" s="13"/>
      <c r="RHB745" s="13"/>
      <c r="RHC745" s="13"/>
      <c r="RHD745" s="13"/>
      <c r="RHE745" s="13"/>
      <c r="RHF745" s="13"/>
      <c r="RHG745" s="13"/>
      <c r="RHH745" s="13"/>
      <c r="RHI745" s="13"/>
      <c r="RHJ745" s="13"/>
      <c r="RHK745" s="13"/>
      <c r="RHL745" s="13"/>
      <c r="RHM745" s="13"/>
      <c r="RHN745" s="13"/>
      <c r="RHO745" s="13"/>
      <c r="RHP745" s="13"/>
      <c r="RHQ745" s="13"/>
      <c r="RHR745" s="13"/>
      <c r="RHS745" s="13"/>
      <c r="RHT745" s="13"/>
      <c r="RHU745" s="13"/>
      <c r="RHV745" s="13"/>
      <c r="RHW745" s="13"/>
      <c r="RHX745" s="13"/>
      <c r="RHY745" s="13"/>
      <c r="RHZ745" s="13"/>
      <c r="RIA745" s="13"/>
      <c r="RIB745" s="13"/>
      <c r="RIC745" s="13"/>
      <c r="RID745" s="13"/>
      <c r="RIE745" s="13"/>
      <c r="RIF745" s="13"/>
      <c r="RIG745" s="13"/>
      <c r="RIH745" s="13"/>
      <c r="RII745" s="13"/>
      <c r="RIJ745" s="13"/>
      <c r="RIK745" s="13"/>
      <c r="RIL745" s="13"/>
      <c r="RIM745" s="13"/>
      <c r="RIN745" s="13"/>
      <c r="RIO745" s="13"/>
      <c r="RIP745" s="13"/>
      <c r="RIQ745" s="13"/>
      <c r="RIR745" s="13"/>
      <c r="RIS745" s="13"/>
      <c r="RIT745" s="13"/>
      <c r="RIU745" s="13"/>
      <c r="RIV745" s="13"/>
      <c r="RIW745" s="13"/>
      <c r="RIX745" s="13"/>
      <c r="RIY745" s="13"/>
      <c r="RIZ745" s="13"/>
      <c r="RJA745" s="13"/>
      <c r="RJB745" s="13"/>
      <c r="RJC745" s="13"/>
      <c r="RJD745" s="13"/>
      <c r="RJE745" s="13"/>
      <c r="RJF745" s="13"/>
      <c r="RJG745" s="13"/>
      <c r="RJH745" s="13"/>
      <c r="RJI745" s="13"/>
      <c r="RJJ745" s="13"/>
      <c r="RJK745" s="13"/>
      <c r="RJL745" s="13"/>
      <c r="RJM745" s="13"/>
      <c r="RJN745" s="13"/>
      <c r="RJO745" s="13"/>
      <c r="RJP745" s="13"/>
      <c r="RJQ745" s="13"/>
      <c r="RJR745" s="13"/>
      <c r="RJS745" s="13"/>
      <c r="RJT745" s="13"/>
      <c r="RJU745" s="13"/>
      <c r="RJV745" s="13"/>
      <c r="RJW745" s="13"/>
      <c r="RJX745" s="13"/>
      <c r="RJY745" s="13"/>
      <c r="RJZ745" s="13"/>
      <c r="RKA745" s="13"/>
      <c r="RKB745" s="13"/>
      <c r="RKC745" s="13"/>
      <c r="RKD745" s="13"/>
      <c r="RKE745" s="13"/>
      <c r="RKF745" s="13"/>
      <c r="RKG745" s="13"/>
      <c r="RKH745" s="13"/>
      <c r="RKI745" s="13"/>
      <c r="RKJ745" s="13"/>
      <c r="RKK745" s="13"/>
      <c r="RKL745" s="13"/>
      <c r="RKM745" s="13"/>
      <c r="RKN745" s="13"/>
      <c r="RKO745" s="13"/>
      <c r="RKP745" s="13"/>
      <c r="RKQ745" s="13"/>
      <c r="RKR745" s="13"/>
      <c r="RKS745" s="13"/>
      <c r="RKT745" s="13"/>
      <c r="RKU745" s="13"/>
      <c r="RKV745" s="13"/>
      <c r="RKW745" s="13"/>
      <c r="RKX745" s="13"/>
      <c r="RKY745" s="13"/>
      <c r="RKZ745" s="13"/>
      <c r="RLA745" s="13"/>
      <c r="RLB745" s="13"/>
      <c r="RLC745" s="13"/>
      <c r="RLD745" s="13"/>
      <c r="RLE745" s="13"/>
      <c r="RLF745" s="13"/>
      <c r="RLG745" s="13"/>
      <c r="RLH745" s="13"/>
      <c r="RLI745" s="13"/>
      <c r="RLJ745" s="13"/>
      <c r="RLK745" s="13"/>
      <c r="RLL745" s="13"/>
      <c r="RLM745" s="13"/>
      <c r="RLN745" s="13"/>
      <c r="RLO745" s="13"/>
      <c r="RLP745" s="13"/>
      <c r="RLQ745" s="13"/>
      <c r="RLR745" s="13"/>
      <c r="RLS745" s="13"/>
      <c r="RLT745" s="13"/>
      <c r="RLU745" s="13"/>
      <c r="RLV745" s="13"/>
      <c r="RLW745" s="13"/>
      <c r="RLX745" s="13"/>
      <c r="RLY745" s="13"/>
      <c r="RLZ745" s="13"/>
      <c r="RMA745" s="13"/>
      <c r="RMB745" s="13"/>
      <c r="RMC745" s="13"/>
      <c r="RMD745" s="13"/>
      <c r="RME745" s="13"/>
      <c r="RMF745" s="13"/>
      <c r="RMG745" s="13"/>
      <c r="RMH745" s="13"/>
      <c r="RMI745" s="13"/>
      <c r="RMJ745" s="13"/>
      <c r="RMK745" s="13"/>
      <c r="RML745" s="13"/>
      <c r="RMM745" s="13"/>
      <c r="RMN745" s="13"/>
      <c r="RMO745" s="13"/>
      <c r="RMP745" s="13"/>
      <c r="RMQ745" s="13"/>
      <c r="RMR745" s="13"/>
      <c r="RMS745" s="13"/>
      <c r="RMT745" s="13"/>
      <c r="RMU745" s="13"/>
      <c r="RMV745" s="13"/>
      <c r="RMW745" s="13"/>
      <c r="RMX745" s="13"/>
      <c r="RMY745" s="13"/>
      <c r="RMZ745" s="13"/>
      <c r="RNA745" s="13"/>
      <c r="RNB745" s="13"/>
      <c r="RNC745" s="13"/>
      <c r="RND745" s="13"/>
      <c r="RNE745" s="13"/>
      <c r="RNF745" s="13"/>
      <c r="RNG745" s="13"/>
      <c r="RNH745" s="13"/>
      <c r="RNI745" s="13"/>
      <c r="RNJ745" s="13"/>
      <c r="RNK745" s="13"/>
      <c r="RNL745" s="13"/>
      <c r="RNM745" s="13"/>
      <c r="RNN745" s="13"/>
      <c r="RNO745" s="13"/>
      <c r="RNP745" s="13"/>
      <c r="RNQ745" s="13"/>
      <c r="RNR745" s="13"/>
      <c r="RNS745" s="13"/>
      <c r="RNT745" s="13"/>
      <c r="RNU745" s="13"/>
      <c r="RNV745" s="13"/>
      <c r="RNW745" s="13"/>
      <c r="RNX745" s="13"/>
      <c r="RNY745" s="13"/>
      <c r="RNZ745" s="13"/>
      <c r="ROA745" s="13"/>
      <c r="ROB745" s="13"/>
      <c r="ROC745" s="13"/>
      <c r="ROD745" s="13"/>
      <c r="ROE745" s="13"/>
      <c r="ROF745" s="13"/>
      <c r="ROG745" s="13"/>
      <c r="ROH745" s="13"/>
      <c r="ROI745" s="13"/>
      <c r="ROJ745" s="13"/>
      <c r="ROK745" s="13"/>
      <c r="ROL745" s="13"/>
      <c r="ROM745" s="13"/>
      <c r="RON745" s="13"/>
      <c r="ROO745" s="13"/>
      <c r="ROP745" s="13"/>
      <c r="ROQ745" s="13"/>
      <c r="ROR745" s="13"/>
      <c r="ROS745" s="13"/>
      <c r="ROT745" s="13"/>
      <c r="ROU745" s="13"/>
      <c r="ROV745" s="13"/>
      <c r="ROW745" s="13"/>
      <c r="ROX745" s="13"/>
      <c r="ROY745" s="13"/>
      <c r="ROZ745" s="13"/>
      <c r="RPA745" s="13"/>
      <c r="RPB745" s="13"/>
      <c r="RPC745" s="13"/>
      <c r="RPD745" s="13"/>
      <c r="RPE745" s="13"/>
      <c r="RPF745" s="13"/>
      <c r="RPG745" s="13"/>
      <c r="RPH745" s="13"/>
      <c r="RPI745" s="13"/>
      <c r="RPJ745" s="13"/>
      <c r="RPK745" s="13"/>
      <c r="RPL745" s="13"/>
      <c r="RPM745" s="13"/>
      <c r="RPN745" s="13"/>
      <c r="RPO745" s="13"/>
      <c r="RPP745" s="13"/>
      <c r="RPQ745" s="13"/>
      <c r="RPR745" s="13"/>
      <c r="RPS745" s="13"/>
      <c r="RPT745" s="13"/>
      <c r="RPU745" s="13"/>
      <c r="RPV745" s="13"/>
      <c r="RPW745" s="13"/>
      <c r="RPX745" s="13"/>
      <c r="RPY745" s="13"/>
      <c r="RPZ745" s="13"/>
      <c r="RQA745" s="13"/>
      <c r="RQB745" s="13"/>
      <c r="RQC745" s="13"/>
      <c r="RQD745" s="13"/>
      <c r="RQE745" s="13"/>
      <c r="RQF745" s="13"/>
      <c r="RQG745" s="13"/>
      <c r="RQH745" s="13"/>
      <c r="RQI745" s="13"/>
      <c r="RQJ745" s="13"/>
      <c r="RQK745" s="13"/>
      <c r="RQL745" s="13"/>
      <c r="RQM745" s="13"/>
      <c r="RQN745" s="13"/>
      <c r="RQO745" s="13"/>
      <c r="RQP745" s="13"/>
      <c r="RQQ745" s="13"/>
      <c r="RQR745" s="13"/>
      <c r="RQS745" s="13"/>
      <c r="RQT745" s="13"/>
      <c r="RQU745" s="13"/>
      <c r="RQV745" s="13"/>
      <c r="RQW745" s="13"/>
      <c r="RQX745" s="13"/>
      <c r="RQY745" s="13"/>
      <c r="RQZ745" s="13"/>
      <c r="RRA745" s="13"/>
      <c r="RRB745" s="13"/>
      <c r="RRC745" s="13"/>
      <c r="RRD745" s="13"/>
      <c r="RRE745" s="13"/>
      <c r="RRF745" s="13"/>
      <c r="RRG745" s="13"/>
      <c r="RRH745" s="13"/>
      <c r="RRI745" s="13"/>
      <c r="RRJ745" s="13"/>
      <c r="RRK745" s="13"/>
      <c r="RRL745" s="13"/>
      <c r="RRM745" s="13"/>
      <c r="RRN745" s="13"/>
      <c r="RRO745" s="13"/>
      <c r="RRP745" s="13"/>
      <c r="RRQ745" s="13"/>
      <c r="RRR745" s="13"/>
      <c r="RRS745" s="13"/>
      <c r="RRT745" s="13"/>
      <c r="RRU745" s="13"/>
      <c r="RRV745" s="13"/>
      <c r="RRW745" s="13"/>
      <c r="RRX745" s="13"/>
      <c r="RRY745" s="13"/>
      <c r="RRZ745" s="13"/>
      <c r="RSA745" s="13"/>
      <c r="RSB745" s="13"/>
      <c r="RSC745" s="13"/>
      <c r="RSD745" s="13"/>
      <c r="RSE745" s="13"/>
      <c r="RSF745" s="13"/>
      <c r="RSG745" s="13"/>
      <c r="RSH745" s="13"/>
      <c r="RSI745" s="13"/>
      <c r="RSJ745" s="13"/>
      <c r="RSK745" s="13"/>
      <c r="RSL745" s="13"/>
      <c r="RSM745" s="13"/>
      <c r="RSN745" s="13"/>
      <c r="RSO745" s="13"/>
      <c r="RSP745" s="13"/>
      <c r="RSQ745" s="13"/>
      <c r="RSR745" s="13"/>
      <c r="RSS745" s="13"/>
      <c r="RST745" s="13"/>
      <c r="RSU745" s="13"/>
      <c r="RSV745" s="13"/>
      <c r="RSW745" s="13"/>
      <c r="RSX745" s="13"/>
      <c r="RSY745" s="13"/>
      <c r="RSZ745" s="13"/>
      <c r="RTA745" s="13"/>
      <c r="RTB745" s="13"/>
      <c r="RTC745" s="13"/>
      <c r="RTD745" s="13"/>
      <c r="RTE745" s="13"/>
      <c r="RTF745" s="13"/>
      <c r="RTG745" s="13"/>
      <c r="RTH745" s="13"/>
      <c r="RTI745" s="13"/>
      <c r="RTJ745" s="13"/>
      <c r="RTK745" s="13"/>
      <c r="RTL745" s="13"/>
      <c r="RTM745" s="13"/>
      <c r="RTN745" s="13"/>
      <c r="RTO745" s="13"/>
      <c r="RTP745" s="13"/>
      <c r="RTQ745" s="13"/>
      <c r="RTR745" s="13"/>
      <c r="RTS745" s="13"/>
      <c r="RTT745" s="13"/>
      <c r="RTU745" s="13"/>
      <c r="RTV745" s="13"/>
      <c r="RTW745" s="13"/>
      <c r="RTX745" s="13"/>
      <c r="RTY745" s="13"/>
      <c r="RTZ745" s="13"/>
      <c r="RUA745" s="13"/>
      <c r="RUB745" s="13"/>
      <c r="RUC745" s="13"/>
      <c r="RUD745" s="13"/>
      <c r="RUE745" s="13"/>
      <c r="RUF745" s="13"/>
      <c r="RUG745" s="13"/>
      <c r="RUH745" s="13"/>
      <c r="RUI745" s="13"/>
      <c r="RUJ745" s="13"/>
      <c r="RUK745" s="13"/>
      <c r="RUL745" s="13"/>
      <c r="RUM745" s="13"/>
      <c r="RUN745" s="13"/>
      <c r="RUO745" s="13"/>
      <c r="RUP745" s="13"/>
      <c r="RUQ745" s="13"/>
      <c r="RUR745" s="13"/>
      <c r="RUS745" s="13"/>
      <c r="RUT745" s="13"/>
      <c r="RUU745" s="13"/>
      <c r="RUV745" s="13"/>
      <c r="RUW745" s="13"/>
      <c r="RUX745" s="13"/>
      <c r="RUY745" s="13"/>
      <c r="RUZ745" s="13"/>
      <c r="RVA745" s="13"/>
      <c r="RVB745" s="13"/>
      <c r="RVC745" s="13"/>
      <c r="RVD745" s="13"/>
      <c r="RVE745" s="13"/>
      <c r="RVF745" s="13"/>
      <c r="RVG745" s="13"/>
      <c r="RVH745" s="13"/>
      <c r="RVI745" s="13"/>
      <c r="RVJ745" s="13"/>
      <c r="RVK745" s="13"/>
      <c r="RVL745" s="13"/>
      <c r="RVM745" s="13"/>
      <c r="RVN745" s="13"/>
      <c r="RVO745" s="13"/>
      <c r="RVP745" s="13"/>
      <c r="RVQ745" s="13"/>
      <c r="RVR745" s="13"/>
      <c r="RVS745" s="13"/>
      <c r="RVT745" s="13"/>
      <c r="RVU745" s="13"/>
      <c r="RVV745" s="13"/>
      <c r="RVW745" s="13"/>
      <c r="RVX745" s="13"/>
      <c r="RVY745" s="13"/>
      <c r="RVZ745" s="13"/>
      <c r="RWA745" s="13"/>
      <c r="RWB745" s="13"/>
      <c r="RWC745" s="13"/>
      <c r="RWD745" s="13"/>
      <c r="RWE745" s="13"/>
      <c r="RWF745" s="13"/>
      <c r="RWG745" s="13"/>
      <c r="RWH745" s="13"/>
      <c r="RWI745" s="13"/>
      <c r="RWJ745" s="13"/>
      <c r="RWK745" s="13"/>
      <c r="RWL745" s="13"/>
      <c r="RWM745" s="13"/>
      <c r="RWN745" s="13"/>
      <c r="RWO745" s="13"/>
      <c r="RWP745" s="13"/>
      <c r="RWQ745" s="13"/>
      <c r="RWR745" s="13"/>
      <c r="RWS745" s="13"/>
      <c r="RWT745" s="13"/>
      <c r="RWU745" s="13"/>
      <c r="RWV745" s="13"/>
      <c r="RWW745" s="13"/>
      <c r="RWX745" s="13"/>
      <c r="RWY745" s="13"/>
      <c r="RWZ745" s="13"/>
      <c r="RXA745" s="13"/>
      <c r="RXB745" s="13"/>
      <c r="RXC745" s="13"/>
      <c r="RXD745" s="13"/>
      <c r="RXE745" s="13"/>
      <c r="RXF745" s="13"/>
      <c r="RXG745" s="13"/>
      <c r="RXH745" s="13"/>
      <c r="RXI745" s="13"/>
      <c r="RXJ745" s="13"/>
      <c r="RXK745" s="13"/>
      <c r="RXL745" s="13"/>
      <c r="RXM745" s="13"/>
      <c r="RXN745" s="13"/>
      <c r="RXO745" s="13"/>
      <c r="RXP745" s="13"/>
      <c r="RXQ745" s="13"/>
      <c r="RXR745" s="13"/>
      <c r="RXS745" s="13"/>
      <c r="RXT745" s="13"/>
      <c r="RXU745" s="13"/>
      <c r="RXV745" s="13"/>
      <c r="RXW745" s="13"/>
      <c r="RXX745" s="13"/>
      <c r="RXY745" s="13"/>
      <c r="RXZ745" s="13"/>
      <c r="RYA745" s="13"/>
      <c r="RYB745" s="13"/>
      <c r="RYC745" s="13"/>
      <c r="RYD745" s="13"/>
      <c r="RYE745" s="13"/>
      <c r="RYF745" s="13"/>
      <c r="RYG745" s="13"/>
      <c r="RYH745" s="13"/>
      <c r="RYI745" s="13"/>
      <c r="RYJ745" s="13"/>
      <c r="RYK745" s="13"/>
      <c r="RYL745" s="13"/>
      <c r="RYM745" s="13"/>
      <c r="RYN745" s="13"/>
      <c r="RYO745" s="13"/>
      <c r="RYP745" s="13"/>
      <c r="RYQ745" s="13"/>
      <c r="RYR745" s="13"/>
      <c r="RYS745" s="13"/>
      <c r="RYT745" s="13"/>
      <c r="RYU745" s="13"/>
      <c r="RYV745" s="13"/>
      <c r="RYW745" s="13"/>
      <c r="RYX745" s="13"/>
      <c r="RYY745" s="13"/>
      <c r="RYZ745" s="13"/>
      <c r="RZA745" s="13"/>
      <c r="RZB745" s="13"/>
      <c r="RZC745" s="13"/>
      <c r="RZD745" s="13"/>
      <c r="RZE745" s="13"/>
      <c r="RZF745" s="13"/>
      <c r="RZG745" s="13"/>
      <c r="RZH745" s="13"/>
      <c r="RZI745" s="13"/>
      <c r="RZJ745" s="13"/>
      <c r="RZK745" s="13"/>
      <c r="RZL745" s="13"/>
      <c r="RZM745" s="13"/>
      <c r="RZN745" s="13"/>
      <c r="RZO745" s="13"/>
      <c r="RZP745" s="13"/>
      <c r="RZQ745" s="13"/>
      <c r="RZR745" s="13"/>
      <c r="RZS745" s="13"/>
      <c r="RZT745" s="13"/>
      <c r="RZU745" s="13"/>
      <c r="RZV745" s="13"/>
      <c r="RZW745" s="13"/>
      <c r="RZX745" s="13"/>
      <c r="RZY745" s="13"/>
      <c r="RZZ745" s="13"/>
      <c r="SAA745" s="13"/>
      <c r="SAB745" s="13"/>
      <c r="SAC745" s="13"/>
      <c r="SAD745" s="13"/>
      <c r="SAE745" s="13"/>
      <c r="SAF745" s="13"/>
      <c r="SAG745" s="13"/>
      <c r="SAH745" s="13"/>
      <c r="SAI745" s="13"/>
      <c r="SAJ745" s="13"/>
      <c r="SAK745" s="13"/>
      <c r="SAL745" s="13"/>
      <c r="SAM745" s="13"/>
      <c r="SAN745" s="13"/>
      <c r="SAO745" s="13"/>
      <c r="SAP745" s="13"/>
      <c r="SAQ745" s="13"/>
      <c r="SAR745" s="13"/>
      <c r="SAS745" s="13"/>
      <c r="SAT745" s="13"/>
      <c r="SAU745" s="13"/>
      <c r="SAV745" s="13"/>
      <c r="SAW745" s="13"/>
      <c r="SAX745" s="13"/>
      <c r="SAY745" s="13"/>
      <c r="SAZ745" s="13"/>
      <c r="SBA745" s="13"/>
      <c r="SBB745" s="13"/>
      <c r="SBC745" s="13"/>
      <c r="SBD745" s="13"/>
      <c r="SBE745" s="13"/>
      <c r="SBF745" s="13"/>
      <c r="SBG745" s="13"/>
      <c r="SBH745" s="13"/>
      <c r="SBI745" s="13"/>
      <c r="SBJ745" s="13"/>
      <c r="SBK745" s="13"/>
      <c r="SBL745" s="13"/>
      <c r="SBM745" s="13"/>
      <c r="SBN745" s="13"/>
      <c r="SBO745" s="13"/>
      <c r="SBP745" s="13"/>
      <c r="SBQ745" s="13"/>
      <c r="SBR745" s="13"/>
      <c r="SBS745" s="13"/>
      <c r="SBT745" s="13"/>
      <c r="SBU745" s="13"/>
      <c r="SBV745" s="13"/>
      <c r="SBW745" s="13"/>
      <c r="SBX745" s="13"/>
      <c r="SBY745" s="13"/>
      <c r="SBZ745" s="13"/>
      <c r="SCA745" s="13"/>
      <c r="SCB745" s="13"/>
      <c r="SCC745" s="13"/>
      <c r="SCD745" s="13"/>
      <c r="SCE745" s="13"/>
      <c r="SCF745" s="13"/>
      <c r="SCG745" s="13"/>
      <c r="SCH745" s="13"/>
      <c r="SCI745" s="13"/>
      <c r="SCJ745" s="13"/>
      <c r="SCK745" s="13"/>
      <c r="SCL745" s="13"/>
      <c r="SCM745" s="13"/>
      <c r="SCN745" s="13"/>
      <c r="SCO745" s="13"/>
      <c r="SCP745" s="13"/>
      <c r="SCQ745" s="13"/>
      <c r="SCR745" s="13"/>
      <c r="SCS745" s="13"/>
      <c r="SCT745" s="13"/>
      <c r="SCU745" s="13"/>
      <c r="SCV745" s="13"/>
      <c r="SCW745" s="13"/>
      <c r="SCX745" s="13"/>
      <c r="SCY745" s="13"/>
      <c r="SCZ745" s="13"/>
      <c r="SDA745" s="13"/>
      <c r="SDB745" s="13"/>
      <c r="SDC745" s="13"/>
      <c r="SDD745" s="13"/>
      <c r="SDE745" s="13"/>
      <c r="SDF745" s="13"/>
      <c r="SDG745" s="13"/>
      <c r="SDH745" s="13"/>
      <c r="SDI745" s="13"/>
      <c r="SDJ745" s="13"/>
      <c r="SDK745" s="13"/>
      <c r="SDL745" s="13"/>
      <c r="SDM745" s="13"/>
      <c r="SDN745" s="13"/>
      <c r="SDO745" s="13"/>
      <c r="SDP745" s="13"/>
      <c r="SDQ745" s="13"/>
      <c r="SDR745" s="13"/>
      <c r="SDS745" s="13"/>
      <c r="SDT745" s="13"/>
      <c r="SDU745" s="13"/>
      <c r="SDV745" s="13"/>
      <c r="SDW745" s="13"/>
      <c r="SDX745" s="13"/>
      <c r="SDY745" s="13"/>
      <c r="SDZ745" s="13"/>
      <c r="SEA745" s="13"/>
      <c r="SEB745" s="13"/>
      <c r="SEC745" s="13"/>
      <c r="SED745" s="13"/>
      <c r="SEE745" s="13"/>
      <c r="SEF745" s="13"/>
      <c r="SEG745" s="13"/>
      <c r="SEH745" s="13"/>
      <c r="SEI745" s="13"/>
      <c r="SEJ745" s="13"/>
      <c r="SEK745" s="13"/>
      <c r="SEL745" s="13"/>
      <c r="SEM745" s="13"/>
      <c r="SEN745" s="13"/>
      <c r="SEO745" s="13"/>
      <c r="SEP745" s="13"/>
      <c r="SEQ745" s="13"/>
      <c r="SER745" s="13"/>
      <c r="SES745" s="13"/>
      <c r="SET745" s="13"/>
      <c r="SEU745" s="13"/>
      <c r="SEV745" s="13"/>
      <c r="SEW745" s="13"/>
      <c r="SEX745" s="13"/>
      <c r="SEY745" s="13"/>
      <c r="SEZ745" s="13"/>
      <c r="SFA745" s="13"/>
      <c r="SFB745" s="13"/>
      <c r="SFC745" s="13"/>
      <c r="SFD745" s="13"/>
      <c r="SFE745" s="13"/>
      <c r="SFF745" s="13"/>
      <c r="SFG745" s="13"/>
      <c r="SFH745" s="13"/>
      <c r="SFI745" s="13"/>
      <c r="SFJ745" s="13"/>
      <c r="SFK745" s="13"/>
      <c r="SFL745" s="13"/>
      <c r="SFM745" s="13"/>
      <c r="SFN745" s="13"/>
      <c r="SFO745" s="13"/>
      <c r="SFP745" s="13"/>
      <c r="SFQ745" s="13"/>
      <c r="SFR745" s="13"/>
      <c r="SFS745" s="13"/>
      <c r="SFT745" s="13"/>
      <c r="SFU745" s="13"/>
      <c r="SFV745" s="13"/>
      <c r="SFW745" s="13"/>
      <c r="SFX745" s="13"/>
      <c r="SFY745" s="13"/>
      <c r="SFZ745" s="13"/>
      <c r="SGA745" s="13"/>
      <c r="SGB745" s="13"/>
      <c r="SGC745" s="13"/>
      <c r="SGD745" s="13"/>
      <c r="SGE745" s="13"/>
      <c r="SGF745" s="13"/>
      <c r="SGG745" s="13"/>
      <c r="SGH745" s="13"/>
      <c r="SGI745" s="13"/>
      <c r="SGJ745" s="13"/>
      <c r="SGK745" s="13"/>
      <c r="SGL745" s="13"/>
      <c r="SGM745" s="13"/>
      <c r="SGN745" s="13"/>
      <c r="SGO745" s="13"/>
      <c r="SGP745" s="13"/>
      <c r="SGQ745" s="13"/>
      <c r="SGR745" s="13"/>
      <c r="SGS745" s="13"/>
      <c r="SGT745" s="13"/>
      <c r="SGU745" s="13"/>
      <c r="SGV745" s="13"/>
      <c r="SGW745" s="13"/>
      <c r="SGX745" s="13"/>
      <c r="SGY745" s="13"/>
      <c r="SGZ745" s="13"/>
      <c r="SHA745" s="13"/>
      <c r="SHB745" s="13"/>
      <c r="SHC745" s="13"/>
      <c r="SHD745" s="13"/>
      <c r="SHE745" s="13"/>
      <c r="SHF745" s="13"/>
      <c r="SHG745" s="13"/>
      <c r="SHH745" s="13"/>
      <c r="SHI745" s="13"/>
      <c r="SHJ745" s="13"/>
      <c r="SHK745" s="13"/>
      <c r="SHL745" s="13"/>
      <c r="SHM745" s="13"/>
      <c r="SHN745" s="13"/>
      <c r="SHO745" s="13"/>
      <c r="SHP745" s="13"/>
      <c r="SHQ745" s="13"/>
      <c r="SHR745" s="13"/>
      <c r="SHS745" s="13"/>
      <c r="SHT745" s="13"/>
      <c r="SHU745" s="13"/>
      <c r="SHV745" s="13"/>
      <c r="SHW745" s="13"/>
      <c r="SHX745" s="13"/>
      <c r="SHY745" s="13"/>
      <c r="SHZ745" s="13"/>
      <c r="SIA745" s="13"/>
      <c r="SIB745" s="13"/>
      <c r="SIC745" s="13"/>
      <c r="SID745" s="13"/>
      <c r="SIE745" s="13"/>
      <c r="SIF745" s="13"/>
      <c r="SIG745" s="13"/>
      <c r="SIH745" s="13"/>
      <c r="SII745" s="13"/>
      <c r="SIJ745" s="13"/>
      <c r="SIK745" s="13"/>
      <c r="SIL745" s="13"/>
      <c r="SIM745" s="13"/>
      <c r="SIN745" s="13"/>
      <c r="SIO745" s="13"/>
      <c r="SIP745" s="13"/>
      <c r="SIQ745" s="13"/>
      <c r="SIR745" s="13"/>
      <c r="SIS745" s="13"/>
      <c r="SIT745" s="13"/>
      <c r="SIU745" s="13"/>
      <c r="SIV745" s="13"/>
      <c r="SIW745" s="13"/>
      <c r="SIX745" s="13"/>
      <c r="SIY745" s="13"/>
      <c r="SIZ745" s="13"/>
      <c r="SJA745" s="13"/>
      <c r="SJB745" s="13"/>
      <c r="SJC745" s="13"/>
      <c r="SJD745" s="13"/>
      <c r="SJE745" s="13"/>
      <c r="SJF745" s="13"/>
      <c r="SJG745" s="13"/>
      <c r="SJH745" s="13"/>
      <c r="SJI745" s="13"/>
      <c r="SJJ745" s="13"/>
      <c r="SJK745" s="13"/>
      <c r="SJL745" s="13"/>
      <c r="SJM745" s="13"/>
      <c r="SJN745" s="13"/>
      <c r="SJO745" s="13"/>
      <c r="SJP745" s="13"/>
      <c r="SJQ745" s="13"/>
      <c r="SJR745" s="13"/>
      <c r="SJS745" s="13"/>
      <c r="SJT745" s="13"/>
      <c r="SJU745" s="13"/>
      <c r="SJV745" s="13"/>
      <c r="SJW745" s="13"/>
      <c r="SJX745" s="13"/>
      <c r="SJY745" s="13"/>
      <c r="SJZ745" s="13"/>
      <c r="SKA745" s="13"/>
      <c r="SKB745" s="13"/>
      <c r="SKC745" s="13"/>
      <c r="SKD745" s="13"/>
      <c r="SKE745" s="13"/>
      <c r="SKF745" s="13"/>
      <c r="SKG745" s="13"/>
      <c r="SKH745" s="13"/>
      <c r="SKI745" s="13"/>
      <c r="SKJ745" s="13"/>
      <c r="SKK745" s="13"/>
      <c r="SKL745" s="13"/>
      <c r="SKM745" s="13"/>
      <c r="SKN745" s="13"/>
      <c r="SKO745" s="13"/>
      <c r="SKP745" s="13"/>
      <c r="SKQ745" s="13"/>
      <c r="SKR745" s="13"/>
      <c r="SKS745" s="13"/>
      <c r="SKT745" s="13"/>
      <c r="SKU745" s="13"/>
      <c r="SKV745" s="13"/>
      <c r="SKW745" s="13"/>
      <c r="SKX745" s="13"/>
      <c r="SKY745" s="13"/>
      <c r="SKZ745" s="13"/>
      <c r="SLA745" s="13"/>
      <c r="SLB745" s="13"/>
      <c r="SLC745" s="13"/>
      <c r="SLD745" s="13"/>
      <c r="SLE745" s="13"/>
      <c r="SLF745" s="13"/>
      <c r="SLG745" s="13"/>
      <c r="SLH745" s="13"/>
      <c r="SLI745" s="13"/>
      <c r="SLJ745" s="13"/>
      <c r="SLK745" s="13"/>
      <c r="SLL745" s="13"/>
      <c r="SLM745" s="13"/>
      <c r="SLN745" s="13"/>
      <c r="SLO745" s="13"/>
      <c r="SLP745" s="13"/>
      <c r="SLQ745" s="13"/>
      <c r="SLR745" s="13"/>
      <c r="SLS745" s="13"/>
      <c r="SLT745" s="13"/>
      <c r="SLU745" s="13"/>
      <c r="SLV745" s="13"/>
      <c r="SLW745" s="13"/>
      <c r="SLX745" s="13"/>
      <c r="SLY745" s="13"/>
      <c r="SLZ745" s="13"/>
      <c r="SMA745" s="13"/>
      <c r="SMB745" s="13"/>
      <c r="SMC745" s="13"/>
      <c r="SMD745" s="13"/>
      <c r="SME745" s="13"/>
      <c r="SMF745" s="13"/>
      <c r="SMG745" s="13"/>
      <c r="SMH745" s="13"/>
      <c r="SMI745" s="13"/>
      <c r="SMJ745" s="13"/>
      <c r="SMK745" s="13"/>
      <c r="SML745" s="13"/>
      <c r="SMM745" s="13"/>
      <c r="SMN745" s="13"/>
      <c r="SMO745" s="13"/>
      <c r="SMP745" s="13"/>
      <c r="SMQ745" s="13"/>
      <c r="SMR745" s="13"/>
      <c r="SMS745" s="13"/>
      <c r="SMT745" s="13"/>
      <c r="SMU745" s="13"/>
      <c r="SMV745" s="13"/>
      <c r="SMW745" s="13"/>
      <c r="SMX745" s="13"/>
      <c r="SMY745" s="13"/>
      <c r="SMZ745" s="13"/>
      <c r="SNA745" s="13"/>
      <c r="SNB745" s="13"/>
      <c r="SNC745" s="13"/>
      <c r="SND745" s="13"/>
      <c r="SNE745" s="13"/>
      <c r="SNF745" s="13"/>
      <c r="SNG745" s="13"/>
      <c r="SNH745" s="13"/>
      <c r="SNI745" s="13"/>
      <c r="SNJ745" s="13"/>
      <c r="SNK745" s="13"/>
      <c r="SNL745" s="13"/>
      <c r="SNM745" s="13"/>
      <c r="SNN745" s="13"/>
      <c r="SNO745" s="13"/>
      <c r="SNP745" s="13"/>
      <c r="SNQ745" s="13"/>
      <c r="SNR745" s="13"/>
      <c r="SNS745" s="13"/>
      <c r="SNT745" s="13"/>
      <c r="SNU745" s="13"/>
      <c r="SNV745" s="13"/>
      <c r="SNW745" s="13"/>
      <c r="SNX745" s="13"/>
      <c r="SNY745" s="13"/>
      <c r="SNZ745" s="13"/>
      <c r="SOA745" s="13"/>
      <c r="SOB745" s="13"/>
      <c r="SOC745" s="13"/>
      <c r="SOD745" s="13"/>
      <c r="SOE745" s="13"/>
      <c r="SOF745" s="13"/>
      <c r="SOG745" s="13"/>
      <c r="SOH745" s="13"/>
      <c r="SOI745" s="13"/>
      <c r="SOJ745" s="13"/>
      <c r="SOK745" s="13"/>
      <c r="SOL745" s="13"/>
      <c r="SOM745" s="13"/>
      <c r="SON745" s="13"/>
      <c r="SOO745" s="13"/>
      <c r="SOP745" s="13"/>
      <c r="SOQ745" s="13"/>
      <c r="SOR745" s="13"/>
      <c r="SOS745" s="13"/>
      <c r="SOT745" s="13"/>
      <c r="SOU745" s="13"/>
      <c r="SOV745" s="13"/>
      <c r="SOW745" s="13"/>
      <c r="SOX745" s="13"/>
      <c r="SOY745" s="13"/>
      <c r="SOZ745" s="13"/>
      <c r="SPA745" s="13"/>
      <c r="SPB745" s="13"/>
      <c r="SPC745" s="13"/>
      <c r="SPD745" s="13"/>
      <c r="SPE745" s="13"/>
      <c r="SPF745" s="13"/>
      <c r="SPG745" s="13"/>
      <c r="SPH745" s="13"/>
      <c r="SPI745" s="13"/>
      <c r="SPJ745" s="13"/>
      <c r="SPK745" s="13"/>
      <c r="SPL745" s="13"/>
      <c r="SPM745" s="13"/>
      <c r="SPN745" s="13"/>
      <c r="SPO745" s="13"/>
      <c r="SPP745" s="13"/>
      <c r="SPQ745" s="13"/>
      <c r="SPR745" s="13"/>
      <c r="SPS745" s="13"/>
      <c r="SPT745" s="13"/>
      <c r="SPU745" s="13"/>
      <c r="SPV745" s="13"/>
      <c r="SPW745" s="13"/>
      <c r="SPX745" s="13"/>
      <c r="SPY745" s="13"/>
      <c r="SPZ745" s="13"/>
      <c r="SQA745" s="13"/>
      <c r="SQB745" s="13"/>
      <c r="SQC745" s="13"/>
      <c r="SQD745" s="13"/>
      <c r="SQE745" s="13"/>
      <c r="SQF745" s="13"/>
      <c r="SQG745" s="13"/>
      <c r="SQH745" s="13"/>
      <c r="SQI745" s="13"/>
      <c r="SQJ745" s="13"/>
      <c r="SQK745" s="13"/>
      <c r="SQL745" s="13"/>
      <c r="SQM745" s="13"/>
      <c r="SQN745" s="13"/>
      <c r="SQO745" s="13"/>
      <c r="SQP745" s="13"/>
      <c r="SQQ745" s="13"/>
      <c r="SQR745" s="13"/>
      <c r="SQS745" s="13"/>
      <c r="SQT745" s="13"/>
      <c r="SQU745" s="13"/>
      <c r="SQV745" s="13"/>
      <c r="SQW745" s="13"/>
      <c r="SQX745" s="13"/>
      <c r="SQY745" s="13"/>
      <c r="SQZ745" s="13"/>
      <c r="SRA745" s="13"/>
      <c r="SRB745" s="13"/>
      <c r="SRC745" s="13"/>
      <c r="SRD745" s="13"/>
      <c r="SRE745" s="13"/>
      <c r="SRF745" s="13"/>
      <c r="SRG745" s="13"/>
      <c r="SRH745" s="13"/>
      <c r="SRI745" s="13"/>
      <c r="SRJ745" s="13"/>
      <c r="SRK745" s="13"/>
      <c r="SRL745" s="13"/>
      <c r="SRM745" s="13"/>
      <c r="SRN745" s="13"/>
      <c r="SRO745" s="13"/>
      <c r="SRP745" s="13"/>
      <c r="SRQ745" s="13"/>
      <c r="SRR745" s="13"/>
      <c r="SRS745" s="13"/>
      <c r="SRT745" s="13"/>
      <c r="SRU745" s="13"/>
      <c r="SRV745" s="13"/>
      <c r="SRW745" s="13"/>
      <c r="SRX745" s="13"/>
      <c r="SRY745" s="13"/>
      <c r="SRZ745" s="13"/>
      <c r="SSA745" s="13"/>
      <c r="SSB745" s="13"/>
      <c r="SSC745" s="13"/>
      <c r="SSD745" s="13"/>
      <c r="SSE745" s="13"/>
      <c r="SSF745" s="13"/>
      <c r="SSG745" s="13"/>
      <c r="SSH745" s="13"/>
      <c r="SSI745" s="13"/>
      <c r="SSJ745" s="13"/>
      <c r="SSK745" s="13"/>
      <c r="SSL745" s="13"/>
      <c r="SSM745" s="13"/>
      <c r="SSN745" s="13"/>
      <c r="SSO745" s="13"/>
      <c r="SSP745" s="13"/>
      <c r="SSQ745" s="13"/>
      <c r="SSR745" s="13"/>
      <c r="SSS745" s="13"/>
      <c r="SST745" s="13"/>
      <c r="SSU745" s="13"/>
      <c r="SSV745" s="13"/>
      <c r="SSW745" s="13"/>
      <c r="SSX745" s="13"/>
      <c r="SSY745" s="13"/>
      <c r="SSZ745" s="13"/>
      <c r="STA745" s="13"/>
      <c r="STB745" s="13"/>
      <c r="STC745" s="13"/>
      <c r="STD745" s="13"/>
      <c r="STE745" s="13"/>
      <c r="STF745" s="13"/>
      <c r="STG745" s="13"/>
      <c r="STH745" s="13"/>
      <c r="STI745" s="13"/>
      <c r="STJ745" s="13"/>
      <c r="STK745" s="13"/>
      <c r="STL745" s="13"/>
      <c r="STM745" s="13"/>
      <c r="STN745" s="13"/>
      <c r="STO745" s="13"/>
      <c r="STP745" s="13"/>
      <c r="STQ745" s="13"/>
      <c r="STR745" s="13"/>
      <c r="STS745" s="13"/>
      <c r="STT745" s="13"/>
      <c r="STU745" s="13"/>
      <c r="STV745" s="13"/>
      <c r="STW745" s="13"/>
      <c r="STX745" s="13"/>
      <c r="STY745" s="13"/>
      <c r="STZ745" s="13"/>
      <c r="SUA745" s="13"/>
      <c r="SUB745" s="13"/>
      <c r="SUC745" s="13"/>
      <c r="SUD745" s="13"/>
      <c r="SUE745" s="13"/>
      <c r="SUF745" s="13"/>
      <c r="SUG745" s="13"/>
      <c r="SUH745" s="13"/>
      <c r="SUI745" s="13"/>
      <c r="SUJ745" s="13"/>
      <c r="SUK745" s="13"/>
      <c r="SUL745" s="13"/>
      <c r="SUM745" s="13"/>
      <c r="SUN745" s="13"/>
      <c r="SUO745" s="13"/>
      <c r="SUP745" s="13"/>
      <c r="SUQ745" s="13"/>
      <c r="SUR745" s="13"/>
      <c r="SUS745" s="13"/>
      <c r="SUT745" s="13"/>
      <c r="SUU745" s="13"/>
      <c r="SUV745" s="13"/>
      <c r="SUW745" s="13"/>
      <c r="SUX745" s="13"/>
      <c r="SUY745" s="13"/>
      <c r="SUZ745" s="13"/>
      <c r="SVA745" s="13"/>
      <c r="SVB745" s="13"/>
      <c r="SVC745" s="13"/>
      <c r="SVD745" s="13"/>
      <c r="SVE745" s="13"/>
      <c r="SVF745" s="13"/>
      <c r="SVG745" s="13"/>
      <c r="SVH745" s="13"/>
      <c r="SVI745" s="13"/>
      <c r="SVJ745" s="13"/>
      <c r="SVK745" s="13"/>
      <c r="SVL745" s="13"/>
      <c r="SVM745" s="13"/>
      <c r="SVN745" s="13"/>
      <c r="SVO745" s="13"/>
      <c r="SVP745" s="13"/>
      <c r="SVQ745" s="13"/>
      <c r="SVR745" s="13"/>
      <c r="SVS745" s="13"/>
      <c r="SVT745" s="13"/>
      <c r="SVU745" s="13"/>
      <c r="SVV745" s="13"/>
      <c r="SVW745" s="13"/>
      <c r="SVX745" s="13"/>
      <c r="SVY745" s="13"/>
      <c r="SVZ745" s="13"/>
      <c r="SWA745" s="13"/>
      <c r="SWB745" s="13"/>
      <c r="SWC745" s="13"/>
      <c r="SWD745" s="13"/>
      <c r="SWE745" s="13"/>
      <c r="SWF745" s="13"/>
      <c r="SWG745" s="13"/>
      <c r="SWH745" s="13"/>
      <c r="SWI745" s="13"/>
      <c r="SWJ745" s="13"/>
      <c r="SWK745" s="13"/>
      <c r="SWL745" s="13"/>
      <c r="SWM745" s="13"/>
      <c r="SWN745" s="13"/>
      <c r="SWO745" s="13"/>
      <c r="SWP745" s="13"/>
      <c r="SWQ745" s="13"/>
      <c r="SWR745" s="13"/>
      <c r="SWS745" s="13"/>
      <c r="SWT745" s="13"/>
      <c r="SWU745" s="13"/>
      <c r="SWV745" s="13"/>
      <c r="SWW745" s="13"/>
      <c r="SWX745" s="13"/>
      <c r="SWY745" s="13"/>
      <c r="SWZ745" s="13"/>
      <c r="SXA745" s="13"/>
      <c r="SXB745" s="13"/>
      <c r="SXC745" s="13"/>
      <c r="SXD745" s="13"/>
      <c r="SXE745" s="13"/>
      <c r="SXF745" s="13"/>
      <c r="SXG745" s="13"/>
      <c r="SXH745" s="13"/>
      <c r="SXI745" s="13"/>
      <c r="SXJ745" s="13"/>
      <c r="SXK745" s="13"/>
      <c r="SXL745" s="13"/>
      <c r="SXM745" s="13"/>
      <c r="SXN745" s="13"/>
      <c r="SXO745" s="13"/>
      <c r="SXP745" s="13"/>
      <c r="SXQ745" s="13"/>
      <c r="SXR745" s="13"/>
      <c r="SXS745" s="13"/>
      <c r="SXT745" s="13"/>
      <c r="SXU745" s="13"/>
      <c r="SXV745" s="13"/>
      <c r="SXW745" s="13"/>
      <c r="SXX745" s="13"/>
      <c r="SXY745" s="13"/>
      <c r="SXZ745" s="13"/>
      <c r="SYA745" s="13"/>
      <c r="SYB745" s="13"/>
      <c r="SYC745" s="13"/>
      <c r="SYD745" s="13"/>
      <c r="SYE745" s="13"/>
      <c r="SYF745" s="13"/>
      <c r="SYG745" s="13"/>
      <c r="SYH745" s="13"/>
      <c r="SYI745" s="13"/>
      <c r="SYJ745" s="13"/>
      <c r="SYK745" s="13"/>
      <c r="SYL745" s="13"/>
      <c r="SYM745" s="13"/>
      <c r="SYN745" s="13"/>
      <c r="SYO745" s="13"/>
      <c r="SYP745" s="13"/>
      <c r="SYQ745" s="13"/>
      <c r="SYR745" s="13"/>
      <c r="SYS745" s="13"/>
      <c r="SYT745" s="13"/>
      <c r="SYU745" s="13"/>
      <c r="SYV745" s="13"/>
      <c r="SYW745" s="13"/>
      <c r="SYX745" s="13"/>
      <c r="SYY745" s="13"/>
      <c r="SYZ745" s="13"/>
      <c r="SZA745" s="13"/>
      <c r="SZB745" s="13"/>
      <c r="SZC745" s="13"/>
      <c r="SZD745" s="13"/>
      <c r="SZE745" s="13"/>
      <c r="SZF745" s="13"/>
      <c r="SZG745" s="13"/>
      <c r="SZH745" s="13"/>
      <c r="SZI745" s="13"/>
      <c r="SZJ745" s="13"/>
      <c r="SZK745" s="13"/>
      <c r="SZL745" s="13"/>
      <c r="SZM745" s="13"/>
      <c r="SZN745" s="13"/>
      <c r="SZO745" s="13"/>
      <c r="SZP745" s="13"/>
      <c r="SZQ745" s="13"/>
      <c r="SZR745" s="13"/>
      <c r="SZS745" s="13"/>
      <c r="SZT745" s="13"/>
      <c r="SZU745" s="13"/>
      <c r="SZV745" s="13"/>
      <c r="SZW745" s="13"/>
      <c r="SZX745" s="13"/>
      <c r="SZY745" s="13"/>
      <c r="SZZ745" s="13"/>
      <c r="TAA745" s="13"/>
      <c r="TAB745" s="13"/>
      <c r="TAC745" s="13"/>
      <c r="TAD745" s="13"/>
      <c r="TAE745" s="13"/>
      <c r="TAF745" s="13"/>
      <c r="TAG745" s="13"/>
      <c r="TAH745" s="13"/>
      <c r="TAI745" s="13"/>
      <c r="TAJ745" s="13"/>
      <c r="TAK745" s="13"/>
      <c r="TAL745" s="13"/>
      <c r="TAM745" s="13"/>
      <c r="TAN745" s="13"/>
      <c r="TAO745" s="13"/>
      <c r="TAP745" s="13"/>
      <c r="TAQ745" s="13"/>
      <c r="TAR745" s="13"/>
      <c r="TAS745" s="13"/>
      <c r="TAT745" s="13"/>
      <c r="TAU745" s="13"/>
      <c r="TAV745" s="13"/>
      <c r="TAW745" s="13"/>
      <c r="TAX745" s="13"/>
      <c r="TAY745" s="13"/>
      <c r="TAZ745" s="13"/>
      <c r="TBA745" s="13"/>
      <c r="TBB745" s="13"/>
      <c r="TBC745" s="13"/>
      <c r="TBD745" s="13"/>
      <c r="TBE745" s="13"/>
      <c r="TBF745" s="13"/>
      <c r="TBG745" s="13"/>
      <c r="TBH745" s="13"/>
      <c r="TBI745" s="13"/>
      <c r="TBJ745" s="13"/>
      <c r="TBK745" s="13"/>
      <c r="TBL745" s="13"/>
      <c r="TBM745" s="13"/>
      <c r="TBN745" s="13"/>
      <c r="TBO745" s="13"/>
      <c r="TBP745" s="13"/>
      <c r="TBQ745" s="13"/>
      <c r="TBR745" s="13"/>
      <c r="TBS745" s="13"/>
      <c r="TBT745" s="13"/>
      <c r="TBU745" s="13"/>
      <c r="TBV745" s="13"/>
      <c r="TBW745" s="13"/>
      <c r="TBX745" s="13"/>
      <c r="TBY745" s="13"/>
      <c r="TBZ745" s="13"/>
      <c r="TCA745" s="13"/>
      <c r="TCB745" s="13"/>
      <c r="TCC745" s="13"/>
      <c r="TCD745" s="13"/>
      <c r="TCE745" s="13"/>
      <c r="TCF745" s="13"/>
      <c r="TCG745" s="13"/>
      <c r="TCH745" s="13"/>
      <c r="TCI745" s="13"/>
      <c r="TCJ745" s="13"/>
      <c r="TCK745" s="13"/>
      <c r="TCL745" s="13"/>
      <c r="TCM745" s="13"/>
      <c r="TCN745" s="13"/>
      <c r="TCO745" s="13"/>
      <c r="TCP745" s="13"/>
      <c r="TCQ745" s="13"/>
      <c r="TCR745" s="13"/>
      <c r="TCS745" s="13"/>
      <c r="TCT745" s="13"/>
      <c r="TCU745" s="13"/>
      <c r="TCV745" s="13"/>
      <c r="TCW745" s="13"/>
      <c r="TCX745" s="13"/>
      <c r="TCY745" s="13"/>
      <c r="TCZ745" s="13"/>
      <c r="TDA745" s="13"/>
      <c r="TDB745" s="13"/>
      <c r="TDC745" s="13"/>
      <c r="TDD745" s="13"/>
      <c r="TDE745" s="13"/>
      <c r="TDF745" s="13"/>
      <c r="TDG745" s="13"/>
      <c r="TDH745" s="13"/>
      <c r="TDI745" s="13"/>
      <c r="TDJ745" s="13"/>
      <c r="TDK745" s="13"/>
      <c r="TDL745" s="13"/>
      <c r="TDM745" s="13"/>
      <c r="TDN745" s="13"/>
      <c r="TDO745" s="13"/>
      <c r="TDP745" s="13"/>
      <c r="TDQ745" s="13"/>
      <c r="TDR745" s="13"/>
      <c r="TDS745" s="13"/>
      <c r="TDT745" s="13"/>
      <c r="TDU745" s="13"/>
      <c r="TDV745" s="13"/>
      <c r="TDW745" s="13"/>
      <c r="TDX745" s="13"/>
      <c r="TDY745" s="13"/>
      <c r="TDZ745" s="13"/>
      <c r="TEA745" s="13"/>
      <c r="TEB745" s="13"/>
      <c r="TEC745" s="13"/>
      <c r="TED745" s="13"/>
      <c r="TEE745" s="13"/>
      <c r="TEF745" s="13"/>
      <c r="TEG745" s="13"/>
      <c r="TEH745" s="13"/>
      <c r="TEI745" s="13"/>
      <c r="TEJ745" s="13"/>
      <c r="TEK745" s="13"/>
      <c r="TEL745" s="13"/>
      <c r="TEM745" s="13"/>
      <c r="TEN745" s="13"/>
      <c r="TEO745" s="13"/>
      <c r="TEP745" s="13"/>
      <c r="TEQ745" s="13"/>
      <c r="TER745" s="13"/>
      <c r="TES745" s="13"/>
      <c r="TET745" s="13"/>
      <c r="TEU745" s="13"/>
      <c r="TEV745" s="13"/>
      <c r="TEW745" s="13"/>
      <c r="TEX745" s="13"/>
      <c r="TEY745" s="13"/>
      <c r="TEZ745" s="13"/>
      <c r="TFA745" s="13"/>
      <c r="TFB745" s="13"/>
      <c r="TFC745" s="13"/>
      <c r="TFD745" s="13"/>
      <c r="TFE745" s="13"/>
      <c r="TFF745" s="13"/>
      <c r="TFG745" s="13"/>
      <c r="TFH745" s="13"/>
      <c r="TFI745" s="13"/>
      <c r="TFJ745" s="13"/>
      <c r="TFK745" s="13"/>
      <c r="TFL745" s="13"/>
      <c r="TFM745" s="13"/>
      <c r="TFN745" s="13"/>
      <c r="TFO745" s="13"/>
      <c r="TFP745" s="13"/>
      <c r="TFQ745" s="13"/>
      <c r="TFR745" s="13"/>
      <c r="TFS745" s="13"/>
      <c r="TFT745" s="13"/>
      <c r="TFU745" s="13"/>
      <c r="TFV745" s="13"/>
      <c r="TFW745" s="13"/>
      <c r="TFX745" s="13"/>
      <c r="TFY745" s="13"/>
      <c r="TFZ745" s="13"/>
      <c r="TGA745" s="13"/>
      <c r="TGB745" s="13"/>
      <c r="TGC745" s="13"/>
      <c r="TGD745" s="13"/>
      <c r="TGE745" s="13"/>
      <c r="TGF745" s="13"/>
      <c r="TGG745" s="13"/>
      <c r="TGH745" s="13"/>
      <c r="TGI745" s="13"/>
      <c r="TGJ745" s="13"/>
      <c r="TGK745" s="13"/>
      <c r="TGL745" s="13"/>
      <c r="TGM745" s="13"/>
      <c r="TGN745" s="13"/>
      <c r="TGO745" s="13"/>
      <c r="TGP745" s="13"/>
      <c r="TGQ745" s="13"/>
      <c r="TGR745" s="13"/>
      <c r="TGS745" s="13"/>
      <c r="TGT745" s="13"/>
      <c r="TGU745" s="13"/>
      <c r="TGV745" s="13"/>
      <c r="TGW745" s="13"/>
      <c r="TGX745" s="13"/>
      <c r="TGY745" s="13"/>
      <c r="TGZ745" s="13"/>
      <c r="THA745" s="13"/>
      <c r="THB745" s="13"/>
      <c r="THC745" s="13"/>
      <c r="THD745" s="13"/>
      <c r="THE745" s="13"/>
      <c r="THF745" s="13"/>
      <c r="THG745" s="13"/>
      <c r="THH745" s="13"/>
      <c r="THI745" s="13"/>
      <c r="THJ745" s="13"/>
      <c r="THK745" s="13"/>
      <c r="THL745" s="13"/>
      <c r="THM745" s="13"/>
      <c r="THN745" s="13"/>
      <c r="THO745" s="13"/>
      <c r="THP745" s="13"/>
      <c r="THQ745" s="13"/>
      <c r="THR745" s="13"/>
      <c r="THS745" s="13"/>
      <c r="THT745" s="13"/>
      <c r="THU745" s="13"/>
      <c r="THV745" s="13"/>
      <c r="THW745" s="13"/>
      <c r="THX745" s="13"/>
      <c r="THY745" s="13"/>
      <c r="THZ745" s="13"/>
      <c r="TIA745" s="13"/>
      <c r="TIB745" s="13"/>
      <c r="TIC745" s="13"/>
      <c r="TID745" s="13"/>
      <c r="TIE745" s="13"/>
      <c r="TIF745" s="13"/>
      <c r="TIG745" s="13"/>
      <c r="TIH745" s="13"/>
      <c r="TII745" s="13"/>
      <c r="TIJ745" s="13"/>
      <c r="TIK745" s="13"/>
      <c r="TIL745" s="13"/>
      <c r="TIM745" s="13"/>
      <c r="TIN745" s="13"/>
      <c r="TIO745" s="13"/>
      <c r="TIP745" s="13"/>
      <c r="TIQ745" s="13"/>
      <c r="TIR745" s="13"/>
      <c r="TIS745" s="13"/>
      <c r="TIT745" s="13"/>
      <c r="TIU745" s="13"/>
      <c r="TIV745" s="13"/>
      <c r="TIW745" s="13"/>
      <c r="TIX745" s="13"/>
      <c r="TIY745" s="13"/>
      <c r="TIZ745" s="13"/>
      <c r="TJA745" s="13"/>
      <c r="TJB745" s="13"/>
      <c r="TJC745" s="13"/>
      <c r="TJD745" s="13"/>
      <c r="TJE745" s="13"/>
      <c r="TJF745" s="13"/>
      <c r="TJG745" s="13"/>
      <c r="TJH745" s="13"/>
      <c r="TJI745" s="13"/>
      <c r="TJJ745" s="13"/>
      <c r="TJK745" s="13"/>
      <c r="TJL745" s="13"/>
      <c r="TJM745" s="13"/>
      <c r="TJN745" s="13"/>
      <c r="TJO745" s="13"/>
      <c r="TJP745" s="13"/>
      <c r="TJQ745" s="13"/>
      <c r="TJR745" s="13"/>
      <c r="TJS745" s="13"/>
      <c r="TJT745" s="13"/>
      <c r="TJU745" s="13"/>
      <c r="TJV745" s="13"/>
      <c r="TJW745" s="13"/>
      <c r="TJX745" s="13"/>
      <c r="TJY745" s="13"/>
      <c r="TJZ745" s="13"/>
      <c r="TKA745" s="13"/>
      <c r="TKB745" s="13"/>
      <c r="TKC745" s="13"/>
      <c r="TKD745" s="13"/>
      <c r="TKE745" s="13"/>
      <c r="TKF745" s="13"/>
      <c r="TKG745" s="13"/>
      <c r="TKH745" s="13"/>
      <c r="TKI745" s="13"/>
      <c r="TKJ745" s="13"/>
      <c r="TKK745" s="13"/>
      <c r="TKL745" s="13"/>
      <c r="TKM745" s="13"/>
      <c r="TKN745" s="13"/>
      <c r="TKO745" s="13"/>
      <c r="TKP745" s="13"/>
      <c r="TKQ745" s="13"/>
      <c r="TKR745" s="13"/>
      <c r="TKS745" s="13"/>
      <c r="TKT745" s="13"/>
      <c r="TKU745" s="13"/>
      <c r="TKV745" s="13"/>
      <c r="TKW745" s="13"/>
      <c r="TKX745" s="13"/>
      <c r="TKY745" s="13"/>
      <c r="TKZ745" s="13"/>
      <c r="TLA745" s="13"/>
      <c r="TLB745" s="13"/>
      <c r="TLC745" s="13"/>
      <c r="TLD745" s="13"/>
      <c r="TLE745" s="13"/>
      <c r="TLF745" s="13"/>
      <c r="TLG745" s="13"/>
      <c r="TLH745" s="13"/>
      <c r="TLI745" s="13"/>
      <c r="TLJ745" s="13"/>
      <c r="TLK745" s="13"/>
      <c r="TLL745" s="13"/>
      <c r="TLM745" s="13"/>
      <c r="TLN745" s="13"/>
      <c r="TLO745" s="13"/>
      <c r="TLP745" s="13"/>
      <c r="TLQ745" s="13"/>
      <c r="TLR745" s="13"/>
      <c r="TLS745" s="13"/>
      <c r="TLT745" s="13"/>
      <c r="TLU745" s="13"/>
      <c r="TLV745" s="13"/>
      <c r="TLW745" s="13"/>
      <c r="TLX745" s="13"/>
      <c r="TLY745" s="13"/>
      <c r="TLZ745" s="13"/>
      <c r="TMA745" s="13"/>
      <c r="TMB745" s="13"/>
      <c r="TMC745" s="13"/>
      <c r="TMD745" s="13"/>
      <c r="TME745" s="13"/>
      <c r="TMF745" s="13"/>
      <c r="TMG745" s="13"/>
      <c r="TMH745" s="13"/>
      <c r="TMI745" s="13"/>
      <c r="TMJ745" s="13"/>
      <c r="TMK745" s="13"/>
      <c r="TML745" s="13"/>
      <c r="TMM745" s="13"/>
      <c r="TMN745" s="13"/>
      <c r="TMO745" s="13"/>
      <c r="TMP745" s="13"/>
      <c r="TMQ745" s="13"/>
      <c r="TMR745" s="13"/>
      <c r="TMS745" s="13"/>
      <c r="TMT745" s="13"/>
      <c r="TMU745" s="13"/>
      <c r="TMV745" s="13"/>
      <c r="TMW745" s="13"/>
      <c r="TMX745" s="13"/>
      <c r="TMY745" s="13"/>
      <c r="TMZ745" s="13"/>
      <c r="TNA745" s="13"/>
      <c r="TNB745" s="13"/>
      <c r="TNC745" s="13"/>
      <c r="TND745" s="13"/>
      <c r="TNE745" s="13"/>
      <c r="TNF745" s="13"/>
      <c r="TNG745" s="13"/>
      <c r="TNH745" s="13"/>
      <c r="TNI745" s="13"/>
      <c r="TNJ745" s="13"/>
      <c r="TNK745" s="13"/>
      <c r="TNL745" s="13"/>
      <c r="TNM745" s="13"/>
      <c r="TNN745" s="13"/>
      <c r="TNO745" s="13"/>
      <c r="TNP745" s="13"/>
      <c r="TNQ745" s="13"/>
      <c r="TNR745" s="13"/>
      <c r="TNS745" s="13"/>
      <c r="TNT745" s="13"/>
      <c r="TNU745" s="13"/>
      <c r="TNV745" s="13"/>
      <c r="TNW745" s="13"/>
      <c r="TNX745" s="13"/>
      <c r="TNY745" s="13"/>
      <c r="TNZ745" s="13"/>
      <c r="TOA745" s="13"/>
      <c r="TOB745" s="13"/>
      <c r="TOC745" s="13"/>
      <c r="TOD745" s="13"/>
      <c r="TOE745" s="13"/>
      <c r="TOF745" s="13"/>
      <c r="TOG745" s="13"/>
      <c r="TOH745" s="13"/>
      <c r="TOI745" s="13"/>
      <c r="TOJ745" s="13"/>
      <c r="TOK745" s="13"/>
      <c r="TOL745" s="13"/>
      <c r="TOM745" s="13"/>
      <c r="TON745" s="13"/>
      <c r="TOO745" s="13"/>
      <c r="TOP745" s="13"/>
      <c r="TOQ745" s="13"/>
      <c r="TOR745" s="13"/>
      <c r="TOS745" s="13"/>
      <c r="TOT745" s="13"/>
      <c r="TOU745" s="13"/>
      <c r="TOV745" s="13"/>
      <c r="TOW745" s="13"/>
      <c r="TOX745" s="13"/>
      <c r="TOY745" s="13"/>
      <c r="TOZ745" s="13"/>
      <c r="TPA745" s="13"/>
      <c r="TPB745" s="13"/>
      <c r="TPC745" s="13"/>
      <c r="TPD745" s="13"/>
      <c r="TPE745" s="13"/>
      <c r="TPF745" s="13"/>
      <c r="TPG745" s="13"/>
      <c r="TPH745" s="13"/>
      <c r="TPI745" s="13"/>
      <c r="TPJ745" s="13"/>
      <c r="TPK745" s="13"/>
      <c r="TPL745" s="13"/>
      <c r="TPM745" s="13"/>
      <c r="TPN745" s="13"/>
      <c r="TPO745" s="13"/>
      <c r="TPP745" s="13"/>
      <c r="TPQ745" s="13"/>
      <c r="TPR745" s="13"/>
      <c r="TPS745" s="13"/>
      <c r="TPT745" s="13"/>
      <c r="TPU745" s="13"/>
      <c r="TPV745" s="13"/>
      <c r="TPW745" s="13"/>
      <c r="TPX745" s="13"/>
      <c r="TPY745" s="13"/>
      <c r="TPZ745" s="13"/>
      <c r="TQA745" s="13"/>
      <c r="TQB745" s="13"/>
      <c r="TQC745" s="13"/>
      <c r="TQD745" s="13"/>
      <c r="TQE745" s="13"/>
      <c r="TQF745" s="13"/>
      <c r="TQG745" s="13"/>
      <c r="TQH745" s="13"/>
      <c r="TQI745" s="13"/>
      <c r="TQJ745" s="13"/>
      <c r="TQK745" s="13"/>
      <c r="TQL745" s="13"/>
      <c r="TQM745" s="13"/>
      <c r="TQN745" s="13"/>
      <c r="TQO745" s="13"/>
      <c r="TQP745" s="13"/>
      <c r="TQQ745" s="13"/>
      <c r="TQR745" s="13"/>
      <c r="TQS745" s="13"/>
      <c r="TQT745" s="13"/>
      <c r="TQU745" s="13"/>
      <c r="TQV745" s="13"/>
      <c r="TQW745" s="13"/>
      <c r="TQX745" s="13"/>
      <c r="TQY745" s="13"/>
      <c r="TQZ745" s="13"/>
      <c r="TRA745" s="13"/>
      <c r="TRB745" s="13"/>
      <c r="TRC745" s="13"/>
      <c r="TRD745" s="13"/>
      <c r="TRE745" s="13"/>
      <c r="TRF745" s="13"/>
      <c r="TRG745" s="13"/>
      <c r="TRH745" s="13"/>
      <c r="TRI745" s="13"/>
      <c r="TRJ745" s="13"/>
      <c r="TRK745" s="13"/>
      <c r="TRL745" s="13"/>
      <c r="TRM745" s="13"/>
      <c r="TRN745" s="13"/>
      <c r="TRO745" s="13"/>
      <c r="TRP745" s="13"/>
      <c r="TRQ745" s="13"/>
      <c r="TRR745" s="13"/>
      <c r="TRS745" s="13"/>
      <c r="TRT745" s="13"/>
      <c r="TRU745" s="13"/>
      <c r="TRV745" s="13"/>
      <c r="TRW745" s="13"/>
      <c r="TRX745" s="13"/>
      <c r="TRY745" s="13"/>
      <c r="TRZ745" s="13"/>
      <c r="TSA745" s="13"/>
      <c r="TSB745" s="13"/>
      <c r="TSC745" s="13"/>
      <c r="TSD745" s="13"/>
      <c r="TSE745" s="13"/>
      <c r="TSF745" s="13"/>
      <c r="TSG745" s="13"/>
      <c r="TSH745" s="13"/>
      <c r="TSI745" s="13"/>
      <c r="TSJ745" s="13"/>
      <c r="TSK745" s="13"/>
      <c r="TSL745" s="13"/>
      <c r="TSM745" s="13"/>
      <c r="TSN745" s="13"/>
      <c r="TSO745" s="13"/>
      <c r="TSP745" s="13"/>
      <c r="TSQ745" s="13"/>
      <c r="TSR745" s="13"/>
      <c r="TSS745" s="13"/>
      <c r="TST745" s="13"/>
      <c r="TSU745" s="13"/>
      <c r="TSV745" s="13"/>
      <c r="TSW745" s="13"/>
      <c r="TSX745" s="13"/>
      <c r="TSY745" s="13"/>
      <c r="TSZ745" s="13"/>
      <c r="TTA745" s="13"/>
      <c r="TTB745" s="13"/>
      <c r="TTC745" s="13"/>
      <c r="TTD745" s="13"/>
      <c r="TTE745" s="13"/>
      <c r="TTF745" s="13"/>
      <c r="TTG745" s="13"/>
      <c r="TTH745" s="13"/>
      <c r="TTI745" s="13"/>
      <c r="TTJ745" s="13"/>
      <c r="TTK745" s="13"/>
      <c r="TTL745" s="13"/>
      <c r="TTM745" s="13"/>
      <c r="TTN745" s="13"/>
      <c r="TTO745" s="13"/>
      <c r="TTP745" s="13"/>
      <c r="TTQ745" s="13"/>
      <c r="TTR745" s="13"/>
      <c r="TTS745" s="13"/>
      <c r="TTT745" s="13"/>
      <c r="TTU745" s="13"/>
      <c r="TTV745" s="13"/>
      <c r="TTW745" s="13"/>
      <c r="TTX745" s="13"/>
      <c r="TTY745" s="13"/>
      <c r="TTZ745" s="13"/>
      <c r="TUA745" s="13"/>
      <c r="TUB745" s="13"/>
      <c r="TUC745" s="13"/>
      <c r="TUD745" s="13"/>
      <c r="TUE745" s="13"/>
      <c r="TUF745" s="13"/>
      <c r="TUG745" s="13"/>
      <c r="TUH745" s="13"/>
      <c r="TUI745" s="13"/>
      <c r="TUJ745" s="13"/>
      <c r="TUK745" s="13"/>
      <c r="TUL745" s="13"/>
      <c r="TUM745" s="13"/>
      <c r="TUN745" s="13"/>
      <c r="TUO745" s="13"/>
      <c r="TUP745" s="13"/>
      <c r="TUQ745" s="13"/>
      <c r="TUR745" s="13"/>
      <c r="TUS745" s="13"/>
      <c r="TUT745" s="13"/>
      <c r="TUU745" s="13"/>
      <c r="TUV745" s="13"/>
      <c r="TUW745" s="13"/>
      <c r="TUX745" s="13"/>
      <c r="TUY745" s="13"/>
      <c r="TUZ745" s="13"/>
      <c r="TVA745" s="13"/>
      <c r="TVB745" s="13"/>
      <c r="TVC745" s="13"/>
      <c r="TVD745" s="13"/>
      <c r="TVE745" s="13"/>
      <c r="TVF745" s="13"/>
      <c r="TVG745" s="13"/>
      <c r="TVH745" s="13"/>
      <c r="TVI745" s="13"/>
      <c r="TVJ745" s="13"/>
      <c r="TVK745" s="13"/>
      <c r="TVL745" s="13"/>
      <c r="TVM745" s="13"/>
      <c r="TVN745" s="13"/>
      <c r="TVO745" s="13"/>
      <c r="TVP745" s="13"/>
      <c r="TVQ745" s="13"/>
      <c r="TVR745" s="13"/>
      <c r="TVS745" s="13"/>
      <c r="TVT745" s="13"/>
      <c r="TVU745" s="13"/>
      <c r="TVV745" s="13"/>
      <c r="TVW745" s="13"/>
      <c r="TVX745" s="13"/>
      <c r="TVY745" s="13"/>
      <c r="TVZ745" s="13"/>
      <c r="TWA745" s="13"/>
      <c r="TWB745" s="13"/>
      <c r="TWC745" s="13"/>
      <c r="TWD745" s="13"/>
      <c r="TWE745" s="13"/>
      <c r="TWF745" s="13"/>
      <c r="TWG745" s="13"/>
      <c r="TWH745" s="13"/>
      <c r="TWI745" s="13"/>
      <c r="TWJ745" s="13"/>
      <c r="TWK745" s="13"/>
      <c r="TWL745" s="13"/>
      <c r="TWM745" s="13"/>
      <c r="TWN745" s="13"/>
      <c r="TWO745" s="13"/>
      <c r="TWP745" s="13"/>
      <c r="TWQ745" s="13"/>
      <c r="TWR745" s="13"/>
      <c r="TWS745" s="13"/>
      <c r="TWT745" s="13"/>
      <c r="TWU745" s="13"/>
      <c r="TWV745" s="13"/>
      <c r="TWW745" s="13"/>
      <c r="TWX745" s="13"/>
      <c r="TWY745" s="13"/>
      <c r="TWZ745" s="13"/>
      <c r="TXA745" s="13"/>
      <c r="TXB745" s="13"/>
      <c r="TXC745" s="13"/>
      <c r="TXD745" s="13"/>
      <c r="TXE745" s="13"/>
      <c r="TXF745" s="13"/>
      <c r="TXG745" s="13"/>
      <c r="TXH745" s="13"/>
      <c r="TXI745" s="13"/>
      <c r="TXJ745" s="13"/>
      <c r="TXK745" s="13"/>
      <c r="TXL745" s="13"/>
      <c r="TXM745" s="13"/>
      <c r="TXN745" s="13"/>
      <c r="TXO745" s="13"/>
      <c r="TXP745" s="13"/>
      <c r="TXQ745" s="13"/>
      <c r="TXR745" s="13"/>
      <c r="TXS745" s="13"/>
      <c r="TXT745" s="13"/>
      <c r="TXU745" s="13"/>
      <c r="TXV745" s="13"/>
      <c r="TXW745" s="13"/>
      <c r="TXX745" s="13"/>
      <c r="TXY745" s="13"/>
      <c r="TXZ745" s="13"/>
      <c r="TYA745" s="13"/>
      <c r="TYB745" s="13"/>
      <c r="TYC745" s="13"/>
      <c r="TYD745" s="13"/>
      <c r="TYE745" s="13"/>
      <c r="TYF745" s="13"/>
      <c r="TYG745" s="13"/>
      <c r="TYH745" s="13"/>
      <c r="TYI745" s="13"/>
      <c r="TYJ745" s="13"/>
      <c r="TYK745" s="13"/>
      <c r="TYL745" s="13"/>
      <c r="TYM745" s="13"/>
      <c r="TYN745" s="13"/>
      <c r="TYO745" s="13"/>
      <c r="TYP745" s="13"/>
      <c r="TYQ745" s="13"/>
      <c r="TYR745" s="13"/>
      <c r="TYS745" s="13"/>
      <c r="TYT745" s="13"/>
      <c r="TYU745" s="13"/>
      <c r="TYV745" s="13"/>
      <c r="TYW745" s="13"/>
      <c r="TYX745" s="13"/>
      <c r="TYY745" s="13"/>
      <c r="TYZ745" s="13"/>
      <c r="TZA745" s="13"/>
      <c r="TZB745" s="13"/>
      <c r="TZC745" s="13"/>
      <c r="TZD745" s="13"/>
      <c r="TZE745" s="13"/>
      <c r="TZF745" s="13"/>
      <c r="TZG745" s="13"/>
      <c r="TZH745" s="13"/>
      <c r="TZI745" s="13"/>
      <c r="TZJ745" s="13"/>
      <c r="TZK745" s="13"/>
      <c r="TZL745" s="13"/>
      <c r="TZM745" s="13"/>
      <c r="TZN745" s="13"/>
      <c r="TZO745" s="13"/>
      <c r="TZP745" s="13"/>
      <c r="TZQ745" s="13"/>
      <c r="TZR745" s="13"/>
      <c r="TZS745" s="13"/>
      <c r="TZT745" s="13"/>
      <c r="TZU745" s="13"/>
      <c r="TZV745" s="13"/>
      <c r="TZW745" s="13"/>
      <c r="TZX745" s="13"/>
      <c r="TZY745" s="13"/>
      <c r="TZZ745" s="13"/>
      <c r="UAA745" s="13"/>
      <c r="UAB745" s="13"/>
      <c r="UAC745" s="13"/>
      <c r="UAD745" s="13"/>
      <c r="UAE745" s="13"/>
      <c r="UAF745" s="13"/>
      <c r="UAG745" s="13"/>
      <c r="UAH745" s="13"/>
      <c r="UAI745" s="13"/>
      <c r="UAJ745" s="13"/>
      <c r="UAK745" s="13"/>
      <c r="UAL745" s="13"/>
      <c r="UAM745" s="13"/>
      <c r="UAN745" s="13"/>
      <c r="UAO745" s="13"/>
      <c r="UAP745" s="13"/>
      <c r="UAQ745" s="13"/>
      <c r="UAR745" s="13"/>
      <c r="UAS745" s="13"/>
      <c r="UAT745" s="13"/>
      <c r="UAU745" s="13"/>
      <c r="UAV745" s="13"/>
      <c r="UAW745" s="13"/>
      <c r="UAX745" s="13"/>
      <c r="UAY745" s="13"/>
      <c r="UAZ745" s="13"/>
      <c r="UBA745" s="13"/>
      <c r="UBB745" s="13"/>
      <c r="UBC745" s="13"/>
      <c r="UBD745" s="13"/>
      <c r="UBE745" s="13"/>
      <c r="UBF745" s="13"/>
      <c r="UBG745" s="13"/>
      <c r="UBH745" s="13"/>
      <c r="UBI745" s="13"/>
      <c r="UBJ745" s="13"/>
      <c r="UBK745" s="13"/>
      <c r="UBL745" s="13"/>
      <c r="UBM745" s="13"/>
      <c r="UBN745" s="13"/>
      <c r="UBO745" s="13"/>
      <c r="UBP745" s="13"/>
      <c r="UBQ745" s="13"/>
      <c r="UBR745" s="13"/>
      <c r="UBS745" s="13"/>
      <c r="UBT745" s="13"/>
      <c r="UBU745" s="13"/>
      <c r="UBV745" s="13"/>
      <c r="UBW745" s="13"/>
      <c r="UBX745" s="13"/>
      <c r="UBY745" s="13"/>
      <c r="UBZ745" s="13"/>
      <c r="UCA745" s="13"/>
      <c r="UCB745" s="13"/>
      <c r="UCC745" s="13"/>
      <c r="UCD745" s="13"/>
      <c r="UCE745" s="13"/>
      <c r="UCF745" s="13"/>
      <c r="UCG745" s="13"/>
      <c r="UCH745" s="13"/>
      <c r="UCI745" s="13"/>
      <c r="UCJ745" s="13"/>
      <c r="UCK745" s="13"/>
      <c r="UCL745" s="13"/>
      <c r="UCM745" s="13"/>
      <c r="UCN745" s="13"/>
      <c r="UCO745" s="13"/>
      <c r="UCP745" s="13"/>
      <c r="UCQ745" s="13"/>
      <c r="UCR745" s="13"/>
      <c r="UCS745" s="13"/>
      <c r="UCT745" s="13"/>
      <c r="UCU745" s="13"/>
      <c r="UCV745" s="13"/>
      <c r="UCW745" s="13"/>
      <c r="UCX745" s="13"/>
      <c r="UCY745" s="13"/>
      <c r="UCZ745" s="13"/>
      <c r="UDA745" s="13"/>
      <c r="UDB745" s="13"/>
      <c r="UDC745" s="13"/>
      <c r="UDD745" s="13"/>
      <c r="UDE745" s="13"/>
      <c r="UDF745" s="13"/>
      <c r="UDG745" s="13"/>
      <c r="UDH745" s="13"/>
      <c r="UDI745" s="13"/>
      <c r="UDJ745" s="13"/>
      <c r="UDK745" s="13"/>
      <c r="UDL745" s="13"/>
      <c r="UDM745" s="13"/>
      <c r="UDN745" s="13"/>
      <c r="UDO745" s="13"/>
      <c r="UDP745" s="13"/>
      <c r="UDQ745" s="13"/>
      <c r="UDR745" s="13"/>
      <c r="UDS745" s="13"/>
      <c r="UDT745" s="13"/>
      <c r="UDU745" s="13"/>
      <c r="UDV745" s="13"/>
      <c r="UDW745" s="13"/>
      <c r="UDX745" s="13"/>
      <c r="UDY745" s="13"/>
      <c r="UDZ745" s="13"/>
      <c r="UEA745" s="13"/>
      <c r="UEB745" s="13"/>
      <c r="UEC745" s="13"/>
      <c r="UED745" s="13"/>
      <c r="UEE745" s="13"/>
      <c r="UEF745" s="13"/>
      <c r="UEG745" s="13"/>
      <c r="UEH745" s="13"/>
      <c r="UEI745" s="13"/>
      <c r="UEJ745" s="13"/>
      <c r="UEK745" s="13"/>
      <c r="UEL745" s="13"/>
      <c r="UEM745" s="13"/>
      <c r="UEN745" s="13"/>
      <c r="UEO745" s="13"/>
      <c r="UEP745" s="13"/>
      <c r="UEQ745" s="13"/>
      <c r="UER745" s="13"/>
      <c r="UES745" s="13"/>
      <c r="UET745" s="13"/>
      <c r="UEU745" s="13"/>
      <c r="UEV745" s="13"/>
      <c r="UEW745" s="13"/>
      <c r="UEX745" s="13"/>
      <c r="UEY745" s="13"/>
      <c r="UEZ745" s="13"/>
      <c r="UFA745" s="13"/>
      <c r="UFB745" s="13"/>
      <c r="UFC745" s="13"/>
      <c r="UFD745" s="13"/>
      <c r="UFE745" s="13"/>
      <c r="UFF745" s="13"/>
      <c r="UFG745" s="13"/>
      <c r="UFH745" s="13"/>
      <c r="UFI745" s="13"/>
      <c r="UFJ745" s="13"/>
      <c r="UFK745" s="13"/>
      <c r="UFL745" s="13"/>
      <c r="UFM745" s="13"/>
      <c r="UFN745" s="13"/>
      <c r="UFO745" s="13"/>
      <c r="UFP745" s="13"/>
      <c r="UFQ745" s="13"/>
      <c r="UFR745" s="13"/>
      <c r="UFS745" s="13"/>
      <c r="UFT745" s="13"/>
      <c r="UFU745" s="13"/>
      <c r="UFV745" s="13"/>
      <c r="UFW745" s="13"/>
      <c r="UFX745" s="13"/>
      <c r="UFY745" s="13"/>
      <c r="UFZ745" s="13"/>
      <c r="UGA745" s="13"/>
      <c r="UGB745" s="13"/>
      <c r="UGC745" s="13"/>
      <c r="UGD745" s="13"/>
      <c r="UGE745" s="13"/>
      <c r="UGF745" s="13"/>
      <c r="UGG745" s="13"/>
      <c r="UGH745" s="13"/>
      <c r="UGI745" s="13"/>
      <c r="UGJ745" s="13"/>
      <c r="UGK745" s="13"/>
      <c r="UGL745" s="13"/>
      <c r="UGM745" s="13"/>
      <c r="UGN745" s="13"/>
      <c r="UGO745" s="13"/>
      <c r="UGP745" s="13"/>
      <c r="UGQ745" s="13"/>
      <c r="UGR745" s="13"/>
      <c r="UGS745" s="13"/>
      <c r="UGT745" s="13"/>
      <c r="UGU745" s="13"/>
      <c r="UGV745" s="13"/>
      <c r="UGW745" s="13"/>
      <c r="UGX745" s="13"/>
      <c r="UGY745" s="13"/>
      <c r="UGZ745" s="13"/>
      <c r="UHA745" s="13"/>
      <c r="UHB745" s="13"/>
      <c r="UHC745" s="13"/>
      <c r="UHD745" s="13"/>
      <c r="UHE745" s="13"/>
      <c r="UHF745" s="13"/>
      <c r="UHG745" s="13"/>
      <c r="UHH745" s="13"/>
      <c r="UHI745" s="13"/>
      <c r="UHJ745" s="13"/>
      <c r="UHK745" s="13"/>
      <c r="UHL745" s="13"/>
      <c r="UHM745" s="13"/>
      <c r="UHN745" s="13"/>
      <c r="UHO745" s="13"/>
      <c r="UHP745" s="13"/>
      <c r="UHQ745" s="13"/>
      <c r="UHR745" s="13"/>
      <c r="UHS745" s="13"/>
      <c r="UHT745" s="13"/>
      <c r="UHU745" s="13"/>
      <c r="UHV745" s="13"/>
      <c r="UHW745" s="13"/>
      <c r="UHX745" s="13"/>
      <c r="UHY745" s="13"/>
      <c r="UHZ745" s="13"/>
      <c r="UIA745" s="13"/>
      <c r="UIB745" s="13"/>
      <c r="UIC745" s="13"/>
      <c r="UID745" s="13"/>
      <c r="UIE745" s="13"/>
      <c r="UIF745" s="13"/>
      <c r="UIG745" s="13"/>
      <c r="UIH745" s="13"/>
      <c r="UII745" s="13"/>
      <c r="UIJ745" s="13"/>
      <c r="UIK745" s="13"/>
      <c r="UIL745" s="13"/>
      <c r="UIM745" s="13"/>
      <c r="UIN745" s="13"/>
      <c r="UIO745" s="13"/>
      <c r="UIP745" s="13"/>
      <c r="UIQ745" s="13"/>
      <c r="UIR745" s="13"/>
      <c r="UIS745" s="13"/>
      <c r="UIT745" s="13"/>
      <c r="UIU745" s="13"/>
      <c r="UIV745" s="13"/>
      <c r="UIW745" s="13"/>
      <c r="UIX745" s="13"/>
      <c r="UIY745" s="13"/>
      <c r="UIZ745" s="13"/>
      <c r="UJA745" s="13"/>
      <c r="UJB745" s="13"/>
      <c r="UJC745" s="13"/>
      <c r="UJD745" s="13"/>
      <c r="UJE745" s="13"/>
      <c r="UJF745" s="13"/>
      <c r="UJG745" s="13"/>
      <c r="UJH745" s="13"/>
      <c r="UJI745" s="13"/>
      <c r="UJJ745" s="13"/>
      <c r="UJK745" s="13"/>
      <c r="UJL745" s="13"/>
      <c r="UJM745" s="13"/>
      <c r="UJN745" s="13"/>
      <c r="UJO745" s="13"/>
      <c r="UJP745" s="13"/>
      <c r="UJQ745" s="13"/>
      <c r="UJR745" s="13"/>
      <c r="UJS745" s="13"/>
      <c r="UJT745" s="13"/>
      <c r="UJU745" s="13"/>
      <c r="UJV745" s="13"/>
      <c r="UJW745" s="13"/>
      <c r="UJX745" s="13"/>
      <c r="UJY745" s="13"/>
      <c r="UJZ745" s="13"/>
      <c r="UKA745" s="13"/>
      <c r="UKB745" s="13"/>
      <c r="UKC745" s="13"/>
      <c r="UKD745" s="13"/>
      <c r="UKE745" s="13"/>
      <c r="UKF745" s="13"/>
      <c r="UKG745" s="13"/>
      <c r="UKH745" s="13"/>
      <c r="UKI745" s="13"/>
      <c r="UKJ745" s="13"/>
      <c r="UKK745" s="13"/>
      <c r="UKL745" s="13"/>
      <c r="UKM745" s="13"/>
      <c r="UKN745" s="13"/>
      <c r="UKO745" s="13"/>
      <c r="UKP745" s="13"/>
      <c r="UKQ745" s="13"/>
      <c r="UKR745" s="13"/>
      <c r="UKS745" s="13"/>
      <c r="UKT745" s="13"/>
      <c r="UKU745" s="13"/>
      <c r="UKV745" s="13"/>
      <c r="UKW745" s="13"/>
      <c r="UKX745" s="13"/>
      <c r="UKY745" s="13"/>
      <c r="UKZ745" s="13"/>
      <c r="ULA745" s="13"/>
      <c r="ULB745" s="13"/>
      <c r="ULC745" s="13"/>
      <c r="ULD745" s="13"/>
      <c r="ULE745" s="13"/>
      <c r="ULF745" s="13"/>
      <c r="ULG745" s="13"/>
      <c r="ULH745" s="13"/>
      <c r="ULI745" s="13"/>
      <c r="ULJ745" s="13"/>
      <c r="ULK745" s="13"/>
      <c r="ULL745" s="13"/>
      <c r="ULM745" s="13"/>
      <c r="ULN745" s="13"/>
      <c r="ULO745" s="13"/>
      <c r="ULP745" s="13"/>
      <c r="ULQ745" s="13"/>
      <c r="ULR745" s="13"/>
      <c r="ULS745" s="13"/>
      <c r="ULT745" s="13"/>
      <c r="ULU745" s="13"/>
      <c r="ULV745" s="13"/>
      <c r="ULW745" s="13"/>
      <c r="ULX745" s="13"/>
      <c r="ULY745" s="13"/>
      <c r="ULZ745" s="13"/>
      <c r="UMA745" s="13"/>
      <c r="UMB745" s="13"/>
      <c r="UMC745" s="13"/>
      <c r="UMD745" s="13"/>
      <c r="UME745" s="13"/>
      <c r="UMF745" s="13"/>
      <c r="UMG745" s="13"/>
      <c r="UMH745" s="13"/>
      <c r="UMI745" s="13"/>
      <c r="UMJ745" s="13"/>
      <c r="UMK745" s="13"/>
      <c r="UML745" s="13"/>
      <c r="UMM745" s="13"/>
      <c r="UMN745" s="13"/>
      <c r="UMO745" s="13"/>
      <c r="UMP745" s="13"/>
      <c r="UMQ745" s="13"/>
      <c r="UMR745" s="13"/>
      <c r="UMS745" s="13"/>
      <c r="UMT745" s="13"/>
      <c r="UMU745" s="13"/>
      <c r="UMV745" s="13"/>
      <c r="UMW745" s="13"/>
      <c r="UMX745" s="13"/>
      <c r="UMY745" s="13"/>
      <c r="UMZ745" s="13"/>
      <c r="UNA745" s="13"/>
      <c r="UNB745" s="13"/>
      <c r="UNC745" s="13"/>
      <c r="UND745" s="13"/>
      <c r="UNE745" s="13"/>
      <c r="UNF745" s="13"/>
      <c r="UNG745" s="13"/>
      <c r="UNH745" s="13"/>
      <c r="UNI745" s="13"/>
      <c r="UNJ745" s="13"/>
      <c r="UNK745" s="13"/>
      <c r="UNL745" s="13"/>
      <c r="UNM745" s="13"/>
      <c r="UNN745" s="13"/>
      <c r="UNO745" s="13"/>
      <c r="UNP745" s="13"/>
      <c r="UNQ745" s="13"/>
      <c r="UNR745" s="13"/>
      <c r="UNS745" s="13"/>
      <c r="UNT745" s="13"/>
      <c r="UNU745" s="13"/>
      <c r="UNV745" s="13"/>
      <c r="UNW745" s="13"/>
      <c r="UNX745" s="13"/>
      <c r="UNY745" s="13"/>
      <c r="UNZ745" s="13"/>
      <c r="UOA745" s="13"/>
      <c r="UOB745" s="13"/>
      <c r="UOC745" s="13"/>
      <c r="UOD745" s="13"/>
      <c r="UOE745" s="13"/>
      <c r="UOF745" s="13"/>
      <c r="UOG745" s="13"/>
      <c r="UOH745" s="13"/>
      <c r="UOI745" s="13"/>
      <c r="UOJ745" s="13"/>
      <c r="UOK745" s="13"/>
      <c r="UOL745" s="13"/>
      <c r="UOM745" s="13"/>
      <c r="UON745" s="13"/>
      <c r="UOO745" s="13"/>
      <c r="UOP745" s="13"/>
      <c r="UOQ745" s="13"/>
      <c r="UOR745" s="13"/>
      <c r="UOS745" s="13"/>
      <c r="UOT745" s="13"/>
      <c r="UOU745" s="13"/>
      <c r="UOV745" s="13"/>
      <c r="UOW745" s="13"/>
      <c r="UOX745" s="13"/>
      <c r="UOY745" s="13"/>
      <c r="UOZ745" s="13"/>
      <c r="UPA745" s="13"/>
      <c r="UPB745" s="13"/>
      <c r="UPC745" s="13"/>
      <c r="UPD745" s="13"/>
      <c r="UPE745" s="13"/>
      <c r="UPF745" s="13"/>
      <c r="UPG745" s="13"/>
      <c r="UPH745" s="13"/>
      <c r="UPI745" s="13"/>
      <c r="UPJ745" s="13"/>
      <c r="UPK745" s="13"/>
      <c r="UPL745" s="13"/>
      <c r="UPM745" s="13"/>
      <c r="UPN745" s="13"/>
      <c r="UPO745" s="13"/>
      <c r="UPP745" s="13"/>
      <c r="UPQ745" s="13"/>
      <c r="UPR745" s="13"/>
      <c r="UPS745" s="13"/>
      <c r="UPT745" s="13"/>
      <c r="UPU745" s="13"/>
      <c r="UPV745" s="13"/>
      <c r="UPW745" s="13"/>
      <c r="UPX745" s="13"/>
      <c r="UPY745" s="13"/>
      <c r="UPZ745" s="13"/>
      <c r="UQA745" s="13"/>
      <c r="UQB745" s="13"/>
      <c r="UQC745" s="13"/>
      <c r="UQD745" s="13"/>
      <c r="UQE745" s="13"/>
      <c r="UQF745" s="13"/>
      <c r="UQG745" s="13"/>
      <c r="UQH745" s="13"/>
      <c r="UQI745" s="13"/>
      <c r="UQJ745" s="13"/>
      <c r="UQK745" s="13"/>
      <c r="UQL745" s="13"/>
      <c r="UQM745" s="13"/>
      <c r="UQN745" s="13"/>
      <c r="UQO745" s="13"/>
      <c r="UQP745" s="13"/>
      <c r="UQQ745" s="13"/>
      <c r="UQR745" s="13"/>
      <c r="UQS745" s="13"/>
      <c r="UQT745" s="13"/>
      <c r="UQU745" s="13"/>
      <c r="UQV745" s="13"/>
      <c r="UQW745" s="13"/>
      <c r="UQX745" s="13"/>
      <c r="UQY745" s="13"/>
      <c r="UQZ745" s="13"/>
      <c r="URA745" s="13"/>
      <c r="URB745" s="13"/>
      <c r="URC745" s="13"/>
      <c r="URD745" s="13"/>
      <c r="URE745" s="13"/>
      <c r="URF745" s="13"/>
      <c r="URG745" s="13"/>
      <c r="URH745" s="13"/>
      <c r="URI745" s="13"/>
      <c r="URJ745" s="13"/>
      <c r="URK745" s="13"/>
      <c r="URL745" s="13"/>
      <c r="URM745" s="13"/>
      <c r="URN745" s="13"/>
      <c r="URO745" s="13"/>
      <c r="URP745" s="13"/>
      <c r="URQ745" s="13"/>
      <c r="URR745" s="13"/>
      <c r="URS745" s="13"/>
      <c r="URT745" s="13"/>
      <c r="URU745" s="13"/>
      <c r="URV745" s="13"/>
      <c r="URW745" s="13"/>
      <c r="URX745" s="13"/>
      <c r="URY745" s="13"/>
      <c r="URZ745" s="13"/>
      <c r="USA745" s="13"/>
      <c r="USB745" s="13"/>
      <c r="USC745" s="13"/>
      <c r="USD745" s="13"/>
      <c r="USE745" s="13"/>
      <c r="USF745" s="13"/>
      <c r="USG745" s="13"/>
      <c r="USH745" s="13"/>
      <c r="USI745" s="13"/>
      <c r="USJ745" s="13"/>
      <c r="USK745" s="13"/>
      <c r="USL745" s="13"/>
      <c r="USM745" s="13"/>
      <c r="USN745" s="13"/>
      <c r="USO745" s="13"/>
      <c r="USP745" s="13"/>
      <c r="USQ745" s="13"/>
      <c r="USR745" s="13"/>
      <c r="USS745" s="13"/>
      <c r="UST745" s="13"/>
      <c r="USU745" s="13"/>
      <c r="USV745" s="13"/>
      <c r="USW745" s="13"/>
      <c r="USX745" s="13"/>
      <c r="USY745" s="13"/>
      <c r="USZ745" s="13"/>
      <c r="UTA745" s="13"/>
      <c r="UTB745" s="13"/>
      <c r="UTC745" s="13"/>
      <c r="UTD745" s="13"/>
      <c r="UTE745" s="13"/>
      <c r="UTF745" s="13"/>
      <c r="UTG745" s="13"/>
      <c r="UTH745" s="13"/>
      <c r="UTI745" s="13"/>
      <c r="UTJ745" s="13"/>
      <c r="UTK745" s="13"/>
      <c r="UTL745" s="13"/>
      <c r="UTM745" s="13"/>
      <c r="UTN745" s="13"/>
      <c r="UTO745" s="13"/>
      <c r="UTP745" s="13"/>
      <c r="UTQ745" s="13"/>
      <c r="UTR745" s="13"/>
      <c r="UTS745" s="13"/>
      <c r="UTT745" s="13"/>
      <c r="UTU745" s="13"/>
      <c r="UTV745" s="13"/>
      <c r="UTW745" s="13"/>
      <c r="UTX745" s="13"/>
      <c r="UTY745" s="13"/>
      <c r="UTZ745" s="13"/>
      <c r="UUA745" s="13"/>
      <c r="UUB745" s="13"/>
      <c r="UUC745" s="13"/>
      <c r="UUD745" s="13"/>
      <c r="UUE745" s="13"/>
      <c r="UUF745" s="13"/>
      <c r="UUG745" s="13"/>
      <c r="UUH745" s="13"/>
      <c r="UUI745" s="13"/>
      <c r="UUJ745" s="13"/>
      <c r="UUK745" s="13"/>
      <c r="UUL745" s="13"/>
      <c r="UUM745" s="13"/>
      <c r="UUN745" s="13"/>
      <c r="UUO745" s="13"/>
      <c r="UUP745" s="13"/>
      <c r="UUQ745" s="13"/>
      <c r="UUR745" s="13"/>
      <c r="UUS745" s="13"/>
      <c r="UUT745" s="13"/>
      <c r="UUU745" s="13"/>
      <c r="UUV745" s="13"/>
      <c r="UUW745" s="13"/>
      <c r="UUX745" s="13"/>
      <c r="UUY745" s="13"/>
      <c r="UUZ745" s="13"/>
      <c r="UVA745" s="13"/>
      <c r="UVB745" s="13"/>
      <c r="UVC745" s="13"/>
      <c r="UVD745" s="13"/>
      <c r="UVE745" s="13"/>
      <c r="UVF745" s="13"/>
      <c r="UVG745" s="13"/>
      <c r="UVH745" s="13"/>
      <c r="UVI745" s="13"/>
      <c r="UVJ745" s="13"/>
      <c r="UVK745" s="13"/>
      <c r="UVL745" s="13"/>
      <c r="UVM745" s="13"/>
      <c r="UVN745" s="13"/>
      <c r="UVO745" s="13"/>
      <c r="UVP745" s="13"/>
      <c r="UVQ745" s="13"/>
      <c r="UVR745" s="13"/>
      <c r="UVS745" s="13"/>
      <c r="UVT745" s="13"/>
      <c r="UVU745" s="13"/>
      <c r="UVV745" s="13"/>
      <c r="UVW745" s="13"/>
      <c r="UVX745" s="13"/>
      <c r="UVY745" s="13"/>
      <c r="UVZ745" s="13"/>
      <c r="UWA745" s="13"/>
      <c r="UWB745" s="13"/>
      <c r="UWC745" s="13"/>
      <c r="UWD745" s="13"/>
      <c r="UWE745" s="13"/>
      <c r="UWF745" s="13"/>
      <c r="UWG745" s="13"/>
      <c r="UWH745" s="13"/>
      <c r="UWI745" s="13"/>
      <c r="UWJ745" s="13"/>
      <c r="UWK745" s="13"/>
      <c r="UWL745" s="13"/>
      <c r="UWM745" s="13"/>
      <c r="UWN745" s="13"/>
      <c r="UWO745" s="13"/>
      <c r="UWP745" s="13"/>
      <c r="UWQ745" s="13"/>
      <c r="UWR745" s="13"/>
      <c r="UWS745" s="13"/>
      <c r="UWT745" s="13"/>
      <c r="UWU745" s="13"/>
      <c r="UWV745" s="13"/>
      <c r="UWW745" s="13"/>
      <c r="UWX745" s="13"/>
      <c r="UWY745" s="13"/>
      <c r="UWZ745" s="13"/>
      <c r="UXA745" s="13"/>
      <c r="UXB745" s="13"/>
      <c r="UXC745" s="13"/>
      <c r="UXD745" s="13"/>
      <c r="UXE745" s="13"/>
      <c r="UXF745" s="13"/>
      <c r="UXG745" s="13"/>
      <c r="UXH745" s="13"/>
      <c r="UXI745" s="13"/>
      <c r="UXJ745" s="13"/>
      <c r="UXK745" s="13"/>
      <c r="UXL745" s="13"/>
      <c r="UXM745" s="13"/>
      <c r="UXN745" s="13"/>
      <c r="UXO745" s="13"/>
      <c r="UXP745" s="13"/>
      <c r="UXQ745" s="13"/>
      <c r="UXR745" s="13"/>
      <c r="UXS745" s="13"/>
      <c r="UXT745" s="13"/>
      <c r="UXU745" s="13"/>
      <c r="UXV745" s="13"/>
      <c r="UXW745" s="13"/>
      <c r="UXX745" s="13"/>
      <c r="UXY745" s="13"/>
      <c r="UXZ745" s="13"/>
      <c r="UYA745" s="13"/>
      <c r="UYB745" s="13"/>
      <c r="UYC745" s="13"/>
      <c r="UYD745" s="13"/>
      <c r="UYE745" s="13"/>
      <c r="UYF745" s="13"/>
      <c r="UYG745" s="13"/>
      <c r="UYH745" s="13"/>
      <c r="UYI745" s="13"/>
      <c r="UYJ745" s="13"/>
      <c r="UYK745" s="13"/>
      <c r="UYL745" s="13"/>
      <c r="UYM745" s="13"/>
      <c r="UYN745" s="13"/>
      <c r="UYO745" s="13"/>
      <c r="UYP745" s="13"/>
      <c r="UYQ745" s="13"/>
      <c r="UYR745" s="13"/>
      <c r="UYS745" s="13"/>
      <c r="UYT745" s="13"/>
      <c r="UYU745" s="13"/>
      <c r="UYV745" s="13"/>
      <c r="UYW745" s="13"/>
      <c r="UYX745" s="13"/>
      <c r="UYY745" s="13"/>
      <c r="UYZ745" s="13"/>
      <c r="UZA745" s="13"/>
      <c r="UZB745" s="13"/>
      <c r="UZC745" s="13"/>
      <c r="UZD745" s="13"/>
      <c r="UZE745" s="13"/>
      <c r="UZF745" s="13"/>
      <c r="UZG745" s="13"/>
      <c r="UZH745" s="13"/>
      <c r="UZI745" s="13"/>
      <c r="UZJ745" s="13"/>
      <c r="UZK745" s="13"/>
      <c r="UZL745" s="13"/>
      <c r="UZM745" s="13"/>
      <c r="UZN745" s="13"/>
      <c r="UZO745" s="13"/>
      <c r="UZP745" s="13"/>
      <c r="UZQ745" s="13"/>
      <c r="UZR745" s="13"/>
      <c r="UZS745" s="13"/>
      <c r="UZT745" s="13"/>
      <c r="UZU745" s="13"/>
      <c r="UZV745" s="13"/>
      <c r="UZW745" s="13"/>
      <c r="UZX745" s="13"/>
      <c r="UZY745" s="13"/>
      <c r="UZZ745" s="13"/>
      <c r="VAA745" s="13"/>
      <c r="VAB745" s="13"/>
      <c r="VAC745" s="13"/>
      <c r="VAD745" s="13"/>
      <c r="VAE745" s="13"/>
      <c r="VAF745" s="13"/>
      <c r="VAG745" s="13"/>
      <c r="VAH745" s="13"/>
      <c r="VAI745" s="13"/>
      <c r="VAJ745" s="13"/>
      <c r="VAK745" s="13"/>
      <c r="VAL745" s="13"/>
      <c r="VAM745" s="13"/>
      <c r="VAN745" s="13"/>
      <c r="VAO745" s="13"/>
      <c r="VAP745" s="13"/>
      <c r="VAQ745" s="13"/>
      <c r="VAR745" s="13"/>
      <c r="VAS745" s="13"/>
      <c r="VAT745" s="13"/>
      <c r="VAU745" s="13"/>
      <c r="VAV745" s="13"/>
      <c r="VAW745" s="13"/>
      <c r="VAX745" s="13"/>
      <c r="VAY745" s="13"/>
      <c r="VAZ745" s="13"/>
      <c r="VBA745" s="13"/>
      <c r="VBB745" s="13"/>
      <c r="VBC745" s="13"/>
      <c r="VBD745" s="13"/>
      <c r="VBE745" s="13"/>
      <c r="VBF745" s="13"/>
      <c r="VBG745" s="13"/>
      <c r="VBH745" s="13"/>
      <c r="VBI745" s="13"/>
      <c r="VBJ745" s="13"/>
      <c r="VBK745" s="13"/>
      <c r="VBL745" s="13"/>
      <c r="VBM745" s="13"/>
      <c r="VBN745" s="13"/>
      <c r="VBO745" s="13"/>
      <c r="VBP745" s="13"/>
      <c r="VBQ745" s="13"/>
      <c r="VBR745" s="13"/>
      <c r="VBS745" s="13"/>
      <c r="VBT745" s="13"/>
      <c r="VBU745" s="13"/>
      <c r="VBV745" s="13"/>
      <c r="VBW745" s="13"/>
      <c r="VBX745" s="13"/>
      <c r="VBY745" s="13"/>
      <c r="VBZ745" s="13"/>
      <c r="VCA745" s="13"/>
      <c r="VCB745" s="13"/>
      <c r="VCC745" s="13"/>
      <c r="VCD745" s="13"/>
      <c r="VCE745" s="13"/>
      <c r="VCF745" s="13"/>
      <c r="VCG745" s="13"/>
      <c r="VCH745" s="13"/>
      <c r="VCI745" s="13"/>
      <c r="VCJ745" s="13"/>
      <c r="VCK745" s="13"/>
      <c r="VCL745" s="13"/>
      <c r="VCM745" s="13"/>
      <c r="VCN745" s="13"/>
      <c r="VCO745" s="13"/>
      <c r="VCP745" s="13"/>
      <c r="VCQ745" s="13"/>
      <c r="VCR745" s="13"/>
      <c r="VCS745" s="13"/>
      <c r="VCT745" s="13"/>
      <c r="VCU745" s="13"/>
      <c r="VCV745" s="13"/>
      <c r="VCW745" s="13"/>
      <c r="VCX745" s="13"/>
      <c r="VCY745" s="13"/>
      <c r="VCZ745" s="13"/>
      <c r="VDA745" s="13"/>
      <c r="VDB745" s="13"/>
      <c r="VDC745" s="13"/>
      <c r="VDD745" s="13"/>
      <c r="VDE745" s="13"/>
      <c r="VDF745" s="13"/>
      <c r="VDG745" s="13"/>
      <c r="VDH745" s="13"/>
      <c r="VDI745" s="13"/>
      <c r="VDJ745" s="13"/>
      <c r="VDK745" s="13"/>
      <c r="VDL745" s="13"/>
      <c r="VDM745" s="13"/>
      <c r="VDN745" s="13"/>
      <c r="VDO745" s="13"/>
      <c r="VDP745" s="13"/>
      <c r="VDQ745" s="13"/>
      <c r="VDR745" s="13"/>
      <c r="VDS745" s="13"/>
      <c r="VDT745" s="13"/>
      <c r="VDU745" s="13"/>
      <c r="VDV745" s="13"/>
      <c r="VDW745" s="13"/>
      <c r="VDX745" s="13"/>
      <c r="VDY745" s="13"/>
      <c r="VDZ745" s="13"/>
      <c r="VEA745" s="13"/>
      <c r="VEB745" s="13"/>
      <c r="VEC745" s="13"/>
      <c r="VED745" s="13"/>
      <c r="VEE745" s="13"/>
      <c r="VEF745" s="13"/>
      <c r="VEG745" s="13"/>
      <c r="VEH745" s="13"/>
      <c r="VEI745" s="13"/>
      <c r="VEJ745" s="13"/>
      <c r="VEK745" s="13"/>
      <c r="VEL745" s="13"/>
      <c r="VEM745" s="13"/>
      <c r="VEN745" s="13"/>
      <c r="VEO745" s="13"/>
      <c r="VEP745" s="13"/>
      <c r="VEQ745" s="13"/>
      <c r="VER745" s="13"/>
      <c r="VES745" s="13"/>
      <c r="VET745" s="13"/>
      <c r="VEU745" s="13"/>
      <c r="VEV745" s="13"/>
      <c r="VEW745" s="13"/>
      <c r="VEX745" s="13"/>
      <c r="VEY745" s="13"/>
      <c r="VEZ745" s="13"/>
      <c r="VFA745" s="13"/>
      <c r="VFB745" s="13"/>
      <c r="VFC745" s="13"/>
      <c r="VFD745" s="13"/>
      <c r="VFE745" s="13"/>
      <c r="VFF745" s="13"/>
      <c r="VFG745" s="13"/>
      <c r="VFH745" s="13"/>
      <c r="VFI745" s="13"/>
      <c r="VFJ745" s="13"/>
      <c r="VFK745" s="13"/>
      <c r="VFL745" s="13"/>
      <c r="VFM745" s="13"/>
      <c r="VFN745" s="13"/>
      <c r="VFO745" s="13"/>
      <c r="VFP745" s="13"/>
      <c r="VFQ745" s="13"/>
      <c r="VFR745" s="13"/>
      <c r="VFS745" s="13"/>
      <c r="VFT745" s="13"/>
      <c r="VFU745" s="13"/>
      <c r="VFV745" s="13"/>
      <c r="VFW745" s="13"/>
      <c r="VFX745" s="13"/>
      <c r="VFY745" s="13"/>
      <c r="VFZ745" s="13"/>
      <c r="VGA745" s="13"/>
      <c r="VGB745" s="13"/>
      <c r="VGC745" s="13"/>
      <c r="VGD745" s="13"/>
      <c r="VGE745" s="13"/>
      <c r="VGF745" s="13"/>
      <c r="VGG745" s="13"/>
      <c r="VGH745" s="13"/>
      <c r="VGI745" s="13"/>
      <c r="VGJ745" s="13"/>
      <c r="VGK745" s="13"/>
      <c r="VGL745" s="13"/>
      <c r="VGM745" s="13"/>
      <c r="VGN745" s="13"/>
      <c r="VGO745" s="13"/>
      <c r="VGP745" s="13"/>
      <c r="VGQ745" s="13"/>
      <c r="VGR745" s="13"/>
      <c r="VGS745" s="13"/>
      <c r="VGT745" s="13"/>
      <c r="VGU745" s="13"/>
      <c r="VGV745" s="13"/>
      <c r="VGW745" s="13"/>
      <c r="VGX745" s="13"/>
      <c r="VGY745" s="13"/>
      <c r="VGZ745" s="13"/>
      <c r="VHA745" s="13"/>
      <c r="VHB745" s="13"/>
      <c r="VHC745" s="13"/>
      <c r="VHD745" s="13"/>
      <c r="VHE745" s="13"/>
      <c r="VHF745" s="13"/>
      <c r="VHG745" s="13"/>
      <c r="VHH745" s="13"/>
      <c r="VHI745" s="13"/>
      <c r="VHJ745" s="13"/>
      <c r="VHK745" s="13"/>
      <c r="VHL745" s="13"/>
      <c r="VHM745" s="13"/>
      <c r="VHN745" s="13"/>
      <c r="VHO745" s="13"/>
      <c r="VHP745" s="13"/>
      <c r="VHQ745" s="13"/>
      <c r="VHR745" s="13"/>
      <c r="VHS745" s="13"/>
      <c r="VHT745" s="13"/>
      <c r="VHU745" s="13"/>
      <c r="VHV745" s="13"/>
      <c r="VHW745" s="13"/>
      <c r="VHX745" s="13"/>
      <c r="VHY745" s="13"/>
      <c r="VHZ745" s="13"/>
      <c r="VIA745" s="13"/>
      <c r="VIB745" s="13"/>
      <c r="VIC745" s="13"/>
      <c r="VID745" s="13"/>
      <c r="VIE745" s="13"/>
      <c r="VIF745" s="13"/>
      <c r="VIG745" s="13"/>
      <c r="VIH745" s="13"/>
      <c r="VII745" s="13"/>
      <c r="VIJ745" s="13"/>
      <c r="VIK745" s="13"/>
      <c r="VIL745" s="13"/>
      <c r="VIM745" s="13"/>
      <c r="VIN745" s="13"/>
      <c r="VIO745" s="13"/>
      <c r="VIP745" s="13"/>
      <c r="VIQ745" s="13"/>
      <c r="VIR745" s="13"/>
      <c r="VIS745" s="13"/>
      <c r="VIT745" s="13"/>
      <c r="VIU745" s="13"/>
      <c r="VIV745" s="13"/>
      <c r="VIW745" s="13"/>
      <c r="VIX745" s="13"/>
      <c r="VIY745" s="13"/>
      <c r="VIZ745" s="13"/>
      <c r="VJA745" s="13"/>
      <c r="VJB745" s="13"/>
      <c r="VJC745" s="13"/>
      <c r="VJD745" s="13"/>
      <c r="VJE745" s="13"/>
      <c r="VJF745" s="13"/>
      <c r="VJG745" s="13"/>
      <c r="VJH745" s="13"/>
      <c r="VJI745" s="13"/>
      <c r="VJJ745" s="13"/>
      <c r="VJK745" s="13"/>
      <c r="VJL745" s="13"/>
      <c r="VJM745" s="13"/>
      <c r="VJN745" s="13"/>
      <c r="VJO745" s="13"/>
      <c r="VJP745" s="13"/>
      <c r="VJQ745" s="13"/>
      <c r="VJR745" s="13"/>
      <c r="VJS745" s="13"/>
      <c r="VJT745" s="13"/>
      <c r="VJU745" s="13"/>
      <c r="VJV745" s="13"/>
      <c r="VJW745" s="13"/>
      <c r="VJX745" s="13"/>
      <c r="VJY745" s="13"/>
      <c r="VJZ745" s="13"/>
      <c r="VKA745" s="13"/>
      <c r="VKB745" s="13"/>
      <c r="VKC745" s="13"/>
      <c r="VKD745" s="13"/>
      <c r="VKE745" s="13"/>
      <c r="VKF745" s="13"/>
      <c r="VKG745" s="13"/>
      <c r="VKH745" s="13"/>
      <c r="VKI745" s="13"/>
      <c r="VKJ745" s="13"/>
      <c r="VKK745" s="13"/>
      <c r="VKL745" s="13"/>
      <c r="VKM745" s="13"/>
      <c r="VKN745" s="13"/>
      <c r="VKO745" s="13"/>
      <c r="VKP745" s="13"/>
      <c r="VKQ745" s="13"/>
      <c r="VKR745" s="13"/>
      <c r="VKS745" s="13"/>
      <c r="VKT745" s="13"/>
      <c r="VKU745" s="13"/>
      <c r="VKV745" s="13"/>
      <c r="VKW745" s="13"/>
      <c r="VKX745" s="13"/>
      <c r="VKY745" s="13"/>
      <c r="VKZ745" s="13"/>
      <c r="VLA745" s="13"/>
      <c r="VLB745" s="13"/>
      <c r="VLC745" s="13"/>
      <c r="VLD745" s="13"/>
      <c r="VLE745" s="13"/>
      <c r="VLF745" s="13"/>
      <c r="VLG745" s="13"/>
      <c r="VLH745" s="13"/>
      <c r="VLI745" s="13"/>
      <c r="VLJ745" s="13"/>
      <c r="VLK745" s="13"/>
      <c r="VLL745" s="13"/>
      <c r="VLM745" s="13"/>
      <c r="VLN745" s="13"/>
      <c r="VLO745" s="13"/>
      <c r="VLP745" s="13"/>
      <c r="VLQ745" s="13"/>
      <c r="VLR745" s="13"/>
      <c r="VLS745" s="13"/>
      <c r="VLT745" s="13"/>
      <c r="VLU745" s="13"/>
      <c r="VLV745" s="13"/>
      <c r="VLW745" s="13"/>
      <c r="VLX745" s="13"/>
      <c r="VLY745" s="13"/>
      <c r="VLZ745" s="13"/>
      <c r="VMA745" s="13"/>
      <c r="VMB745" s="13"/>
      <c r="VMC745" s="13"/>
      <c r="VMD745" s="13"/>
      <c r="VME745" s="13"/>
      <c r="VMF745" s="13"/>
      <c r="VMG745" s="13"/>
      <c r="VMH745" s="13"/>
      <c r="VMI745" s="13"/>
      <c r="VMJ745" s="13"/>
      <c r="VMK745" s="13"/>
      <c r="VML745" s="13"/>
      <c r="VMM745" s="13"/>
      <c r="VMN745" s="13"/>
      <c r="VMO745" s="13"/>
      <c r="VMP745" s="13"/>
      <c r="VMQ745" s="13"/>
      <c r="VMR745" s="13"/>
      <c r="VMS745" s="13"/>
      <c r="VMT745" s="13"/>
      <c r="VMU745" s="13"/>
      <c r="VMV745" s="13"/>
      <c r="VMW745" s="13"/>
      <c r="VMX745" s="13"/>
      <c r="VMY745" s="13"/>
      <c r="VMZ745" s="13"/>
      <c r="VNA745" s="13"/>
      <c r="VNB745" s="13"/>
      <c r="VNC745" s="13"/>
      <c r="VND745" s="13"/>
      <c r="VNE745" s="13"/>
      <c r="VNF745" s="13"/>
      <c r="VNG745" s="13"/>
      <c r="VNH745" s="13"/>
      <c r="VNI745" s="13"/>
      <c r="VNJ745" s="13"/>
      <c r="VNK745" s="13"/>
      <c r="VNL745" s="13"/>
      <c r="VNM745" s="13"/>
      <c r="VNN745" s="13"/>
      <c r="VNO745" s="13"/>
      <c r="VNP745" s="13"/>
      <c r="VNQ745" s="13"/>
      <c r="VNR745" s="13"/>
      <c r="VNS745" s="13"/>
      <c r="VNT745" s="13"/>
      <c r="VNU745" s="13"/>
      <c r="VNV745" s="13"/>
      <c r="VNW745" s="13"/>
      <c r="VNX745" s="13"/>
      <c r="VNY745" s="13"/>
      <c r="VNZ745" s="13"/>
      <c r="VOA745" s="13"/>
      <c r="VOB745" s="13"/>
      <c r="VOC745" s="13"/>
      <c r="VOD745" s="13"/>
      <c r="VOE745" s="13"/>
      <c r="VOF745" s="13"/>
      <c r="VOG745" s="13"/>
      <c r="VOH745" s="13"/>
      <c r="VOI745" s="13"/>
      <c r="VOJ745" s="13"/>
      <c r="VOK745" s="13"/>
      <c r="VOL745" s="13"/>
      <c r="VOM745" s="13"/>
      <c r="VON745" s="13"/>
      <c r="VOO745" s="13"/>
      <c r="VOP745" s="13"/>
      <c r="VOQ745" s="13"/>
      <c r="VOR745" s="13"/>
      <c r="VOS745" s="13"/>
      <c r="VOT745" s="13"/>
      <c r="VOU745" s="13"/>
      <c r="VOV745" s="13"/>
      <c r="VOW745" s="13"/>
      <c r="VOX745" s="13"/>
      <c r="VOY745" s="13"/>
      <c r="VOZ745" s="13"/>
      <c r="VPA745" s="13"/>
      <c r="VPB745" s="13"/>
      <c r="VPC745" s="13"/>
      <c r="VPD745" s="13"/>
      <c r="VPE745" s="13"/>
      <c r="VPF745" s="13"/>
      <c r="VPG745" s="13"/>
      <c r="VPH745" s="13"/>
      <c r="VPI745" s="13"/>
      <c r="VPJ745" s="13"/>
      <c r="VPK745" s="13"/>
      <c r="VPL745" s="13"/>
      <c r="VPM745" s="13"/>
      <c r="VPN745" s="13"/>
      <c r="VPO745" s="13"/>
      <c r="VPP745" s="13"/>
      <c r="VPQ745" s="13"/>
      <c r="VPR745" s="13"/>
      <c r="VPS745" s="13"/>
      <c r="VPT745" s="13"/>
      <c r="VPU745" s="13"/>
      <c r="VPV745" s="13"/>
      <c r="VPW745" s="13"/>
      <c r="VPX745" s="13"/>
      <c r="VPY745" s="13"/>
      <c r="VPZ745" s="13"/>
      <c r="VQA745" s="13"/>
      <c r="VQB745" s="13"/>
      <c r="VQC745" s="13"/>
      <c r="VQD745" s="13"/>
      <c r="VQE745" s="13"/>
      <c r="VQF745" s="13"/>
      <c r="VQG745" s="13"/>
      <c r="VQH745" s="13"/>
      <c r="VQI745" s="13"/>
      <c r="VQJ745" s="13"/>
      <c r="VQK745" s="13"/>
      <c r="VQL745" s="13"/>
      <c r="VQM745" s="13"/>
      <c r="VQN745" s="13"/>
      <c r="VQO745" s="13"/>
      <c r="VQP745" s="13"/>
      <c r="VQQ745" s="13"/>
      <c r="VQR745" s="13"/>
      <c r="VQS745" s="13"/>
      <c r="VQT745" s="13"/>
      <c r="VQU745" s="13"/>
      <c r="VQV745" s="13"/>
      <c r="VQW745" s="13"/>
      <c r="VQX745" s="13"/>
      <c r="VQY745" s="13"/>
      <c r="VQZ745" s="13"/>
      <c r="VRA745" s="13"/>
      <c r="VRB745" s="13"/>
      <c r="VRC745" s="13"/>
      <c r="VRD745" s="13"/>
      <c r="VRE745" s="13"/>
      <c r="VRF745" s="13"/>
      <c r="VRG745" s="13"/>
      <c r="VRH745" s="13"/>
      <c r="VRI745" s="13"/>
      <c r="VRJ745" s="13"/>
      <c r="VRK745" s="13"/>
      <c r="VRL745" s="13"/>
      <c r="VRM745" s="13"/>
      <c r="VRN745" s="13"/>
      <c r="VRO745" s="13"/>
      <c r="VRP745" s="13"/>
      <c r="VRQ745" s="13"/>
      <c r="VRR745" s="13"/>
      <c r="VRS745" s="13"/>
      <c r="VRT745" s="13"/>
      <c r="VRU745" s="13"/>
      <c r="VRV745" s="13"/>
      <c r="VRW745" s="13"/>
      <c r="VRX745" s="13"/>
      <c r="VRY745" s="13"/>
      <c r="VRZ745" s="13"/>
      <c r="VSA745" s="13"/>
      <c r="VSB745" s="13"/>
      <c r="VSC745" s="13"/>
      <c r="VSD745" s="13"/>
      <c r="VSE745" s="13"/>
      <c r="VSF745" s="13"/>
      <c r="VSG745" s="13"/>
      <c r="VSH745" s="13"/>
      <c r="VSI745" s="13"/>
      <c r="VSJ745" s="13"/>
      <c r="VSK745" s="13"/>
      <c r="VSL745" s="13"/>
      <c r="VSM745" s="13"/>
      <c r="VSN745" s="13"/>
      <c r="VSO745" s="13"/>
      <c r="VSP745" s="13"/>
      <c r="VSQ745" s="13"/>
      <c r="VSR745" s="13"/>
      <c r="VSS745" s="13"/>
      <c r="VST745" s="13"/>
      <c r="VSU745" s="13"/>
      <c r="VSV745" s="13"/>
      <c r="VSW745" s="13"/>
      <c r="VSX745" s="13"/>
      <c r="VSY745" s="13"/>
      <c r="VSZ745" s="13"/>
      <c r="VTA745" s="13"/>
      <c r="VTB745" s="13"/>
      <c r="VTC745" s="13"/>
      <c r="VTD745" s="13"/>
      <c r="VTE745" s="13"/>
      <c r="VTF745" s="13"/>
      <c r="VTG745" s="13"/>
      <c r="VTH745" s="13"/>
      <c r="VTI745" s="13"/>
      <c r="VTJ745" s="13"/>
      <c r="VTK745" s="13"/>
      <c r="VTL745" s="13"/>
      <c r="VTM745" s="13"/>
      <c r="VTN745" s="13"/>
      <c r="VTO745" s="13"/>
      <c r="VTP745" s="13"/>
      <c r="VTQ745" s="13"/>
      <c r="VTR745" s="13"/>
      <c r="VTS745" s="13"/>
      <c r="VTT745" s="13"/>
      <c r="VTU745" s="13"/>
      <c r="VTV745" s="13"/>
      <c r="VTW745" s="13"/>
      <c r="VTX745" s="13"/>
      <c r="VTY745" s="13"/>
      <c r="VTZ745" s="13"/>
      <c r="VUA745" s="13"/>
      <c r="VUB745" s="13"/>
      <c r="VUC745" s="13"/>
      <c r="VUD745" s="13"/>
      <c r="VUE745" s="13"/>
      <c r="VUF745" s="13"/>
      <c r="VUG745" s="13"/>
      <c r="VUH745" s="13"/>
      <c r="VUI745" s="13"/>
      <c r="VUJ745" s="13"/>
      <c r="VUK745" s="13"/>
      <c r="VUL745" s="13"/>
      <c r="VUM745" s="13"/>
      <c r="VUN745" s="13"/>
      <c r="VUO745" s="13"/>
      <c r="VUP745" s="13"/>
      <c r="VUQ745" s="13"/>
      <c r="VUR745" s="13"/>
      <c r="VUS745" s="13"/>
      <c r="VUT745" s="13"/>
      <c r="VUU745" s="13"/>
      <c r="VUV745" s="13"/>
      <c r="VUW745" s="13"/>
      <c r="VUX745" s="13"/>
      <c r="VUY745" s="13"/>
      <c r="VUZ745" s="13"/>
      <c r="VVA745" s="13"/>
      <c r="VVB745" s="13"/>
      <c r="VVC745" s="13"/>
      <c r="VVD745" s="13"/>
      <c r="VVE745" s="13"/>
      <c r="VVF745" s="13"/>
      <c r="VVG745" s="13"/>
      <c r="VVH745" s="13"/>
      <c r="VVI745" s="13"/>
      <c r="VVJ745" s="13"/>
      <c r="VVK745" s="13"/>
      <c r="VVL745" s="13"/>
      <c r="VVM745" s="13"/>
      <c r="VVN745" s="13"/>
      <c r="VVO745" s="13"/>
      <c r="VVP745" s="13"/>
      <c r="VVQ745" s="13"/>
      <c r="VVR745" s="13"/>
      <c r="VVS745" s="13"/>
      <c r="VVT745" s="13"/>
      <c r="VVU745" s="13"/>
      <c r="VVV745" s="13"/>
      <c r="VVW745" s="13"/>
      <c r="VVX745" s="13"/>
      <c r="VVY745" s="13"/>
      <c r="VVZ745" s="13"/>
      <c r="VWA745" s="13"/>
      <c r="VWB745" s="13"/>
      <c r="VWC745" s="13"/>
      <c r="VWD745" s="13"/>
      <c r="VWE745" s="13"/>
      <c r="VWF745" s="13"/>
      <c r="VWG745" s="13"/>
      <c r="VWH745" s="13"/>
      <c r="VWI745" s="13"/>
      <c r="VWJ745" s="13"/>
      <c r="VWK745" s="13"/>
      <c r="VWL745" s="13"/>
      <c r="VWM745" s="13"/>
      <c r="VWN745" s="13"/>
      <c r="VWO745" s="13"/>
      <c r="VWP745" s="13"/>
      <c r="VWQ745" s="13"/>
      <c r="VWR745" s="13"/>
      <c r="VWS745" s="13"/>
      <c r="VWT745" s="13"/>
      <c r="VWU745" s="13"/>
      <c r="VWV745" s="13"/>
      <c r="VWW745" s="13"/>
      <c r="VWX745" s="13"/>
      <c r="VWY745" s="13"/>
      <c r="VWZ745" s="13"/>
      <c r="VXA745" s="13"/>
      <c r="VXB745" s="13"/>
      <c r="VXC745" s="13"/>
      <c r="VXD745" s="13"/>
      <c r="VXE745" s="13"/>
      <c r="VXF745" s="13"/>
      <c r="VXG745" s="13"/>
      <c r="VXH745" s="13"/>
      <c r="VXI745" s="13"/>
      <c r="VXJ745" s="13"/>
      <c r="VXK745" s="13"/>
      <c r="VXL745" s="13"/>
      <c r="VXM745" s="13"/>
      <c r="VXN745" s="13"/>
      <c r="VXO745" s="13"/>
      <c r="VXP745" s="13"/>
      <c r="VXQ745" s="13"/>
      <c r="VXR745" s="13"/>
      <c r="VXS745" s="13"/>
      <c r="VXT745" s="13"/>
      <c r="VXU745" s="13"/>
      <c r="VXV745" s="13"/>
      <c r="VXW745" s="13"/>
      <c r="VXX745" s="13"/>
      <c r="VXY745" s="13"/>
      <c r="VXZ745" s="13"/>
      <c r="VYA745" s="13"/>
      <c r="VYB745" s="13"/>
      <c r="VYC745" s="13"/>
      <c r="VYD745" s="13"/>
      <c r="VYE745" s="13"/>
      <c r="VYF745" s="13"/>
      <c r="VYG745" s="13"/>
      <c r="VYH745" s="13"/>
      <c r="VYI745" s="13"/>
      <c r="VYJ745" s="13"/>
      <c r="VYK745" s="13"/>
      <c r="VYL745" s="13"/>
      <c r="VYM745" s="13"/>
      <c r="VYN745" s="13"/>
      <c r="VYO745" s="13"/>
      <c r="VYP745" s="13"/>
      <c r="VYQ745" s="13"/>
      <c r="VYR745" s="13"/>
      <c r="VYS745" s="13"/>
      <c r="VYT745" s="13"/>
      <c r="VYU745" s="13"/>
      <c r="VYV745" s="13"/>
      <c r="VYW745" s="13"/>
      <c r="VYX745" s="13"/>
      <c r="VYY745" s="13"/>
      <c r="VYZ745" s="13"/>
      <c r="VZA745" s="13"/>
      <c r="VZB745" s="13"/>
      <c r="VZC745" s="13"/>
      <c r="VZD745" s="13"/>
      <c r="VZE745" s="13"/>
      <c r="VZF745" s="13"/>
      <c r="VZG745" s="13"/>
      <c r="VZH745" s="13"/>
      <c r="VZI745" s="13"/>
      <c r="VZJ745" s="13"/>
      <c r="VZK745" s="13"/>
      <c r="VZL745" s="13"/>
      <c r="VZM745" s="13"/>
      <c r="VZN745" s="13"/>
      <c r="VZO745" s="13"/>
      <c r="VZP745" s="13"/>
      <c r="VZQ745" s="13"/>
      <c r="VZR745" s="13"/>
      <c r="VZS745" s="13"/>
      <c r="VZT745" s="13"/>
      <c r="VZU745" s="13"/>
      <c r="VZV745" s="13"/>
      <c r="VZW745" s="13"/>
      <c r="VZX745" s="13"/>
      <c r="VZY745" s="13"/>
      <c r="VZZ745" s="13"/>
      <c r="WAA745" s="13"/>
      <c r="WAB745" s="13"/>
      <c r="WAC745" s="13"/>
      <c r="WAD745" s="13"/>
      <c r="WAE745" s="13"/>
      <c r="WAF745" s="13"/>
      <c r="WAG745" s="13"/>
      <c r="WAH745" s="13"/>
      <c r="WAI745" s="13"/>
      <c r="WAJ745" s="13"/>
      <c r="WAK745" s="13"/>
      <c r="WAL745" s="13"/>
      <c r="WAM745" s="13"/>
      <c r="WAN745" s="13"/>
      <c r="WAO745" s="13"/>
      <c r="WAP745" s="13"/>
      <c r="WAQ745" s="13"/>
      <c r="WAR745" s="13"/>
      <c r="WAS745" s="13"/>
      <c r="WAT745" s="13"/>
      <c r="WAU745" s="13"/>
      <c r="WAV745" s="13"/>
      <c r="WAW745" s="13"/>
      <c r="WAX745" s="13"/>
      <c r="WAY745" s="13"/>
      <c r="WAZ745" s="13"/>
      <c r="WBA745" s="13"/>
      <c r="WBB745" s="13"/>
      <c r="WBC745" s="13"/>
      <c r="WBD745" s="13"/>
      <c r="WBE745" s="13"/>
      <c r="WBF745" s="13"/>
      <c r="WBG745" s="13"/>
      <c r="WBH745" s="13"/>
      <c r="WBI745" s="13"/>
      <c r="WBJ745" s="13"/>
      <c r="WBK745" s="13"/>
      <c r="WBL745" s="13"/>
      <c r="WBM745" s="13"/>
      <c r="WBN745" s="13"/>
      <c r="WBO745" s="13"/>
      <c r="WBP745" s="13"/>
      <c r="WBQ745" s="13"/>
      <c r="WBR745" s="13"/>
      <c r="WBS745" s="13"/>
      <c r="WBT745" s="13"/>
      <c r="WBU745" s="13"/>
      <c r="WBV745" s="13"/>
      <c r="WBW745" s="13"/>
      <c r="WBX745" s="13"/>
      <c r="WBY745" s="13"/>
      <c r="WBZ745" s="13"/>
      <c r="WCA745" s="13"/>
      <c r="WCB745" s="13"/>
      <c r="WCC745" s="13"/>
      <c r="WCD745" s="13"/>
      <c r="WCE745" s="13"/>
      <c r="WCF745" s="13"/>
      <c r="WCG745" s="13"/>
      <c r="WCH745" s="13"/>
      <c r="WCI745" s="13"/>
      <c r="WCJ745" s="13"/>
      <c r="WCK745" s="13"/>
      <c r="WCL745" s="13"/>
      <c r="WCM745" s="13"/>
      <c r="WCN745" s="13"/>
      <c r="WCO745" s="13"/>
      <c r="WCP745" s="13"/>
      <c r="WCQ745" s="13"/>
      <c r="WCR745" s="13"/>
      <c r="WCS745" s="13"/>
      <c r="WCT745" s="13"/>
      <c r="WCU745" s="13"/>
      <c r="WCV745" s="13"/>
      <c r="WCW745" s="13"/>
      <c r="WCX745" s="13"/>
      <c r="WCY745" s="13"/>
      <c r="WCZ745" s="13"/>
      <c r="WDA745" s="13"/>
      <c r="WDB745" s="13"/>
      <c r="WDC745" s="13"/>
      <c r="WDD745" s="13"/>
      <c r="WDE745" s="13"/>
      <c r="WDF745" s="13"/>
      <c r="WDG745" s="13"/>
      <c r="WDH745" s="13"/>
      <c r="WDI745" s="13"/>
      <c r="WDJ745" s="13"/>
      <c r="WDK745" s="13"/>
      <c r="WDL745" s="13"/>
      <c r="WDM745" s="13"/>
      <c r="WDN745" s="13"/>
      <c r="WDO745" s="13"/>
      <c r="WDP745" s="13"/>
      <c r="WDQ745" s="13"/>
      <c r="WDR745" s="13"/>
      <c r="WDS745" s="13"/>
      <c r="WDT745" s="13"/>
      <c r="WDU745" s="13"/>
      <c r="WDV745" s="13"/>
      <c r="WDW745" s="13"/>
      <c r="WDX745" s="13"/>
      <c r="WDY745" s="13"/>
      <c r="WDZ745" s="13"/>
      <c r="WEA745" s="13"/>
      <c r="WEB745" s="13"/>
      <c r="WEC745" s="13"/>
      <c r="WED745" s="13"/>
      <c r="WEE745" s="13"/>
      <c r="WEF745" s="13"/>
      <c r="WEG745" s="13"/>
      <c r="WEH745" s="13"/>
      <c r="WEI745" s="13"/>
      <c r="WEJ745" s="13"/>
      <c r="WEK745" s="13"/>
      <c r="WEL745" s="13"/>
      <c r="WEM745" s="13"/>
      <c r="WEN745" s="13"/>
      <c r="WEO745" s="13"/>
      <c r="WEP745" s="13"/>
      <c r="WEQ745" s="13"/>
      <c r="WER745" s="13"/>
      <c r="WES745" s="13"/>
      <c r="WET745" s="13"/>
      <c r="WEU745" s="13"/>
      <c r="WEV745" s="13"/>
      <c r="WEW745" s="13"/>
      <c r="WEX745" s="13"/>
      <c r="WEY745" s="13"/>
      <c r="WEZ745" s="13"/>
      <c r="WFA745" s="13"/>
      <c r="WFB745" s="13"/>
      <c r="WFC745" s="13"/>
      <c r="WFD745" s="13"/>
      <c r="WFE745" s="13"/>
      <c r="WFF745" s="13"/>
      <c r="WFG745" s="13"/>
      <c r="WFH745" s="13"/>
      <c r="WFI745" s="13"/>
      <c r="WFJ745" s="13"/>
      <c r="WFK745" s="13"/>
      <c r="WFL745" s="13"/>
      <c r="WFM745" s="13"/>
      <c r="WFN745" s="13"/>
      <c r="WFO745" s="13"/>
      <c r="WFP745" s="13"/>
      <c r="WFQ745" s="13"/>
      <c r="WFR745" s="13"/>
      <c r="WFS745" s="13"/>
      <c r="WFT745" s="13"/>
      <c r="WFU745" s="13"/>
      <c r="WFV745" s="13"/>
      <c r="WFW745" s="13"/>
      <c r="WFX745" s="13"/>
      <c r="WFY745" s="13"/>
      <c r="WFZ745" s="13"/>
      <c r="WGA745" s="13"/>
      <c r="WGB745" s="13"/>
      <c r="WGC745" s="13"/>
      <c r="WGD745" s="13"/>
      <c r="WGE745" s="13"/>
      <c r="WGF745" s="13"/>
      <c r="WGG745" s="13"/>
      <c r="WGH745" s="13"/>
      <c r="WGI745" s="13"/>
      <c r="WGJ745" s="13"/>
      <c r="WGK745" s="13"/>
      <c r="WGL745" s="13"/>
      <c r="WGM745" s="13"/>
      <c r="WGN745" s="13"/>
      <c r="WGO745" s="13"/>
      <c r="WGP745" s="13"/>
      <c r="WGQ745" s="13"/>
      <c r="WGR745" s="13"/>
      <c r="WGS745" s="13"/>
      <c r="WGT745" s="13"/>
      <c r="WGU745" s="13"/>
      <c r="WGV745" s="13"/>
      <c r="WGW745" s="13"/>
      <c r="WGX745" s="13"/>
      <c r="WGY745" s="13"/>
      <c r="WGZ745" s="13"/>
      <c r="WHA745" s="13"/>
      <c r="WHB745" s="13"/>
      <c r="WHC745" s="13"/>
      <c r="WHD745" s="13"/>
      <c r="WHE745" s="13"/>
      <c r="WHF745" s="13"/>
      <c r="WHG745" s="13"/>
      <c r="WHH745" s="13"/>
      <c r="WHI745" s="13"/>
      <c r="WHJ745" s="13"/>
      <c r="WHK745" s="13"/>
      <c r="WHL745" s="13"/>
      <c r="WHM745" s="13"/>
      <c r="WHN745" s="13"/>
      <c r="WHO745" s="13"/>
      <c r="WHP745" s="13"/>
      <c r="WHQ745" s="13"/>
      <c r="WHR745" s="13"/>
      <c r="WHS745" s="13"/>
      <c r="WHT745" s="13"/>
      <c r="WHU745" s="13"/>
      <c r="WHV745" s="13"/>
      <c r="WHW745" s="13"/>
      <c r="WHX745" s="13"/>
      <c r="WHY745" s="13"/>
      <c r="WHZ745" s="13"/>
      <c r="WIA745" s="13"/>
      <c r="WIB745" s="13"/>
      <c r="WIC745" s="13"/>
      <c r="WID745" s="13"/>
      <c r="WIE745" s="13"/>
      <c r="WIF745" s="13"/>
      <c r="WIG745" s="13"/>
      <c r="WIH745" s="13"/>
      <c r="WII745" s="13"/>
      <c r="WIJ745" s="13"/>
      <c r="WIK745" s="13"/>
      <c r="WIL745" s="13"/>
      <c r="WIM745" s="13"/>
      <c r="WIN745" s="13"/>
      <c r="WIO745" s="13"/>
      <c r="WIP745" s="13"/>
      <c r="WIQ745" s="13"/>
      <c r="WIR745" s="13"/>
      <c r="WIS745" s="13"/>
      <c r="WIT745" s="13"/>
      <c r="WIU745" s="13"/>
      <c r="WIV745" s="13"/>
      <c r="WIW745" s="13"/>
      <c r="WIX745" s="13"/>
      <c r="WIY745" s="13"/>
      <c r="WIZ745" s="13"/>
      <c r="WJA745" s="13"/>
      <c r="WJB745" s="13"/>
      <c r="WJC745" s="13"/>
      <c r="WJD745" s="13"/>
      <c r="WJE745" s="13"/>
      <c r="WJF745" s="13"/>
      <c r="WJG745" s="13"/>
      <c r="WJH745" s="13"/>
      <c r="WJI745" s="13"/>
      <c r="WJJ745" s="13"/>
      <c r="WJK745" s="13"/>
      <c r="WJL745" s="13"/>
      <c r="WJM745" s="13"/>
      <c r="WJN745" s="13"/>
      <c r="WJO745" s="13"/>
      <c r="WJP745" s="13"/>
      <c r="WJQ745" s="13"/>
      <c r="WJR745" s="13"/>
      <c r="WJS745" s="13"/>
      <c r="WJT745" s="13"/>
      <c r="WJU745" s="13"/>
      <c r="WJV745" s="13"/>
      <c r="WJW745" s="13"/>
      <c r="WJX745" s="13"/>
      <c r="WJY745" s="13"/>
      <c r="WJZ745" s="13"/>
      <c r="WKA745" s="13"/>
      <c r="WKB745" s="13"/>
      <c r="WKC745" s="13"/>
      <c r="WKD745" s="13"/>
      <c r="WKE745" s="13"/>
      <c r="WKF745" s="13"/>
      <c r="WKG745" s="13"/>
      <c r="WKH745" s="13"/>
      <c r="WKI745" s="13"/>
      <c r="WKJ745" s="13"/>
      <c r="WKK745" s="13"/>
      <c r="WKL745" s="13"/>
      <c r="WKM745" s="13"/>
      <c r="WKN745" s="13"/>
      <c r="WKO745" s="13"/>
      <c r="WKP745" s="13"/>
      <c r="WKQ745" s="13"/>
      <c r="WKR745" s="13"/>
      <c r="WKS745" s="13"/>
      <c r="WKT745" s="13"/>
      <c r="WKU745" s="13"/>
      <c r="WKV745" s="13"/>
      <c r="WKW745" s="13"/>
      <c r="WKX745" s="13"/>
      <c r="WKY745" s="13"/>
      <c r="WKZ745" s="13"/>
      <c r="WLA745" s="13"/>
      <c r="WLB745" s="13"/>
      <c r="WLC745" s="13"/>
      <c r="WLD745" s="13"/>
      <c r="WLE745" s="13"/>
      <c r="WLF745" s="13"/>
      <c r="WLG745" s="13"/>
      <c r="WLH745" s="13"/>
      <c r="WLI745" s="13"/>
      <c r="WLJ745" s="13"/>
      <c r="WLK745" s="13"/>
      <c r="WLL745" s="13"/>
      <c r="WLM745" s="13"/>
      <c r="WLN745" s="13"/>
      <c r="WLO745" s="13"/>
      <c r="WLP745" s="13"/>
      <c r="WLQ745" s="13"/>
      <c r="WLR745" s="13"/>
      <c r="WLS745" s="13"/>
      <c r="WLT745" s="13"/>
      <c r="WLU745" s="13"/>
      <c r="WLV745" s="13"/>
      <c r="WLW745" s="13"/>
      <c r="WLX745" s="13"/>
      <c r="WLY745" s="13"/>
      <c r="WLZ745" s="13"/>
      <c r="WMA745" s="13"/>
      <c r="WMB745" s="13"/>
      <c r="WMC745" s="13"/>
      <c r="WMD745" s="13"/>
      <c r="WME745" s="13"/>
      <c r="WMF745" s="13"/>
      <c r="WMG745" s="13"/>
      <c r="WMH745" s="13"/>
      <c r="WMI745" s="13"/>
      <c r="WMJ745" s="13"/>
      <c r="WMK745" s="13"/>
      <c r="WML745" s="13"/>
      <c r="WMM745" s="13"/>
      <c r="WMN745" s="13"/>
      <c r="WMO745" s="13"/>
      <c r="WMP745" s="13"/>
      <c r="WMQ745" s="13"/>
      <c r="WMR745" s="13"/>
      <c r="WMS745" s="13"/>
      <c r="WMT745" s="13"/>
      <c r="WMU745" s="13"/>
      <c r="WMV745" s="13"/>
      <c r="WMW745" s="13"/>
      <c r="WMX745" s="13"/>
      <c r="WMY745" s="13"/>
      <c r="WMZ745" s="13"/>
      <c r="WNA745" s="13"/>
      <c r="WNB745" s="13"/>
      <c r="WNC745" s="13"/>
      <c r="WND745" s="13"/>
      <c r="WNE745" s="13"/>
      <c r="WNF745" s="13"/>
      <c r="WNG745" s="13"/>
      <c r="WNH745" s="13"/>
      <c r="WNI745" s="13"/>
      <c r="WNJ745" s="13"/>
      <c r="WNK745" s="13"/>
      <c r="WNL745" s="13"/>
      <c r="WNM745" s="13"/>
      <c r="WNN745" s="13"/>
      <c r="WNO745" s="13"/>
      <c r="WNP745" s="13"/>
      <c r="WNQ745" s="13"/>
      <c r="WNR745" s="13"/>
      <c r="WNS745" s="13"/>
      <c r="WNT745" s="13"/>
      <c r="WNU745" s="13"/>
      <c r="WNV745" s="13"/>
      <c r="WNW745" s="13"/>
      <c r="WNX745" s="13"/>
      <c r="WNY745" s="13"/>
      <c r="WNZ745" s="13"/>
      <c r="WOA745" s="13"/>
      <c r="WOB745" s="13"/>
      <c r="WOC745" s="13"/>
      <c r="WOD745" s="13"/>
      <c r="WOE745" s="13"/>
      <c r="WOF745" s="13"/>
      <c r="WOG745" s="13"/>
      <c r="WOH745" s="13"/>
      <c r="WOI745" s="13"/>
      <c r="WOJ745" s="13"/>
      <c r="WOK745" s="13"/>
      <c r="WOL745" s="13"/>
      <c r="WOM745" s="13"/>
      <c r="WON745" s="13"/>
      <c r="WOO745" s="13"/>
      <c r="WOP745" s="13"/>
      <c r="WOQ745" s="13"/>
      <c r="WOR745" s="13"/>
      <c r="WOS745" s="13"/>
      <c r="WOT745" s="13"/>
      <c r="WOU745" s="13"/>
      <c r="WOV745" s="13"/>
      <c r="WOW745" s="13"/>
      <c r="WOX745" s="13"/>
      <c r="WOY745" s="13"/>
      <c r="WOZ745" s="13"/>
      <c r="WPA745" s="13"/>
      <c r="WPB745" s="13"/>
      <c r="WPC745" s="13"/>
      <c r="WPD745" s="13"/>
      <c r="WPE745" s="13"/>
      <c r="WPF745" s="13"/>
      <c r="WPG745" s="13"/>
      <c r="WPH745" s="13"/>
      <c r="WPI745" s="13"/>
      <c r="WPJ745" s="13"/>
      <c r="WPK745" s="13"/>
      <c r="WPL745" s="13"/>
      <c r="WPM745" s="13"/>
      <c r="WPN745" s="13"/>
      <c r="WPO745" s="13"/>
      <c r="WPP745" s="13"/>
      <c r="WPQ745" s="13"/>
      <c r="WPR745" s="13"/>
      <c r="WPS745" s="13"/>
      <c r="WPT745" s="13"/>
      <c r="WPU745" s="13"/>
      <c r="WPV745" s="13"/>
      <c r="WPW745" s="13"/>
      <c r="WPX745" s="13"/>
      <c r="WPY745" s="13"/>
      <c r="WPZ745" s="13"/>
      <c r="WQA745" s="13"/>
      <c r="WQB745" s="13"/>
      <c r="WQC745" s="13"/>
      <c r="WQD745" s="13"/>
      <c r="WQE745" s="13"/>
      <c r="WQF745" s="13"/>
      <c r="WQG745" s="13"/>
      <c r="WQH745" s="13"/>
      <c r="WQI745" s="13"/>
      <c r="WQJ745" s="13"/>
      <c r="WQK745" s="13"/>
      <c r="WQL745" s="13"/>
      <c r="WQM745" s="13"/>
      <c r="WQN745" s="13"/>
      <c r="WQO745" s="13"/>
      <c r="WQP745" s="13"/>
      <c r="WQQ745" s="13"/>
      <c r="WQR745" s="13"/>
      <c r="WQS745" s="13"/>
      <c r="WQT745" s="13"/>
      <c r="WQU745" s="13"/>
      <c r="WQV745" s="13"/>
      <c r="WQW745" s="13"/>
      <c r="WQX745" s="13"/>
      <c r="WQY745" s="13"/>
      <c r="WQZ745" s="13"/>
      <c r="WRA745" s="13"/>
      <c r="WRB745" s="13"/>
      <c r="WRC745" s="13"/>
      <c r="WRD745" s="13"/>
      <c r="WRE745" s="13"/>
      <c r="WRF745" s="13"/>
      <c r="WRG745" s="13"/>
      <c r="WRH745" s="13"/>
      <c r="WRI745" s="13"/>
      <c r="WRJ745" s="13"/>
      <c r="WRK745" s="13"/>
      <c r="WRL745" s="13"/>
      <c r="WRM745" s="13"/>
      <c r="WRN745" s="13"/>
      <c r="WRO745" s="13"/>
      <c r="WRP745" s="13"/>
      <c r="WRQ745" s="13"/>
      <c r="WRR745" s="13"/>
      <c r="WRS745" s="13"/>
      <c r="WRT745" s="13"/>
      <c r="WRU745" s="13"/>
      <c r="WRV745" s="13"/>
      <c r="WRW745" s="13"/>
      <c r="WRX745" s="13"/>
      <c r="WRY745" s="13"/>
      <c r="WRZ745" s="13"/>
      <c r="WSA745" s="13"/>
      <c r="WSB745" s="13"/>
      <c r="WSC745" s="13"/>
      <c r="WSD745" s="13"/>
      <c r="WSE745" s="13"/>
      <c r="WSF745" s="13"/>
      <c r="WSG745" s="13"/>
      <c r="WSH745" s="13"/>
      <c r="WSI745" s="13"/>
      <c r="WSJ745" s="13"/>
      <c r="WSK745" s="13"/>
      <c r="WSL745" s="13"/>
      <c r="WSM745" s="13"/>
      <c r="WSN745" s="13"/>
      <c r="WSO745" s="13"/>
      <c r="WSP745" s="13"/>
      <c r="WSQ745" s="13"/>
      <c r="WSR745" s="13"/>
      <c r="WSS745" s="13"/>
      <c r="WST745" s="13"/>
      <c r="WSU745" s="13"/>
      <c r="WSV745" s="13"/>
      <c r="WSW745" s="13"/>
      <c r="WSX745" s="13"/>
      <c r="WSY745" s="13"/>
      <c r="WSZ745" s="13"/>
      <c r="WTA745" s="13"/>
      <c r="WTB745" s="13"/>
      <c r="WTC745" s="13"/>
      <c r="WTD745" s="13"/>
      <c r="WTE745" s="13"/>
      <c r="WTF745" s="13"/>
      <c r="WTG745" s="13"/>
      <c r="WTH745" s="13"/>
      <c r="WTI745" s="13"/>
      <c r="WTJ745" s="13"/>
      <c r="WTK745" s="13"/>
      <c r="WTL745" s="13"/>
      <c r="WTM745" s="13"/>
      <c r="WTN745" s="13"/>
      <c r="WTO745" s="13"/>
      <c r="WTP745" s="13"/>
      <c r="WTQ745" s="13"/>
      <c r="WTR745" s="13"/>
      <c r="WTS745" s="13"/>
      <c r="WTT745" s="13"/>
      <c r="WTU745" s="13"/>
      <c r="WTV745" s="13"/>
      <c r="WTW745" s="13"/>
      <c r="WTX745" s="13"/>
      <c r="WTY745" s="13"/>
      <c r="WTZ745" s="13"/>
      <c r="WUA745" s="13"/>
      <c r="WUB745" s="13"/>
      <c r="WUC745" s="13"/>
      <c r="WUD745" s="13"/>
      <c r="WUE745" s="13"/>
      <c r="WUF745" s="13"/>
      <c r="WUG745" s="13"/>
      <c r="WUH745" s="13"/>
      <c r="WUI745" s="13"/>
      <c r="WUJ745" s="13"/>
      <c r="WUK745" s="13"/>
      <c r="WUL745" s="13"/>
      <c r="WUM745" s="13"/>
      <c r="WUN745" s="13"/>
      <c r="WUO745" s="13"/>
      <c r="WUP745" s="13"/>
      <c r="WUQ745" s="13"/>
      <c r="WUR745" s="13"/>
      <c r="WUS745" s="13"/>
      <c r="WUT745" s="13"/>
      <c r="WUU745" s="13"/>
      <c r="WUV745" s="13"/>
      <c r="WUW745" s="13"/>
      <c r="WUX745" s="13"/>
      <c r="WUY745" s="13"/>
      <c r="WUZ745" s="13"/>
      <c r="WVA745" s="13"/>
      <c r="WVB745" s="13"/>
      <c r="WVC745" s="13"/>
      <c r="WVD745" s="13"/>
      <c r="WVE745" s="13"/>
      <c r="WVF745" s="13"/>
      <c r="WVG745" s="13"/>
      <c r="WVH745" s="13"/>
      <c r="WVI745" s="13"/>
      <c r="WVJ745" s="13"/>
      <c r="WVK745" s="13"/>
      <c r="WVL745" s="13"/>
      <c r="WVM745" s="13"/>
      <c r="WVN745" s="13"/>
      <c r="WVO745" s="13"/>
      <c r="WVP745" s="13"/>
      <c r="WVQ745" s="13"/>
      <c r="WVR745" s="13"/>
      <c r="WVS745" s="13"/>
      <c r="WVT745" s="13"/>
      <c r="WVU745" s="13"/>
      <c r="WVV745" s="13"/>
      <c r="WVW745" s="13"/>
      <c r="WVX745" s="13"/>
      <c r="WVY745" s="13"/>
      <c r="WVZ745" s="13"/>
      <c r="WWA745" s="13"/>
      <c r="WWB745" s="13"/>
      <c r="WWC745" s="13"/>
      <c r="WWD745" s="13"/>
      <c r="WWE745" s="13"/>
      <c r="WWF745" s="13"/>
      <c r="WWG745" s="13"/>
      <c r="WWH745" s="13"/>
      <c r="WWI745" s="13"/>
      <c r="WWJ745" s="13"/>
      <c r="WWK745" s="13"/>
      <c r="WWL745" s="13"/>
      <c r="WWM745" s="13"/>
      <c r="WWN745" s="13"/>
      <c r="WWO745" s="13"/>
      <c r="WWP745" s="13"/>
      <c r="WWQ745" s="13"/>
      <c r="WWR745" s="13"/>
      <c r="WWS745" s="13"/>
      <c r="WWT745" s="13"/>
      <c r="WWU745" s="13"/>
      <c r="WWV745" s="13"/>
      <c r="WWW745" s="13"/>
      <c r="WWX745" s="13"/>
      <c r="WWY745" s="13"/>
      <c r="WWZ745" s="13"/>
      <c r="WXA745" s="13"/>
      <c r="WXB745" s="13"/>
      <c r="WXC745" s="13"/>
      <c r="WXD745" s="13"/>
      <c r="WXE745" s="13"/>
      <c r="WXF745" s="13"/>
      <c r="WXG745" s="13"/>
      <c r="WXH745" s="13"/>
      <c r="WXI745" s="13"/>
      <c r="WXJ745" s="13"/>
      <c r="WXK745" s="13"/>
      <c r="WXL745" s="13"/>
      <c r="WXM745" s="13"/>
      <c r="WXN745" s="13"/>
      <c r="WXO745" s="13"/>
      <c r="WXP745" s="13"/>
      <c r="WXQ745" s="13"/>
      <c r="WXR745" s="13"/>
      <c r="WXS745" s="13"/>
      <c r="WXT745" s="13"/>
      <c r="WXU745" s="13"/>
      <c r="WXV745" s="13"/>
      <c r="WXW745" s="13"/>
      <c r="WXX745" s="13"/>
      <c r="WXY745" s="13"/>
      <c r="WXZ745" s="13"/>
      <c r="WYA745" s="13"/>
      <c r="WYB745" s="13"/>
      <c r="WYC745" s="13"/>
      <c r="WYD745" s="13"/>
      <c r="WYE745" s="13"/>
      <c r="WYF745" s="13"/>
      <c r="WYG745" s="13"/>
      <c r="WYH745" s="13"/>
      <c r="WYI745" s="13"/>
      <c r="WYJ745" s="13"/>
      <c r="WYK745" s="13"/>
      <c r="WYL745" s="13"/>
      <c r="WYM745" s="13"/>
      <c r="WYN745" s="13"/>
      <c r="WYO745" s="13"/>
      <c r="WYP745" s="13"/>
      <c r="WYQ745" s="13"/>
      <c r="WYR745" s="13"/>
      <c r="WYS745" s="13"/>
      <c r="WYT745" s="13"/>
      <c r="WYU745" s="13"/>
      <c r="WYV745" s="13"/>
      <c r="WYW745" s="13"/>
      <c r="WYX745" s="13"/>
      <c r="WYY745" s="13"/>
      <c r="WYZ745" s="13"/>
      <c r="WZA745" s="13"/>
      <c r="WZB745" s="13"/>
      <c r="WZC745" s="13"/>
      <c r="WZD745" s="13"/>
      <c r="WZE745" s="13"/>
      <c r="WZF745" s="13"/>
      <c r="WZG745" s="13"/>
      <c r="WZH745" s="13"/>
      <c r="WZI745" s="13"/>
      <c r="WZJ745" s="13"/>
      <c r="WZK745" s="13"/>
      <c r="WZL745" s="13"/>
      <c r="WZM745" s="13"/>
      <c r="WZN745" s="13"/>
      <c r="WZO745" s="13"/>
      <c r="WZP745" s="13"/>
      <c r="WZQ745" s="13"/>
      <c r="WZR745" s="13"/>
      <c r="WZS745" s="13"/>
      <c r="WZT745" s="13"/>
      <c r="WZU745" s="13"/>
      <c r="WZV745" s="13"/>
      <c r="WZW745" s="13"/>
      <c r="WZX745" s="13"/>
      <c r="WZY745" s="13"/>
      <c r="WZZ745" s="13"/>
      <c r="XAA745" s="13"/>
      <c r="XAB745" s="13"/>
      <c r="XAC745" s="13"/>
      <c r="XAD745" s="13"/>
      <c r="XAE745" s="13"/>
      <c r="XAF745" s="13"/>
      <c r="XAG745" s="13"/>
      <c r="XAH745" s="13"/>
      <c r="XAI745" s="13"/>
      <c r="XAJ745" s="13"/>
      <c r="XAK745" s="13"/>
      <c r="XAL745" s="13"/>
      <c r="XAM745" s="13"/>
      <c r="XAN745" s="13"/>
      <c r="XAO745" s="13"/>
      <c r="XAP745" s="13"/>
      <c r="XAQ745" s="13"/>
      <c r="XAR745" s="13"/>
      <c r="XAS745" s="13"/>
      <c r="XAT745" s="13"/>
      <c r="XAU745" s="13"/>
      <c r="XAV745" s="13"/>
      <c r="XAW745" s="13"/>
      <c r="XAX745" s="13"/>
      <c r="XAY745" s="13"/>
      <c r="XAZ745" s="13"/>
      <c r="XBA745" s="13"/>
      <c r="XBB745" s="13"/>
      <c r="XBC745" s="13"/>
      <c r="XBD745" s="13"/>
      <c r="XBE745" s="13"/>
      <c r="XBF745" s="13"/>
      <c r="XBG745" s="13"/>
      <c r="XBH745" s="13"/>
      <c r="XBI745" s="13"/>
      <c r="XBJ745" s="13"/>
      <c r="XBK745" s="13"/>
      <c r="XBL745" s="13"/>
      <c r="XBM745" s="13"/>
      <c r="XBN745" s="13"/>
      <c r="XBO745" s="13"/>
      <c r="XBP745" s="13"/>
      <c r="XBQ745" s="13"/>
      <c r="XBR745" s="13"/>
      <c r="XBS745" s="13"/>
      <c r="XBT745" s="13"/>
      <c r="XBU745" s="13"/>
      <c r="XBV745" s="13"/>
      <c r="XBW745" s="13"/>
      <c r="XBX745" s="13"/>
      <c r="XBY745" s="13"/>
      <c r="XBZ745" s="13"/>
      <c r="XCA745" s="13"/>
      <c r="XCB745" s="13"/>
      <c r="XCC745" s="13"/>
      <c r="XCD745" s="13"/>
      <c r="XCE745" s="13"/>
      <c r="XCF745" s="13"/>
      <c r="XCG745" s="13"/>
      <c r="XCH745" s="13"/>
      <c r="XCI745" s="13"/>
      <c r="XCJ745" s="13"/>
      <c r="XCK745" s="13"/>
      <c r="XCL745" s="13"/>
      <c r="XCM745" s="13"/>
      <c r="XCN745" s="13"/>
      <c r="XCO745" s="13"/>
      <c r="XCP745" s="13"/>
      <c r="XCQ745" s="13"/>
      <c r="XCR745" s="13"/>
      <c r="XCS745" s="13"/>
      <c r="XCT745" s="13"/>
      <c r="XCU745" s="13"/>
      <c r="XCV745" s="13"/>
      <c r="XCW745" s="13"/>
      <c r="XCX745" s="13"/>
      <c r="XCY745" s="13"/>
      <c r="XCZ745" s="13"/>
      <c r="XDA745" s="13"/>
      <c r="XDB745" s="13"/>
      <c r="XDC745" s="13"/>
      <c r="XDD745" s="13"/>
      <c r="XDE745" s="13"/>
      <c r="XDF745" s="13"/>
      <c r="XDG745" s="13"/>
      <c r="XDH745" s="13"/>
      <c r="XDI745" s="13"/>
      <c r="XDJ745" s="13"/>
      <c r="XDK745" s="13"/>
      <c r="XDL745" s="13"/>
      <c r="XDM745" s="13"/>
      <c r="XDN745" s="13"/>
      <c r="XDO745" s="13"/>
      <c r="XDP745" s="13"/>
      <c r="XDQ745" s="13"/>
      <c r="XDR745" s="13"/>
      <c r="XDS745" s="13"/>
      <c r="XDT745" s="13"/>
      <c r="XDU745" s="13"/>
      <c r="XDV745" s="13"/>
      <c r="XDW745" s="13"/>
      <c r="XDX745" s="13"/>
      <c r="XDY745" s="13"/>
      <c r="XDZ745" s="13"/>
      <c r="XEA745" s="13"/>
      <c r="XEB745" s="13"/>
      <c r="XEC745" s="13"/>
      <c r="XED745" s="13"/>
      <c r="XEE745" s="13"/>
      <c r="XEF745" s="13"/>
      <c r="XEG745" s="13"/>
      <c r="XEH745" s="13"/>
      <c r="XEI745" s="13"/>
      <c r="XEJ745" s="13"/>
      <c r="XEK745" s="13"/>
      <c r="XEL745" s="13"/>
      <c r="XEM745" s="13"/>
      <c r="XEN745" s="13"/>
      <c r="XEO745" s="13"/>
      <c r="XEP745" s="13"/>
      <c r="XEQ745" s="13"/>
      <c r="XER745" s="13"/>
      <c r="XES745" s="13"/>
      <c r="XET745" s="13"/>
      <c r="XEU745" s="13"/>
      <c r="XEV745" s="13"/>
      <c r="XEW745" s="13"/>
      <c r="XEX745" s="13"/>
      <c r="XEY745" s="13"/>
      <c r="XEZ745" s="13"/>
      <c r="XFA745" s="13"/>
      <c r="XFB745" s="13"/>
    </row>
    <row r="746" spans="1:16382" x14ac:dyDescent="0.25">
      <c r="A746" s="14">
        <v>745</v>
      </c>
      <c r="B746" s="43" t="s">
        <v>4360</v>
      </c>
      <c r="C746" s="43" t="s">
        <v>10</v>
      </c>
      <c r="D746" s="43" t="s">
        <v>61</v>
      </c>
      <c r="E746" s="72">
        <v>43138</v>
      </c>
      <c r="F746" s="95">
        <v>0.7474884259259259</v>
      </c>
      <c r="G746" s="43" t="s">
        <v>31</v>
      </c>
      <c r="H746" s="43" t="s">
        <v>31</v>
      </c>
      <c r="I746" s="43" t="s">
        <v>31</v>
      </c>
      <c r="J746" s="43" t="s">
        <v>31</v>
      </c>
      <c r="K746" s="149">
        <v>150000</v>
      </c>
      <c r="L746" s="43"/>
      <c r="M746" s="43" t="s">
        <v>31</v>
      </c>
      <c r="N746" s="43" t="s">
        <v>31</v>
      </c>
      <c r="O746" s="43" t="s">
        <v>31</v>
      </c>
      <c r="P746" s="43" t="s">
        <v>4616</v>
      </c>
      <c r="Q746" s="14" t="s">
        <v>100</v>
      </c>
      <c r="R746" s="43" t="s">
        <v>72</v>
      </c>
      <c r="S746" s="43" t="s">
        <v>4615</v>
      </c>
      <c r="T746" s="14" t="s">
        <v>89</v>
      </c>
      <c r="U746" s="43" t="s">
        <v>2314</v>
      </c>
      <c r="V746" s="12" t="s">
        <v>31</v>
      </c>
      <c r="W746" s="12" t="s">
        <v>31</v>
      </c>
      <c r="X746" s="3" t="s">
        <v>1358</v>
      </c>
      <c r="Y746" s="48" t="s">
        <v>4938</v>
      </c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  <c r="FC746" s="13"/>
      <c r="FD746" s="13"/>
      <c r="FE746" s="13"/>
      <c r="FF746" s="13"/>
      <c r="FG746" s="13"/>
      <c r="FH746" s="13"/>
      <c r="FI746" s="13"/>
      <c r="FJ746" s="13"/>
      <c r="FK746" s="13"/>
      <c r="FL746" s="13"/>
      <c r="FM746" s="13"/>
      <c r="FN746" s="13"/>
      <c r="FO746" s="13"/>
      <c r="FP746" s="13"/>
      <c r="FQ746" s="13"/>
      <c r="FR746" s="13"/>
      <c r="FS746" s="13"/>
      <c r="FT746" s="13"/>
      <c r="FU746" s="13"/>
      <c r="FV746" s="13"/>
      <c r="FW746" s="13"/>
      <c r="FX746" s="13"/>
      <c r="FY746" s="13"/>
      <c r="FZ746" s="13"/>
      <c r="GA746" s="13"/>
      <c r="GB746" s="13"/>
      <c r="GC746" s="13"/>
      <c r="GD746" s="13"/>
      <c r="GE746" s="13"/>
      <c r="GF746" s="13"/>
      <c r="GG746" s="13"/>
      <c r="GH746" s="13"/>
      <c r="GI746" s="13"/>
      <c r="GJ746" s="13"/>
      <c r="GK746" s="13"/>
      <c r="GL746" s="13"/>
      <c r="GM746" s="13"/>
      <c r="GN746" s="13"/>
      <c r="GO746" s="13"/>
      <c r="GP746" s="13"/>
      <c r="GQ746" s="13"/>
      <c r="GR746" s="13"/>
      <c r="GS746" s="13"/>
      <c r="GT746" s="13"/>
      <c r="GU746" s="13"/>
      <c r="GV746" s="13"/>
      <c r="GW746" s="13"/>
      <c r="GX746" s="13"/>
      <c r="GY746" s="13"/>
      <c r="GZ746" s="13"/>
      <c r="HA746" s="13"/>
      <c r="HB746" s="13"/>
      <c r="HC746" s="13"/>
      <c r="HD746" s="13"/>
      <c r="HE746" s="13"/>
      <c r="HF746" s="13"/>
      <c r="HG746" s="13"/>
      <c r="HH746" s="13"/>
      <c r="HI746" s="13"/>
      <c r="HJ746" s="13"/>
      <c r="HK746" s="13"/>
      <c r="HL746" s="13"/>
      <c r="HM746" s="13"/>
      <c r="HN746" s="13"/>
      <c r="HO746" s="13"/>
      <c r="HP746" s="13"/>
      <c r="HQ746" s="13"/>
      <c r="HR746" s="13"/>
      <c r="HS746" s="13"/>
      <c r="HT746" s="13"/>
      <c r="HU746" s="13"/>
      <c r="HV746" s="13"/>
      <c r="HW746" s="13"/>
      <c r="HX746" s="13"/>
      <c r="HY746" s="13"/>
      <c r="HZ746" s="13"/>
      <c r="IA746" s="13"/>
      <c r="IB746" s="13"/>
      <c r="IC746" s="13"/>
      <c r="ID746" s="13"/>
      <c r="IE746" s="13"/>
      <c r="IF746" s="13"/>
      <c r="IG746" s="13"/>
      <c r="IH746" s="13"/>
      <c r="II746" s="13"/>
      <c r="IJ746" s="13"/>
      <c r="IK746" s="13"/>
      <c r="IL746" s="13"/>
      <c r="IM746" s="13"/>
      <c r="IN746" s="13"/>
      <c r="IO746" s="13"/>
      <c r="IP746" s="13"/>
      <c r="IQ746" s="13"/>
      <c r="IR746" s="13"/>
      <c r="IS746" s="13"/>
      <c r="IT746" s="13"/>
      <c r="IU746" s="13"/>
      <c r="IV746" s="13"/>
      <c r="IW746" s="13"/>
      <c r="IX746" s="13"/>
      <c r="IY746" s="13"/>
      <c r="IZ746" s="13"/>
      <c r="JA746" s="13"/>
      <c r="JB746" s="13"/>
      <c r="JC746" s="13"/>
      <c r="JD746" s="13"/>
      <c r="JE746" s="13"/>
      <c r="JF746" s="13"/>
      <c r="JG746" s="13"/>
      <c r="JH746" s="13"/>
      <c r="JI746" s="13"/>
      <c r="JJ746" s="13"/>
      <c r="JK746" s="13"/>
      <c r="JL746" s="13"/>
      <c r="JM746" s="13"/>
      <c r="JN746" s="13"/>
      <c r="JO746" s="13"/>
      <c r="JP746" s="13"/>
      <c r="JQ746" s="13"/>
      <c r="JR746" s="13"/>
      <c r="JS746" s="13"/>
      <c r="JT746" s="13"/>
      <c r="JU746" s="13"/>
      <c r="JV746" s="13"/>
      <c r="JW746" s="13"/>
      <c r="JX746" s="13"/>
      <c r="JY746" s="13"/>
      <c r="JZ746" s="13"/>
      <c r="KA746" s="13"/>
      <c r="KB746" s="13"/>
      <c r="KC746" s="13"/>
      <c r="KD746" s="13"/>
      <c r="KE746" s="13"/>
      <c r="KF746" s="13"/>
      <c r="KG746" s="13"/>
      <c r="KH746" s="13"/>
      <c r="KI746" s="13"/>
      <c r="KJ746" s="13"/>
      <c r="KK746" s="13"/>
      <c r="KL746" s="13"/>
      <c r="KM746" s="13"/>
      <c r="KN746" s="13"/>
      <c r="KO746" s="13"/>
      <c r="KP746" s="13"/>
      <c r="KQ746" s="13"/>
      <c r="KR746" s="13"/>
      <c r="KS746" s="13"/>
      <c r="KT746" s="13"/>
      <c r="KU746" s="13"/>
      <c r="KV746" s="13"/>
      <c r="KW746" s="13"/>
      <c r="KX746" s="13"/>
      <c r="KY746" s="13"/>
      <c r="KZ746" s="13"/>
      <c r="LA746" s="13"/>
      <c r="LB746" s="13"/>
      <c r="LC746" s="13"/>
      <c r="LD746" s="13"/>
      <c r="LE746" s="13"/>
      <c r="LF746" s="13"/>
      <c r="LG746" s="13"/>
      <c r="LH746" s="13"/>
      <c r="LI746" s="13"/>
      <c r="LJ746" s="13"/>
      <c r="LK746" s="13"/>
      <c r="LL746" s="13"/>
      <c r="LM746" s="13"/>
      <c r="LN746" s="13"/>
      <c r="LO746" s="13"/>
      <c r="LP746" s="13"/>
      <c r="LQ746" s="13"/>
      <c r="LR746" s="13"/>
      <c r="LS746" s="13"/>
      <c r="LT746" s="13"/>
      <c r="LU746" s="13"/>
      <c r="LV746" s="13"/>
      <c r="LW746" s="13"/>
      <c r="LX746" s="13"/>
      <c r="LY746" s="13"/>
      <c r="LZ746" s="13"/>
      <c r="MA746" s="13"/>
      <c r="MB746" s="13"/>
      <c r="MC746" s="13"/>
      <c r="MD746" s="13"/>
      <c r="ME746" s="13"/>
      <c r="MF746" s="13"/>
      <c r="MG746" s="13"/>
      <c r="MH746" s="13"/>
      <c r="MI746" s="13"/>
      <c r="MJ746" s="13"/>
      <c r="MK746" s="13"/>
      <c r="ML746" s="13"/>
      <c r="MM746" s="13"/>
      <c r="MN746" s="13"/>
      <c r="MO746" s="13"/>
      <c r="MP746" s="13"/>
      <c r="MQ746" s="13"/>
      <c r="MR746" s="13"/>
      <c r="MS746" s="13"/>
      <c r="MT746" s="13"/>
      <c r="MU746" s="13"/>
      <c r="MV746" s="13"/>
      <c r="MW746" s="13"/>
      <c r="MX746" s="13"/>
      <c r="MY746" s="13"/>
      <c r="MZ746" s="13"/>
      <c r="NA746" s="13"/>
      <c r="NB746" s="13"/>
      <c r="NC746" s="13"/>
      <c r="ND746" s="13"/>
      <c r="NE746" s="13"/>
      <c r="NF746" s="13"/>
      <c r="NG746" s="13"/>
      <c r="NH746" s="13"/>
      <c r="NI746" s="13"/>
      <c r="NJ746" s="13"/>
      <c r="NK746" s="13"/>
      <c r="NL746" s="13"/>
      <c r="NM746" s="13"/>
      <c r="NN746" s="13"/>
      <c r="NO746" s="13"/>
      <c r="NP746" s="13"/>
      <c r="NQ746" s="13"/>
      <c r="NR746" s="13"/>
      <c r="NS746" s="13"/>
      <c r="NT746" s="13"/>
      <c r="NU746" s="13"/>
      <c r="NV746" s="13"/>
      <c r="NW746" s="13"/>
      <c r="NX746" s="13"/>
      <c r="NY746" s="13"/>
      <c r="NZ746" s="13"/>
      <c r="OA746" s="13"/>
      <c r="OB746" s="13"/>
      <c r="OC746" s="13"/>
      <c r="OD746" s="13"/>
      <c r="OE746" s="13"/>
      <c r="OF746" s="13"/>
      <c r="OG746" s="13"/>
      <c r="OH746" s="13"/>
      <c r="OI746" s="13"/>
      <c r="OJ746" s="13"/>
      <c r="OK746" s="13"/>
      <c r="OL746" s="13"/>
      <c r="OM746" s="13"/>
      <c r="ON746" s="13"/>
      <c r="OO746" s="13"/>
      <c r="OP746" s="13"/>
      <c r="OQ746" s="13"/>
      <c r="OR746" s="13"/>
      <c r="OS746" s="13"/>
      <c r="OT746" s="13"/>
      <c r="OU746" s="13"/>
      <c r="OV746" s="13"/>
      <c r="OW746" s="13"/>
      <c r="OX746" s="13"/>
      <c r="OY746" s="13"/>
      <c r="OZ746" s="13"/>
      <c r="PA746" s="13"/>
      <c r="PB746" s="13"/>
      <c r="PC746" s="13"/>
      <c r="PD746" s="13"/>
      <c r="PE746" s="13"/>
      <c r="PF746" s="13"/>
      <c r="PG746" s="13"/>
      <c r="PH746" s="13"/>
      <c r="PI746" s="13"/>
      <c r="PJ746" s="13"/>
      <c r="PK746" s="13"/>
      <c r="PL746" s="13"/>
      <c r="PM746" s="13"/>
      <c r="PN746" s="13"/>
      <c r="PO746" s="13"/>
      <c r="PP746" s="13"/>
      <c r="PQ746" s="13"/>
      <c r="PR746" s="13"/>
      <c r="PS746" s="13"/>
      <c r="PT746" s="13"/>
      <c r="PU746" s="13"/>
      <c r="PV746" s="13"/>
      <c r="PW746" s="13"/>
      <c r="PX746" s="13"/>
      <c r="PY746" s="13"/>
      <c r="PZ746" s="13"/>
      <c r="QA746" s="13"/>
      <c r="QB746" s="13"/>
      <c r="QC746" s="13"/>
      <c r="QD746" s="13"/>
      <c r="QE746" s="13"/>
      <c r="QF746" s="13"/>
      <c r="QG746" s="13"/>
      <c r="QH746" s="13"/>
      <c r="QI746" s="13"/>
      <c r="QJ746" s="13"/>
      <c r="QK746" s="13"/>
      <c r="QL746" s="13"/>
      <c r="QM746" s="13"/>
      <c r="QN746" s="13"/>
      <c r="QO746" s="13"/>
      <c r="QP746" s="13"/>
      <c r="QQ746" s="13"/>
      <c r="QR746" s="13"/>
      <c r="QS746" s="13"/>
      <c r="QT746" s="13"/>
      <c r="QU746" s="13"/>
      <c r="QV746" s="13"/>
      <c r="QW746" s="13"/>
      <c r="QX746" s="13"/>
      <c r="QY746" s="13"/>
      <c r="QZ746" s="13"/>
      <c r="RA746" s="13"/>
      <c r="RB746" s="13"/>
      <c r="RC746" s="13"/>
      <c r="RD746" s="13"/>
      <c r="RE746" s="13"/>
      <c r="RF746" s="13"/>
      <c r="RG746" s="13"/>
      <c r="RH746" s="13"/>
      <c r="RI746" s="13"/>
      <c r="RJ746" s="13"/>
      <c r="RK746" s="13"/>
      <c r="RL746" s="13"/>
      <c r="RM746" s="13"/>
      <c r="RN746" s="13"/>
      <c r="RO746" s="13"/>
      <c r="RP746" s="13"/>
      <c r="RQ746" s="13"/>
      <c r="RR746" s="13"/>
      <c r="RS746" s="13"/>
      <c r="RT746" s="13"/>
      <c r="RU746" s="13"/>
      <c r="RV746" s="13"/>
      <c r="RW746" s="13"/>
      <c r="RX746" s="13"/>
      <c r="RY746" s="13"/>
      <c r="RZ746" s="13"/>
      <c r="SA746" s="13"/>
      <c r="SB746" s="13"/>
      <c r="SC746" s="13"/>
      <c r="SD746" s="13"/>
      <c r="SE746" s="13"/>
      <c r="SF746" s="13"/>
      <c r="SG746" s="13"/>
      <c r="SH746" s="13"/>
      <c r="SI746" s="13"/>
      <c r="SJ746" s="13"/>
      <c r="SK746" s="13"/>
      <c r="SL746" s="13"/>
      <c r="SM746" s="13"/>
      <c r="SN746" s="13"/>
      <c r="SO746" s="13"/>
      <c r="SP746" s="13"/>
      <c r="SQ746" s="13"/>
      <c r="SR746" s="13"/>
      <c r="SS746" s="13"/>
      <c r="ST746" s="13"/>
      <c r="SU746" s="13"/>
      <c r="SV746" s="13"/>
      <c r="SW746" s="13"/>
      <c r="SX746" s="13"/>
      <c r="SY746" s="13"/>
      <c r="SZ746" s="13"/>
      <c r="TA746" s="13"/>
      <c r="TB746" s="13"/>
      <c r="TC746" s="13"/>
      <c r="TD746" s="13"/>
      <c r="TE746" s="13"/>
      <c r="TF746" s="13"/>
      <c r="TG746" s="13"/>
      <c r="TH746" s="13"/>
      <c r="TI746" s="13"/>
      <c r="TJ746" s="13"/>
      <c r="TK746" s="13"/>
      <c r="TL746" s="13"/>
      <c r="TM746" s="13"/>
      <c r="TN746" s="13"/>
      <c r="TO746" s="13"/>
      <c r="TP746" s="13"/>
      <c r="TQ746" s="13"/>
      <c r="TR746" s="13"/>
      <c r="TS746" s="13"/>
      <c r="TT746" s="13"/>
      <c r="TU746" s="13"/>
      <c r="TV746" s="13"/>
      <c r="TW746" s="13"/>
      <c r="TX746" s="13"/>
      <c r="TY746" s="13"/>
      <c r="TZ746" s="13"/>
      <c r="UA746" s="13"/>
      <c r="UB746" s="13"/>
      <c r="UC746" s="13"/>
      <c r="UD746" s="13"/>
      <c r="UE746" s="13"/>
      <c r="UF746" s="13"/>
      <c r="UG746" s="13"/>
      <c r="UH746" s="13"/>
      <c r="UI746" s="13"/>
      <c r="UJ746" s="13"/>
      <c r="UK746" s="13"/>
      <c r="UL746" s="13"/>
      <c r="UM746" s="13"/>
      <c r="UN746" s="13"/>
      <c r="UO746" s="13"/>
      <c r="UP746" s="13"/>
      <c r="UQ746" s="13"/>
      <c r="UR746" s="13"/>
      <c r="US746" s="13"/>
      <c r="UT746" s="13"/>
      <c r="UU746" s="13"/>
      <c r="UV746" s="13"/>
      <c r="UW746" s="13"/>
      <c r="UX746" s="13"/>
      <c r="UY746" s="13"/>
      <c r="UZ746" s="13"/>
      <c r="VA746" s="13"/>
      <c r="VB746" s="13"/>
      <c r="VC746" s="13"/>
      <c r="VD746" s="13"/>
      <c r="VE746" s="13"/>
      <c r="VF746" s="13"/>
      <c r="VG746" s="13"/>
      <c r="VH746" s="13"/>
      <c r="VI746" s="13"/>
      <c r="VJ746" s="13"/>
      <c r="VK746" s="13"/>
      <c r="VL746" s="13"/>
      <c r="VM746" s="13"/>
      <c r="VN746" s="13"/>
      <c r="VO746" s="13"/>
      <c r="VP746" s="13"/>
      <c r="VQ746" s="13"/>
      <c r="VR746" s="13"/>
      <c r="VS746" s="13"/>
      <c r="VT746" s="13"/>
      <c r="VU746" s="13"/>
      <c r="VV746" s="13"/>
      <c r="VW746" s="13"/>
      <c r="VX746" s="13"/>
      <c r="VY746" s="13"/>
      <c r="VZ746" s="13"/>
      <c r="WA746" s="13"/>
      <c r="WB746" s="13"/>
      <c r="WC746" s="13"/>
      <c r="WD746" s="13"/>
      <c r="WE746" s="13"/>
      <c r="WF746" s="13"/>
      <c r="WG746" s="13"/>
      <c r="WH746" s="13"/>
      <c r="WI746" s="13"/>
      <c r="WJ746" s="13"/>
      <c r="WK746" s="13"/>
      <c r="WL746" s="13"/>
      <c r="WM746" s="13"/>
      <c r="WN746" s="13"/>
      <c r="WO746" s="13"/>
      <c r="WP746" s="13"/>
      <c r="WQ746" s="13"/>
      <c r="WR746" s="13"/>
      <c r="WS746" s="13"/>
      <c r="WT746" s="13"/>
      <c r="WU746" s="13"/>
      <c r="WV746" s="13"/>
      <c r="WW746" s="13"/>
      <c r="WX746" s="13"/>
      <c r="WY746" s="13"/>
      <c r="WZ746" s="13"/>
      <c r="XA746" s="13"/>
      <c r="XB746" s="13"/>
      <c r="XC746" s="13"/>
      <c r="XD746" s="13"/>
      <c r="XE746" s="13"/>
      <c r="XF746" s="13"/>
      <c r="XG746" s="13"/>
      <c r="XH746" s="13"/>
      <c r="XI746" s="13"/>
      <c r="XJ746" s="13"/>
      <c r="XK746" s="13"/>
      <c r="XL746" s="13"/>
      <c r="XM746" s="13"/>
      <c r="XN746" s="13"/>
      <c r="XO746" s="13"/>
      <c r="XP746" s="13"/>
      <c r="XQ746" s="13"/>
      <c r="XR746" s="13"/>
      <c r="XS746" s="13"/>
      <c r="XT746" s="13"/>
      <c r="XU746" s="13"/>
      <c r="XV746" s="13"/>
      <c r="XW746" s="13"/>
      <c r="XX746" s="13"/>
      <c r="XY746" s="13"/>
      <c r="XZ746" s="13"/>
      <c r="YA746" s="13"/>
      <c r="YB746" s="13"/>
      <c r="YC746" s="13"/>
      <c r="YD746" s="13"/>
      <c r="YE746" s="13"/>
      <c r="YF746" s="13"/>
      <c r="YG746" s="13"/>
      <c r="YH746" s="13"/>
      <c r="YI746" s="13"/>
      <c r="YJ746" s="13"/>
      <c r="YK746" s="13"/>
      <c r="YL746" s="13"/>
      <c r="YM746" s="13"/>
      <c r="YN746" s="13"/>
      <c r="YO746" s="13"/>
      <c r="YP746" s="13"/>
      <c r="YQ746" s="13"/>
      <c r="YR746" s="13"/>
      <c r="YS746" s="13"/>
      <c r="YT746" s="13"/>
      <c r="YU746" s="13"/>
      <c r="YV746" s="13"/>
      <c r="YW746" s="13"/>
      <c r="YX746" s="13"/>
      <c r="YY746" s="13"/>
      <c r="YZ746" s="13"/>
      <c r="ZA746" s="13"/>
      <c r="ZB746" s="13"/>
      <c r="ZC746" s="13"/>
      <c r="ZD746" s="13"/>
      <c r="ZE746" s="13"/>
      <c r="ZF746" s="13"/>
      <c r="ZG746" s="13"/>
      <c r="ZH746" s="13"/>
      <c r="ZI746" s="13"/>
      <c r="ZJ746" s="13"/>
      <c r="ZK746" s="13"/>
      <c r="ZL746" s="13"/>
      <c r="ZM746" s="13"/>
      <c r="ZN746" s="13"/>
      <c r="ZO746" s="13"/>
      <c r="ZP746" s="13"/>
      <c r="ZQ746" s="13"/>
      <c r="ZR746" s="13"/>
      <c r="ZS746" s="13"/>
      <c r="ZT746" s="13"/>
      <c r="ZU746" s="13"/>
      <c r="ZV746" s="13"/>
      <c r="ZW746" s="13"/>
      <c r="ZX746" s="13"/>
      <c r="ZY746" s="13"/>
      <c r="ZZ746" s="13"/>
      <c r="AAA746" s="13"/>
      <c r="AAB746" s="13"/>
      <c r="AAC746" s="13"/>
      <c r="AAD746" s="13"/>
      <c r="AAE746" s="13"/>
      <c r="AAF746" s="13"/>
      <c r="AAG746" s="13"/>
      <c r="AAH746" s="13"/>
      <c r="AAI746" s="13"/>
      <c r="AAJ746" s="13"/>
      <c r="AAK746" s="13"/>
      <c r="AAL746" s="13"/>
      <c r="AAM746" s="13"/>
      <c r="AAN746" s="13"/>
      <c r="AAO746" s="13"/>
      <c r="AAP746" s="13"/>
      <c r="AAQ746" s="13"/>
      <c r="AAR746" s="13"/>
      <c r="AAS746" s="13"/>
      <c r="AAT746" s="13"/>
      <c r="AAU746" s="13"/>
      <c r="AAV746" s="13"/>
      <c r="AAW746" s="13"/>
      <c r="AAX746" s="13"/>
      <c r="AAY746" s="13"/>
      <c r="AAZ746" s="13"/>
      <c r="ABA746" s="13"/>
      <c r="ABB746" s="13"/>
      <c r="ABC746" s="13"/>
      <c r="ABD746" s="13"/>
      <c r="ABE746" s="13"/>
      <c r="ABF746" s="13"/>
      <c r="ABG746" s="13"/>
      <c r="ABH746" s="13"/>
      <c r="ABI746" s="13"/>
      <c r="ABJ746" s="13"/>
      <c r="ABK746" s="13"/>
      <c r="ABL746" s="13"/>
      <c r="ABM746" s="13"/>
      <c r="ABN746" s="13"/>
      <c r="ABO746" s="13"/>
      <c r="ABP746" s="13"/>
      <c r="ABQ746" s="13"/>
      <c r="ABR746" s="13"/>
      <c r="ABS746" s="13"/>
      <c r="ABT746" s="13"/>
      <c r="ABU746" s="13"/>
      <c r="ABV746" s="13"/>
      <c r="ABW746" s="13"/>
      <c r="ABX746" s="13"/>
      <c r="ABY746" s="13"/>
      <c r="ABZ746" s="13"/>
      <c r="ACA746" s="13"/>
      <c r="ACB746" s="13"/>
      <c r="ACC746" s="13"/>
      <c r="ACD746" s="13"/>
      <c r="ACE746" s="13"/>
      <c r="ACF746" s="13"/>
      <c r="ACG746" s="13"/>
      <c r="ACH746" s="13"/>
      <c r="ACI746" s="13"/>
      <c r="ACJ746" s="13"/>
      <c r="ACK746" s="13"/>
      <c r="ACL746" s="13"/>
      <c r="ACM746" s="13"/>
      <c r="ACN746" s="13"/>
      <c r="ACO746" s="13"/>
      <c r="ACP746" s="13"/>
      <c r="ACQ746" s="13"/>
      <c r="ACR746" s="13"/>
      <c r="ACS746" s="13"/>
      <c r="ACT746" s="13"/>
      <c r="ACU746" s="13"/>
      <c r="ACV746" s="13"/>
      <c r="ACW746" s="13"/>
      <c r="ACX746" s="13"/>
      <c r="ACY746" s="13"/>
      <c r="ACZ746" s="13"/>
      <c r="ADA746" s="13"/>
      <c r="ADB746" s="13"/>
      <c r="ADC746" s="13"/>
      <c r="ADD746" s="13"/>
      <c r="ADE746" s="13"/>
      <c r="ADF746" s="13"/>
      <c r="ADG746" s="13"/>
      <c r="ADH746" s="13"/>
      <c r="ADI746" s="13"/>
      <c r="ADJ746" s="13"/>
      <c r="ADK746" s="13"/>
      <c r="ADL746" s="13"/>
      <c r="ADM746" s="13"/>
      <c r="ADN746" s="13"/>
      <c r="ADO746" s="13"/>
      <c r="ADP746" s="13"/>
      <c r="ADQ746" s="13"/>
      <c r="ADR746" s="13"/>
      <c r="ADS746" s="13"/>
      <c r="ADT746" s="13"/>
      <c r="ADU746" s="13"/>
      <c r="ADV746" s="13"/>
      <c r="ADW746" s="13"/>
      <c r="ADX746" s="13"/>
      <c r="ADY746" s="13"/>
      <c r="ADZ746" s="13"/>
      <c r="AEA746" s="13"/>
      <c r="AEB746" s="13"/>
      <c r="AEC746" s="13"/>
      <c r="AED746" s="13"/>
      <c r="AEE746" s="13"/>
      <c r="AEF746" s="13"/>
      <c r="AEG746" s="13"/>
      <c r="AEH746" s="13"/>
      <c r="AEI746" s="13"/>
      <c r="AEJ746" s="13"/>
      <c r="AEK746" s="13"/>
      <c r="AEL746" s="13"/>
      <c r="AEM746" s="13"/>
      <c r="AEN746" s="13"/>
      <c r="AEO746" s="13"/>
      <c r="AEP746" s="13"/>
      <c r="AEQ746" s="13"/>
      <c r="AER746" s="13"/>
      <c r="AES746" s="13"/>
      <c r="AET746" s="13"/>
      <c r="AEU746" s="13"/>
      <c r="AEV746" s="13"/>
      <c r="AEW746" s="13"/>
      <c r="AEX746" s="13"/>
      <c r="AEY746" s="13"/>
      <c r="AEZ746" s="13"/>
      <c r="AFA746" s="13"/>
      <c r="AFB746" s="13"/>
      <c r="AFC746" s="13"/>
      <c r="AFD746" s="13"/>
      <c r="AFE746" s="13"/>
      <c r="AFF746" s="13"/>
      <c r="AFG746" s="13"/>
      <c r="AFH746" s="13"/>
      <c r="AFI746" s="13"/>
      <c r="AFJ746" s="13"/>
      <c r="AFK746" s="13"/>
      <c r="AFL746" s="13"/>
      <c r="AFM746" s="13"/>
      <c r="AFN746" s="13"/>
      <c r="AFO746" s="13"/>
      <c r="AFP746" s="13"/>
      <c r="AFQ746" s="13"/>
      <c r="AFR746" s="13"/>
      <c r="AFS746" s="13"/>
      <c r="AFT746" s="13"/>
      <c r="AFU746" s="13"/>
      <c r="AFV746" s="13"/>
      <c r="AFW746" s="13"/>
      <c r="AFX746" s="13"/>
      <c r="AFY746" s="13"/>
      <c r="AFZ746" s="13"/>
      <c r="AGA746" s="13"/>
      <c r="AGB746" s="13"/>
      <c r="AGC746" s="13"/>
      <c r="AGD746" s="13"/>
      <c r="AGE746" s="13"/>
      <c r="AGF746" s="13"/>
      <c r="AGG746" s="13"/>
      <c r="AGH746" s="13"/>
      <c r="AGI746" s="13"/>
      <c r="AGJ746" s="13"/>
      <c r="AGK746" s="13"/>
      <c r="AGL746" s="13"/>
      <c r="AGM746" s="13"/>
      <c r="AGN746" s="13"/>
      <c r="AGO746" s="13"/>
      <c r="AGP746" s="13"/>
      <c r="AGQ746" s="13"/>
      <c r="AGR746" s="13"/>
      <c r="AGS746" s="13"/>
      <c r="AGT746" s="13"/>
      <c r="AGU746" s="13"/>
      <c r="AGV746" s="13"/>
      <c r="AGW746" s="13"/>
      <c r="AGX746" s="13"/>
      <c r="AGY746" s="13"/>
      <c r="AGZ746" s="13"/>
      <c r="AHA746" s="13"/>
      <c r="AHB746" s="13"/>
      <c r="AHC746" s="13"/>
      <c r="AHD746" s="13"/>
      <c r="AHE746" s="13"/>
      <c r="AHF746" s="13"/>
      <c r="AHG746" s="13"/>
      <c r="AHH746" s="13"/>
      <c r="AHI746" s="13"/>
      <c r="AHJ746" s="13"/>
      <c r="AHK746" s="13"/>
      <c r="AHL746" s="13"/>
      <c r="AHM746" s="13"/>
      <c r="AHN746" s="13"/>
      <c r="AHO746" s="13"/>
      <c r="AHP746" s="13"/>
      <c r="AHQ746" s="13"/>
      <c r="AHR746" s="13"/>
      <c r="AHS746" s="13"/>
      <c r="AHT746" s="13"/>
      <c r="AHU746" s="13"/>
      <c r="AHV746" s="13"/>
      <c r="AHW746" s="13"/>
      <c r="AHX746" s="13"/>
      <c r="AHY746" s="13"/>
      <c r="AHZ746" s="13"/>
      <c r="AIA746" s="13"/>
      <c r="AIB746" s="13"/>
      <c r="AIC746" s="13"/>
      <c r="AID746" s="13"/>
      <c r="AIE746" s="13"/>
      <c r="AIF746" s="13"/>
      <c r="AIG746" s="13"/>
      <c r="AIH746" s="13"/>
      <c r="AII746" s="13"/>
      <c r="AIJ746" s="13"/>
      <c r="AIK746" s="13"/>
      <c r="AIL746" s="13"/>
      <c r="AIM746" s="13"/>
      <c r="AIN746" s="13"/>
      <c r="AIO746" s="13"/>
      <c r="AIP746" s="13"/>
      <c r="AIQ746" s="13"/>
      <c r="AIR746" s="13"/>
      <c r="AIS746" s="13"/>
      <c r="AIT746" s="13"/>
      <c r="AIU746" s="13"/>
      <c r="AIV746" s="13"/>
      <c r="AIW746" s="13"/>
      <c r="AIX746" s="13"/>
      <c r="AIY746" s="13"/>
      <c r="AIZ746" s="13"/>
      <c r="AJA746" s="13"/>
      <c r="AJB746" s="13"/>
      <c r="AJC746" s="13"/>
      <c r="AJD746" s="13"/>
      <c r="AJE746" s="13"/>
      <c r="AJF746" s="13"/>
      <c r="AJG746" s="13"/>
      <c r="AJH746" s="13"/>
      <c r="AJI746" s="13"/>
      <c r="AJJ746" s="13"/>
      <c r="AJK746" s="13"/>
      <c r="AJL746" s="13"/>
      <c r="AJM746" s="13"/>
      <c r="AJN746" s="13"/>
      <c r="AJO746" s="13"/>
      <c r="AJP746" s="13"/>
      <c r="AJQ746" s="13"/>
      <c r="AJR746" s="13"/>
      <c r="AJS746" s="13"/>
      <c r="AJT746" s="13"/>
      <c r="AJU746" s="13"/>
      <c r="AJV746" s="13"/>
      <c r="AJW746" s="13"/>
      <c r="AJX746" s="13"/>
      <c r="AJY746" s="13"/>
      <c r="AJZ746" s="13"/>
      <c r="AKA746" s="13"/>
      <c r="AKB746" s="13"/>
      <c r="AKC746" s="13"/>
      <c r="AKD746" s="13"/>
      <c r="AKE746" s="13"/>
      <c r="AKF746" s="13"/>
      <c r="AKG746" s="13"/>
      <c r="AKH746" s="13"/>
      <c r="AKI746" s="13"/>
      <c r="AKJ746" s="13"/>
      <c r="AKK746" s="13"/>
      <c r="AKL746" s="13"/>
      <c r="AKM746" s="13"/>
      <c r="AKN746" s="13"/>
      <c r="AKO746" s="13"/>
      <c r="AKP746" s="13"/>
      <c r="AKQ746" s="13"/>
      <c r="AKR746" s="13"/>
      <c r="AKS746" s="13"/>
      <c r="AKT746" s="13"/>
      <c r="AKU746" s="13"/>
      <c r="AKV746" s="13"/>
      <c r="AKW746" s="13"/>
      <c r="AKX746" s="13"/>
      <c r="AKY746" s="13"/>
      <c r="AKZ746" s="13"/>
      <c r="ALA746" s="13"/>
      <c r="ALB746" s="13"/>
      <c r="ALC746" s="13"/>
      <c r="ALD746" s="13"/>
      <c r="ALE746" s="13"/>
      <c r="ALF746" s="13"/>
      <c r="ALG746" s="13"/>
      <c r="ALH746" s="13"/>
      <c r="ALI746" s="13"/>
      <c r="ALJ746" s="13"/>
      <c r="ALK746" s="13"/>
      <c r="ALL746" s="13"/>
      <c r="ALM746" s="13"/>
      <c r="ALN746" s="13"/>
      <c r="ALO746" s="13"/>
      <c r="ALP746" s="13"/>
      <c r="ALQ746" s="13"/>
      <c r="ALR746" s="13"/>
      <c r="ALS746" s="13"/>
      <c r="ALT746" s="13"/>
      <c r="ALU746" s="13"/>
      <c r="ALV746" s="13"/>
      <c r="ALW746" s="13"/>
      <c r="ALX746" s="13"/>
      <c r="ALY746" s="13"/>
      <c r="ALZ746" s="13"/>
      <c r="AMA746" s="13"/>
      <c r="AMB746" s="13"/>
      <c r="AMC746" s="13"/>
      <c r="AMD746" s="13"/>
      <c r="AME746" s="13"/>
      <c r="AMF746" s="13"/>
      <c r="AMG746" s="13"/>
      <c r="AMH746" s="13"/>
      <c r="AMI746" s="13"/>
      <c r="AMJ746" s="13"/>
      <c r="AMK746" s="13"/>
      <c r="AML746" s="13"/>
      <c r="AMM746" s="13"/>
      <c r="AMN746" s="13"/>
      <c r="AMO746" s="13"/>
      <c r="AMP746" s="13"/>
      <c r="AMQ746" s="13"/>
      <c r="AMR746" s="13"/>
      <c r="AMS746" s="13"/>
      <c r="AMT746" s="13"/>
      <c r="AMU746" s="13"/>
      <c r="AMV746" s="13"/>
      <c r="AMW746" s="13"/>
      <c r="AMX746" s="13"/>
      <c r="AMY746" s="13"/>
      <c r="AMZ746" s="13"/>
      <c r="ANA746" s="13"/>
      <c r="ANB746" s="13"/>
      <c r="ANC746" s="13"/>
      <c r="AND746" s="13"/>
      <c r="ANE746" s="13"/>
      <c r="ANF746" s="13"/>
      <c r="ANG746" s="13"/>
      <c r="ANH746" s="13"/>
      <c r="ANI746" s="13"/>
      <c r="ANJ746" s="13"/>
      <c r="ANK746" s="13"/>
      <c r="ANL746" s="13"/>
      <c r="ANM746" s="13"/>
      <c r="ANN746" s="13"/>
      <c r="ANO746" s="13"/>
      <c r="ANP746" s="13"/>
      <c r="ANQ746" s="13"/>
      <c r="ANR746" s="13"/>
      <c r="ANS746" s="13"/>
      <c r="ANT746" s="13"/>
      <c r="ANU746" s="13"/>
      <c r="ANV746" s="13"/>
      <c r="ANW746" s="13"/>
      <c r="ANX746" s="13"/>
      <c r="ANY746" s="13"/>
      <c r="ANZ746" s="13"/>
      <c r="AOA746" s="13"/>
      <c r="AOB746" s="13"/>
      <c r="AOC746" s="13"/>
      <c r="AOD746" s="13"/>
      <c r="AOE746" s="13"/>
      <c r="AOF746" s="13"/>
      <c r="AOG746" s="13"/>
      <c r="AOH746" s="13"/>
      <c r="AOI746" s="13"/>
      <c r="AOJ746" s="13"/>
      <c r="AOK746" s="13"/>
      <c r="AOL746" s="13"/>
      <c r="AOM746" s="13"/>
      <c r="AON746" s="13"/>
      <c r="AOO746" s="13"/>
      <c r="AOP746" s="13"/>
      <c r="AOQ746" s="13"/>
      <c r="AOR746" s="13"/>
      <c r="AOS746" s="13"/>
      <c r="AOT746" s="13"/>
      <c r="AOU746" s="13"/>
      <c r="AOV746" s="13"/>
      <c r="AOW746" s="13"/>
      <c r="AOX746" s="13"/>
      <c r="AOY746" s="13"/>
      <c r="AOZ746" s="13"/>
      <c r="APA746" s="13"/>
      <c r="APB746" s="13"/>
      <c r="APC746" s="13"/>
      <c r="APD746" s="13"/>
      <c r="APE746" s="13"/>
      <c r="APF746" s="13"/>
      <c r="APG746" s="13"/>
      <c r="APH746" s="13"/>
      <c r="API746" s="13"/>
      <c r="APJ746" s="13"/>
      <c r="APK746" s="13"/>
      <c r="APL746" s="13"/>
      <c r="APM746" s="13"/>
      <c r="APN746" s="13"/>
      <c r="APO746" s="13"/>
      <c r="APP746" s="13"/>
      <c r="APQ746" s="13"/>
      <c r="APR746" s="13"/>
      <c r="APS746" s="13"/>
      <c r="APT746" s="13"/>
      <c r="APU746" s="13"/>
      <c r="APV746" s="13"/>
      <c r="APW746" s="13"/>
      <c r="APX746" s="13"/>
      <c r="APY746" s="13"/>
      <c r="APZ746" s="13"/>
      <c r="AQA746" s="13"/>
      <c r="AQB746" s="13"/>
      <c r="AQC746" s="13"/>
      <c r="AQD746" s="13"/>
      <c r="AQE746" s="13"/>
      <c r="AQF746" s="13"/>
      <c r="AQG746" s="13"/>
      <c r="AQH746" s="13"/>
      <c r="AQI746" s="13"/>
      <c r="AQJ746" s="13"/>
      <c r="AQK746" s="13"/>
      <c r="AQL746" s="13"/>
      <c r="AQM746" s="13"/>
      <c r="AQN746" s="13"/>
      <c r="AQO746" s="13"/>
      <c r="AQP746" s="13"/>
      <c r="AQQ746" s="13"/>
      <c r="AQR746" s="13"/>
      <c r="AQS746" s="13"/>
      <c r="AQT746" s="13"/>
      <c r="AQU746" s="13"/>
      <c r="AQV746" s="13"/>
      <c r="AQW746" s="13"/>
      <c r="AQX746" s="13"/>
      <c r="AQY746" s="13"/>
      <c r="AQZ746" s="13"/>
      <c r="ARA746" s="13"/>
      <c r="ARB746" s="13"/>
      <c r="ARC746" s="13"/>
      <c r="ARD746" s="13"/>
      <c r="ARE746" s="13"/>
      <c r="ARF746" s="13"/>
      <c r="ARG746" s="13"/>
      <c r="ARH746" s="13"/>
      <c r="ARI746" s="13"/>
      <c r="ARJ746" s="13"/>
      <c r="ARK746" s="13"/>
      <c r="ARL746" s="13"/>
      <c r="ARM746" s="13"/>
      <c r="ARN746" s="13"/>
      <c r="ARO746" s="13"/>
      <c r="ARP746" s="13"/>
      <c r="ARQ746" s="13"/>
      <c r="ARR746" s="13"/>
      <c r="ARS746" s="13"/>
      <c r="ART746" s="13"/>
      <c r="ARU746" s="13"/>
      <c r="ARV746" s="13"/>
      <c r="ARW746" s="13"/>
      <c r="ARX746" s="13"/>
      <c r="ARY746" s="13"/>
      <c r="ARZ746" s="13"/>
      <c r="ASA746" s="13"/>
      <c r="ASB746" s="13"/>
      <c r="ASC746" s="13"/>
      <c r="ASD746" s="13"/>
      <c r="ASE746" s="13"/>
      <c r="ASF746" s="13"/>
      <c r="ASG746" s="13"/>
      <c r="ASH746" s="13"/>
      <c r="ASI746" s="13"/>
      <c r="ASJ746" s="13"/>
      <c r="ASK746" s="13"/>
      <c r="ASL746" s="13"/>
      <c r="ASM746" s="13"/>
      <c r="ASN746" s="13"/>
      <c r="ASO746" s="13"/>
      <c r="ASP746" s="13"/>
      <c r="ASQ746" s="13"/>
      <c r="ASR746" s="13"/>
      <c r="ASS746" s="13"/>
      <c r="AST746" s="13"/>
      <c r="ASU746" s="13"/>
      <c r="ASV746" s="13"/>
      <c r="ASW746" s="13"/>
      <c r="ASX746" s="13"/>
      <c r="ASY746" s="13"/>
      <c r="ASZ746" s="13"/>
      <c r="ATA746" s="13"/>
      <c r="ATB746" s="13"/>
      <c r="ATC746" s="13"/>
      <c r="ATD746" s="13"/>
      <c r="ATE746" s="13"/>
      <c r="ATF746" s="13"/>
      <c r="ATG746" s="13"/>
      <c r="ATH746" s="13"/>
      <c r="ATI746" s="13"/>
      <c r="ATJ746" s="13"/>
      <c r="ATK746" s="13"/>
      <c r="ATL746" s="13"/>
      <c r="ATM746" s="13"/>
      <c r="ATN746" s="13"/>
      <c r="ATO746" s="13"/>
      <c r="ATP746" s="13"/>
      <c r="ATQ746" s="13"/>
      <c r="ATR746" s="13"/>
      <c r="ATS746" s="13"/>
      <c r="ATT746" s="13"/>
      <c r="ATU746" s="13"/>
      <c r="ATV746" s="13"/>
      <c r="ATW746" s="13"/>
      <c r="ATX746" s="13"/>
      <c r="ATY746" s="13"/>
      <c r="ATZ746" s="13"/>
      <c r="AUA746" s="13"/>
      <c r="AUB746" s="13"/>
      <c r="AUC746" s="13"/>
      <c r="AUD746" s="13"/>
      <c r="AUE746" s="13"/>
      <c r="AUF746" s="13"/>
      <c r="AUG746" s="13"/>
      <c r="AUH746" s="13"/>
      <c r="AUI746" s="13"/>
      <c r="AUJ746" s="13"/>
      <c r="AUK746" s="13"/>
      <c r="AUL746" s="13"/>
      <c r="AUM746" s="13"/>
      <c r="AUN746" s="13"/>
      <c r="AUO746" s="13"/>
      <c r="AUP746" s="13"/>
      <c r="AUQ746" s="13"/>
      <c r="AUR746" s="13"/>
      <c r="AUS746" s="13"/>
      <c r="AUT746" s="13"/>
      <c r="AUU746" s="13"/>
      <c r="AUV746" s="13"/>
      <c r="AUW746" s="13"/>
      <c r="AUX746" s="13"/>
      <c r="AUY746" s="13"/>
      <c r="AUZ746" s="13"/>
      <c r="AVA746" s="13"/>
      <c r="AVB746" s="13"/>
      <c r="AVC746" s="13"/>
      <c r="AVD746" s="13"/>
      <c r="AVE746" s="13"/>
      <c r="AVF746" s="13"/>
      <c r="AVG746" s="13"/>
      <c r="AVH746" s="13"/>
      <c r="AVI746" s="13"/>
      <c r="AVJ746" s="13"/>
      <c r="AVK746" s="13"/>
      <c r="AVL746" s="13"/>
      <c r="AVM746" s="13"/>
      <c r="AVN746" s="13"/>
      <c r="AVO746" s="13"/>
      <c r="AVP746" s="13"/>
      <c r="AVQ746" s="13"/>
      <c r="AVR746" s="13"/>
      <c r="AVS746" s="13"/>
      <c r="AVT746" s="13"/>
      <c r="AVU746" s="13"/>
      <c r="AVV746" s="13"/>
      <c r="AVW746" s="13"/>
      <c r="AVX746" s="13"/>
      <c r="AVY746" s="13"/>
      <c r="AVZ746" s="13"/>
      <c r="AWA746" s="13"/>
      <c r="AWB746" s="13"/>
      <c r="AWC746" s="13"/>
      <c r="AWD746" s="13"/>
      <c r="AWE746" s="13"/>
      <c r="AWF746" s="13"/>
      <c r="AWG746" s="13"/>
      <c r="AWH746" s="13"/>
      <c r="AWI746" s="13"/>
      <c r="AWJ746" s="13"/>
      <c r="AWK746" s="13"/>
      <c r="AWL746" s="13"/>
      <c r="AWM746" s="13"/>
      <c r="AWN746" s="13"/>
      <c r="AWO746" s="13"/>
      <c r="AWP746" s="13"/>
      <c r="AWQ746" s="13"/>
      <c r="AWR746" s="13"/>
      <c r="AWS746" s="13"/>
      <c r="AWT746" s="13"/>
      <c r="AWU746" s="13"/>
      <c r="AWV746" s="13"/>
      <c r="AWW746" s="13"/>
      <c r="AWX746" s="13"/>
      <c r="AWY746" s="13"/>
      <c r="AWZ746" s="13"/>
      <c r="AXA746" s="13"/>
      <c r="AXB746" s="13"/>
      <c r="AXC746" s="13"/>
      <c r="AXD746" s="13"/>
      <c r="AXE746" s="13"/>
      <c r="AXF746" s="13"/>
      <c r="AXG746" s="13"/>
      <c r="AXH746" s="13"/>
      <c r="AXI746" s="13"/>
      <c r="AXJ746" s="13"/>
      <c r="AXK746" s="13"/>
      <c r="AXL746" s="13"/>
      <c r="AXM746" s="13"/>
      <c r="AXN746" s="13"/>
      <c r="AXO746" s="13"/>
      <c r="AXP746" s="13"/>
      <c r="AXQ746" s="13"/>
      <c r="AXR746" s="13"/>
      <c r="AXS746" s="13"/>
      <c r="AXT746" s="13"/>
      <c r="AXU746" s="13"/>
      <c r="AXV746" s="13"/>
      <c r="AXW746" s="13"/>
      <c r="AXX746" s="13"/>
      <c r="AXY746" s="13"/>
      <c r="AXZ746" s="13"/>
      <c r="AYA746" s="13"/>
      <c r="AYB746" s="13"/>
      <c r="AYC746" s="13"/>
      <c r="AYD746" s="13"/>
      <c r="AYE746" s="13"/>
      <c r="AYF746" s="13"/>
      <c r="AYG746" s="13"/>
      <c r="AYH746" s="13"/>
      <c r="AYI746" s="13"/>
      <c r="AYJ746" s="13"/>
      <c r="AYK746" s="13"/>
      <c r="AYL746" s="13"/>
      <c r="AYM746" s="13"/>
      <c r="AYN746" s="13"/>
      <c r="AYO746" s="13"/>
      <c r="AYP746" s="13"/>
      <c r="AYQ746" s="13"/>
      <c r="AYR746" s="13"/>
      <c r="AYS746" s="13"/>
      <c r="AYT746" s="13"/>
      <c r="AYU746" s="13"/>
      <c r="AYV746" s="13"/>
      <c r="AYW746" s="13"/>
      <c r="AYX746" s="13"/>
      <c r="AYY746" s="13"/>
      <c r="AYZ746" s="13"/>
      <c r="AZA746" s="13"/>
      <c r="AZB746" s="13"/>
      <c r="AZC746" s="13"/>
      <c r="AZD746" s="13"/>
      <c r="AZE746" s="13"/>
      <c r="AZF746" s="13"/>
      <c r="AZG746" s="13"/>
      <c r="AZH746" s="13"/>
      <c r="AZI746" s="13"/>
      <c r="AZJ746" s="13"/>
      <c r="AZK746" s="13"/>
      <c r="AZL746" s="13"/>
      <c r="AZM746" s="13"/>
      <c r="AZN746" s="13"/>
      <c r="AZO746" s="13"/>
      <c r="AZP746" s="13"/>
      <c r="AZQ746" s="13"/>
      <c r="AZR746" s="13"/>
      <c r="AZS746" s="13"/>
      <c r="AZT746" s="13"/>
      <c r="AZU746" s="13"/>
      <c r="AZV746" s="13"/>
      <c r="AZW746" s="13"/>
      <c r="AZX746" s="13"/>
      <c r="AZY746" s="13"/>
      <c r="AZZ746" s="13"/>
      <c r="BAA746" s="13"/>
      <c r="BAB746" s="13"/>
      <c r="BAC746" s="13"/>
      <c r="BAD746" s="13"/>
      <c r="BAE746" s="13"/>
      <c r="BAF746" s="13"/>
      <c r="BAG746" s="13"/>
      <c r="BAH746" s="13"/>
      <c r="BAI746" s="13"/>
      <c r="BAJ746" s="13"/>
      <c r="BAK746" s="13"/>
      <c r="BAL746" s="13"/>
      <c r="BAM746" s="13"/>
      <c r="BAN746" s="13"/>
      <c r="BAO746" s="13"/>
      <c r="BAP746" s="13"/>
      <c r="BAQ746" s="13"/>
      <c r="BAR746" s="13"/>
      <c r="BAS746" s="13"/>
      <c r="BAT746" s="13"/>
      <c r="BAU746" s="13"/>
      <c r="BAV746" s="13"/>
      <c r="BAW746" s="13"/>
      <c r="BAX746" s="13"/>
      <c r="BAY746" s="13"/>
      <c r="BAZ746" s="13"/>
      <c r="BBA746" s="13"/>
      <c r="BBB746" s="13"/>
      <c r="BBC746" s="13"/>
      <c r="BBD746" s="13"/>
      <c r="BBE746" s="13"/>
      <c r="BBF746" s="13"/>
      <c r="BBG746" s="13"/>
      <c r="BBH746" s="13"/>
      <c r="BBI746" s="13"/>
      <c r="BBJ746" s="13"/>
      <c r="BBK746" s="13"/>
      <c r="BBL746" s="13"/>
      <c r="BBM746" s="13"/>
      <c r="BBN746" s="13"/>
      <c r="BBO746" s="13"/>
      <c r="BBP746" s="13"/>
      <c r="BBQ746" s="13"/>
      <c r="BBR746" s="13"/>
      <c r="BBS746" s="13"/>
      <c r="BBT746" s="13"/>
      <c r="BBU746" s="13"/>
      <c r="BBV746" s="13"/>
      <c r="BBW746" s="13"/>
      <c r="BBX746" s="13"/>
      <c r="BBY746" s="13"/>
      <c r="BBZ746" s="13"/>
      <c r="BCA746" s="13"/>
      <c r="BCB746" s="13"/>
      <c r="BCC746" s="13"/>
      <c r="BCD746" s="13"/>
      <c r="BCE746" s="13"/>
      <c r="BCF746" s="13"/>
      <c r="BCG746" s="13"/>
      <c r="BCH746" s="13"/>
      <c r="BCI746" s="13"/>
      <c r="BCJ746" s="13"/>
      <c r="BCK746" s="13"/>
      <c r="BCL746" s="13"/>
      <c r="BCM746" s="13"/>
      <c r="BCN746" s="13"/>
      <c r="BCO746" s="13"/>
      <c r="BCP746" s="13"/>
      <c r="BCQ746" s="13"/>
      <c r="BCR746" s="13"/>
      <c r="BCS746" s="13"/>
      <c r="BCT746" s="13"/>
      <c r="BCU746" s="13"/>
      <c r="BCV746" s="13"/>
      <c r="BCW746" s="13"/>
      <c r="BCX746" s="13"/>
      <c r="BCY746" s="13"/>
      <c r="BCZ746" s="13"/>
      <c r="BDA746" s="13"/>
      <c r="BDB746" s="13"/>
      <c r="BDC746" s="13"/>
      <c r="BDD746" s="13"/>
      <c r="BDE746" s="13"/>
      <c r="BDF746" s="13"/>
      <c r="BDG746" s="13"/>
      <c r="BDH746" s="13"/>
      <c r="BDI746" s="13"/>
      <c r="BDJ746" s="13"/>
      <c r="BDK746" s="13"/>
      <c r="BDL746" s="13"/>
      <c r="BDM746" s="13"/>
      <c r="BDN746" s="13"/>
      <c r="BDO746" s="13"/>
      <c r="BDP746" s="13"/>
      <c r="BDQ746" s="13"/>
      <c r="BDR746" s="13"/>
      <c r="BDS746" s="13"/>
      <c r="BDT746" s="13"/>
      <c r="BDU746" s="13"/>
      <c r="BDV746" s="13"/>
      <c r="BDW746" s="13"/>
      <c r="BDX746" s="13"/>
      <c r="BDY746" s="13"/>
      <c r="BDZ746" s="13"/>
      <c r="BEA746" s="13"/>
      <c r="BEB746" s="13"/>
      <c r="BEC746" s="13"/>
      <c r="BED746" s="13"/>
      <c r="BEE746" s="13"/>
      <c r="BEF746" s="13"/>
      <c r="BEG746" s="13"/>
      <c r="BEH746" s="13"/>
      <c r="BEI746" s="13"/>
      <c r="BEJ746" s="13"/>
      <c r="BEK746" s="13"/>
      <c r="BEL746" s="13"/>
      <c r="BEM746" s="13"/>
      <c r="BEN746" s="13"/>
      <c r="BEO746" s="13"/>
      <c r="BEP746" s="13"/>
      <c r="BEQ746" s="13"/>
      <c r="BER746" s="13"/>
      <c r="BES746" s="13"/>
      <c r="BET746" s="13"/>
      <c r="BEU746" s="13"/>
      <c r="BEV746" s="13"/>
      <c r="BEW746" s="13"/>
      <c r="BEX746" s="13"/>
      <c r="BEY746" s="13"/>
      <c r="BEZ746" s="13"/>
      <c r="BFA746" s="13"/>
      <c r="BFB746" s="13"/>
      <c r="BFC746" s="13"/>
      <c r="BFD746" s="13"/>
      <c r="BFE746" s="13"/>
      <c r="BFF746" s="13"/>
      <c r="BFG746" s="13"/>
      <c r="BFH746" s="13"/>
      <c r="BFI746" s="13"/>
      <c r="BFJ746" s="13"/>
      <c r="BFK746" s="13"/>
      <c r="BFL746" s="13"/>
      <c r="BFM746" s="13"/>
      <c r="BFN746" s="13"/>
      <c r="BFO746" s="13"/>
      <c r="BFP746" s="13"/>
      <c r="BFQ746" s="13"/>
      <c r="BFR746" s="13"/>
      <c r="BFS746" s="13"/>
      <c r="BFT746" s="13"/>
      <c r="BFU746" s="13"/>
      <c r="BFV746" s="13"/>
      <c r="BFW746" s="13"/>
      <c r="BFX746" s="13"/>
      <c r="BFY746" s="13"/>
      <c r="BFZ746" s="13"/>
      <c r="BGA746" s="13"/>
      <c r="BGB746" s="13"/>
      <c r="BGC746" s="13"/>
      <c r="BGD746" s="13"/>
      <c r="BGE746" s="13"/>
      <c r="BGF746" s="13"/>
      <c r="BGG746" s="13"/>
      <c r="BGH746" s="13"/>
      <c r="BGI746" s="13"/>
      <c r="BGJ746" s="13"/>
      <c r="BGK746" s="13"/>
      <c r="BGL746" s="13"/>
      <c r="BGM746" s="13"/>
      <c r="BGN746" s="13"/>
      <c r="BGO746" s="13"/>
      <c r="BGP746" s="13"/>
      <c r="BGQ746" s="13"/>
      <c r="BGR746" s="13"/>
      <c r="BGS746" s="13"/>
      <c r="BGT746" s="13"/>
      <c r="BGU746" s="13"/>
      <c r="BGV746" s="13"/>
      <c r="BGW746" s="13"/>
      <c r="BGX746" s="13"/>
      <c r="BGY746" s="13"/>
      <c r="BGZ746" s="13"/>
      <c r="BHA746" s="13"/>
      <c r="BHB746" s="13"/>
      <c r="BHC746" s="13"/>
      <c r="BHD746" s="13"/>
      <c r="BHE746" s="13"/>
      <c r="BHF746" s="13"/>
      <c r="BHG746" s="13"/>
      <c r="BHH746" s="13"/>
      <c r="BHI746" s="13"/>
      <c r="BHJ746" s="13"/>
      <c r="BHK746" s="13"/>
      <c r="BHL746" s="13"/>
      <c r="BHM746" s="13"/>
      <c r="BHN746" s="13"/>
      <c r="BHO746" s="13"/>
      <c r="BHP746" s="13"/>
      <c r="BHQ746" s="13"/>
      <c r="BHR746" s="13"/>
      <c r="BHS746" s="13"/>
      <c r="BHT746" s="13"/>
      <c r="BHU746" s="13"/>
      <c r="BHV746" s="13"/>
      <c r="BHW746" s="13"/>
      <c r="BHX746" s="13"/>
      <c r="BHY746" s="13"/>
      <c r="BHZ746" s="13"/>
      <c r="BIA746" s="13"/>
      <c r="BIB746" s="13"/>
      <c r="BIC746" s="13"/>
      <c r="BID746" s="13"/>
      <c r="BIE746" s="13"/>
      <c r="BIF746" s="13"/>
      <c r="BIG746" s="13"/>
      <c r="BIH746" s="13"/>
      <c r="BII746" s="13"/>
      <c r="BIJ746" s="13"/>
      <c r="BIK746" s="13"/>
      <c r="BIL746" s="13"/>
      <c r="BIM746" s="13"/>
      <c r="BIN746" s="13"/>
      <c r="BIO746" s="13"/>
      <c r="BIP746" s="13"/>
      <c r="BIQ746" s="13"/>
      <c r="BIR746" s="13"/>
      <c r="BIS746" s="13"/>
      <c r="BIT746" s="13"/>
      <c r="BIU746" s="13"/>
      <c r="BIV746" s="13"/>
      <c r="BIW746" s="13"/>
      <c r="BIX746" s="13"/>
      <c r="BIY746" s="13"/>
      <c r="BIZ746" s="13"/>
      <c r="BJA746" s="13"/>
      <c r="BJB746" s="13"/>
      <c r="BJC746" s="13"/>
      <c r="BJD746" s="13"/>
      <c r="BJE746" s="13"/>
      <c r="BJF746" s="13"/>
      <c r="BJG746" s="13"/>
      <c r="BJH746" s="13"/>
      <c r="BJI746" s="13"/>
      <c r="BJJ746" s="13"/>
      <c r="BJK746" s="13"/>
      <c r="BJL746" s="13"/>
      <c r="BJM746" s="13"/>
      <c r="BJN746" s="13"/>
      <c r="BJO746" s="13"/>
      <c r="BJP746" s="13"/>
      <c r="BJQ746" s="13"/>
      <c r="BJR746" s="13"/>
      <c r="BJS746" s="13"/>
      <c r="BJT746" s="13"/>
      <c r="BJU746" s="13"/>
      <c r="BJV746" s="13"/>
      <c r="BJW746" s="13"/>
      <c r="BJX746" s="13"/>
      <c r="BJY746" s="13"/>
      <c r="BJZ746" s="13"/>
      <c r="BKA746" s="13"/>
      <c r="BKB746" s="13"/>
      <c r="BKC746" s="13"/>
      <c r="BKD746" s="13"/>
      <c r="BKE746" s="13"/>
      <c r="BKF746" s="13"/>
      <c r="BKG746" s="13"/>
      <c r="BKH746" s="13"/>
      <c r="BKI746" s="13"/>
      <c r="BKJ746" s="13"/>
      <c r="BKK746" s="13"/>
      <c r="BKL746" s="13"/>
      <c r="BKM746" s="13"/>
      <c r="BKN746" s="13"/>
      <c r="BKO746" s="13"/>
      <c r="BKP746" s="13"/>
      <c r="BKQ746" s="13"/>
      <c r="BKR746" s="13"/>
      <c r="BKS746" s="13"/>
      <c r="BKT746" s="13"/>
      <c r="BKU746" s="13"/>
      <c r="BKV746" s="13"/>
      <c r="BKW746" s="13"/>
      <c r="BKX746" s="13"/>
      <c r="BKY746" s="13"/>
      <c r="BKZ746" s="13"/>
      <c r="BLA746" s="13"/>
      <c r="BLB746" s="13"/>
      <c r="BLC746" s="13"/>
      <c r="BLD746" s="13"/>
      <c r="BLE746" s="13"/>
      <c r="BLF746" s="13"/>
      <c r="BLG746" s="13"/>
      <c r="BLH746" s="13"/>
      <c r="BLI746" s="13"/>
      <c r="BLJ746" s="13"/>
      <c r="BLK746" s="13"/>
      <c r="BLL746" s="13"/>
      <c r="BLM746" s="13"/>
      <c r="BLN746" s="13"/>
      <c r="BLO746" s="13"/>
      <c r="BLP746" s="13"/>
      <c r="BLQ746" s="13"/>
      <c r="BLR746" s="13"/>
      <c r="BLS746" s="13"/>
      <c r="BLT746" s="13"/>
      <c r="BLU746" s="13"/>
      <c r="BLV746" s="13"/>
      <c r="BLW746" s="13"/>
      <c r="BLX746" s="13"/>
      <c r="BLY746" s="13"/>
      <c r="BLZ746" s="13"/>
      <c r="BMA746" s="13"/>
      <c r="BMB746" s="13"/>
      <c r="BMC746" s="13"/>
      <c r="BMD746" s="13"/>
      <c r="BME746" s="13"/>
      <c r="BMF746" s="13"/>
      <c r="BMG746" s="13"/>
      <c r="BMH746" s="13"/>
      <c r="BMI746" s="13"/>
      <c r="BMJ746" s="13"/>
      <c r="BMK746" s="13"/>
      <c r="BML746" s="13"/>
      <c r="BMM746" s="13"/>
      <c r="BMN746" s="13"/>
      <c r="BMO746" s="13"/>
      <c r="BMP746" s="13"/>
      <c r="BMQ746" s="13"/>
      <c r="BMR746" s="13"/>
      <c r="BMS746" s="13"/>
      <c r="BMT746" s="13"/>
      <c r="BMU746" s="13"/>
      <c r="BMV746" s="13"/>
      <c r="BMW746" s="13"/>
      <c r="BMX746" s="13"/>
      <c r="BMY746" s="13"/>
      <c r="BMZ746" s="13"/>
      <c r="BNA746" s="13"/>
      <c r="BNB746" s="13"/>
      <c r="BNC746" s="13"/>
      <c r="BND746" s="13"/>
      <c r="BNE746" s="13"/>
      <c r="BNF746" s="13"/>
      <c r="BNG746" s="13"/>
      <c r="BNH746" s="13"/>
      <c r="BNI746" s="13"/>
      <c r="BNJ746" s="13"/>
      <c r="BNK746" s="13"/>
      <c r="BNL746" s="13"/>
      <c r="BNM746" s="13"/>
      <c r="BNN746" s="13"/>
      <c r="BNO746" s="13"/>
      <c r="BNP746" s="13"/>
      <c r="BNQ746" s="13"/>
      <c r="BNR746" s="13"/>
      <c r="BNS746" s="13"/>
      <c r="BNT746" s="13"/>
      <c r="BNU746" s="13"/>
      <c r="BNV746" s="13"/>
      <c r="BNW746" s="13"/>
      <c r="BNX746" s="13"/>
      <c r="BNY746" s="13"/>
      <c r="BNZ746" s="13"/>
      <c r="BOA746" s="13"/>
      <c r="BOB746" s="13"/>
      <c r="BOC746" s="13"/>
      <c r="BOD746" s="13"/>
      <c r="BOE746" s="13"/>
      <c r="BOF746" s="13"/>
      <c r="BOG746" s="13"/>
      <c r="BOH746" s="13"/>
      <c r="BOI746" s="13"/>
      <c r="BOJ746" s="13"/>
      <c r="BOK746" s="13"/>
      <c r="BOL746" s="13"/>
      <c r="BOM746" s="13"/>
      <c r="BON746" s="13"/>
      <c r="BOO746" s="13"/>
      <c r="BOP746" s="13"/>
      <c r="BOQ746" s="13"/>
      <c r="BOR746" s="13"/>
      <c r="BOS746" s="13"/>
      <c r="BOT746" s="13"/>
      <c r="BOU746" s="13"/>
      <c r="BOV746" s="13"/>
      <c r="BOW746" s="13"/>
      <c r="BOX746" s="13"/>
      <c r="BOY746" s="13"/>
      <c r="BOZ746" s="13"/>
      <c r="BPA746" s="13"/>
      <c r="BPB746" s="13"/>
      <c r="BPC746" s="13"/>
      <c r="BPD746" s="13"/>
      <c r="BPE746" s="13"/>
      <c r="BPF746" s="13"/>
      <c r="BPG746" s="13"/>
      <c r="BPH746" s="13"/>
      <c r="BPI746" s="13"/>
      <c r="BPJ746" s="13"/>
      <c r="BPK746" s="13"/>
      <c r="BPL746" s="13"/>
      <c r="BPM746" s="13"/>
      <c r="BPN746" s="13"/>
      <c r="BPO746" s="13"/>
      <c r="BPP746" s="13"/>
      <c r="BPQ746" s="13"/>
      <c r="BPR746" s="13"/>
      <c r="BPS746" s="13"/>
      <c r="BPT746" s="13"/>
      <c r="BPU746" s="13"/>
      <c r="BPV746" s="13"/>
      <c r="BPW746" s="13"/>
      <c r="BPX746" s="13"/>
      <c r="BPY746" s="13"/>
      <c r="BPZ746" s="13"/>
      <c r="BQA746" s="13"/>
      <c r="BQB746" s="13"/>
      <c r="BQC746" s="13"/>
      <c r="BQD746" s="13"/>
      <c r="BQE746" s="13"/>
      <c r="BQF746" s="13"/>
      <c r="BQG746" s="13"/>
      <c r="BQH746" s="13"/>
      <c r="BQI746" s="13"/>
      <c r="BQJ746" s="13"/>
      <c r="BQK746" s="13"/>
      <c r="BQL746" s="13"/>
      <c r="BQM746" s="13"/>
      <c r="BQN746" s="13"/>
      <c r="BQO746" s="13"/>
      <c r="BQP746" s="13"/>
      <c r="BQQ746" s="13"/>
      <c r="BQR746" s="13"/>
      <c r="BQS746" s="13"/>
      <c r="BQT746" s="13"/>
      <c r="BQU746" s="13"/>
      <c r="BQV746" s="13"/>
      <c r="BQW746" s="13"/>
      <c r="BQX746" s="13"/>
      <c r="BQY746" s="13"/>
      <c r="BQZ746" s="13"/>
      <c r="BRA746" s="13"/>
      <c r="BRB746" s="13"/>
      <c r="BRC746" s="13"/>
      <c r="BRD746" s="13"/>
      <c r="BRE746" s="13"/>
      <c r="BRF746" s="13"/>
      <c r="BRG746" s="13"/>
      <c r="BRH746" s="13"/>
      <c r="BRI746" s="13"/>
      <c r="BRJ746" s="13"/>
      <c r="BRK746" s="13"/>
      <c r="BRL746" s="13"/>
      <c r="BRM746" s="13"/>
      <c r="BRN746" s="13"/>
      <c r="BRO746" s="13"/>
      <c r="BRP746" s="13"/>
      <c r="BRQ746" s="13"/>
      <c r="BRR746" s="13"/>
      <c r="BRS746" s="13"/>
      <c r="BRT746" s="13"/>
      <c r="BRU746" s="13"/>
      <c r="BRV746" s="13"/>
      <c r="BRW746" s="13"/>
      <c r="BRX746" s="13"/>
      <c r="BRY746" s="13"/>
      <c r="BRZ746" s="13"/>
      <c r="BSA746" s="13"/>
      <c r="BSB746" s="13"/>
      <c r="BSC746" s="13"/>
      <c r="BSD746" s="13"/>
      <c r="BSE746" s="13"/>
      <c r="BSF746" s="13"/>
      <c r="BSG746" s="13"/>
      <c r="BSH746" s="13"/>
      <c r="BSI746" s="13"/>
      <c r="BSJ746" s="13"/>
      <c r="BSK746" s="13"/>
      <c r="BSL746" s="13"/>
      <c r="BSM746" s="13"/>
      <c r="BSN746" s="13"/>
      <c r="BSO746" s="13"/>
      <c r="BSP746" s="13"/>
      <c r="BSQ746" s="13"/>
      <c r="BSR746" s="13"/>
      <c r="BSS746" s="13"/>
      <c r="BST746" s="13"/>
      <c r="BSU746" s="13"/>
      <c r="BSV746" s="13"/>
      <c r="BSW746" s="13"/>
      <c r="BSX746" s="13"/>
      <c r="BSY746" s="13"/>
      <c r="BSZ746" s="13"/>
      <c r="BTA746" s="13"/>
      <c r="BTB746" s="13"/>
      <c r="BTC746" s="13"/>
      <c r="BTD746" s="13"/>
      <c r="BTE746" s="13"/>
      <c r="BTF746" s="13"/>
      <c r="BTG746" s="13"/>
      <c r="BTH746" s="13"/>
      <c r="BTI746" s="13"/>
      <c r="BTJ746" s="13"/>
      <c r="BTK746" s="13"/>
      <c r="BTL746" s="13"/>
      <c r="BTM746" s="13"/>
      <c r="BTN746" s="13"/>
      <c r="BTO746" s="13"/>
      <c r="BTP746" s="13"/>
      <c r="BTQ746" s="13"/>
      <c r="BTR746" s="13"/>
      <c r="BTS746" s="13"/>
      <c r="BTT746" s="13"/>
      <c r="BTU746" s="13"/>
      <c r="BTV746" s="13"/>
      <c r="BTW746" s="13"/>
      <c r="BTX746" s="13"/>
      <c r="BTY746" s="13"/>
      <c r="BTZ746" s="13"/>
      <c r="BUA746" s="13"/>
      <c r="BUB746" s="13"/>
      <c r="BUC746" s="13"/>
      <c r="BUD746" s="13"/>
      <c r="BUE746" s="13"/>
      <c r="BUF746" s="13"/>
      <c r="BUG746" s="13"/>
      <c r="BUH746" s="13"/>
      <c r="BUI746" s="13"/>
      <c r="BUJ746" s="13"/>
      <c r="BUK746" s="13"/>
      <c r="BUL746" s="13"/>
      <c r="BUM746" s="13"/>
      <c r="BUN746" s="13"/>
      <c r="BUO746" s="13"/>
      <c r="BUP746" s="13"/>
      <c r="BUQ746" s="13"/>
      <c r="BUR746" s="13"/>
      <c r="BUS746" s="13"/>
      <c r="BUT746" s="13"/>
      <c r="BUU746" s="13"/>
      <c r="BUV746" s="13"/>
      <c r="BUW746" s="13"/>
      <c r="BUX746" s="13"/>
      <c r="BUY746" s="13"/>
      <c r="BUZ746" s="13"/>
      <c r="BVA746" s="13"/>
      <c r="BVB746" s="13"/>
      <c r="BVC746" s="13"/>
      <c r="BVD746" s="13"/>
      <c r="BVE746" s="13"/>
      <c r="BVF746" s="13"/>
      <c r="BVG746" s="13"/>
      <c r="BVH746" s="13"/>
      <c r="BVI746" s="13"/>
      <c r="BVJ746" s="13"/>
      <c r="BVK746" s="13"/>
      <c r="BVL746" s="13"/>
      <c r="BVM746" s="13"/>
      <c r="BVN746" s="13"/>
      <c r="BVO746" s="13"/>
      <c r="BVP746" s="13"/>
      <c r="BVQ746" s="13"/>
      <c r="BVR746" s="13"/>
      <c r="BVS746" s="13"/>
      <c r="BVT746" s="13"/>
      <c r="BVU746" s="13"/>
      <c r="BVV746" s="13"/>
      <c r="BVW746" s="13"/>
      <c r="BVX746" s="13"/>
      <c r="BVY746" s="13"/>
      <c r="BVZ746" s="13"/>
      <c r="BWA746" s="13"/>
      <c r="BWB746" s="13"/>
      <c r="BWC746" s="13"/>
      <c r="BWD746" s="13"/>
      <c r="BWE746" s="13"/>
      <c r="BWF746" s="13"/>
      <c r="BWG746" s="13"/>
      <c r="BWH746" s="13"/>
      <c r="BWI746" s="13"/>
      <c r="BWJ746" s="13"/>
      <c r="BWK746" s="13"/>
      <c r="BWL746" s="13"/>
      <c r="BWM746" s="13"/>
      <c r="BWN746" s="13"/>
      <c r="BWO746" s="13"/>
      <c r="BWP746" s="13"/>
      <c r="BWQ746" s="13"/>
      <c r="BWR746" s="13"/>
      <c r="BWS746" s="13"/>
      <c r="BWT746" s="13"/>
      <c r="BWU746" s="13"/>
      <c r="BWV746" s="13"/>
      <c r="BWW746" s="13"/>
      <c r="BWX746" s="13"/>
      <c r="BWY746" s="13"/>
      <c r="BWZ746" s="13"/>
      <c r="BXA746" s="13"/>
      <c r="BXB746" s="13"/>
      <c r="BXC746" s="13"/>
      <c r="BXD746" s="13"/>
      <c r="BXE746" s="13"/>
      <c r="BXF746" s="13"/>
      <c r="BXG746" s="13"/>
      <c r="BXH746" s="13"/>
      <c r="BXI746" s="13"/>
      <c r="BXJ746" s="13"/>
      <c r="BXK746" s="13"/>
      <c r="BXL746" s="13"/>
      <c r="BXM746" s="13"/>
      <c r="BXN746" s="13"/>
      <c r="BXO746" s="13"/>
      <c r="BXP746" s="13"/>
      <c r="BXQ746" s="13"/>
      <c r="BXR746" s="13"/>
      <c r="BXS746" s="13"/>
      <c r="BXT746" s="13"/>
      <c r="BXU746" s="13"/>
      <c r="BXV746" s="13"/>
      <c r="BXW746" s="13"/>
      <c r="BXX746" s="13"/>
      <c r="BXY746" s="13"/>
      <c r="BXZ746" s="13"/>
      <c r="BYA746" s="13"/>
      <c r="BYB746" s="13"/>
      <c r="BYC746" s="13"/>
      <c r="BYD746" s="13"/>
      <c r="BYE746" s="13"/>
      <c r="BYF746" s="13"/>
      <c r="BYG746" s="13"/>
      <c r="BYH746" s="13"/>
      <c r="BYI746" s="13"/>
      <c r="BYJ746" s="13"/>
      <c r="BYK746" s="13"/>
      <c r="BYL746" s="13"/>
      <c r="BYM746" s="13"/>
      <c r="BYN746" s="13"/>
      <c r="BYO746" s="13"/>
      <c r="BYP746" s="13"/>
      <c r="BYQ746" s="13"/>
      <c r="BYR746" s="13"/>
      <c r="BYS746" s="13"/>
      <c r="BYT746" s="13"/>
      <c r="BYU746" s="13"/>
      <c r="BYV746" s="13"/>
      <c r="BYW746" s="13"/>
      <c r="BYX746" s="13"/>
      <c r="BYY746" s="13"/>
      <c r="BYZ746" s="13"/>
      <c r="BZA746" s="13"/>
      <c r="BZB746" s="13"/>
      <c r="BZC746" s="13"/>
      <c r="BZD746" s="13"/>
      <c r="BZE746" s="13"/>
      <c r="BZF746" s="13"/>
      <c r="BZG746" s="13"/>
      <c r="BZH746" s="13"/>
      <c r="BZI746" s="13"/>
      <c r="BZJ746" s="13"/>
      <c r="BZK746" s="13"/>
      <c r="BZL746" s="13"/>
      <c r="BZM746" s="13"/>
      <c r="BZN746" s="13"/>
      <c r="BZO746" s="13"/>
      <c r="BZP746" s="13"/>
      <c r="BZQ746" s="13"/>
      <c r="BZR746" s="13"/>
      <c r="BZS746" s="13"/>
      <c r="BZT746" s="13"/>
      <c r="BZU746" s="13"/>
      <c r="BZV746" s="13"/>
      <c r="BZW746" s="13"/>
      <c r="BZX746" s="13"/>
      <c r="BZY746" s="13"/>
      <c r="BZZ746" s="13"/>
      <c r="CAA746" s="13"/>
      <c r="CAB746" s="13"/>
      <c r="CAC746" s="13"/>
      <c r="CAD746" s="13"/>
      <c r="CAE746" s="13"/>
      <c r="CAF746" s="13"/>
      <c r="CAG746" s="13"/>
      <c r="CAH746" s="13"/>
      <c r="CAI746" s="13"/>
      <c r="CAJ746" s="13"/>
      <c r="CAK746" s="13"/>
      <c r="CAL746" s="13"/>
      <c r="CAM746" s="13"/>
      <c r="CAN746" s="13"/>
      <c r="CAO746" s="13"/>
      <c r="CAP746" s="13"/>
      <c r="CAQ746" s="13"/>
      <c r="CAR746" s="13"/>
      <c r="CAS746" s="13"/>
      <c r="CAT746" s="13"/>
      <c r="CAU746" s="13"/>
      <c r="CAV746" s="13"/>
      <c r="CAW746" s="13"/>
      <c r="CAX746" s="13"/>
      <c r="CAY746" s="13"/>
      <c r="CAZ746" s="13"/>
      <c r="CBA746" s="13"/>
      <c r="CBB746" s="13"/>
      <c r="CBC746" s="13"/>
      <c r="CBD746" s="13"/>
      <c r="CBE746" s="13"/>
      <c r="CBF746" s="13"/>
      <c r="CBG746" s="13"/>
      <c r="CBH746" s="13"/>
      <c r="CBI746" s="13"/>
      <c r="CBJ746" s="13"/>
      <c r="CBK746" s="13"/>
      <c r="CBL746" s="13"/>
      <c r="CBM746" s="13"/>
      <c r="CBN746" s="13"/>
      <c r="CBO746" s="13"/>
      <c r="CBP746" s="13"/>
      <c r="CBQ746" s="13"/>
      <c r="CBR746" s="13"/>
      <c r="CBS746" s="13"/>
      <c r="CBT746" s="13"/>
      <c r="CBU746" s="13"/>
      <c r="CBV746" s="13"/>
      <c r="CBW746" s="13"/>
      <c r="CBX746" s="13"/>
      <c r="CBY746" s="13"/>
      <c r="CBZ746" s="13"/>
      <c r="CCA746" s="13"/>
      <c r="CCB746" s="13"/>
      <c r="CCC746" s="13"/>
      <c r="CCD746" s="13"/>
      <c r="CCE746" s="13"/>
      <c r="CCF746" s="13"/>
      <c r="CCG746" s="13"/>
      <c r="CCH746" s="13"/>
      <c r="CCI746" s="13"/>
      <c r="CCJ746" s="13"/>
      <c r="CCK746" s="13"/>
      <c r="CCL746" s="13"/>
      <c r="CCM746" s="13"/>
      <c r="CCN746" s="13"/>
      <c r="CCO746" s="13"/>
      <c r="CCP746" s="13"/>
      <c r="CCQ746" s="13"/>
      <c r="CCR746" s="13"/>
      <c r="CCS746" s="13"/>
      <c r="CCT746" s="13"/>
      <c r="CCU746" s="13"/>
      <c r="CCV746" s="13"/>
      <c r="CCW746" s="13"/>
      <c r="CCX746" s="13"/>
      <c r="CCY746" s="13"/>
      <c r="CCZ746" s="13"/>
      <c r="CDA746" s="13"/>
      <c r="CDB746" s="13"/>
      <c r="CDC746" s="13"/>
      <c r="CDD746" s="13"/>
      <c r="CDE746" s="13"/>
      <c r="CDF746" s="13"/>
      <c r="CDG746" s="13"/>
      <c r="CDH746" s="13"/>
      <c r="CDI746" s="13"/>
      <c r="CDJ746" s="13"/>
      <c r="CDK746" s="13"/>
      <c r="CDL746" s="13"/>
      <c r="CDM746" s="13"/>
      <c r="CDN746" s="13"/>
      <c r="CDO746" s="13"/>
      <c r="CDP746" s="13"/>
      <c r="CDQ746" s="13"/>
      <c r="CDR746" s="13"/>
      <c r="CDS746" s="13"/>
      <c r="CDT746" s="13"/>
      <c r="CDU746" s="13"/>
      <c r="CDV746" s="13"/>
      <c r="CDW746" s="13"/>
      <c r="CDX746" s="13"/>
      <c r="CDY746" s="13"/>
      <c r="CDZ746" s="13"/>
      <c r="CEA746" s="13"/>
      <c r="CEB746" s="13"/>
      <c r="CEC746" s="13"/>
      <c r="CED746" s="13"/>
      <c r="CEE746" s="13"/>
      <c r="CEF746" s="13"/>
      <c r="CEG746" s="13"/>
      <c r="CEH746" s="13"/>
      <c r="CEI746" s="13"/>
      <c r="CEJ746" s="13"/>
      <c r="CEK746" s="13"/>
      <c r="CEL746" s="13"/>
      <c r="CEM746" s="13"/>
      <c r="CEN746" s="13"/>
      <c r="CEO746" s="13"/>
      <c r="CEP746" s="13"/>
      <c r="CEQ746" s="13"/>
      <c r="CER746" s="13"/>
      <c r="CES746" s="13"/>
      <c r="CET746" s="13"/>
      <c r="CEU746" s="13"/>
      <c r="CEV746" s="13"/>
      <c r="CEW746" s="13"/>
      <c r="CEX746" s="13"/>
      <c r="CEY746" s="13"/>
      <c r="CEZ746" s="13"/>
      <c r="CFA746" s="13"/>
      <c r="CFB746" s="13"/>
      <c r="CFC746" s="13"/>
      <c r="CFD746" s="13"/>
      <c r="CFE746" s="13"/>
      <c r="CFF746" s="13"/>
      <c r="CFG746" s="13"/>
      <c r="CFH746" s="13"/>
      <c r="CFI746" s="13"/>
      <c r="CFJ746" s="13"/>
      <c r="CFK746" s="13"/>
      <c r="CFL746" s="13"/>
      <c r="CFM746" s="13"/>
      <c r="CFN746" s="13"/>
      <c r="CFO746" s="13"/>
      <c r="CFP746" s="13"/>
      <c r="CFQ746" s="13"/>
      <c r="CFR746" s="13"/>
      <c r="CFS746" s="13"/>
      <c r="CFT746" s="13"/>
      <c r="CFU746" s="13"/>
      <c r="CFV746" s="13"/>
      <c r="CFW746" s="13"/>
      <c r="CFX746" s="13"/>
      <c r="CFY746" s="13"/>
      <c r="CFZ746" s="13"/>
      <c r="CGA746" s="13"/>
      <c r="CGB746" s="13"/>
      <c r="CGC746" s="13"/>
      <c r="CGD746" s="13"/>
      <c r="CGE746" s="13"/>
      <c r="CGF746" s="13"/>
      <c r="CGG746" s="13"/>
      <c r="CGH746" s="13"/>
      <c r="CGI746" s="13"/>
      <c r="CGJ746" s="13"/>
      <c r="CGK746" s="13"/>
      <c r="CGL746" s="13"/>
      <c r="CGM746" s="13"/>
      <c r="CGN746" s="13"/>
      <c r="CGO746" s="13"/>
      <c r="CGP746" s="13"/>
      <c r="CGQ746" s="13"/>
      <c r="CGR746" s="13"/>
      <c r="CGS746" s="13"/>
      <c r="CGT746" s="13"/>
      <c r="CGU746" s="13"/>
      <c r="CGV746" s="13"/>
      <c r="CGW746" s="13"/>
      <c r="CGX746" s="13"/>
      <c r="CGY746" s="13"/>
      <c r="CGZ746" s="13"/>
      <c r="CHA746" s="13"/>
      <c r="CHB746" s="13"/>
      <c r="CHC746" s="13"/>
      <c r="CHD746" s="13"/>
      <c r="CHE746" s="13"/>
      <c r="CHF746" s="13"/>
      <c r="CHG746" s="13"/>
      <c r="CHH746" s="13"/>
      <c r="CHI746" s="13"/>
      <c r="CHJ746" s="13"/>
      <c r="CHK746" s="13"/>
      <c r="CHL746" s="13"/>
      <c r="CHM746" s="13"/>
      <c r="CHN746" s="13"/>
      <c r="CHO746" s="13"/>
      <c r="CHP746" s="13"/>
      <c r="CHQ746" s="13"/>
      <c r="CHR746" s="13"/>
      <c r="CHS746" s="13"/>
      <c r="CHT746" s="13"/>
      <c r="CHU746" s="13"/>
      <c r="CHV746" s="13"/>
      <c r="CHW746" s="13"/>
      <c r="CHX746" s="13"/>
      <c r="CHY746" s="13"/>
      <c r="CHZ746" s="13"/>
      <c r="CIA746" s="13"/>
      <c r="CIB746" s="13"/>
      <c r="CIC746" s="13"/>
      <c r="CID746" s="13"/>
      <c r="CIE746" s="13"/>
      <c r="CIF746" s="13"/>
      <c r="CIG746" s="13"/>
      <c r="CIH746" s="13"/>
      <c r="CII746" s="13"/>
      <c r="CIJ746" s="13"/>
      <c r="CIK746" s="13"/>
      <c r="CIL746" s="13"/>
      <c r="CIM746" s="13"/>
      <c r="CIN746" s="13"/>
      <c r="CIO746" s="13"/>
      <c r="CIP746" s="13"/>
      <c r="CIQ746" s="13"/>
      <c r="CIR746" s="13"/>
      <c r="CIS746" s="13"/>
      <c r="CIT746" s="13"/>
      <c r="CIU746" s="13"/>
      <c r="CIV746" s="13"/>
      <c r="CIW746" s="13"/>
      <c r="CIX746" s="13"/>
      <c r="CIY746" s="13"/>
      <c r="CIZ746" s="13"/>
      <c r="CJA746" s="13"/>
      <c r="CJB746" s="13"/>
      <c r="CJC746" s="13"/>
      <c r="CJD746" s="13"/>
      <c r="CJE746" s="13"/>
      <c r="CJF746" s="13"/>
      <c r="CJG746" s="13"/>
      <c r="CJH746" s="13"/>
      <c r="CJI746" s="13"/>
      <c r="CJJ746" s="13"/>
      <c r="CJK746" s="13"/>
      <c r="CJL746" s="13"/>
      <c r="CJM746" s="13"/>
      <c r="CJN746" s="13"/>
      <c r="CJO746" s="13"/>
      <c r="CJP746" s="13"/>
      <c r="CJQ746" s="13"/>
      <c r="CJR746" s="13"/>
      <c r="CJS746" s="13"/>
      <c r="CJT746" s="13"/>
      <c r="CJU746" s="13"/>
      <c r="CJV746" s="13"/>
      <c r="CJW746" s="13"/>
      <c r="CJX746" s="13"/>
      <c r="CJY746" s="13"/>
      <c r="CJZ746" s="13"/>
      <c r="CKA746" s="13"/>
      <c r="CKB746" s="13"/>
      <c r="CKC746" s="13"/>
      <c r="CKD746" s="13"/>
      <c r="CKE746" s="13"/>
      <c r="CKF746" s="13"/>
      <c r="CKG746" s="13"/>
      <c r="CKH746" s="13"/>
      <c r="CKI746" s="13"/>
      <c r="CKJ746" s="13"/>
      <c r="CKK746" s="13"/>
      <c r="CKL746" s="13"/>
      <c r="CKM746" s="13"/>
      <c r="CKN746" s="13"/>
      <c r="CKO746" s="13"/>
      <c r="CKP746" s="13"/>
      <c r="CKQ746" s="13"/>
      <c r="CKR746" s="13"/>
      <c r="CKS746" s="13"/>
      <c r="CKT746" s="13"/>
      <c r="CKU746" s="13"/>
      <c r="CKV746" s="13"/>
      <c r="CKW746" s="13"/>
      <c r="CKX746" s="13"/>
      <c r="CKY746" s="13"/>
      <c r="CKZ746" s="13"/>
      <c r="CLA746" s="13"/>
      <c r="CLB746" s="13"/>
      <c r="CLC746" s="13"/>
      <c r="CLD746" s="13"/>
      <c r="CLE746" s="13"/>
      <c r="CLF746" s="13"/>
      <c r="CLG746" s="13"/>
      <c r="CLH746" s="13"/>
      <c r="CLI746" s="13"/>
      <c r="CLJ746" s="13"/>
      <c r="CLK746" s="13"/>
      <c r="CLL746" s="13"/>
      <c r="CLM746" s="13"/>
      <c r="CLN746" s="13"/>
      <c r="CLO746" s="13"/>
      <c r="CLP746" s="13"/>
      <c r="CLQ746" s="13"/>
      <c r="CLR746" s="13"/>
      <c r="CLS746" s="13"/>
      <c r="CLT746" s="13"/>
      <c r="CLU746" s="13"/>
      <c r="CLV746" s="13"/>
      <c r="CLW746" s="13"/>
      <c r="CLX746" s="13"/>
      <c r="CLY746" s="13"/>
      <c r="CLZ746" s="13"/>
      <c r="CMA746" s="13"/>
      <c r="CMB746" s="13"/>
      <c r="CMC746" s="13"/>
      <c r="CMD746" s="13"/>
      <c r="CME746" s="13"/>
      <c r="CMF746" s="13"/>
      <c r="CMG746" s="13"/>
      <c r="CMH746" s="13"/>
      <c r="CMI746" s="13"/>
      <c r="CMJ746" s="13"/>
      <c r="CMK746" s="13"/>
      <c r="CML746" s="13"/>
      <c r="CMM746" s="13"/>
      <c r="CMN746" s="13"/>
      <c r="CMO746" s="13"/>
      <c r="CMP746" s="13"/>
      <c r="CMQ746" s="13"/>
      <c r="CMR746" s="13"/>
      <c r="CMS746" s="13"/>
      <c r="CMT746" s="13"/>
      <c r="CMU746" s="13"/>
      <c r="CMV746" s="13"/>
      <c r="CMW746" s="13"/>
      <c r="CMX746" s="13"/>
      <c r="CMY746" s="13"/>
      <c r="CMZ746" s="13"/>
      <c r="CNA746" s="13"/>
      <c r="CNB746" s="13"/>
      <c r="CNC746" s="13"/>
      <c r="CND746" s="13"/>
      <c r="CNE746" s="13"/>
      <c r="CNF746" s="13"/>
      <c r="CNG746" s="13"/>
      <c r="CNH746" s="13"/>
      <c r="CNI746" s="13"/>
      <c r="CNJ746" s="13"/>
      <c r="CNK746" s="13"/>
      <c r="CNL746" s="13"/>
      <c r="CNM746" s="13"/>
      <c r="CNN746" s="13"/>
      <c r="CNO746" s="13"/>
      <c r="CNP746" s="13"/>
      <c r="CNQ746" s="13"/>
      <c r="CNR746" s="13"/>
      <c r="CNS746" s="13"/>
      <c r="CNT746" s="13"/>
      <c r="CNU746" s="13"/>
      <c r="CNV746" s="13"/>
      <c r="CNW746" s="13"/>
      <c r="CNX746" s="13"/>
      <c r="CNY746" s="13"/>
      <c r="CNZ746" s="13"/>
      <c r="COA746" s="13"/>
      <c r="COB746" s="13"/>
      <c r="COC746" s="13"/>
      <c r="COD746" s="13"/>
      <c r="COE746" s="13"/>
      <c r="COF746" s="13"/>
      <c r="COG746" s="13"/>
      <c r="COH746" s="13"/>
      <c r="COI746" s="13"/>
      <c r="COJ746" s="13"/>
      <c r="COK746" s="13"/>
      <c r="COL746" s="13"/>
      <c r="COM746" s="13"/>
      <c r="CON746" s="13"/>
      <c r="COO746" s="13"/>
      <c r="COP746" s="13"/>
      <c r="COQ746" s="13"/>
      <c r="COR746" s="13"/>
      <c r="COS746" s="13"/>
      <c r="COT746" s="13"/>
      <c r="COU746" s="13"/>
      <c r="COV746" s="13"/>
      <c r="COW746" s="13"/>
      <c r="COX746" s="13"/>
      <c r="COY746" s="13"/>
      <c r="COZ746" s="13"/>
      <c r="CPA746" s="13"/>
      <c r="CPB746" s="13"/>
      <c r="CPC746" s="13"/>
      <c r="CPD746" s="13"/>
      <c r="CPE746" s="13"/>
      <c r="CPF746" s="13"/>
      <c r="CPG746" s="13"/>
      <c r="CPH746" s="13"/>
      <c r="CPI746" s="13"/>
      <c r="CPJ746" s="13"/>
      <c r="CPK746" s="13"/>
      <c r="CPL746" s="13"/>
      <c r="CPM746" s="13"/>
      <c r="CPN746" s="13"/>
      <c r="CPO746" s="13"/>
      <c r="CPP746" s="13"/>
      <c r="CPQ746" s="13"/>
      <c r="CPR746" s="13"/>
      <c r="CPS746" s="13"/>
      <c r="CPT746" s="13"/>
      <c r="CPU746" s="13"/>
      <c r="CPV746" s="13"/>
      <c r="CPW746" s="13"/>
      <c r="CPX746" s="13"/>
      <c r="CPY746" s="13"/>
      <c r="CPZ746" s="13"/>
      <c r="CQA746" s="13"/>
      <c r="CQB746" s="13"/>
      <c r="CQC746" s="13"/>
      <c r="CQD746" s="13"/>
      <c r="CQE746" s="13"/>
      <c r="CQF746" s="13"/>
      <c r="CQG746" s="13"/>
      <c r="CQH746" s="13"/>
      <c r="CQI746" s="13"/>
      <c r="CQJ746" s="13"/>
      <c r="CQK746" s="13"/>
      <c r="CQL746" s="13"/>
      <c r="CQM746" s="13"/>
      <c r="CQN746" s="13"/>
      <c r="CQO746" s="13"/>
      <c r="CQP746" s="13"/>
      <c r="CQQ746" s="13"/>
      <c r="CQR746" s="13"/>
      <c r="CQS746" s="13"/>
      <c r="CQT746" s="13"/>
      <c r="CQU746" s="13"/>
      <c r="CQV746" s="13"/>
      <c r="CQW746" s="13"/>
      <c r="CQX746" s="13"/>
      <c r="CQY746" s="13"/>
      <c r="CQZ746" s="13"/>
      <c r="CRA746" s="13"/>
      <c r="CRB746" s="13"/>
      <c r="CRC746" s="13"/>
      <c r="CRD746" s="13"/>
      <c r="CRE746" s="13"/>
      <c r="CRF746" s="13"/>
      <c r="CRG746" s="13"/>
      <c r="CRH746" s="13"/>
      <c r="CRI746" s="13"/>
      <c r="CRJ746" s="13"/>
      <c r="CRK746" s="13"/>
      <c r="CRL746" s="13"/>
      <c r="CRM746" s="13"/>
      <c r="CRN746" s="13"/>
      <c r="CRO746" s="13"/>
      <c r="CRP746" s="13"/>
      <c r="CRQ746" s="13"/>
      <c r="CRR746" s="13"/>
      <c r="CRS746" s="13"/>
      <c r="CRT746" s="13"/>
      <c r="CRU746" s="13"/>
      <c r="CRV746" s="13"/>
      <c r="CRW746" s="13"/>
      <c r="CRX746" s="13"/>
      <c r="CRY746" s="13"/>
      <c r="CRZ746" s="13"/>
      <c r="CSA746" s="13"/>
      <c r="CSB746" s="13"/>
      <c r="CSC746" s="13"/>
      <c r="CSD746" s="13"/>
      <c r="CSE746" s="13"/>
      <c r="CSF746" s="13"/>
      <c r="CSG746" s="13"/>
      <c r="CSH746" s="13"/>
      <c r="CSI746" s="13"/>
      <c r="CSJ746" s="13"/>
      <c r="CSK746" s="13"/>
      <c r="CSL746" s="13"/>
      <c r="CSM746" s="13"/>
      <c r="CSN746" s="13"/>
      <c r="CSO746" s="13"/>
      <c r="CSP746" s="13"/>
      <c r="CSQ746" s="13"/>
      <c r="CSR746" s="13"/>
      <c r="CSS746" s="13"/>
      <c r="CST746" s="13"/>
      <c r="CSU746" s="13"/>
      <c r="CSV746" s="13"/>
      <c r="CSW746" s="13"/>
      <c r="CSX746" s="13"/>
      <c r="CSY746" s="13"/>
      <c r="CSZ746" s="13"/>
      <c r="CTA746" s="13"/>
      <c r="CTB746" s="13"/>
      <c r="CTC746" s="13"/>
      <c r="CTD746" s="13"/>
      <c r="CTE746" s="13"/>
      <c r="CTF746" s="13"/>
      <c r="CTG746" s="13"/>
      <c r="CTH746" s="13"/>
      <c r="CTI746" s="13"/>
      <c r="CTJ746" s="13"/>
      <c r="CTK746" s="13"/>
      <c r="CTL746" s="13"/>
      <c r="CTM746" s="13"/>
      <c r="CTN746" s="13"/>
      <c r="CTO746" s="13"/>
      <c r="CTP746" s="13"/>
      <c r="CTQ746" s="13"/>
      <c r="CTR746" s="13"/>
      <c r="CTS746" s="13"/>
      <c r="CTT746" s="13"/>
      <c r="CTU746" s="13"/>
      <c r="CTV746" s="13"/>
      <c r="CTW746" s="13"/>
      <c r="CTX746" s="13"/>
      <c r="CTY746" s="13"/>
      <c r="CTZ746" s="13"/>
      <c r="CUA746" s="13"/>
      <c r="CUB746" s="13"/>
      <c r="CUC746" s="13"/>
      <c r="CUD746" s="13"/>
      <c r="CUE746" s="13"/>
      <c r="CUF746" s="13"/>
      <c r="CUG746" s="13"/>
      <c r="CUH746" s="13"/>
      <c r="CUI746" s="13"/>
      <c r="CUJ746" s="13"/>
      <c r="CUK746" s="13"/>
      <c r="CUL746" s="13"/>
      <c r="CUM746" s="13"/>
      <c r="CUN746" s="13"/>
      <c r="CUO746" s="13"/>
      <c r="CUP746" s="13"/>
      <c r="CUQ746" s="13"/>
      <c r="CUR746" s="13"/>
      <c r="CUS746" s="13"/>
      <c r="CUT746" s="13"/>
      <c r="CUU746" s="13"/>
      <c r="CUV746" s="13"/>
      <c r="CUW746" s="13"/>
      <c r="CUX746" s="13"/>
      <c r="CUY746" s="13"/>
      <c r="CUZ746" s="13"/>
      <c r="CVA746" s="13"/>
      <c r="CVB746" s="13"/>
      <c r="CVC746" s="13"/>
      <c r="CVD746" s="13"/>
      <c r="CVE746" s="13"/>
      <c r="CVF746" s="13"/>
      <c r="CVG746" s="13"/>
      <c r="CVH746" s="13"/>
      <c r="CVI746" s="13"/>
      <c r="CVJ746" s="13"/>
      <c r="CVK746" s="13"/>
      <c r="CVL746" s="13"/>
      <c r="CVM746" s="13"/>
      <c r="CVN746" s="13"/>
      <c r="CVO746" s="13"/>
      <c r="CVP746" s="13"/>
      <c r="CVQ746" s="13"/>
      <c r="CVR746" s="13"/>
      <c r="CVS746" s="13"/>
      <c r="CVT746" s="13"/>
      <c r="CVU746" s="13"/>
      <c r="CVV746" s="13"/>
      <c r="CVW746" s="13"/>
      <c r="CVX746" s="13"/>
      <c r="CVY746" s="13"/>
      <c r="CVZ746" s="13"/>
      <c r="CWA746" s="13"/>
      <c r="CWB746" s="13"/>
      <c r="CWC746" s="13"/>
      <c r="CWD746" s="13"/>
      <c r="CWE746" s="13"/>
      <c r="CWF746" s="13"/>
      <c r="CWG746" s="13"/>
      <c r="CWH746" s="13"/>
      <c r="CWI746" s="13"/>
      <c r="CWJ746" s="13"/>
      <c r="CWK746" s="13"/>
      <c r="CWL746" s="13"/>
      <c r="CWM746" s="13"/>
      <c r="CWN746" s="13"/>
      <c r="CWO746" s="13"/>
      <c r="CWP746" s="13"/>
      <c r="CWQ746" s="13"/>
      <c r="CWR746" s="13"/>
      <c r="CWS746" s="13"/>
      <c r="CWT746" s="13"/>
      <c r="CWU746" s="13"/>
      <c r="CWV746" s="13"/>
      <c r="CWW746" s="13"/>
      <c r="CWX746" s="13"/>
      <c r="CWY746" s="13"/>
      <c r="CWZ746" s="13"/>
      <c r="CXA746" s="13"/>
      <c r="CXB746" s="13"/>
      <c r="CXC746" s="13"/>
      <c r="CXD746" s="13"/>
      <c r="CXE746" s="13"/>
      <c r="CXF746" s="13"/>
      <c r="CXG746" s="13"/>
      <c r="CXH746" s="13"/>
      <c r="CXI746" s="13"/>
      <c r="CXJ746" s="13"/>
      <c r="CXK746" s="13"/>
      <c r="CXL746" s="13"/>
      <c r="CXM746" s="13"/>
      <c r="CXN746" s="13"/>
      <c r="CXO746" s="13"/>
      <c r="CXP746" s="13"/>
      <c r="CXQ746" s="13"/>
      <c r="CXR746" s="13"/>
      <c r="CXS746" s="13"/>
      <c r="CXT746" s="13"/>
      <c r="CXU746" s="13"/>
      <c r="CXV746" s="13"/>
      <c r="CXW746" s="13"/>
      <c r="CXX746" s="13"/>
      <c r="CXY746" s="13"/>
      <c r="CXZ746" s="13"/>
      <c r="CYA746" s="13"/>
      <c r="CYB746" s="13"/>
      <c r="CYC746" s="13"/>
      <c r="CYD746" s="13"/>
      <c r="CYE746" s="13"/>
      <c r="CYF746" s="13"/>
      <c r="CYG746" s="13"/>
      <c r="CYH746" s="13"/>
      <c r="CYI746" s="13"/>
      <c r="CYJ746" s="13"/>
      <c r="CYK746" s="13"/>
      <c r="CYL746" s="13"/>
      <c r="CYM746" s="13"/>
      <c r="CYN746" s="13"/>
      <c r="CYO746" s="13"/>
      <c r="CYP746" s="13"/>
      <c r="CYQ746" s="13"/>
      <c r="CYR746" s="13"/>
      <c r="CYS746" s="13"/>
      <c r="CYT746" s="13"/>
      <c r="CYU746" s="13"/>
      <c r="CYV746" s="13"/>
      <c r="CYW746" s="13"/>
      <c r="CYX746" s="13"/>
      <c r="CYY746" s="13"/>
      <c r="CYZ746" s="13"/>
      <c r="CZA746" s="13"/>
      <c r="CZB746" s="13"/>
      <c r="CZC746" s="13"/>
      <c r="CZD746" s="13"/>
      <c r="CZE746" s="13"/>
      <c r="CZF746" s="13"/>
      <c r="CZG746" s="13"/>
      <c r="CZH746" s="13"/>
      <c r="CZI746" s="13"/>
      <c r="CZJ746" s="13"/>
      <c r="CZK746" s="13"/>
      <c r="CZL746" s="13"/>
      <c r="CZM746" s="13"/>
      <c r="CZN746" s="13"/>
      <c r="CZO746" s="13"/>
      <c r="CZP746" s="13"/>
      <c r="CZQ746" s="13"/>
      <c r="CZR746" s="13"/>
      <c r="CZS746" s="13"/>
      <c r="CZT746" s="13"/>
      <c r="CZU746" s="13"/>
      <c r="CZV746" s="13"/>
      <c r="CZW746" s="13"/>
      <c r="CZX746" s="13"/>
      <c r="CZY746" s="13"/>
      <c r="CZZ746" s="13"/>
      <c r="DAA746" s="13"/>
      <c r="DAB746" s="13"/>
      <c r="DAC746" s="13"/>
      <c r="DAD746" s="13"/>
      <c r="DAE746" s="13"/>
      <c r="DAF746" s="13"/>
      <c r="DAG746" s="13"/>
      <c r="DAH746" s="13"/>
      <c r="DAI746" s="13"/>
      <c r="DAJ746" s="13"/>
      <c r="DAK746" s="13"/>
      <c r="DAL746" s="13"/>
      <c r="DAM746" s="13"/>
      <c r="DAN746" s="13"/>
      <c r="DAO746" s="13"/>
      <c r="DAP746" s="13"/>
      <c r="DAQ746" s="13"/>
      <c r="DAR746" s="13"/>
      <c r="DAS746" s="13"/>
      <c r="DAT746" s="13"/>
      <c r="DAU746" s="13"/>
      <c r="DAV746" s="13"/>
      <c r="DAW746" s="13"/>
      <c r="DAX746" s="13"/>
      <c r="DAY746" s="13"/>
      <c r="DAZ746" s="13"/>
      <c r="DBA746" s="13"/>
      <c r="DBB746" s="13"/>
      <c r="DBC746" s="13"/>
      <c r="DBD746" s="13"/>
      <c r="DBE746" s="13"/>
      <c r="DBF746" s="13"/>
      <c r="DBG746" s="13"/>
      <c r="DBH746" s="13"/>
      <c r="DBI746" s="13"/>
      <c r="DBJ746" s="13"/>
      <c r="DBK746" s="13"/>
      <c r="DBL746" s="13"/>
      <c r="DBM746" s="13"/>
      <c r="DBN746" s="13"/>
      <c r="DBO746" s="13"/>
      <c r="DBP746" s="13"/>
      <c r="DBQ746" s="13"/>
      <c r="DBR746" s="13"/>
      <c r="DBS746" s="13"/>
      <c r="DBT746" s="13"/>
      <c r="DBU746" s="13"/>
      <c r="DBV746" s="13"/>
      <c r="DBW746" s="13"/>
      <c r="DBX746" s="13"/>
      <c r="DBY746" s="13"/>
      <c r="DBZ746" s="13"/>
      <c r="DCA746" s="13"/>
      <c r="DCB746" s="13"/>
      <c r="DCC746" s="13"/>
      <c r="DCD746" s="13"/>
      <c r="DCE746" s="13"/>
      <c r="DCF746" s="13"/>
      <c r="DCG746" s="13"/>
      <c r="DCH746" s="13"/>
      <c r="DCI746" s="13"/>
      <c r="DCJ746" s="13"/>
      <c r="DCK746" s="13"/>
      <c r="DCL746" s="13"/>
      <c r="DCM746" s="13"/>
      <c r="DCN746" s="13"/>
      <c r="DCO746" s="13"/>
      <c r="DCP746" s="13"/>
      <c r="DCQ746" s="13"/>
      <c r="DCR746" s="13"/>
      <c r="DCS746" s="13"/>
      <c r="DCT746" s="13"/>
      <c r="DCU746" s="13"/>
      <c r="DCV746" s="13"/>
      <c r="DCW746" s="13"/>
      <c r="DCX746" s="13"/>
      <c r="DCY746" s="13"/>
      <c r="DCZ746" s="13"/>
      <c r="DDA746" s="13"/>
      <c r="DDB746" s="13"/>
      <c r="DDC746" s="13"/>
      <c r="DDD746" s="13"/>
      <c r="DDE746" s="13"/>
      <c r="DDF746" s="13"/>
      <c r="DDG746" s="13"/>
      <c r="DDH746" s="13"/>
      <c r="DDI746" s="13"/>
      <c r="DDJ746" s="13"/>
      <c r="DDK746" s="13"/>
      <c r="DDL746" s="13"/>
      <c r="DDM746" s="13"/>
      <c r="DDN746" s="13"/>
      <c r="DDO746" s="13"/>
      <c r="DDP746" s="13"/>
      <c r="DDQ746" s="13"/>
      <c r="DDR746" s="13"/>
      <c r="DDS746" s="13"/>
      <c r="DDT746" s="13"/>
      <c r="DDU746" s="13"/>
      <c r="DDV746" s="13"/>
      <c r="DDW746" s="13"/>
      <c r="DDX746" s="13"/>
      <c r="DDY746" s="13"/>
      <c r="DDZ746" s="13"/>
      <c r="DEA746" s="13"/>
      <c r="DEB746" s="13"/>
      <c r="DEC746" s="13"/>
      <c r="DED746" s="13"/>
      <c r="DEE746" s="13"/>
      <c r="DEF746" s="13"/>
      <c r="DEG746" s="13"/>
      <c r="DEH746" s="13"/>
      <c r="DEI746" s="13"/>
      <c r="DEJ746" s="13"/>
      <c r="DEK746" s="13"/>
      <c r="DEL746" s="13"/>
      <c r="DEM746" s="13"/>
      <c r="DEN746" s="13"/>
      <c r="DEO746" s="13"/>
      <c r="DEP746" s="13"/>
      <c r="DEQ746" s="13"/>
      <c r="DER746" s="13"/>
      <c r="DES746" s="13"/>
      <c r="DET746" s="13"/>
      <c r="DEU746" s="13"/>
      <c r="DEV746" s="13"/>
      <c r="DEW746" s="13"/>
      <c r="DEX746" s="13"/>
      <c r="DEY746" s="13"/>
      <c r="DEZ746" s="13"/>
      <c r="DFA746" s="13"/>
      <c r="DFB746" s="13"/>
      <c r="DFC746" s="13"/>
      <c r="DFD746" s="13"/>
      <c r="DFE746" s="13"/>
      <c r="DFF746" s="13"/>
      <c r="DFG746" s="13"/>
      <c r="DFH746" s="13"/>
      <c r="DFI746" s="13"/>
      <c r="DFJ746" s="13"/>
      <c r="DFK746" s="13"/>
      <c r="DFL746" s="13"/>
      <c r="DFM746" s="13"/>
      <c r="DFN746" s="13"/>
      <c r="DFO746" s="13"/>
      <c r="DFP746" s="13"/>
      <c r="DFQ746" s="13"/>
      <c r="DFR746" s="13"/>
      <c r="DFS746" s="13"/>
      <c r="DFT746" s="13"/>
      <c r="DFU746" s="13"/>
      <c r="DFV746" s="13"/>
      <c r="DFW746" s="13"/>
      <c r="DFX746" s="13"/>
      <c r="DFY746" s="13"/>
      <c r="DFZ746" s="13"/>
      <c r="DGA746" s="13"/>
      <c r="DGB746" s="13"/>
      <c r="DGC746" s="13"/>
      <c r="DGD746" s="13"/>
      <c r="DGE746" s="13"/>
      <c r="DGF746" s="13"/>
      <c r="DGG746" s="13"/>
      <c r="DGH746" s="13"/>
      <c r="DGI746" s="13"/>
      <c r="DGJ746" s="13"/>
      <c r="DGK746" s="13"/>
      <c r="DGL746" s="13"/>
      <c r="DGM746" s="13"/>
      <c r="DGN746" s="13"/>
      <c r="DGO746" s="13"/>
      <c r="DGP746" s="13"/>
      <c r="DGQ746" s="13"/>
      <c r="DGR746" s="13"/>
      <c r="DGS746" s="13"/>
      <c r="DGT746" s="13"/>
      <c r="DGU746" s="13"/>
      <c r="DGV746" s="13"/>
      <c r="DGW746" s="13"/>
      <c r="DGX746" s="13"/>
      <c r="DGY746" s="13"/>
      <c r="DGZ746" s="13"/>
      <c r="DHA746" s="13"/>
      <c r="DHB746" s="13"/>
      <c r="DHC746" s="13"/>
      <c r="DHD746" s="13"/>
      <c r="DHE746" s="13"/>
      <c r="DHF746" s="13"/>
      <c r="DHG746" s="13"/>
      <c r="DHH746" s="13"/>
      <c r="DHI746" s="13"/>
      <c r="DHJ746" s="13"/>
      <c r="DHK746" s="13"/>
      <c r="DHL746" s="13"/>
      <c r="DHM746" s="13"/>
      <c r="DHN746" s="13"/>
      <c r="DHO746" s="13"/>
      <c r="DHP746" s="13"/>
      <c r="DHQ746" s="13"/>
      <c r="DHR746" s="13"/>
      <c r="DHS746" s="13"/>
      <c r="DHT746" s="13"/>
      <c r="DHU746" s="13"/>
      <c r="DHV746" s="13"/>
      <c r="DHW746" s="13"/>
      <c r="DHX746" s="13"/>
      <c r="DHY746" s="13"/>
      <c r="DHZ746" s="13"/>
      <c r="DIA746" s="13"/>
      <c r="DIB746" s="13"/>
      <c r="DIC746" s="13"/>
      <c r="DID746" s="13"/>
      <c r="DIE746" s="13"/>
      <c r="DIF746" s="13"/>
      <c r="DIG746" s="13"/>
      <c r="DIH746" s="13"/>
      <c r="DII746" s="13"/>
      <c r="DIJ746" s="13"/>
      <c r="DIK746" s="13"/>
      <c r="DIL746" s="13"/>
      <c r="DIM746" s="13"/>
      <c r="DIN746" s="13"/>
      <c r="DIO746" s="13"/>
      <c r="DIP746" s="13"/>
      <c r="DIQ746" s="13"/>
      <c r="DIR746" s="13"/>
      <c r="DIS746" s="13"/>
      <c r="DIT746" s="13"/>
      <c r="DIU746" s="13"/>
      <c r="DIV746" s="13"/>
      <c r="DIW746" s="13"/>
      <c r="DIX746" s="13"/>
      <c r="DIY746" s="13"/>
      <c r="DIZ746" s="13"/>
      <c r="DJA746" s="13"/>
      <c r="DJB746" s="13"/>
      <c r="DJC746" s="13"/>
      <c r="DJD746" s="13"/>
      <c r="DJE746" s="13"/>
      <c r="DJF746" s="13"/>
      <c r="DJG746" s="13"/>
      <c r="DJH746" s="13"/>
      <c r="DJI746" s="13"/>
      <c r="DJJ746" s="13"/>
      <c r="DJK746" s="13"/>
      <c r="DJL746" s="13"/>
      <c r="DJM746" s="13"/>
      <c r="DJN746" s="13"/>
      <c r="DJO746" s="13"/>
      <c r="DJP746" s="13"/>
      <c r="DJQ746" s="13"/>
      <c r="DJR746" s="13"/>
      <c r="DJS746" s="13"/>
      <c r="DJT746" s="13"/>
      <c r="DJU746" s="13"/>
      <c r="DJV746" s="13"/>
      <c r="DJW746" s="13"/>
      <c r="DJX746" s="13"/>
      <c r="DJY746" s="13"/>
      <c r="DJZ746" s="13"/>
      <c r="DKA746" s="13"/>
      <c r="DKB746" s="13"/>
      <c r="DKC746" s="13"/>
      <c r="DKD746" s="13"/>
      <c r="DKE746" s="13"/>
      <c r="DKF746" s="13"/>
      <c r="DKG746" s="13"/>
      <c r="DKH746" s="13"/>
      <c r="DKI746" s="13"/>
      <c r="DKJ746" s="13"/>
      <c r="DKK746" s="13"/>
      <c r="DKL746" s="13"/>
      <c r="DKM746" s="13"/>
      <c r="DKN746" s="13"/>
      <c r="DKO746" s="13"/>
      <c r="DKP746" s="13"/>
      <c r="DKQ746" s="13"/>
      <c r="DKR746" s="13"/>
      <c r="DKS746" s="13"/>
      <c r="DKT746" s="13"/>
      <c r="DKU746" s="13"/>
      <c r="DKV746" s="13"/>
      <c r="DKW746" s="13"/>
      <c r="DKX746" s="13"/>
      <c r="DKY746" s="13"/>
      <c r="DKZ746" s="13"/>
      <c r="DLA746" s="13"/>
      <c r="DLB746" s="13"/>
      <c r="DLC746" s="13"/>
      <c r="DLD746" s="13"/>
      <c r="DLE746" s="13"/>
      <c r="DLF746" s="13"/>
      <c r="DLG746" s="13"/>
      <c r="DLH746" s="13"/>
      <c r="DLI746" s="13"/>
      <c r="DLJ746" s="13"/>
      <c r="DLK746" s="13"/>
      <c r="DLL746" s="13"/>
      <c r="DLM746" s="13"/>
      <c r="DLN746" s="13"/>
      <c r="DLO746" s="13"/>
      <c r="DLP746" s="13"/>
      <c r="DLQ746" s="13"/>
      <c r="DLR746" s="13"/>
      <c r="DLS746" s="13"/>
      <c r="DLT746" s="13"/>
      <c r="DLU746" s="13"/>
      <c r="DLV746" s="13"/>
      <c r="DLW746" s="13"/>
      <c r="DLX746" s="13"/>
      <c r="DLY746" s="13"/>
      <c r="DLZ746" s="13"/>
      <c r="DMA746" s="13"/>
      <c r="DMB746" s="13"/>
      <c r="DMC746" s="13"/>
      <c r="DMD746" s="13"/>
      <c r="DME746" s="13"/>
      <c r="DMF746" s="13"/>
      <c r="DMG746" s="13"/>
      <c r="DMH746" s="13"/>
      <c r="DMI746" s="13"/>
      <c r="DMJ746" s="13"/>
      <c r="DMK746" s="13"/>
      <c r="DML746" s="13"/>
      <c r="DMM746" s="13"/>
      <c r="DMN746" s="13"/>
      <c r="DMO746" s="13"/>
      <c r="DMP746" s="13"/>
      <c r="DMQ746" s="13"/>
      <c r="DMR746" s="13"/>
      <c r="DMS746" s="13"/>
      <c r="DMT746" s="13"/>
      <c r="DMU746" s="13"/>
      <c r="DMV746" s="13"/>
      <c r="DMW746" s="13"/>
      <c r="DMX746" s="13"/>
      <c r="DMY746" s="13"/>
      <c r="DMZ746" s="13"/>
      <c r="DNA746" s="13"/>
      <c r="DNB746" s="13"/>
      <c r="DNC746" s="13"/>
      <c r="DND746" s="13"/>
      <c r="DNE746" s="13"/>
      <c r="DNF746" s="13"/>
      <c r="DNG746" s="13"/>
      <c r="DNH746" s="13"/>
      <c r="DNI746" s="13"/>
      <c r="DNJ746" s="13"/>
      <c r="DNK746" s="13"/>
      <c r="DNL746" s="13"/>
      <c r="DNM746" s="13"/>
      <c r="DNN746" s="13"/>
      <c r="DNO746" s="13"/>
      <c r="DNP746" s="13"/>
      <c r="DNQ746" s="13"/>
      <c r="DNR746" s="13"/>
      <c r="DNS746" s="13"/>
      <c r="DNT746" s="13"/>
      <c r="DNU746" s="13"/>
      <c r="DNV746" s="13"/>
      <c r="DNW746" s="13"/>
      <c r="DNX746" s="13"/>
      <c r="DNY746" s="13"/>
      <c r="DNZ746" s="13"/>
      <c r="DOA746" s="13"/>
      <c r="DOB746" s="13"/>
      <c r="DOC746" s="13"/>
      <c r="DOD746" s="13"/>
      <c r="DOE746" s="13"/>
      <c r="DOF746" s="13"/>
      <c r="DOG746" s="13"/>
      <c r="DOH746" s="13"/>
      <c r="DOI746" s="13"/>
      <c r="DOJ746" s="13"/>
      <c r="DOK746" s="13"/>
      <c r="DOL746" s="13"/>
      <c r="DOM746" s="13"/>
      <c r="DON746" s="13"/>
      <c r="DOO746" s="13"/>
      <c r="DOP746" s="13"/>
      <c r="DOQ746" s="13"/>
      <c r="DOR746" s="13"/>
      <c r="DOS746" s="13"/>
      <c r="DOT746" s="13"/>
      <c r="DOU746" s="13"/>
      <c r="DOV746" s="13"/>
      <c r="DOW746" s="13"/>
      <c r="DOX746" s="13"/>
      <c r="DOY746" s="13"/>
      <c r="DOZ746" s="13"/>
      <c r="DPA746" s="13"/>
      <c r="DPB746" s="13"/>
      <c r="DPC746" s="13"/>
      <c r="DPD746" s="13"/>
      <c r="DPE746" s="13"/>
      <c r="DPF746" s="13"/>
      <c r="DPG746" s="13"/>
      <c r="DPH746" s="13"/>
      <c r="DPI746" s="13"/>
      <c r="DPJ746" s="13"/>
      <c r="DPK746" s="13"/>
      <c r="DPL746" s="13"/>
      <c r="DPM746" s="13"/>
      <c r="DPN746" s="13"/>
      <c r="DPO746" s="13"/>
      <c r="DPP746" s="13"/>
      <c r="DPQ746" s="13"/>
      <c r="DPR746" s="13"/>
      <c r="DPS746" s="13"/>
      <c r="DPT746" s="13"/>
      <c r="DPU746" s="13"/>
      <c r="DPV746" s="13"/>
      <c r="DPW746" s="13"/>
      <c r="DPX746" s="13"/>
      <c r="DPY746" s="13"/>
      <c r="DPZ746" s="13"/>
      <c r="DQA746" s="13"/>
      <c r="DQB746" s="13"/>
      <c r="DQC746" s="13"/>
      <c r="DQD746" s="13"/>
      <c r="DQE746" s="13"/>
      <c r="DQF746" s="13"/>
      <c r="DQG746" s="13"/>
      <c r="DQH746" s="13"/>
      <c r="DQI746" s="13"/>
      <c r="DQJ746" s="13"/>
      <c r="DQK746" s="13"/>
      <c r="DQL746" s="13"/>
      <c r="DQM746" s="13"/>
      <c r="DQN746" s="13"/>
      <c r="DQO746" s="13"/>
      <c r="DQP746" s="13"/>
      <c r="DQQ746" s="13"/>
      <c r="DQR746" s="13"/>
      <c r="DQS746" s="13"/>
      <c r="DQT746" s="13"/>
      <c r="DQU746" s="13"/>
      <c r="DQV746" s="13"/>
      <c r="DQW746" s="13"/>
      <c r="DQX746" s="13"/>
      <c r="DQY746" s="13"/>
      <c r="DQZ746" s="13"/>
      <c r="DRA746" s="13"/>
      <c r="DRB746" s="13"/>
      <c r="DRC746" s="13"/>
      <c r="DRD746" s="13"/>
      <c r="DRE746" s="13"/>
      <c r="DRF746" s="13"/>
      <c r="DRG746" s="13"/>
      <c r="DRH746" s="13"/>
      <c r="DRI746" s="13"/>
      <c r="DRJ746" s="13"/>
      <c r="DRK746" s="13"/>
      <c r="DRL746" s="13"/>
      <c r="DRM746" s="13"/>
      <c r="DRN746" s="13"/>
      <c r="DRO746" s="13"/>
      <c r="DRP746" s="13"/>
      <c r="DRQ746" s="13"/>
      <c r="DRR746" s="13"/>
      <c r="DRS746" s="13"/>
      <c r="DRT746" s="13"/>
      <c r="DRU746" s="13"/>
      <c r="DRV746" s="13"/>
      <c r="DRW746" s="13"/>
      <c r="DRX746" s="13"/>
      <c r="DRY746" s="13"/>
      <c r="DRZ746" s="13"/>
      <c r="DSA746" s="13"/>
      <c r="DSB746" s="13"/>
      <c r="DSC746" s="13"/>
      <c r="DSD746" s="13"/>
      <c r="DSE746" s="13"/>
      <c r="DSF746" s="13"/>
      <c r="DSG746" s="13"/>
      <c r="DSH746" s="13"/>
      <c r="DSI746" s="13"/>
      <c r="DSJ746" s="13"/>
      <c r="DSK746" s="13"/>
      <c r="DSL746" s="13"/>
      <c r="DSM746" s="13"/>
      <c r="DSN746" s="13"/>
      <c r="DSO746" s="13"/>
      <c r="DSP746" s="13"/>
      <c r="DSQ746" s="13"/>
      <c r="DSR746" s="13"/>
      <c r="DSS746" s="13"/>
      <c r="DST746" s="13"/>
      <c r="DSU746" s="13"/>
      <c r="DSV746" s="13"/>
      <c r="DSW746" s="13"/>
      <c r="DSX746" s="13"/>
      <c r="DSY746" s="13"/>
      <c r="DSZ746" s="13"/>
      <c r="DTA746" s="13"/>
      <c r="DTB746" s="13"/>
      <c r="DTC746" s="13"/>
      <c r="DTD746" s="13"/>
      <c r="DTE746" s="13"/>
      <c r="DTF746" s="13"/>
      <c r="DTG746" s="13"/>
      <c r="DTH746" s="13"/>
      <c r="DTI746" s="13"/>
      <c r="DTJ746" s="13"/>
      <c r="DTK746" s="13"/>
      <c r="DTL746" s="13"/>
      <c r="DTM746" s="13"/>
      <c r="DTN746" s="13"/>
      <c r="DTO746" s="13"/>
      <c r="DTP746" s="13"/>
      <c r="DTQ746" s="13"/>
      <c r="DTR746" s="13"/>
      <c r="DTS746" s="13"/>
      <c r="DTT746" s="13"/>
      <c r="DTU746" s="13"/>
      <c r="DTV746" s="13"/>
      <c r="DTW746" s="13"/>
      <c r="DTX746" s="13"/>
      <c r="DTY746" s="13"/>
      <c r="DTZ746" s="13"/>
      <c r="DUA746" s="13"/>
      <c r="DUB746" s="13"/>
      <c r="DUC746" s="13"/>
      <c r="DUD746" s="13"/>
      <c r="DUE746" s="13"/>
      <c r="DUF746" s="13"/>
      <c r="DUG746" s="13"/>
      <c r="DUH746" s="13"/>
      <c r="DUI746" s="13"/>
      <c r="DUJ746" s="13"/>
      <c r="DUK746" s="13"/>
      <c r="DUL746" s="13"/>
      <c r="DUM746" s="13"/>
      <c r="DUN746" s="13"/>
      <c r="DUO746" s="13"/>
      <c r="DUP746" s="13"/>
      <c r="DUQ746" s="13"/>
      <c r="DUR746" s="13"/>
      <c r="DUS746" s="13"/>
      <c r="DUT746" s="13"/>
      <c r="DUU746" s="13"/>
      <c r="DUV746" s="13"/>
      <c r="DUW746" s="13"/>
      <c r="DUX746" s="13"/>
      <c r="DUY746" s="13"/>
      <c r="DUZ746" s="13"/>
      <c r="DVA746" s="13"/>
      <c r="DVB746" s="13"/>
      <c r="DVC746" s="13"/>
      <c r="DVD746" s="13"/>
      <c r="DVE746" s="13"/>
      <c r="DVF746" s="13"/>
      <c r="DVG746" s="13"/>
      <c r="DVH746" s="13"/>
      <c r="DVI746" s="13"/>
      <c r="DVJ746" s="13"/>
      <c r="DVK746" s="13"/>
      <c r="DVL746" s="13"/>
      <c r="DVM746" s="13"/>
      <c r="DVN746" s="13"/>
      <c r="DVO746" s="13"/>
      <c r="DVP746" s="13"/>
      <c r="DVQ746" s="13"/>
      <c r="DVR746" s="13"/>
      <c r="DVS746" s="13"/>
      <c r="DVT746" s="13"/>
      <c r="DVU746" s="13"/>
      <c r="DVV746" s="13"/>
      <c r="DVW746" s="13"/>
      <c r="DVX746" s="13"/>
      <c r="DVY746" s="13"/>
      <c r="DVZ746" s="13"/>
      <c r="DWA746" s="13"/>
      <c r="DWB746" s="13"/>
      <c r="DWC746" s="13"/>
      <c r="DWD746" s="13"/>
      <c r="DWE746" s="13"/>
      <c r="DWF746" s="13"/>
      <c r="DWG746" s="13"/>
      <c r="DWH746" s="13"/>
      <c r="DWI746" s="13"/>
      <c r="DWJ746" s="13"/>
      <c r="DWK746" s="13"/>
      <c r="DWL746" s="13"/>
      <c r="DWM746" s="13"/>
      <c r="DWN746" s="13"/>
      <c r="DWO746" s="13"/>
      <c r="DWP746" s="13"/>
      <c r="DWQ746" s="13"/>
      <c r="DWR746" s="13"/>
      <c r="DWS746" s="13"/>
      <c r="DWT746" s="13"/>
      <c r="DWU746" s="13"/>
      <c r="DWV746" s="13"/>
      <c r="DWW746" s="13"/>
      <c r="DWX746" s="13"/>
      <c r="DWY746" s="13"/>
      <c r="DWZ746" s="13"/>
      <c r="DXA746" s="13"/>
      <c r="DXB746" s="13"/>
      <c r="DXC746" s="13"/>
      <c r="DXD746" s="13"/>
      <c r="DXE746" s="13"/>
      <c r="DXF746" s="13"/>
      <c r="DXG746" s="13"/>
      <c r="DXH746" s="13"/>
      <c r="DXI746" s="13"/>
      <c r="DXJ746" s="13"/>
      <c r="DXK746" s="13"/>
      <c r="DXL746" s="13"/>
      <c r="DXM746" s="13"/>
      <c r="DXN746" s="13"/>
      <c r="DXO746" s="13"/>
      <c r="DXP746" s="13"/>
      <c r="DXQ746" s="13"/>
      <c r="DXR746" s="13"/>
      <c r="DXS746" s="13"/>
      <c r="DXT746" s="13"/>
      <c r="DXU746" s="13"/>
      <c r="DXV746" s="13"/>
      <c r="DXW746" s="13"/>
      <c r="DXX746" s="13"/>
      <c r="DXY746" s="13"/>
      <c r="DXZ746" s="13"/>
      <c r="DYA746" s="13"/>
      <c r="DYB746" s="13"/>
      <c r="DYC746" s="13"/>
      <c r="DYD746" s="13"/>
      <c r="DYE746" s="13"/>
      <c r="DYF746" s="13"/>
      <c r="DYG746" s="13"/>
      <c r="DYH746" s="13"/>
      <c r="DYI746" s="13"/>
      <c r="DYJ746" s="13"/>
      <c r="DYK746" s="13"/>
      <c r="DYL746" s="13"/>
      <c r="DYM746" s="13"/>
      <c r="DYN746" s="13"/>
      <c r="DYO746" s="13"/>
      <c r="DYP746" s="13"/>
      <c r="DYQ746" s="13"/>
      <c r="DYR746" s="13"/>
      <c r="DYS746" s="13"/>
      <c r="DYT746" s="13"/>
      <c r="DYU746" s="13"/>
      <c r="DYV746" s="13"/>
      <c r="DYW746" s="13"/>
      <c r="DYX746" s="13"/>
      <c r="DYY746" s="13"/>
      <c r="DYZ746" s="13"/>
      <c r="DZA746" s="13"/>
      <c r="DZB746" s="13"/>
      <c r="DZC746" s="13"/>
      <c r="DZD746" s="13"/>
      <c r="DZE746" s="13"/>
      <c r="DZF746" s="13"/>
      <c r="DZG746" s="13"/>
      <c r="DZH746" s="13"/>
      <c r="DZI746" s="13"/>
      <c r="DZJ746" s="13"/>
      <c r="DZK746" s="13"/>
      <c r="DZL746" s="13"/>
      <c r="DZM746" s="13"/>
      <c r="DZN746" s="13"/>
      <c r="DZO746" s="13"/>
      <c r="DZP746" s="13"/>
      <c r="DZQ746" s="13"/>
      <c r="DZR746" s="13"/>
      <c r="DZS746" s="13"/>
      <c r="DZT746" s="13"/>
      <c r="DZU746" s="13"/>
      <c r="DZV746" s="13"/>
      <c r="DZW746" s="13"/>
      <c r="DZX746" s="13"/>
      <c r="DZY746" s="13"/>
      <c r="DZZ746" s="13"/>
      <c r="EAA746" s="13"/>
      <c r="EAB746" s="13"/>
      <c r="EAC746" s="13"/>
      <c r="EAD746" s="13"/>
      <c r="EAE746" s="13"/>
      <c r="EAF746" s="13"/>
      <c r="EAG746" s="13"/>
      <c r="EAH746" s="13"/>
      <c r="EAI746" s="13"/>
      <c r="EAJ746" s="13"/>
      <c r="EAK746" s="13"/>
      <c r="EAL746" s="13"/>
      <c r="EAM746" s="13"/>
      <c r="EAN746" s="13"/>
      <c r="EAO746" s="13"/>
      <c r="EAP746" s="13"/>
      <c r="EAQ746" s="13"/>
      <c r="EAR746" s="13"/>
      <c r="EAS746" s="13"/>
      <c r="EAT746" s="13"/>
      <c r="EAU746" s="13"/>
      <c r="EAV746" s="13"/>
      <c r="EAW746" s="13"/>
      <c r="EAX746" s="13"/>
      <c r="EAY746" s="13"/>
      <c r="EAZ746" s="13"/>
      <c r="EBA746" s="13"/>
      <c r="EBB746" s="13"/>
      <c r="EBC746" s="13"/>
      <c r="EBD746" s="13"/>
      <c r="EBE746" s="13"/>
      <c r="EBF746" s="13"/>
      <c r="EBG746" s="13"/>
      <c r="EBH746" s="13"/>
      <c r="EBI746" s="13"/>
      <c r="EBJ746" s="13"/>
      <c r="EBK746" s="13"/>
      <c r="EBL746" s="13"/>
      <c r="EBM746" s="13"/>
      <c r="EBN746" s="13"/>
      <c r="EBO746" s="13"/>
      <c r="EBP746" s="13"/>
      <c r="EBQ746" s="13"/>
      <c r="EBR746" s="13"/>
      <c r="EBS746" s="13"/>
      <c r="EBT746" s="13"/>
      <c r="EBU746" s="13"/>
      <c r="EBV746" s="13"/>
      <c r="EBW746" s="13"/>
      <c r="EBX746" s="13"/>
      <c r="EBY746" s="13"/>
      <c r="EBZ746" s="13"/>
      <c r="ECA746" s="13"/>
      <c r="ECB746" s="13"/>
      <c r="ECC746" s="13"/>
      <c r="ECD746" s="13"/>
      <c r="ECE746" s="13"/>
      <c r="ECF746" s="13"/>
      <c r="ECG746" s="13"/>
      <c r="ECH746" s="13"/>
      <c r="ECI746" s="13"/>
      <c r="ECJ746" s="13"/>
      <c r="ECK746" s="13"/>
      <c r="ECL746" s="13"/>
      <c r="ECM746" s="13"/>
      <c r="ECN746" s="13"/>
      <c r="ECO746" s="13"/>
      <c r="ECP746" s="13"/>
      <c r="ECQ746" s="13"/>
      <c r="ECR746" s="13"/>
      <c r="ECS746" s="13"/>
      <c r="ECT746" s="13"/>
      <c r="ECU746" s="13"/>
      <c r="ECV746" s="13"/>
      <c r="ECW746" s="13"/>
      <c r="ECX746" s="13"/>
      <c r="ECY746" s="13"/>
      <c r="ECZ746" s="13"/>
      <c r="EDA746" s="13"/>
      <c r="EDB746" s="13"/>
      <c r="EDC746" s="13"/>
      <c r="EDD746" s="13"/>
      <c r="EDE746" s="13"/>
      <c r="EDF746" s="13"/>
      <c r="EDG746" s="13"/>
      <c r="EDH746" s="13"/>
      <c r="EDI746" s="13"/>
      <c r="EDJ746" s="13"/>
      <c r="EDK746" s="13"/>
      <c r="EDL746" s="13"/>
      <c r="EDM746" s="13"/>
      <c r="EDN746" s="13"/>
      <c r="EDO746" s="13"/>
      <c r="EDP746" s="13"/>
      <c r="EDQ746" s="13"/>
      <c r="EDR746" s="13"/>
      <c r="EDS746" s="13"/>
      <c r="EDT746" s="13"/>
      <c r="EDU746" s="13"/>
      <c r="EDV746" s="13"/>
      <c r="EDW746" s="13"/>
      <c r="EDX746" s="13"/>
      <c r="EDY746" s="13"/>
      <c r="EDZ746" s="13"/>
      <c r="EEA746" s="13"/>
      <c r="EEB746" s="13"/>
      <c r="EEC746" s="13"/>
      <c r="EED746" s="13"/>
      <c r="EEE746" s="13"/>
      <c r="EEF746" s="13"/>
      <c r="EEG746" s="13"/>
      <c r="EEH746" s="13"/>
      <c r="EEI746" s="13"/>
      <c r="EEJ746" s="13"/>
      <c r="EEK746" s="13"/>
      <c r="EEL746" s="13"/>
      <c r="EEM746" s="13"/>
      <c r="EEN746" s="13"/>
      <c r="EEO746" s="13"/>
      <c r="EEP746" s="13"/>
      <c r="EEQ746" s="13"/>
      <c r="EER746" s="13"/>
      <c r="EES746" s="13"/>
      <c r="EET746" s="13"/>
      <c r="EEU746" s="13"/>
      <c r="EEV746" s="13"/>
      <c r="EEW746" s="13"/>
      <c r="EEX746" s="13"/>
      <c r="EEY746" s="13"/>
      <c r="EEZ746" s="13"/>
      <c r="EFA746" s="13"/>
      <c r="EFB746" s="13"/>
      <c r="EFC746" s="13"/>
      <c r="EFD746" s="13"/>
      <c r="EFE746" s="13"/>
      <c r="EFF746" s="13"/>
      <c r="EFG746" s="13"/>
      <c r="EFH746" s="13"/>
      <c r="EFI746" s="13"/>
      <c r="EFJ746" s="13"/>
      <c r="EFK746" s="13"/>
      <c r="EFL746" s="13"/>
      <c r="EFM746" s="13"/>
      <c r="EFN746" s="13"/>
      <c r="EFO746" s="13"/>
      <c r="EFP746" s="13"/>
      <c r="EFQ746" s="13"/>
      <c r="EFR746" s="13"/>
      <c r="EFS746" s="13"/>
      <c r="EFT746" s="13"/>
      <c r="EFU746" s="13"/>
      <c r="EFV746" s="13"/>
      <c r="EFW746" s="13"/>
      <c r="EFX746" s="13"/>
      <c r="EFY746" s="13"/>
      <c r="EFZ746" s="13"/>
      <c r="EGA746" s="13"/>
      <c r="EGB746" s="13"/>
      <c r="EGC746" s="13"/>
      <c r="EGD746" s="13"/>
      <c r="EGE746" s="13"/>
      <c r="EGF746" s="13"/>
      <c r="EGG746" s="13"/>
      <c r="EGH746" s="13"/>
      <c r="EGI746" s="13"/>
      <c r="EGJ746" s="13"/>
      <c r="EGK746" s="13"/>
      <c r="EGL746" s="13"/>
      <c r="EGM746" s="13"/>
      <c r="EGN746" s="13"/>
      <c r="EGO746" s="13"/>
      <c r="EGP746" s="13"/>
      <c r="EGQ746" s="13"/>
      <c r="EGR746" s="13"/>
      <c r="EGS746" s="13"/>
      <c r="EGT746" s="13"/>
      <c r="EGU746" s="13"/>
      <c r="EGV746" s="13"/>
      <c r="EGW746" s="13"/>
      <c r="EGX746" s="13"/>
      <c r="EGY746" s="13"/>
      <c r="EGZ746" s="13"/>
      <c r="EHA746" s="13"/>
      <c r="EHB746" s="13"/>
      <c r="EHC746" s="13"/>
      <c r="EHD746" s="13"/>
      <c r="EHE746" s="13"/>
      <c r="EHF746" s="13"/>
      <c r="EHG746" s="13"/>
      <c r="EHH746" s="13"/>
      <c r="EHI746" s="13"/>
      <c r="EHJ746" s="13"/>
      <c r="EHK746" s="13"/>
      <c r="EHL746" s="13"/>
      <c r="EHM746" s="13"/>
      <c r="EHN746" s="13"/>
      <c r="EHO746" s="13"/>
      <c r="EHP746" s="13"/>
      <c r="EHQ746" s="13"/>
      <c r="EHR746" s="13"/>
      <c r="EHS746" s="13"/>
      <c r="EHT746" s="13"/>
      <c r="EHU746" s="13"/>
      <c r="EHV746" s="13"/>
      <c r="EHW746" s="13"/>
      <c r="EHX746" s="13"/>
      <c r="EHY746" s="13"/>
      <c r="EHZ746" s="13"/>
      <c r="EIA746" s="13"/>
      <c r="EIB746" s="13"/>
      <c r="EIC746" s="13"/>
      <c r="EID746" s="13"/>
      <c r="EIE746" s="13"/>
      <c r="EIF746" s="13"/>
      <c r="EIG746" s="13"/>
      <c r="EIH746" s="13"/>
      <c r="EII746" s="13"/>
      <c r="EIJ746" s="13"/>
      <c r="EIK746" s="13"/>
      <c r="EIL746" s="13"/>
      <c r="EIM746" s="13"/>
      <c r="EIN746" s="13"/>
      <c r="EIO746" s="13"/>
      <c r="EIP746" s="13"/>
      <c r="EIQ746" s="13"/>
      <c r="EIR746" s="13"/>
      <c r="EIS746" s="13"/>
      <c r="EIT746" s="13"/>
      <c r="EIU746" s="13"/>
      <c r="EIV746" s="13"/>
      <c r="EIW746" s="13"/>
      <c r="EIX746" s="13"/>
      <c r="EIY746" s="13"/>
      <c r="EIZ746" s="13"/>
      <c r="EJA746" s="13"/>
      <c r="EJB746" s="13"/>
      <c r="EJC746" s="13"/>
      <c r="EJD746" s="13"/>
      <c r="EJE746" s="13"/>
      <c r="EJF746" s="13"/>
      <c r="EJG746" s="13"/>
      <c r="EJH746" s="13"/>
      <c r="EJI746" s="13"/>
      <c r="EJJ746" s="13"/>
      <c r="EJK746" s="13"/>
      <c r="EJL746" s="13"/>
      <c r="EJM746" s="13"/>
      <c r="EJN746" s="13"/>
      <c r="EJO746" s="13"/>
      <c r="EJP746" s="13"/>
      <c r="EJQ746" s="13"/>
      <c r="EJR746" s="13"/>
      <c r="EJS746" s="13"/>
      <c r="EJT746" s="13"/>
      <c r="EJU746" s="13"/>
      <c r="EJV746" s="13"/>
      <c r="EJW746" s="13"/>
      <c r="EJX746" s="13"/>
      <c r="EJY746" s="13"/>
      <c r="EJZ746" s="13"/>
      <c r="EKA746" s="13"/>
      <c r="EKB746" s="13"/>
      <c r="EKC746" s="13"/>
      <c r="EKD746" s="13"/>
      <c r="EKE746" s="13"/>
      <c r="EKF746" s="13"/>
      <c r="EKG746" s="13"/>
      <c r="EKH746" s="13"/>
      <c r="EKI746" s="13"/>
      <c r="EKJ746" s="13"/>
      <c r="EKK746" s="13"/>
      <c r="EKL746" s="13"/>
      <c r="EKM746" s="13"/>
      <c r="EKN746" s="13"/>
      <c r="EKO746" s="13"/>
      <c r="EKP746" s="13"/>
      <c r="EKQ746" s="13"/>
      <c r="EKR746" s="13"/>
      <c r="EKS746" s="13"/>
      <c r="EKT746" s="13"/>
      <c r="EKU746" s="13"/>
      <c r="EKV746" s="13"/>
      <c r="EKW746" s="13"/>
      <c r="EKX746" s="13"/>
      <c r="EKY746" s="13"/>
      <c r="EKZ746" s="13"/>
      <c r="ELA746" s="13"/>
      <c r="ELB746" s="13"/>
      <c r="ELC746" s="13"/>
      <c r="ELD746" s="13"/>
      <c r="ELE746" s="13"/>
      <c r="ELF746" s="13"/>
      <c r="ELG746" s="13"/>
      <c r="ELH746" s="13"/>
      <c r="ELI746" s="13"/>
      <c r="ELJ746" s="13"/>
      <c r="ELK746" s="13"/>
      <c r="ELL746" s="13"/>
      <c r="ELM746" s="13"/>
      <c r="ELN746" s="13"/>
      <c r="ELO746" s="13"/>
      <c r="ELP746" s="13"/>
      <c r="ELQ746" s="13"/>
      <c r="ELR746" s="13"/>
      <c r="ELS746" s="13"/>
      <c r="ELT746" s="13"/>
      <c r="ELU746" s="13"/>
      <c r="ELV746" s="13"/>
      <c r="ELW746" s="13"/>
      <c r="ELX746" s="13"/>
      <c r="ELY746" s="13"/>
      <c r="ELZ746" s="13"/>
      <c r="EMA746" s="13"/>
      <c r="EMB746" s="13"/>
      <c r="EMC746" s="13"/>
      <c r="EMD746" s="13"/>
      <c r="EME746" s="13"/>
      <c r="EMF746" s="13"/>
      <c r="EMG746" s="13"/>
      <c r="EMH746" s="13"/>
      <c r="EMI746" s="13"/>
      <c r="EMJ746" s="13"/>
      <c r="EMK746" s="13"/>
      <c r="EML746" s="13"/>
      <c r="EMM746" s="13"/>
      <c r="EMN746" s="13"/>
      <c r="EMO746" s="13"/>
      <c r="EMP746" s="13"/>
      <c r="EMQ746" s="13"/>
      <c r="EMR746" s="13"/>
      <c r="EMS746" s="13"/>
      <c r="EMT746" s="13"/>
      <c r="EMU746" s="13"/>
      <c r="EMV746" s="13"/>
      <c r="EMW746" s="13"/>
      <c r="EMX746" s="13"/>
      <c r="EMY746" s="13"/>
      <c r="EMZ746" s="13"/>
      <c r="ENA746" s="13"/>
      <c r="ENB746" s="13"/>
      <c r="ENC746" s="13"/>
      <c r="END746" s="13"/>
      <c r="ENE746" s="13"/>
      <c r="ENF746" s="13"/>
      <c r="ENG746" s="13"/>
      <c r="ENH746" s="13"/>
      <c r="ENI746" s="13"/>
      <c r="ENJ746" s="13"/>
      <c r="ENK746" s="13"/>
      <c r="ENL746" s="13"/>
      <c r="ENM746" s="13"/>
      <c r="ENN746" s="13"/>
      <c r="ENO746" s="13"/>
      <c r="ENP746" s="13"/>
      <c r="ENQ746" s="13"/>
      <c r="ENR746" s="13"/>
      <c r="ENS746" s="13"/>
      <c r="ENT746" s="13"/>
      <c r="ENU746" s="13"/>
      <c r="ENV746" s="13"/>
      <c r="ENW746" s="13"/>
      <c r="ENX746" s="13"/>
      <c r="ENY746" s="13"/>
      <c r="ENZ746" s="13"/>
      <c r="EOA746" s="13"/>
      <c r="EOB746" s="13"/>
      <c r="EOC746" s="13"/>
      <c r="EOD746" s="13"/>
      <c r="EOE746" s="13"/>
      <c r="EOF746" s="13"/>
      <c r="EOG746" s="13"/>
      <c r="EOH746" s="13"/>
      <c r="EOI746" s="13"/>
      <c r="EOJ746" s="13"/>
      <c r="EOK746" s="13"/>
      <c r="EOL746" s="13"/>
      <c r="EOM746" s="13"/>
      <c r="EON746" s="13"/>
      <c r="EOO746" s="13"/>
      <c r="EOP746" s="13"/>
      <c r="EOQ746" s="13"/>
      <c r="EOR746" s="13"/>
      <c r="EOS746" s="13"/>
      <c r="EOT746" s="13"/>
      <c r="EOU746" s="13"/>
      <c r="EOV746" s="13"/>
      <c r="EOW746" s="13"/>
      <c r="EOX746" s="13"/>
      <c r="EOY746" s="13"/>
      <c r="EOZ746" s="13"/>
      <c r="EPA746" s="13"/>
      <c r="EPB746" s="13"/>
      <c r="EPC746" s="13"/>
      <c r="EPD746" s="13"/>
      <c r="EPE746" s="13"/>
      <c r="EPF746" s="13"/>
      <c r="EPG746" s="13"/>
      <c r="EPH746" s="13"/>
      <c r="EPI746" s="13"/>
      <c r="EPJ746" s="13"/>
      <c r="EPK746" s="13"/>
      <c r="EPL746" s="13"/>
      <c r="EPM746" s="13"/>
      <c r="EPN746" s="13"/>
      <c r="EPO746" s="13"/>
      <c r="EPP746" s="13"/>
      <c r="EPQ746" s="13"/>
      <c r="EPR746" s="13"/>
      <c r="EPS746" s="13"/>
      <c r="EPT746" s="13"/>
      <c r="EPU746" s="13"/>
      <c r="EPV746" s="13"/>
      <c r="EPW746" s="13"/>
      <c r="EPX746" s="13"/>
      <c r="EPY746" s="13"/>
      <c r="EPZ746" s="13"/>
      <c r="EQA746" s="13"/>
      <c r="EQB746" s="13"/>
      <c r="EQC746" s="13"/>
      <c r="EQD746" s="13"/>
      <c r="EQE746" s="13"/>
      <c r="EQF746" s="13"/>
      <c r="EQG746" s="13"/>
      <c r="EQH746" s="13"/>
      <c r="EQI746" s="13"/>
      <c r="EQJ746" s="13"/>
      <c r="EQK746" s="13"/>
      <c r="EQL746" s="13"/>
      <c r="EQM746" s="13"/>
      <c r="EQN746" s="13"/>
      <c r="EQO746" s="13"/>
      <c r="EQP746" s="13"/>
      <c r="EQQ746" s="13"/>
      <c r="EQR746" s="13"/>
      <c r="EQS746" s="13"/>
      <c r="EQT746" s="13"/>
      <c r="EQU746" s="13"/>
      <c r="EQV746" s="13"/>
      <c r="EQW746" s="13"/>
      <c r="EQX746" s="13"/>
      <c r="EQY746" s="13"/>
      <c r="EQZ746" s="13"/>
      <c r="ERA746" s="13"/>
      <c r="ERB746" s="13"/>
      <c r="ERC746" s="13"/>
      <c r="ERD746" s="13"/>
      <c r="ERE746" s="13"/>
      <c r="ERF746" s="13"/>
      <c r="ERG746" s="13"/>
      <c r="ERH746" s="13"/>
      <c r="ERI746" s="13"/>
      <c r="ERJ746" s="13"/>
      <c r="ERK746" s="13"/>
      <c r="ERL746" s="13"/>
      <c r="ERM746" s="13"/>
      <c r="ERN746" s="13"/>
      <c r="ERO746" s="13"/>
      <c r="ERP746" s="13"/>
      <c r="ERQ746" s="13"/>
      <c r="ERR746" s="13"/>
      <c r="ERS746" s="13"/>
      <c r="ERT746" s="13"/>
      <c r="ERU746" s="13"/>
      <c r="ERV746" s="13"/>
      <c r="ERW746" s="13"/>
      <c r="ERX746" s="13"/>
      <c r="ERY746" s="13"/>
      <c r="ERZ746" s="13"/>
      <c r="ESA746" s="13"/>
      <c r="ESB746" s="13"/>
      <c r="ESC746" s="13"/>
      <c r="ESD746" s="13"/>
      <c r="ESE746" s="13"/>
      <c r="ESF746" s="13"/>
      <c r="ESG746" s="13"/>
      <c r="ESH746" s="13"/>
      <c r="ESI746" s="13"/>
      <c r="ESJ746" s="13"/>
      <c r="ESK746" s="13"/>
      <c r="ESL746" s="13"/>
      <c r="ESM746" s="13"/>
      <c r="ESN746" s="13"/>
      <c r="ESO746" s="13"/>
      <c r="ESP746" s="13"/>
      <c r="ESQ746" s="13"/>
      <c r="ESR746" s="13"/>
      <c r="ESS746" s="13"/>
      <c r="EST746" s="13"/>
      <c r="ESU746" s="13"/>
      <c r="ESV746" s="13"/>
      <c r="ESW746" s="13"/>
      <c r="ESX746" s="13"/>
      <c r="ESY746" s="13"/>
      <c r="ESZ746" s="13"/>
      <c r="ETA746" s="13"/>
      <c r="ETB746" s="13"/>
      <c r="ETC746" s="13"/>
      <c r="ETD746" s="13"/>
      <c r="ETE746" s="13"/>
      <c r="ETF746" s="13"/>
      <c r="ETG746" s="13"/>
      <c r="ETH746" s="13"/>
      <c r="ETI746" s="13"/>
      <c r="ETJ746" s="13"/>
      <c r="ETK746" s="13"/>
      <c r="ETL746" s="13"/>
      <c r="ETM746" s="13"/>
      <c r="ETN746" s="13"/>
      <c r="ETO746" s="13"/>
      <c r="ETP746" s="13"/>
      <c r="ETQ746" s="13"/>
      <c r="ETR746" s="13"/>
      <c r="ETS746" s="13"/>
      <c r="ETT746" s="13"/>
      <c r="ETU746" s="13"/>
      <c r="ETV746" s="13"/>
      <c r="ETW746" s="13"/>
      <c r="ETX746" s="13"/>
      <c r="ETY746" s="13"/>
      <c r="ETZ746" s="13"/>
      <c r="EUA746" s="13"/>
      <c r="EUB746" s="13"/>
      <c r="EUC746" s="13"/>
      <c r="EUD746" s="13"/>
      <c r="EUE746" s="13"/>
      <c r="EUF746" s="13"/>
      <c r="EUG746" s="13"/>
      <c r="EUH746" s="13"/>
      <c r="EUI746" s="13"/>
      <c r="EUJ746" s="13"/>
      <c r="EUK746" s="13"/>
      <c r="EUL746" s="13"/>
      <c r="EUM746" s="13"/>
      <c r="EUN746" s="13"/>
      <c r="EUO746" s="13"/>
      <c r="EUP746" s="13"/>
      <c r="EUQ746" s="13"/>
      <c r="EUR746" s="13"/>
      <c r="EUS746" s="13"/>
      <c r="EUT746" s="13"/>
      <c r="EUU746" s="13"/>
      <c r="EUV746" s="13"/>
      <c r="EUW746" s="13"/>
      <c r="EUX746" s="13"/>
      <c r="EUY746" s="13"/>
      <c r="EUZ746" s="13"/>
      <c r="EVA746" s="13"/>
      <c r="EVB746" s="13"/>
      <c r="EVC746" s="13"/>
      <c r="EVD746" s="13"/>
      <c r="EVE746" s="13"/>
      <c r="EVF746" s="13"/>
      <c r="EVG746" s="13"/>
      <c r="EVH746" s="13"/>
      <c r="EVI746" s="13"/>
      <c r="EVJ746" s="13"/>
      <c r="EVK746" s="13"/>
      <c r="EVL746" s="13"/>
      <c r="EVM746" s="13"/>
      <c r="EVN746" s="13"/>
      <c r="EVO746" s="13"/>
      <c r="EVP746" s="13"/>
      <c r="EVQ746" s="13"/>
      <c r="EVR746" s="13"/>
      <c r="EVS746" s="13"/>
      <c r="EVT746" s="13"/>
      <c r="EVU746" s="13"/>
      <c r="EVV746" s="13"/>
      <c r="EVW746" s="13"/>
      <c r="EVX746" s="13"/>
      <c r="EVY746" s="13"/>
      <c r="EVZ746" s="13"/>
      <c r="EWA746" s="13"/>
      <c r="EWB746" s="13"/>
      <c r="EWC746" s="13"/>
      <c r="EWD746" s="13"/>
      <c r="EWE746" s="13"/>
      <c r="EWF746" s="13"/>
      <c r="EWG746" s="13"/>
      <c r="EWH746" s="13"/>
      <c r="EWI746" s="13"/>
      <c r="EWJ746" s="13"/>
      <c r="EWK746" s="13"/>
      <c r="EWL746" s="13"/>
      <c r="EWM746" s="13"/>
      <c r="EWN746" s="13"/>
      <c r="EWO746" s="13"/>
      <c r="EWP746" s="13"/>
      <c r="EWQ746" s="13"/>
      <c r="EWR746" s="13"/>
      <c r="EWS746" s="13"/>
      <c r="EWT746" s="13"/>
      <c r="EWU746" s="13"/>
      <c r="EWV746" s="13"/>
      <c r="EWW746" s="13"/>
      <c r="EWX746" s="13"/>
      <c r="EWY746" s="13"/>
      <c r="EWZ746" s="13"/>
      <c r="EXA746" s="13"/>
      <c r="EXB746" s="13"/>
      <c r="EXC746" s="13"/>
      <c r="EXD746" s="13"/>
      <c r="EXE746" s="13"/>
      <c r="EXF746" s="13"/>
      <c r="EXG746" s="13"/>
      <c r="EXH746" s="13"/>
      <c r="EXI746" s="13"/>
      <c r="EXJ746" s="13"/>
      <c r="EXK746" s="13"/>
      <c r="EXL746" s="13"/>
      <c r="EXM746" s="13"/>
      <c r="EXN746" s="13"/>
      <c r="EXO746" s="13"/>
      <c r="EXP746" s="13"/>
      <c r="EXQ746" s="13"/>
      <c r="EXR746" s="13"/>
      <c r="EXS746" s="13"/>
      <c r="EXT746" s="13"/>
      <c r="EXU746" s="13"/>
      <c r="EXV746" s="13"/>
      <c r="EXW746" s="13"/>
      <c r="EXX746" s="13"/>
      <c r="EXY746" s="13"/>
      <c r="EXZ746" s="13"/>
      <c r="EYA746" s="13"/>
      <c r="EYB746" s="13"/>
      <c r="EYC746" s="13"/>
      <c r="EYD746" s="13"/>
      <c r="EYE746" s="13"/>
      <c r="EYF746" s="13"/>
      <c r="EYG746" s="13"/>
      <c r="EYH746" s="13"/>
      <c r="EYI746" s="13"/>
      <c r="EYJ746" s="13"/>
      <c r="EYK746" s="13"/>
      <c r="EYL746" s="13"/>
      <c r="EYM746" s="13"/>
      <c r="EYN746" s="13"/>
      <c r="EYO746" s="13"/>
      <c r="EYP746" s="13"/>
      <c r="EYQ746" s="13"/>
      <c r="EYR746" s="13"/>
      <c r="EYS746" s="13"/>
      <c r="EYT746" s="13"/>
      <c r="EYU746" s="13"/>
      <c r="EYV746" s="13"/>
      <c r="EYW746" s="13"/>
      <c r="EYX746" s="13"/>
      <c r="EYY746" s="13"/>
      <c r="EYZ746" s="13"/>
      <c r="EZA746" s="13"/>
      <c r="EZB746" s="13"/>
      <c r="EZC746" s="13"/>
      <c r="EZD746" s="13"/>
      <c r="EZE746" s="13"/>
      <c r="EZF746" s="13"/>
      <c r="EZG746" s="13"/>
      <c r="EZH746" s="13"/>
      <c r="EZI746" s="13"/>
      <c r="EZJ746" s="13"/>
      <c r="EZK746" s="13"/>
      <c r="EZL746" s="13"/>
      <c r="EZM746" s="13"/>
      <c r="EZN746" s="13"/>
      <c r="EZO746" s="13"/>
      <c r="EZP746" s="13"/>
      <c r="EZQ746" s="13"/>
      <c r="EZR746" s="13"/>
      <c r="EZS746" s="13"/>
      <c r="EZT746" s="13"/>
      <c r="EZU746" s="13"/>
      <c r="EZV746" s="13"/>
      <c r="EZW746" s="13"/>
      <c r="EZX746" s="13"/>
      <c r="EZY746" s="13"/>
      <c r="EZZ746" s="13"/>
      <c r="FAA746" s="13"/>
      <c r="FAB746" s="13"/>
      <c r="FAC746" s="13"/>
      <c r="FAD746" s="13"/>
      <c r="FAE746" s="13"/>
      <c r="FAF746" s="13"/>
      <c r="FAG746" s="13"/>
      <c r="FAH746" s="13"/>
      <c r="FAI746" s="13"/>
      <c r="FAJ746" s="13"/>
      <c r="FAK746" s="13"/>
      <c r="FAL746" s="13"/>
      <c r="FAM746" s="13"/>
      <c r="FAN746" s="13"/>
      <c r="FAO746" s="13"/>
      <c r="FAP746" s="13"/>
      <c r="FAQ746" s="13"/>
      <c r="FAR746" s="13"/>
      <c r="FAS746" s="13"/>
      <c r="FAT746" s="13"/>
      <c r="FAU746" s="13"/>
      <c r="FAV746" s="13"/>
      <c r="FAW746" s="13"/>
      <c r="FAX746" s="13"/>
      <c r="FAY746" s="13"/>
      <c r="FAZ746" s="13"/>
      <c r="FBA746" s="13"/>
      <c r="FBB746" s="13"/>
      <c r="FBC746" s="13"/>
      <c r="FBD746" s="13"/>
      <c r="FBE746" s="13"/>
      <c r="FBF746" s="13"/>
      <c r="FBG746" s="13"/>
      <c r="FBH746" s="13"/>
      <c r="FBI746" s="13"/>
      <c r="FBJ746" s="13"/>
      <c r="FBK746" s="13"/>
      <c r="FBL746" s="13"/>
      <c r="FBM746" s="13"/>
      <c r="FBN746" s="13"/>
      <c r="FBO746" s="13"/>
      <c r="FBP746" s="13"/>
      <c r="FBQ746" s="13"/>
      <c r="FBR746" s="13"/>
      <c r="FBS746" s="13"/>
      <c r="FBT746" s="13"/>
      <c r="FBU746" s="13"/>
      <c r="FBV746" s="13"/>
      <c r="FBW746" s="13"/>
      <c r="FBX746" s="13"/>
      <c r="FBY746" s="13"/>
      <c r="FBZ746" s="13"/>
      <c r="FCA746" s="13"/>
      <c r="FCB746" s="13"/>
      <c r="FCC746" s="13"/>
      <c r="FCD746" s="13"/>
      <c r="FCE746" s="13"/>
      <c r="FCF746" s="13"/>
      <c r="FCG746" s="13"/>
      <c r="FCH746" s="13"/>
      <c r="FCI746" s="13"/>
      <c r="FCJ746" s="13"/>
      <c r="FCK746" s="13"/>
      <c r="FCL746" s="13"/>
      <c r="FCM746" s="13"/>
      <c r="FCN746" s="13"/>
      <c r="FCO746" s="13"/>
      <c r="FCP746" s="13"/>
      <c r="FCQ746" s="13"/>
      <c r="FCR746" s="13"/>
      <c r="FCS746" s="13"/>
      <c r="FCT746" s="13"/>
      <c r="FCU746" s="13"/>
      <c r="FCV746" s="13"/>
      <c r="FCW746" s="13"/>
      <c r="FCX746" s="13"/>
      <c r="FCY746" s="13"/>
      <c r="FCZ746" s="13"/>
      <c r="FDA746" s="13"/>
      <c r="FDB746" s="13"/>
      <c r="FDC746" s="13"/>
      <c r="FDD746" s="13"/>
      <c r="FDE746" s="13"/>
      <c r="FDF746" s="13"/>
      <c r="FDG746" s="13"/>
      <c r="FDH746" s="13"/>
      <c r="FDI746" s="13"/>
      <c r="FDJ746" s="13"/>
      <c r="FDK746" s="13"/>
      <c r="FDL746" s="13"/>
      <c r="FDM746" s="13"/>
      <c r="FDN746" s="13"/>
      <c r="FDO746" s="13"/>
      <c r="FDP746" s="13"/>
      <c r="FDQ746" s="13"/>
      <c r="FDR746" s="13"/>
      <c r="FDS746" s="13"/>
      <c r="FDT746" s="13"/>
      <c r="FDU746" s="13"/>
      <c r="FDV746" s="13"/>
      <c r="FDW746" s="13"/>
      <c r="FDX746" s="13"/>
      <c r="FDY746" s="13"/>
      <c r="FDZ746" s="13"/>
      <c r="FEA746" s="13"/>
      <c r="FEB746" s="13"/>
      <c r="FEC746" s="13"/>
      <c r="FED746" s="13"/>
      <c r="FEE746" s="13"/>
      <c r="FEF746" s="13"/>
      <c r="FEG746" s="13"/>
      <c r="FEH746" s="13"/>
      <c r="FEI746" s="13"/>
      <c r="FEJ746" s="13"/>
      <c r="FEK746" s="13"/>
      <c r="FEL746" s="13"/>
      <c r="FEM746" s="13"/>
      <c r="FEN746" s="13"/>
      <c r="FEO746" s="13"/>
      <c r="FEP746" s="13"/>
      <c r="FEQ746" s="13"/>
      <c r="FER746" s="13"/>
      <c r="FES746" s="13"/>
      <c r="FET746" s="13"/>
      <c r="FEU746" s="13"/>
      <c r="FEV746" s="13"/>
      <c r="FEW746" s="13"/>
      <c r="FEX746" s="13"/>
      <c r="FEY746" s="13"/>
      <c r="FEZ746" s="13"/>
      <c r="FFA746" s="13"/>
      <c r="FFB746" s="13"/>
      <c r="FFC746" s="13"/>
      <c r="FFD746" s="13"/>
      <c r="FFE746" s="13"/>
      <c r="FFF746" s="13"/>
      <c r="FFG746" s="13"/>
      <c r="FFH746" s="13"/>
      <c r="FFI746" s="13"/>
      <c r="FFJ746" s="13"/>
      <c r="FFK746" s="13"/>
      <c r="FFL746" s="13"/>
      <c r="FFM746" s="13"/>
      <c r="FFN746" s="13"/>
      <c r="FFO746" s="13"/>
      <c r="FFP746" s="13"/>
      <c r="FFQ746" s="13"/>
      <c r="FFR746" s="13"/>
      <c r="FFS746" s="13"/>
      <c r="FFT746" s="13"/>
      <c r="FFU746" s="13"/>
      <c r="FFV746" s="13"/>
      <c r="FFW746" s="13"/>
      <c r="FFX746" s="13"/>
      <c r="FFY746" s="13"/>
      <c r="FFZ746" s="13"/>
      <c r="FGA746" s="13"/>
      <c r="FGB746" s="13"/>
      <c r="FGC746" s="13"/>
      <c r="FGD746" s="13"/>
      <c r="FGE746" s="13"/>
      <c r="FGF746" s="13"/>
      <c r="FGG746" s="13"/>
      <c r="FGH746" s="13"/>
      <c r="FGI746" s="13"/>
      <c r="FGJ746" s="13"/>
      <c r="FGK746" s="13"/>
      <c r="FGL746" s="13"/>
      <c r="FGM746" s="13"/>
      <c r="FGN746" s="13"/>
      <c r="FGO746" s="13"/>
      <c r="FGP746" s="13"/>
      <c r="FGQ746" s="13"/>
      <c r="FGR746" s="13"/>
      <c r="FGS746" s="13"/>
      <c r="FGT746" s="13"/>
      <c r="FGU746" s="13"/>
      <c r="FGV746" s="13"/>
      <c r="FGW746" s="13"/>
      <c r="FGX746" s="13"/>
      <c r="FGY746" s="13"/>
      <c r="FGZ746" s="13"/>
      <c r="FHA746" s="13"/>
      <c r="FHB746" s="13"/>
      <c r="FHC746" s="13"/>
      <c r="FHD746" s="13"/>
      <c r="FHE746" s="13"/>
      <c r="FHF746" s="13"/>
      <c r="FHG746" s="13"/>
      <c r="FHH746" s="13"/>
      <c r="FHI746" s="13"/>
      <c r="FHJ746" s="13"/>
      <c r="FHK746" s="13"/>
      <c r="FHL746" s="13"/>
      <c r="FHM746" s="13"/>
      <c r="FHN746" s="13"/>
      <c r="FHO746" s="13"/>
      <c r="FHP746" s="13"/>
      <c r="FHQ746" s="13"/>
      <c r="FHR746" s="13"/>
      <c r="FHS746" s="13"/>
      <c r="FHT746" s="13"/>
      <c r="FHU746" s="13"/>
      <c r="FHV746" s="13"/>
      <c r="FHW746" s="13"/>
      <c r="FHX746" s="13"/>
      <c r="FHY746" s="13"/>
      <c r="FHZ746" s="13"/>
      <c r="FIA746" s="13"/>
      <c r="FIB746" s="13"/>
      <c r="FIC746" s="13"/>
      <c r="FID746" s="13"/>
      <c r="FIE746" s="13"/>
      <c r="FIF746" s="13"/>
      <c r="FIG746" s="13"/>
      <c r="FIH746" s="13"/>
      <c r="FII746" s="13"/>
      <c r="FIJ746" s="13"/>
      <c r="FIK746" s="13"/>
      <c r="FIL746" s="13"/>
      <c r="FIM746" s="13"/>
      <c r="FIN746" s="13"/>
      <c r="FIO746" s="13"/>
      <c r="FIP746" s="13"/>
      <c r="FIQ746" s="13"/>
      <c r="FIR746" s="13"/>
      <c r="FIS746" s="13"/>
      <c r="FIT746" s="13"/>
      <c r="FIU746" s="13"/>
      <c r="FIV746" s="13"/>
      <c r="FIW746" s="13"/>
      <c r="FIX746" s="13"/>
      <c r="FIY746" s="13"/>
      <c r="FIZ746" s="13"/>
      <c r="FJA746" s="13"/>
      <c r="FJB746" s="13"/>
      <c r="FJC746" s="13"/>
      <c r="FJD746" s="13"/>
      <c r="FJE746" s="13"/>
      <c r="FJF746" s="13"/>
      <c r="FJG746" s="13"/>
      <c r="FJH746" s="13"/>
      <c r="FJI746" s="13"/>
      <c r="FJJ746" s="13"/>
      <c r="FJK746" s="13"/>
      <c r="FJL746" s="13"/>
      <c r="FJM746" s="13"/>
      <c r="FJN746" s="13"/>
      <c r="FJO746" s="13"/>
      <c r="FJP746" s="13"/>
      <c r="FJQ746" s="13"/>
      <c r="FJR746" s="13"/>
      <c r="FJS746" s="13"/>
      <c r="FJT746" s="13"/>
      <c r="FJU746" s="13"/>
      <c r="FJV746" s="13"/>
      <c r="FJW746" s="13"/>
      <c r="FJX746" s="13"/>
      <c r="FJY746" s="13"/>
      <c r="FJZ746" s="13"/>
      <c r="FKA746" s="13"/>
      <c r="FKB746" s="13"/>
      <c r="FKC746" s="13"/>
      <c r="FKD746" s="13"/>
      <c r="FKE746" s="13"/>
      <c r="FKF746" s="13"/>
      <c r="FKG746" s="13"/>
      <c r="FKH746" s="13"/>
      <c r="FKI746" s="13"/>
      <c r="FKJ746" s="13"/>
      <c r="FKK746" s="13"/>
      <c r="FKL746" s="13"/>
      <c r="FKM746" s="13"/>
      <c r="FKN746" s="13"/>
      <c r="FKO746" s="13"/>
      <c r="FKP746" s="13"/>
      <c r="FKQ746" s="13"/>
      <c r="FKR746" s="13"/>
      <c r="FKS746" s="13"/>
      <c r="FKT746" s="13"/>
      <c r="FKU746" s="13"/>
      <c r="FKV746" s="13"/>
      <c r="FKW746" s="13"/>
      <c r="FKX746" s="13"/>
      <c r="FKY746" s="13"/>
      <c r="FKZ746" s="13"/>
      <c r="FLA746" s="13"/>
      <c r="FLB746" s="13"/>
      <c r="FLC746" s="13"/>
      <c r="FLD746" s="13"/>
      <c r="FLE746" s="13"/>
      <c r="FLF746" s="13"/>
      <c r="FLG746" s="13"/>
      <c r="FLH746" s="13"/>
      <c r="FLI746" s="13"/>
      <c r="FLJ746" s="13"/>
      <c r="FLK746" s="13"/>
      <c r="FLL746" s="13"/>
      <c r="FLM746" s="13"/>
      <c r="FLN746" s="13"/>
      <c r="FLO746" s="13"/>
      <c r="FLP746" s="13"/>
      <c r="FLQ746" s="13"/>
      <c r="FLR746" s="13"/>
      <c r="FLS746" s="13"/>
      <c r="FLT746" s="13"/>
      <c r="FLU746" s="13"/>
      <c r="FLV746" s="13"/>
      <c r="FLW746" s="13"/>
      <c r="FLX746" s="13"/>
      <c r="FLY746" s="13"/>
      <c r="FLZ746" s="13"/>
      <c r="FMA746" s="13"/>
      <c r="FMB746" s="13"/>
      <c r="FMC746" s="13"/>
      <c r="FMD746" s="13"/>
      <c r="FME746" s="13"/>
      <c r="FMF746" s="13"/>
      <c r="FMG746" s="13"/>
      <c r="FMH746" s="13"/>
      <c r="FMI746" s="13"/>
      <c r="FMJ746" s="13"/>
      <c r="FMK746" s="13"/>
      <c r="FML746" s="13"/>
      <c r="FMM746" s="13"/>
      <c r="FMN746" s="13"/>
      <c r="FMO746" s="13"/>
      <c r="FMP746" s="13"/>
      <c r="FMQ746" s="13"/>
      <c r="FMR746" s="13"/>
      <c r="FMS746" s="13"/>
      <c r="FMT746" s="13"/>
      <c r="FMU746" s="13"/>
      <c r="FMV746" s="13"/>
      <c r="FMW746" s="13"/>
      <c r="FMX746" s="13"/>
      <c r="FMY746" s="13"/>
      <c r="FMZ746" s="13"/>
      <c r="FNA746" s="13"/>
      <c r="FNB746" s="13"/>
      <c r="FNC746" s="13"/>
      <c r="FND746" s="13"/>
      <c r="FNE746" s="13"/>
      <c r="FNF746" s="13"/>
      <c r="FNG746" s="13"/>
      <c r="FNH746" s="13"/>
      <c r="FNI746" s="13"/>
      <c r="FNJ746" s="13"/>
      <c r="FNK746" s="13"/>
      <c r="FNL746" s="13"/>
      <c r="FNM746" s="13"/>
      <c r="FNN746" s="13"/>
      <c r="FNO746" s="13"/>
      <c r="FNP746" s="13"/>
      <c r="FNQ746" s="13"/>
      <c r="FNR746" s="13"/>
      <c r="FNS746" s="13"/>
      <c r="FNT746" s="13"/>
      <c r="FNU746" s="13"/>
      <c r="FNV746" s="13"/>
      <c r="FNW746" s="13"/>
      <c r="FNX746" s="13"/>
      <c r="FNY746" s="13"/>
      <c r="FNZ746" s="13"/>
      <c r="FOA746" s="13"/>
      <c r="FOB746" s="13"/>
      <c r="FOC746" s="13"/>
      <c r="FOD746" s="13"/>
      <c r="FOE746" s="13"/>
      <c r="FOF746" s="13"/>
      <c r="FOG746" s="13"/>
      <c r="FOH746" s="13"/>
      <c r="FOI746" s="13"/>
      <c r="FOJ746" s="13"/>
      <c r="FOK746" s="13"/>
      <c r="FOL746" s="13"/>
      <c r="FOM746" s="13"/>
      <c r="FON746" s="13"/>
      <c r="FOO746" s="13"/>
      <c r="FOP746" s="13"/>
      <c r="FOQ746" s="13"/>
      <c r="FOR746" s="13"/>
      <c r="FOS746" s="13"/>
      <c r="FOT746" s="13"/>
      <c r="FOU746" s="13"/>
      <c r="FOV746" s="13"/>
      <c r="FOW746" s="13"/>
      <c r="FOX746" s="13"/>
      <c r="FOY746" s="13"/>
      <c r="FOZ746" s="13"/>
      <c r="FPA746" s="13"/>
      <c r="FPB746" s="13"/>
      <c r="FPC746" s="13"/>
      <c r="FPD746" s="13"/>
      <c r="FPE746" s="13"/>
      <c r="FPF746" s="13"/>
      <c r="FPG746" s="13"/>
      <c r="FPH746" s="13"/>
      <c r="FPI746" s="13"/>
      <c r="FPJ746" s="13"/>
      <c r="FPK746" s="13"/>
      <c r="FPL746" s="13"/>
      <c r="FPM746" s="13"/>
      <c r="FPN746" s="13"/>
      <c r="FPO746" s="13"/>
      <c r="FPP746" s="13"/>
      <c r="FPQ746" s="13"/>
      <c r="FPR746" s="13"/>
      <c r="FPS746" s="13"/>
      <c r="FPT746" s="13"/>
      <c r="FPU746" s="13"/>
      <c r="FPV746" s="13"/>
      <c r="FPW746" s="13"/>
      <c r="FPX746" s="13"/>
      <c r="FPY746" s="13"/>
      <c r="FPZ746" s="13"/>
      <c r="FQA746" s="13"/>
      <c r="FQB746" s="13"/>
      <c r="FQC746" s="13"/>
      <c r="FQD746" s="13"/>
      <c r="FQE746" s="13"/>
      <c r="FQF746" s="13"/>
      <c r="FQG746" s="13"/>
      <c r="FQH746" s="13"/>
      <c r="FQI746" s="13"/>
      <c r="FQJ746" s="13"/>
      <c r="FQK746" s="13"/>
      <c r="FQL746" s="13"/>
      <c r="FQM746" s="13"/>
      <c r="FQN746" s="13"/>
      <c r="FQO746" s="13"/>
      <c r="FQP746" s="13"/>
      <c r="FQQ746" s="13"/>
      <c r="FQR746" s="13"/>
      <c r="FQS746" s="13"/>
      <c r="FQT746" s="13"/>
      <c r="FQU746" s="13"/>
      <c r="FQV746" s="13"/>
      <c r="FQW746" s="13"/>
      <c r="FQX746" s="13"/>
      <c r="FQY746" s="13"/>
      <c r="FQZ746" s="13"/>
      <c r="FRA746" s="13"/>
      <c r="FRB746" s="13"/>
      <c r="FRC746" s="13"/>
      <c r="FRD746" s="13"/>
      <c r="FRE746" s="13"/>
      <c r="FRF746" s="13"/>
      <c r="FRG746" s="13"/>
      <c r="FRH746" s="13"/>
      <c r="FRI746" s="13"/>
      <c r="FRJ746" s="13"/>
      <c r="FRK746" s="13"/>
      <c r="FRL746" s="13"/>
      <c r="FRM746" s="13"/>
      <c r="FRN746" s="13"/>
      <c r="FRO746" s="13"/>
      <c r="FRP746" s="13"/>
      <c r="FRQ746" s="13"/>
      <c r="FRR746" s="13"/>
      <c r="FRS746" s="13"/>
      <c r="FRT746" s="13"/>
      <c r="FRU746" s="13"/>
      <c r="FRV746" s="13"/>
      <c r="FRW746" s="13"/>
      <c r="FRX746" s="13"/>
      <c r="FRY746" s="13"/>
      <c r="FRZ746" s="13"/>
      <c r="FSA746" s="13"/>
      <c r="FSB746" s="13"/>
      <c r="FSC746" s="13"/>
      <c r="FSD746" s="13"/>
      <c r="FSE746" s="13"/>
      <c r="FSF746" s="13"/>
      <c r="FSG746" s="13"/>
      <c r="FSH746" s="13"/>
      <c r="FSI746" s="13"/>
      <c r="FSJ746" s="13"/>
      <c r="FSK746" s="13"/>
      <c r="FSL746" s="13"/>
      <c r="FSM746" s="13"/>
      <c r="FSN746" s="13"/>
      <c r="FSO746" s="13"/>
      <c r="FSP746" s="13"/>
      <c r="FSQ746" s="13"/>
      <c r="FSR746" s="13"/>
      <c r="FSS746" s="13"/>
      <c r="FST746" s="13"/>
      <c r="FSU746" s="13"/>
      <c r="FSV746" s="13"/>
      <c r="FSW746" s="13"/>
      <c r="FSX746" s="13"/>
      <c r="FSY746" s="13"/>
      <c r="FSZ746" s="13"/>
      <c r="FTA746" s="13"/>
      <c r="FTB746" s="13"/>
      <c r="FTC746" s="13"/>
      <c r="FTD746" s="13"/>
      <c r="FTE746" s="13"/>
      <c r="FTF746" s="13"/>
      <c r="FTG746" s="13"/>
      <c r="FTH746" s="13"/>
      <c r="FTI746" s="13"/>
      <c r="FTJ746" s="13"/>
      <c r="FTK746" s="13"/>
      <c r="FTL746" s="13"/>
      <c r="FTM746" s="13"/>
      <c r="FTN746" s="13"/>
      <c r="FTO746" s="13"/>
      <c r="FTP746" s="13"/>
      <c r="FTQ746" s="13"/>
      <c r="FTR746" s="13"/>
      <c r="FTS746" s="13"/>
      <c r="FTT746" s="13"/>
      <c r="FTU746" s="13"/>
      <c r="FTV746" s="13"/>
      <c r="FTW746" s="13"/>
      <c r="FTX746" s="13"/>
      <c r="FTY746" s="13"/>
      <c r="FTZ746" s="13"/>
      <c r="FUA746" s="13"/>
      <c r="FUB746" s="13"/>
      <c r="FUC746" s="13"/>
      <c r="FUD746" s="13"/>
      <c r="FUE746" s="13"/>
      <c r="FUF746" s="13"/>
      <c r="FUG746" s="13"/>
      <c r="FUH746" s="13"/>
      <c r="FUI746" s="13"/>
      <c r="FUJ746" s="13"/>
      <c r="FUK746" s="13"/>
      <c r="FUL746" s="13"/>
      <c r="FUM746" s="13"/>
      <c r="FUN746" s="13"/>
      <c r="FUO746" s="13"/>
      <c r="FUP746" s="13"/>
      <c r="FUQ746" s="13"/>
      <c r="FUR746" s="13"/>
      <c r="FUS746" s="13"/>
      <c r="FUT746" s="13"/>
      <c r="FUU746" s="13"/>
      <c r="FUV746" s="13"/>
      <c r="FUW746" s="13"/>
      <c r="FUX746" s="13"/>
      <c r="FUY746" s="13"/>
      <c r="FUZ746" s="13"/>
      <c r="FVA746" s="13"/>
      <c r="FVB746" s="13"/>
      <c r="FVC746" s="13"/>
      <c r="FVD746" s="13"/>
      <c r="FVE746" s="13"/>
      <c r="FVF746" s="13"/>
      <c r="FVG746" s="13"/>
      <c r="FVH746" s="13"/>
      <c r="FVI746" s="13"/>
      <c r="FVJ746" s="13"/>
      <c r="FVK746" s="13"/>
      <c r="FVL746" s="13"/>
      <c r="FVM746" s="13"/>
      <c r="FVN746" s="13"/>
      <c r="FVO746" s="13"/>
      <c r="FVP746" s="13"/>
      <c r="FVQ746" s="13"/>
      <c r="FVR746" s="13"/>
      <c r="FVS746" s="13"/>
      <c r="FVT746" s="13"/>
      <c r="FVU746" s="13"/>
      <c r="FVV746" s="13"/>
      <c r="FVW746" s="13"/>
      <c r="FVX746" s="13"/>
      <c r="FVY746" s="13"/>
      <c r="FVZ746" s="13"/>
      <c r="FWA746" s="13"/>
      <c r="FWB746" s="13"/>
      <c r="FWC746" s="13"/>
      <c r="FWD746" s="13"/>
      <c r="FWE746" s="13"/>
      <c r="FWF746" s="13"/>
      <c r="FWG746" s="13"/>
      <c r="FWH746" s="13"/>
      <c r="FWI746" s="13"/>
      <c r="FWJ746" s="13"/>
      <c r="FWK746" s="13"/>
      <c r="FWL746" s="13"/>
      <c r="FWM746" s="13"/>
      <c r="FWN746" s="13"/>
      <c r="FWO746" s="13"/>
      <c r="FWP746" s="13"/>
      <c r="FWQ746" s="13"/>
      <c r="FWR746" s="13"/>
      <c r="FWS746" s="13"/>
      <c r="FWT746" s="13"/>
      <c r="FWU746" s="13"/>
      <c r="FWV746" s="13"/>
      <c r="FWW746" s="13"/>
      <c r="FWX746" s="13"/>
      <c r="FWY746" s="13"/>
      <c r="FWZ746" s="13"/>
      <c r="FXA746" s="13"/>
      <c r="FXB746" s="13"/>
      <c r="FXC746" s="13"/>
      <c r="FXD746" s="13"/>
      <c r="FXE746" s="13"/>
      <c r="FXF746" s="13"/>
      <c r="FXG746" s="13"/>
      <c r="FXH746" s="13"/>
      <c r="FXI746" s="13"/>
      <c r="FXJ746" s="13"/>
      <c r="FXK746" s="13"/>
      <c r="FXL746" s="13"/>
      <c r="FXM746" s="13"/>
      <c r="FXN746" s="13"/>
      <c r="FXO746" s="13"/>
      <c r="FXP746" s="13"/>
      <c r="FXQ746" s="13"/>
      <c r="FXR746" s="13"/>
      <c r="FXS746" s="13"/>
      <c r="FXT746" s="13"/>
      <c r="FXU746" s="13"/>
      <c r="FXV746" s="13"/>
      <c r="FXW746" s="13"/>
      <c r="FXX746" s="13"/>
      <c r="FXY746" s="13"/>
      <c r="FXZ746" s="13"/>
      <c r="FYA746" s="13"/>
      <c r="FYB746" s="13"/>
      <c r="FYC746" s="13"/>
      <c r="FYD746" s="13"/>
      <c r="FYE746" s="13"/>
      <c r="FYF746" s="13"/>
      <c r="FYG746" s="13"/>
      <c r="FYH746" s="13"/>
      <c r="FYI746" s="13"/>
      <c r="FYJ746" s="13"/>
      <c r="FYK746" s="13"/>
      <c r="FYL746" s="13"/>
      <c r="FYM746" s="13"/>
      <c r="FYN746" s="13"/>
      <c r="FYO746" s="13"/>
      <c r="FYP746" s="13"/>
      <c r="FYQ746" s="13"/>
      <c r="FYR746" s="13"/>
      <c r="FYS746" s="13"/>
      <c r="FYT746" s="13"/>
      <c r="FYU746" s="13"/>
      <c r="FYV746" s="13"/>
      <c r="FYW746" s="13"/>
      <c r="FYX746" s="13"/>
      <c r="FYY746" s="13"/>
      <c r="FYZ746" s="13"/>
      <c r="FZA746" s="13"/>
      <c r="FZB746" s="13"/>
      <c r="FZC746" s="13"/>
      <c r="FZD746" s="13"/>
      <c r="FZE746" s="13"/>
      <c r="FZF746" s="13"/>
      <c r="FZG746" s="13"/>
      <c r="FZH746" s="13"/>
      <c r="FZI746" s="13"/>
      <c r="FZJ746" s="13"/>
      <c r="FZK746" s="13"/>
      <c r="FZL746" s="13"/>
      <c r="FZM746" s="13"/>
      <c r="FZN746" s="13"/>
      <c r="FZO746" s="13"/>
      <c r="FZP746" s="13"/>
      <c r="FZQ746" s="13"/>
      <c r="FZR746" s="13"/>
      <c r="FZS746" s="13"/>
      <c r="FZT746" s="13"/>
      <c r="FZU746" s="13"/>
      <c r="FZV746" s="13"/>
      <c r="FZW746" s="13"/>
      <c r="FZX746" s="13"/>
      <c r="FZY746" s="13"/>
      <c r="FZZ746" s="13"/>
      <c r="GAA746" s="13"/>
      <c r="GAB746" s="13"/>
      <c r="GAC746" s="13"/>
      <c r="GAD746" s="13"/>
      <c r="GAE746" s="13"/>
      <c r="GAF746" s="13"/>
      <c r="GAG746" s="13"/>
      <c r="GAH746" s="13"/>
      <c r="GAI746" s="13"/>
      <c r="GAJ746" s="13"/>
      <c r="GAK746" s="13"/>
      <c r="GAL746" s="13"/>
      <c r="GAM746" s="13"/>
      <c r="GAN746" s="13"/>
      <c r="GAO746" s="13"/>
      <c r="GAP746" s="13"/>
      <c r="GAQ746" s="13"/>
      <c r="GAR746" s="13"/>
      <c r="GAS746" s="13"/>
      <c r="GAT746" s="13"/>
      <c r="GAU746" s="13"/>
      <c r="GAV746" s="13"/>
      <c r="GAW746" s="13"/>
      <c r="GAX746" s="13"/>
      <c r="GAY746" s="13"/>
      <c r="GAZ746" s="13"/>
      <c r="GBA746" s="13"/>
      <c r="GBB746" s="13"/>
      <c r="GBC746" s="13"/>
      <c r="GBD746" s="13"/>
      <c r="GBE746" s="13"/>
      <c r="GBF746" s="13"/>
      <c r="GBG746" s="13"/>
      <c r="GBH746" s="13"/>
      <c r="GBI746" s="13"/>
      <c r="GBJ746" s="13"/>
      <c r="GBK746" s="13"/>
      <c r="GBL746" s="13"/>
      <c r="GBM746" s="13"/>
      <c r="GBN746" s="13"/>
      <c r="GBO746" s="13"/>
      <c r="GBP746" s="13"/>
      <c r="GBQ746" s="13"/>
      <c r="GBR746" s="13"/>
      <c r="GBS746" s="13"/>
      <c r="GBT746" s="13"/>
      <c r="GBU746" s="13"/>
      <c r="GBV746" s="13"/>
      <c r="GBW746" s="13"/>
      <c r="GBX746" s="13"/>
      <c r="GBY746" s="13"/>
      <c r="GBZ746" s="13"/>
      <c r="GCA746" s="13"/>
      <c r="GCB746" s="13"/>
      <c r="GCC746" s="13"/>
      <c r="GCD746" s="13"/>
      <c r="GCE746" s="13"/>
      <c r="GCF746" s="13"/>
      <c r="GCG746" s="13"/>
      <c r="GCH746" s="13"/>
      <c r="GCI746" s="13"/>
      <c r="GCJ746" s="13"/>
      <c r="GCK746" s="13"/>
      <c r="GCL746" s="13"/>
      <c r="GCM746" s="13"/>
      <c r="GCN746" s="13"/>
      <c r="GCO746" s="13"/>
      <c r="GCP746" s="13"/>
      <c r="GCQ746" s="13"/>
      <c r="GCR746" s="13"/>
      <c r="GCS746" s="13"/>
      <c r="GCT746" s="13"/>
      <c r="GCU746" s="13"/>
      <c r="GCV746" s="13"/>
      <c r="GCW746" s="13"/>
      <c r="GCX746" s="13"/>
      <c r="GCY746" s="13"/>
      <c r="GCZ746" s="13"/>
      <c r="GDA746" s="13"/>
      <c r="GDB746" s="13"/>
      <c r="GDC746" s="13"/>
      <c r="GDD746" s="13"/>
      <c r="GDE746" s="13"/>
      <c r="GDF746" s="13"/>
      <c r="GDG746" s="13"/>
      <c r="GDH746" s="13"/>
      <c r="GDI746" s="13"/>
      <c r="GDJ746" s="13"/>
      <c r="GDK746" s="13"/>
      <c r="GDL746" s="13"/>
      <c r="GDM746" s="13"/>
      <c r="GDN746" s="13"/>
      <c r="GDO746" s="13"/>
      <c r="GDP746" s="13"/>
      <c r="GDQ746" s="13"/>
      <c r="GDR746" s="13"/>
      <c r="GDS746" s="13"/>
      <c r="GDT746" s="13"/>
      <c r="GDU746" s="13"/>
      <c r="GDV746" s="13"/>
      <c r="GDW746" s="13"/>
      <c r="GDX746" s="13"/>
      <c r="GDY746" s="13"/>
      <c r="GDZ746" s="13"/>
      <c r="GEA746" s="13"/>
      <c r="GEB746" s="13"/>
      <c r="GEC746" s="13"/>
      <c r="GED746" s="13"/>
      <c r="GEE746" s="13"/>
      <c r="GEF746" s="13"/>
      <c r="GEG746" s="13"/>
      <c r="GEH746" s="13"/>
      <c r="GEI746" s="13"/>
      <c r="GEJ746" s="13"/>
      <c r="GEK746" s="13"/>
      <c r="GEL746" s="13"/>
      <c r="GEM746" s="13"/>
      <c r="GEN746" s="13"/>
      <c r="GEO746" s="13"/>
      <c r="GEP746" s="13"/>
      <c r="GEQ746" s="13"/>
      <c r="GER746" s="13"/>
      <c r="GES746" s="13"/>
      <c r="GET746" s="13"/>
      <c r="GEU746" s="13"/>
      <c r="GEV746" s="13"/>
      <c r="GEW746" s="13"/>
      <c r="GEX746" s="13"/>
      <c r="GEY746" s="13"/>
      <c r="GEZ746" s="13"/>
      <c r="GFA746" s="13"/>
      <c r="GFB746" s="13"/>
      <c r="GFC746" s="13"/>
      <c r="GFD746" s="13"/>
      <c r="GFE746" s="13"/>
      <c r="GFF746" s="13"/>
      <c r="GFG746" s="13"/>
      <c r="GFH746" s="13"/>
      <c r="GFI746" s="13"/>
      <c r="GFJ746" s="13"/>
      <c r="GFK746" s="13"/>
      <c r="GFL746" s="13"/>
      <c r="GFM746" s="13"/>
      <c r="GFN746" s="13"/>
      <c r="GFO746" s="13"/>
      <c r="GFP746" s="13"/>
      <c r="GFQ746" s="13"/>
      <c r="GFR746" s="13"/>
      <c r="GFS746" s="13"/>
      <c r="GFT746" s="13"/>
      <c r="GFU746" s="13"/>
      <c r="GFV746" s="13"/>
      <c r="GFW746" s="13"/>
      <c r="GFX746" s="13"/>
      <c r="GFY746" s="13"/>
      <c r="GFZ746" s="13"/>
      <c r="GGA746" s="13"/>
      <c r="GGB746" s="13"/>
      <c r="GGC746" s="13"/>
      <c r="GGD746" s="13"/>
      <c r="GGE746" s="13"/>
      <c r="GGF746" s="13"/>
      <c r="GGG746" s="13"/>
      <c r="GGH746" s="13"/>
      <c r="GGI746" s="13"/>
      <c r="GGJ746" s="13"/>
      <c r="GGK746" s="13"/>
      <c r="GGL746" s="13"/>
      <c r="GGM746" s="13"/>
      <c r="GGN746" s="13"/>
      <c r="GGO746" s="13"/>
      <c r="GGP746" s="13"/>
      <c r="GGQ746" s="13"/>
      <c r="GGR746" s="13"/>
      <c r="GGS746" s="13"/>
      <c r="GGT746" s="13"/>
      <c r="GGU746" s="13"/>
      <c r="GGV746" s="13"/>
      <c r="GGW746" s="13"/>
      <c r="GGX746" s="13"/>
      <c r="GGY746" s="13"/>
      <c r="GGZ746" s="13"/>
      <c r="GHA746" s="13"/>
      <c r="GHB746" s="13"/>
      <c r="GHC746" s="13"/>
      <c r="GHD746" s="13"/>
      <c r="GHE746" s="13"/>
      <c r="GHF746" s="13"/>
      <c r="GHG746" s="13"/>
      <c r="GHH746" s="13"/>
      <c r="GHI746" s="13"/>
      <c r="GHJ746" s="13"/>
      <c r="GHK746" s="13"/>
      <c r="GHL746" s="13"/>
      <c r="GHM746" s="13"/>
      <c r="GHN746" s="13"/>
      <c r="GHO746" s="13"/>
      <c r="GHP746" s="13"/>
      <c r="GHQ746" s="13"/>
      <c r="GHR746" s="13"/>
      <c r="GHS746" s="13"/>
      <c r="GHT746" s="13"/>
      <c r="GHU746" s="13"/>
      <c r="GHV746" s="13"/>
      <c r="GHW746" s="13"/>
      <c r="GHX746" s="13"/>
      <c r="GHY746" s="13"/>
      <c r="GHZ746" s="13"/>
      <c r="GIA746" s="13"/>
      <c r="GIB746" s="13"/>
      <c r="GIC746" s="13"/>
      <c r="GID746" s="13"/>
      <c r="GIE746" s="13"/>
      <c r="GIF746" s="13"/>
      <c r="GIG746" s="13"/>
      <c r="GIH746" s="13"/>
      <c r="GII746" s="13"/>
      <c r="GIJ746" s="13"/>
      <c r="GIK746" s="13"/>
      <c r="GIL746" s="13"/>
      <c r="GIM746" s="13"/>
      <c r="GIN746" s="13"/>
      <c r="GIO746" s="13"/>
      <c r="GIP746" s="13"/>
      <c r="GIQ746" s="13"/>
      <c r="GIR746" s="13"/>
      <c r="GIS746" s="13"/>
      <c r="GIT746" s="13"/>
      <c r="GIU746" s="13"/>
      <c r="GIV746" s="13"/>
      <c r="GIW746" s="13"/>
      <c r="GIX746" s="13"/>
      <c r="GIY746" s="13"/>
      <c r="GIZ746" s="13"/>
      <c r="GJA746" s="13"/>
      <c r="GJB746" s="13"/>
      <c r="GJC746" s="13"/>
      <c r="GJD746" s="13"/>
      <c r="GJE746" s="13"/>
      <c r="GJF746" s="13"/>
      <c r="GJG746" s="13"/>
      <c r="GJH746" s="13"/>
      <c r="GJI746" s="13"/>
      <c r="GJJ746" s="13"/>
      <c r="GJK746" s="13"/>
      <c r="GJL746" s="13"/>
      <c r="GJM746" s="13"/>
      <c r="GJN746" s="13"/>
      <c r="GJO746" s="13"/>
      <c r="GJP746" s="13"/>
      <c r="GJQ746" s="13"/>
      <c r="GJR746" s="13"/>
      <c r="GJS746" s="13"/>
      <c r="GJT746" s="13"/>
      <c r="GJU746" s="13"/>
      <c r="GJV746" s="13"/>
      <c r="GJW746" s="13"/>
      <c r="GJX746" s="13"/>
      <c r="GJY746" s="13"/>
      <c r="GJZ746" s="13"/>
      <c r="GKA746" s="13"/>
      <c r="GKB746" s="13"/>
      <c r="GKC746" s="13"/>
      <c r="GKD746" s="13"/>
      <c r="GKE746" s="13"/>
      <c r="GKF746" s="13"/>
      <c r="GKG746" s="13"/>
      <c r="GKH746" s="13"/>
      <c r="GKI746" s="13"/>
      <c r="GKJ746" s="13"/>
      <c r="GKK746" s="13"/>
      <c r="GKL746" s="13"/>
      <c r="GKM746" s="13"/>
      <c r="GKN746" s="13"/>
      <c r="GKO746" s="13"/>
      <c r="GKP746" s="13"/>
      <c r="GKQ746" s="13"/>
      <c r="GKR746" s="13"/>
      <c r="GKS746" s="13"/>
      <c r="GKT746" s="13"/>
      <c r="GKU746" s="13"/>
      <c r="GKV746" s="13"/>
      <c r="GKW746" s="13"/>
      <c r="GKX746" s="13"/>
      <c r="GKY746" s="13"/>
      <c r="GKZ746" s="13"/>
      <c r="GLA746" s="13"/>
      <c r="GLB746" s="13"/>
      <c r="GLC746" s="13"/>
      <c r="GLD746" s="13"/>
      <c r="GLE746" s="13"/>
      <c r="GLF746" s="13"/>
      <c r="GLG746" s="13"/>
      <c r="GLH746" s="13"/>
      <c r="GLI746" s="13"/>
      <c r="GLJ746" s="13"/>
      <c r="GLK746" s="13"/>
      <c r="GLL746" s="13"/>
      <c r="GLM746" s="13"/>
      <c r="GLN746" s="13"/>
      <c r="GLO746" s="13"/>
      <c r="GLP746" s="13"/>
      <c r="GLQ746" s="13"/>
      <c r="GLR746" s="13"/>
      <c r="GLS746" s="13"/>
      <c r="GLT746" s="13"/>
      <c r="GLU746" s="13"/>
      <c r="GLV746" s="13"/>
      <c r="GLW746" s="13"/>
      <c r="GLX746" s="13"/>
      <c r="GLY746" s="13"/>
      <c r="GLZ746" s="13"/>
      <c r="GMA746" s="13"/>
      <c r="GMB746" s="13"/>
      <c r="GMC746" s="13"/>
      <c r="GMD746" s="13"/>
      <c r="GME746" s="13"/>
      <c r="GMF746" s="13"/>
      <c r="GMG746" s="13"/>
      <c r="GMH746" s="13"/>
      <c r="GMI746" s="13"/>
      <c r="GMJ746" s="13"/>
      <c r="GMK746" s="13"/>
      <c r="GML746" s="13"/>
      <c r="GMM746" s="13"/>
      <c r="GMN746" s="13"/>
      <c r="GMO746" s="13"/>
      <c r="GMP746" s="13"/>
      <c r="GMQ746" s="13"/>
      <c r="GMR746" s="13"/>
      <c r="GMS746" s="13"/>
      <c r="GMT746" s="13"/>
      <c r="GMU746" s="13"/>
      <c r="GMV746" s="13"/>
      <c r="GMW746" s="13"/>
      <c r="GMX746" s="13"/>
      <c r="GMY746" s="13"/>
      <c r="GMZ746" s="13"/>
      <c r="GNA746" s="13"/>
      <c r="GNB746" s="13"/>
      <c r="GNC746" s="13"/>
      <c r="GND746" s="13"/>
      <c r="GNE746" s="13"/>
      <c r="GNF746" s="13"/>
      <c r="GNG746" s="13"/>
      <c r="GNH746" s="13"/>
      <c r="GNI746" s="13"/>
      <c r="GNJ746" s="13"/>
      <c r="GNK746" s="13"/>
      <c r="GNL746" s="13"/>
      <c r="GNM746" s="13"/>
      <c r="GNN746" s="13"/>
      <c r="GNO746" s="13"/>
      <c r="GNP746" s="13"/>
      <c r="GNQ746" s="13"/>
      <c r="GNR746" s="13"/>
      <c r="GNS746" s="13"/>
      <c r="GNT746" s="13"/>
      <c r="GNU746" s="13"/>
      <c r="GNV746" s="13"/>
      <c r="GNW746" s="13"/>
      <c r="GNX746" s="13"/>
      <c r="GNY746" s="13"/>
      <c r="GNZ746" s="13"/>
      <c r="GOA746" s="13"/>
      <c r="GOB746" s="13"/>
      <c r="GOC746" s="13"/>
      <c r="GOD746" s="13"/>
      <c r="GOE746" s="13"/>
      <c r="GOF746" s="13"/>
      <c r="GOG746" s="13"/>
      <c r="GOH746" s="13"/>
      <c r="GOI746" s="13"/>
      <c r="GOJ746" s="13"/>
      <c r="GOK746" s="13"/>
      <c r="GOL746" s="13"/>
      <c r="GOM746" s="13"/>
      <c r="GON746" s="13"/>
      <c r="GOO746" s="13"/>
      <c r="GOP746" s="13"/>
      <c r="GOQ746" s="13"/>
      <c r="GOR746" s="13"/>
      <c r="GOS746" s="13"/>
      <c r="GOT746" s="13"/>
      <c r="GOU746" s="13"/>
      <c r="GOV746" s="13"/>
      <c r="GOW746" s="13"/>
      <c r="GOX746" s="13"/>
      <c r="GOY746" s="13"/>
      <c r="GOZ746" s="13"/>
      <c r="GPA746" s="13"/>
      <c r="GPB746" s="13"/>
      <c r="GPC746" s="13"/>
      <c r="GPD746" s="13"/>
      <c r="GPE746" s="13"/>
      <c r="GPF746" s="13"/>
      <c r="GPG746" s="13"/>
      <c r="GPH746" s="13"/>
      <c r="GPI746" s="13"/>
      <c r="GPJ746" s="13"/>
      <c r="GPK746" s="13"/>
      <c r="GPL746" s="13"/>
      <c r="GPM746" s="13"/>
      <c r="GPN746" s="13"/>
      <c r="GPO746" s="13"/>
      <c r="GPP746" s="13"/>
      <c r="GPQ746" s="13"/>
      <c r="GPR746" s="13"/>
      <c r="GPS746" s="13"/>
      <c r="GPT746" s="13"/>
      <c r="GPU746" s="13"/>
      <c r="GPV746" s="13"/>
      <c r="GPW746" s="13"/>
      <c r="GPX746" s="13"/>
      <c r="GPY746" s="13"/>
      <c r="GPZ746" s="13"/>
      <c r="GQA746" s="13"/>
      <c r="GQB746" s="13"/>
      <c r="GQC746" s="13"/>
      <c r="GQD746" s="13"/>
      <c r="GQE746" s="13"/>
      <c r="GQF746" s="13"/>
      <c r="GQG746" s="13"/>
      <c r="GQH746" s="13"/>
      <c r="GQI746" s="13"/>
      <c r="GQJ746" s="13"/>
      <c r="GQK746" s="13"/>
      <c r="GQL746" s="13"/>
      <c r="GQM746" s="13"/>
      <c r="GQN746" s="13"/>
      <c r="GQO746" s="13"/>
      <c r="GQP746" s="13"/>
      <c r="GQQ746" s="13"/>
      <c r="GQR746" s="13"/>
      <c r="GQS746" s="13"/>
      <c r="GQT746" s="13"/>
      <c r="GQU746" s="13"/>
      <c r="GQV746" s="13"/>
      <c r="GQW746" s="13"/>
      <c r="GQX746" s="13"/>
      <c r="GQY746" s="13"/>
      <c r="GQZ746" s="13"/>
      <c r="GRA746" s="13"/>
      <c r="GRB746" s="13"/>
      <c r="GRC746" s="13"/>
      <c r="GRD746" s="13"/>
      <c r="GRE746" s="13"/>
      <c r="GRF746" s="13"/>
      <c r="GRG746" s="13"/>
      <c r="GRH746" s="13"/>
      <c r="GRI746" s="13"/>
      <c r="GRJ746" s="13"/>
      <c r="GRK746" s="13"/>
      <c r="GRL746" s="13"/>
      <c r="GRM746" s="13"/>
      <c r="GRN746" s="13"/>
      <c r="GRO746" s="13"/>
      <c r="GRP746" s="13"/>
      <c r="GRQ746" s="13"/>
      <c r="GRR746" s="13"/>
      <c r="GRS746" s="13"/>
      <c r="GRT746" s="13"/>
      <c r="GRU746" s="13"/>
      <c r="GRV746" s="13"/>
      <c r="GRW746" s="13"/>
      <c r="GRX746" s="13"/>
      <c r="GRY746" s="13"/>
      <c r="GRZ746" s="13"/>
      <c r="GSA746" s="13"/>
      <c r="GSB746" s="13"/>
      <c r="GSC746" s="13"/>
      <c r="GSD746" s="13"/>
      <c r="GSE746" s="13"/>
      <c r="GSF746" s="13"/>
      <c r="GSG746" s="13"/>
      <c r="GSH746" s="13"/>
      <c r="GSI746" s="13"/>
      <c r="GSJ746" s="13"/>
      <c r="GSK746" s="13"/>
      <c r="GSL746" s="13"/>
      <c r="GSM746" s="13"/>
      <c r="GSN746" s="13"/>
      <c r="GSO746" s="13"/>
      <c r="GSP746" s="13"/>
      <c r="GSQ746" s="13"/>
      <c r="GSR746" s="13"/>
      <c r="GSS746" s="13"/>
      <c r="GST746" s="13"/>
      <c r="GSU746" s="13"/>
      <c r="GSV746" s="13"/>
      <c r="GSW746" s="13"/>
      <c r="GSX746" s="13"/>
      <c r="GSY746" s="13"/>
      <c r="GSZ746" s="13"/>
      <c r="GTA746" s="13"/>
      <c r="GTB746" s="13"/>
      <c r="GTC746" s="13"/>
      <c r="GTD746" s="13"/>
      <c r="GTE746" s="13"/>
      <c r="GTF746" s="13"/>
      <c r="GTG746" s="13"/>
      <c r="GTH746" s="13"/>
      <c r="GTI746" s="13"/>
      <c r="GTJ746" s="13"/>
      <c r="GTK746" s="13"/>
      <c r="GTL746" s="13"/>
      <c r="GTM746" s="13"/>
      <c r="GTN746" s="13"/>
      <c r="GTO746" s="13"/>
      <c r="GTP746" s="13"/>
      <c r="GTQ746" s="13"/>
      <c r="GTR746" s="13"/>
      <c r="GTS746" s="13"/>
      <c r="GTT746" s="13"/>
      <c r="GTU746" s="13"/>
      <c r="GTV746" s="13"/>
      <c r="GTW746" s="13"/>
      <c r="GTX746" s="13"/>
      <c r="GTY746" s="13"/>
      <c r="GTZ746" s="13"/>
      <c r="GUA746" s="13"/>
      <c r="GUB746" s="13"/>
      <c r="GUC746" s="13"/>
      <c r="GUD746" s="13"/>
      <c r="GUE746" s="13"/>
      <c r="GUF746" s="13"/>
      <c r="GUG746" s="13"/>
      <c r="GUH746" s="13"/>
      <c r="GUI746" s="13"/>
      <c r="GUJ746" s="13"/>
      <c r="GUK746" s="13"/>
      <c r="GUL746" s="13"/>
      <c r="GUM746" s="13"/>
      <c r="GUN746" s="13"/>
      <c r="GUO746" s="13"/>
      <c r="GUP746" s="13"/>
      <c r="GUQ746" s="13"/>
      <c r="GUR746" s="13"/>
      <c r="GUS746" s="13"/>
      <c r="GUT746" s="13"/>
      <c r="GUU746" s="13"/>
      <c r="GUV746" s="13"/>
      <c r="GUW746" s="13"/>
      <c r="GUX746" s="13"/>
      <c r="GUY746" s="13"/>
      <c r="GUZ746" s="13"/>
      <c r="GVA746" s="13"/>
      <c r="GVB746" s="13"/>
      <c r="GVC746" s="13"/>
      <c r="GVD746" s="13"/>
      <c r="GVE746" s="13"/>
      <c r="GVF746" s="13"/>
      <c r="GVG746" s="13"/>
      <c r="GVH746" s="13"/>
      <c r="GVI746" s="13"/>
      <c r="GVJ746" s="13"/>
      <c r="GVK746" s="13"/>
      <c r="GVL746" s="13"/>
      <c r="GVM746" s="13"/>
      <c r="GVN746" s="13"/>
      <c r="GVO746" s="13"/>
      <c r="GVP746" s="13"/>
      <c r="GVQ746" s="13"/>
      <c r="GVR746" s="13"/>
      <c r="GVS746" s="13"/>
      <c r="GVT746" s="13"/>
      <c r="GVU746" s="13"/>
      <c r="GVV746" s="13"/>
      <c r="GVW746" s="13"/>
      <c r="GVX746" s="13"/>
      <c r="GVY746" s="13"/>
      <c r="GVZ746" s="13"/>
      <c r="GWA746" s="13"/>
      <c r="GWB746" s="13"/>
      <c r="GWC746" s="13"/>
      <c r="GWD746" s="13"/>
      <c r="GWE746" s="13"/>
      <c r="GWF746" s="13"/>
      <c r="GWG746" s="13"/>
      <c r="GWH746" s="13"/>
      <c r="GWI746" s="13"/>
      <c r="GWJ746" s="13"/>
      <c r="GWK746" s="13"/>
      <c r="GWL746" s="13"/>
      <c r="GWM746" s="13"/>
      <c r="GWN746" s="13"/>
      <c r="GWO746" s="13"/>
      <c r="GWP746" s="13"/>
      <c r="GWQ746" s="13"/>
      <c r="GWR746" s="13"/>
      <c r="GWS746" s="13"/>
      <c r="GWT746" s="13"/>
      <c r="GWU746" s="13"/>
      <c r="GWV746" s="13"/>
      <c r="GWW746" s="13"/>
      <c r="GWX746" s="13"/>
      <c r="GWY746" s="13"/>
      <c r="GWZ746" s="13"/>
      <c r="GXA746" s="13"/>
      <c r="GXB746" s="13"/>
      <c r="GXC746" s="13"/>
      <c r="GXD746" s="13"/>
      <c r="GXE746" s="13"/>
      <c r="GXF746" s="13"/>
      <c r="GXG746" s="13"/>
      <c r="GXH746" s="13"/>
      <c r="GXI746" s="13"/>
      <c r="GXJ746" s="13"/>
      <c r="GXK746" s="13"/>
      <c r="GXL746" s="13"/>
      <c r="GXM746" s="13"/>
      <c r="GXN746" s="13"/>
      <c r="GXO746" s="13"/>
      <c r="GXP746" s="13"/>
      <c r="GXQ746" s="13"/>
      <c r="GXR746" s="13"/>
      <c r="GXS746" s="13"/>
      <c r="GXT746" s="13"/>
      <c r="GXU746" s="13"/>
      <c r="GXV746" s="13"/>
      <c r="GXW746" s="13"/>
      <c r="GXX746" s="13"/>
      <c r="GXY746" s="13"/>
      <c r="GXZ746" s="13"/>
      <c r="GYA746" s="13"/>
      <c r="GYB746" s="13"/>
      <c r="GYC746" s="13"/>
      <c r="GYD746" s="13"/>
      <c r="GYE746" s="13"/>
      <c r="GYF746" s="13"/>
      <c r="GYG746" s="13"/>
      <c r="GYH746" s="13"/>
      <c r="GYI746" s="13"/>
      <c r="GYJ746" s="13"/>
      <c r="GYK746" s="13"/>
      <c r="GYL746" s="13"/>
      <c r="GYM746" s="13"/>
      <c r="GYN746" s="13"/>
      <c r="GYO746" s="13"/>
      <c r="GYP746" s="13"/>
      <c r="GYQ746" s="13"/>
      <c r="GYR746" s="13"/>
      <c r="GYS746" s="13"/>
      <c r="GYT746" s="13"/>
      <c r="GYU746" s="13"/>
      <c r="GYV746" s="13"/>
      <c r="GYW746" s="13"/>
      <c r="GYX746" s="13"/>
      <c r="GYY746" s="13"/>
      <c r="GYZ746" s="13"/>
      <c r="GZA746" s="13"/>
      <c r="GZB746" s="13"/>
      <c r="GZC746" s="13"/>
      <c r="GZD746" s="13"/>
      <c r="GZE746" s="13"/>
      <c r="GZF746" s="13"/>
      <c r="GZG746" s="13"/>
      <c r="GZH746" s="13"/>
      <c r="GZI746" s="13"/>
      <c r="GZJ746" s="13"/>
      <c r="GZK746" s="13"/>
      <c r="GZL746" s="13"/>
      <c r="GZM746" s="13"/>
      <c r="GZN746" s="13"/>
      <c r="GZO746" s="13"/>
      <c r="GZP746" s="13"/>
      <c r="GZQ746" s="13"/>
      <c r="GZR746" s="13"/>
      <c r="GZS746" s="13"/>
      <c r="GZT746" s="13"/>
      <c r="GZU746" s="13"/>
      <c r="GZV746" s="13"/>
      <c r="GZW746" s="13"/>
      <c r="GZX746" s="13"/>
      <c r="GZY746" s="13"/>
      <c r="GZZ746" s="13"/>
      <c r="HAA746" s="13"/>
      <c r="HAB746" s="13"/>
      <c r="HAC746" s="13"/>
      <c r="HAD746" s="13"/>
      <c r="HAE746" s="13"/>
      <c r="HAF746" s="13"/>
      <c r="HAG746" s="13"/>
      <c r="HAH746" s="13"/>
      <c r="HAI746" s="13"/>
      <c r="HAJ746" s="13"/>
      <c r="HAK746" s="13"/>
      <c r="HAL746" s="13"/>
      <c r="HAM746" s="13"/>
      <c r="HAN746" s="13"/>
      <c r="HAO746" s="13"/>
      <c r="HAP746" s="13"/>
      <c r="HAQ746" s="13"/>
      <c r="HAR746" s="13"/>
      <c r="HAS746" s="13"/>
      <c r="HAT746" s="13"/>
      <c r="HAU746" s="13"/>
      <c r="HAV746" s="13"/>
      <c r="HAW746" s="13"/>
      <c r="HAX746" s="13"/>
      <c r="HAY746" s="13"/>
      <c r="HAZ746" s="13"/>
      <c r="HBA746" s="13"/>
      <c r="HBB746" s="13"/>
      <c r="HBC746" s="13"/>
      <c r="HBD746" s="13"/>
      <c r="HBE746" s="13"/>
      <c r="HBF746" s="13"/>
      <c r="HBG746" s="13"/>
      <c r="HBH746" s="13"/>
      <c r="HBI746" s="13"/>
      <c r="HBJ746" s="13"/>
      <c r="HBK746" s="13"/>
      <c r="HBL746" s="13"/>
      <c r="HBM746" s="13"/>
      <c r="HBN746" s="13"/>
      <c r="HBO746" s="13"/>
      <c r="HBP746" s="13"/>
      <c r="HBQ746" s="13"/>
      <c r="HBR746" s="13"/>
      <c r="HBS746" s="13"/>
      <c r="HBT746" s="13"/>
      <c r="HBU746" s="13"/>
      <c r="HBV746" s="13"/>
      <c r="HBW746" s="13"/>
      <c r="HBX746" s="13"/>
      <c r="HBY746" s="13"/>
      <c r="HBZ746" s="13"/>
      <c r="HCA746" s="13"/>
      <c r="HCB746" s="13"/>
      <c r="HCC746" s="13"/>
      <c r="HCD746" s="13"/>
      <c r="HCE746" s="13"/>
      <c r="HCF746" s="13"/>
      <c r="HCG746" s="13"/>
      <c r="HCH746" s="13"/>
      <c r="HCI746" s="13"/>
      <c r="HCJ746" s="13"/>
      <c r="HCK746" s="13"/>
      <c r="HCL746" s="13"/>
      <c r="HCM746" s="13"/>
      <c r="HCN746" s="13"/>
      <c r="HCO746" s="13"/>
      <c r="HCP746" s="13"/>
      <c r="HCQ746" s="13"/>
      <c r="HCR746" s="13"/>
      <c r="HCS746" s="13"/>
      <c r="HCT746" s="13"/>
      <c r="HCU746" s="13"/>
      <c r="HCV746" s="13"/>
      <c r="HCW746" s="13"/>
      <c r="HCX746" s="13"/>
      <c r="HCY746" s="13"/>
      <c r="HCZ746" s="13"/>
      <c r="HDA746" s="13"/>
      <c r="HDB746" s="13"/>
      <c r="HDC746" s="13"/>
      <c r="HDD746" s="13"/>
      <c r="HDE746" s="13"/>
      <c r="HDF746" s="13"/>
      <c r="HDG746" s="13"/>
      <c r="HDH746" s="13"/>
      <c r="HDI746" s="13"/>
      <c r="HDJ746" s="13"/>
      <c r="HDK746" s="13"/>
      <c r="HDL746" s="13"/>
      <c r="HDM746" s="13"/>
      <c r="HDN746" s="13"/>
      <c r="HDO746" s="13"/>
      <c r="HDP746" s="13"/>
      <c r="HDQ746" s="13"/>
      <c r="HDR746" s="13"/>
      <c r="HDS746" s="13"/>
      <c r="HDT746" s="13"/>
      <c r="HDU746" s="13"/>
      <c r="HDV746" s="13"/>
      <c r="HDW746" s="13"/>
      <c r="HDX746" s="13"/>
      <c r="HDY746" s="13"/>
      <c r="HDZ746" s="13"/>
      <c r="HEA746" s="13"/>
      <c r="HEB746" s="13"/>
      <c r="HEC746" s="13"/>
      <c r="HED746" s="13"/>
      <c r="HEE746" s="13"/>
      <c r="HEF746" s="13"/>
      <c r="HEG746" s="13"/>
      <c r="HEH746" s="13"/>
      <c r="HEI746" s="13"/>
      <c r="HEJ746" s="13"/>
      <c r="HEK746" s="13"/>
      <c r="HEL746" s="13"/>
      <c r="HEM746" s="13"/>
      <c r="HEN746" s="13"/>
      <c r="HEO746" s="13"/>
      <c r="HEP746" s="13"/>
      <c r="HEQ746" s="13"/>
      <c r="HER746" s="13"/>
      <c r="HES746" s="13"/>
      <c r="HET746" s="13"/>
      <c r="HEU746" s="13"/>
      <c r="HEV746" s="13"/>
      <c r="HEW746" s="13"/>
      <c r="HEX746" s="13"/>
      <c r="HEY746" s="13"/>
      <c r="HEZ746" s="13"/>
      <c r="HFA746" s="13"/>
      <c r="HFB746" s="13"/>
      <c r="HFC746" s="13"/>
      <c r="HFD746" s="13"/>
      <c r="HFE746" s="13"/>
      <c r="HFF746" s="13"/>
      <c r="HFG746" s="13"/>
      <c r="HFH746" s="13"/>
      <c r="HFI746" s="13"/>
      <c r="HFJ746" s="13"/>
      <c r="HFK746" s="13"/>
      <c r="HFL746" s="13"/>
      <c r="HFM746" s="13"/>
      <c r="HFN746" s="13"/>
      <c r="HFO746" s="13"/>
      <c r="HFP746" s="13"/>
      <c r="HFQ746" s="13"/>
      <c r="HFR746" s="13"/>
      <c r="HFS746" s="13"/>
      <c r="HFT746" s="13"/>
      <c r="HFU746" s="13"/>
      <c r="HFV746" s="13"/>
      <c r="HFW746" s="13"/>
      <c r="HFX746" s="13"/>
      <c r="HFY746" s="13"/>
      <c r="HFZ746" s="13"/>
      <c r="HGA746" s="13"/>
      <c r="HGB746" s="13"/>
      <c r="HGC746" s="13"/>
      <c r="HGD746" s="13"/>
      <c r="HGE746" s="13"/>
      <c r="HGF746" s="13"/>
      <c r="HGG746" s="13"/>
      <c r="HGH746" s="13"/>
      <c r="HGI746" s="13"/>
      <c r="HGJ746" s="13"/>
      <c r="HGK746" s="13"/>
      <c r="HGL746" s="13"/>
      <c r="HGM746" s="13"/>
      <c r="HGN746" s="13"/>
      <c r="HGO746" s="13"/>
      <c r="HGP746" s="13"/>
      <c r="HGQ746" s="13"/>
      <c r="HGR746" s="13"/>
      <c r="HGS746" s="13"/>
      <c r="HGT746" s="13"/>
      <c r="HGU746" s="13"/>
      <c r="HGV746" s="13"/>
      <c r="HGW746" s="13"/>
      <c r="HGX746" s="13"/>
      <c r="HGY746" s="13"/>
      <c r="HGZ746" s="13"/>
      <c r="HHA746" s="13"/>
      <c r="HHB746" s="13"/>
      <c r="HHC746" s="13"/>
      <c r="HHD746" s="13"/>
      <c r="HHE746" s="13"/>
      <c r="HHF746" s="13"/>
      <c r="HHG746" s="13"/>
      <c r="HHH746" s="13"/>
      <c r="HHI746" s="13"/>
      <c r="HHJ746" s="13"/>
      <c r="HHK746" s="13"/>
      <c r="HHL746" s="13"/>
      <c r="HHM746" s="13"/>
      <c r="HHN746" s="13"/>
      <c r="HHO746" s="13"/>
      <c r="HHP746" s="13"/>
      <c r="HHQ746" s="13"/>
      <c r="HHR746" s="13"/>
      <c r="HHS746" s="13"/>
      <c r="HHT746" s="13"/>
      <c r="HHU746" s="13"/>
      <c r="HHV746" s="13"/>
      <c r="HHW746" s="13"/>
      <c r="HHX746" s="13"/>
      <c r="HHY746" s="13"/>
      <c r="HHZ746" s="13"/>
      <c r="HIA746" s="13"/>
      <c r="HIB746" s="13"/>
      <c r="HIC746" s="13"/>
      <c r="HID746" s="13"/>
      <c r="HIE746" s="13"/>
      <c r="HIF746" s="13"/>
      <c r="HIG746" s="13"/>
      <c r="HIH746" s="13"/>
      <c r="HII746" s="13"/>
      <c r="HIJ746" s="13"/>
      <c r="HIK746" s="13"/>
      <c r="HIL746" s="13"/>
      <c r="HIM746" s="13"/>
      <c r="HIN746" s="13"/>
      <c r="HIO746" s="13"/>
      <c r="HIP746" s="13"/>
      <c r="HIQ746" s="13"/>
      <c r="HIR746" s="13"/>
      <c r="HIS746" s="13"/>
      <c r="HIT746" s="13"/>
      <c r="HIU746" s="13"/>
      <c r="HIV746" s="13"/>
      <c r="HIW746" s="13"/>
      <c r="HIX746" s="13"/>
      <c r="HIY746" s="13"/>
      <c r="HIZ746" s="13"/>
      <c r="HJA746" s="13"/>
      <c r="HJB746" s="13"/>
      <c r="HJC746" s="13"/>
      <c r="HJD746" s="13"/>
      <c r="HJE746" s="13"/>
      <c r="HJF746" s="13"/>
      <c r="HJG746" s="13"/>
      <c r="HJH746" s="13"/>
      <c r="HJI746" s="13"/>
      <c r="HJJ746" s="13"/>
      <c r="HJK746" s="13"/>
      <c r="HJL746" s="13"/>
      <c r="HJM746" s="13"/>
      <c r="HJN746" s="13"/>
      <c r="HJO746" s="13"/>
      <c r="HJP746" s="13"/>
      <c r="HJQ746" s="13"/>
      <c r="HJR746" s="13"/>
      <c r="HJS746" s="13"/>
      <c r="HJT746" s="13"/>
      <c r="HJU746" s="13"/>
      <c r="HJV746" s="13"/>
      <c r="HJW746" s="13"/>
      <c r="HJX746" s="13"/>
      <c r="HJY746" s="13"/>
      <c r="HJZ746" s="13"/>
      <c r="HKA746" s="13"/>
      <c r="HKB746" s="13"/>
      <c r="HKC746" s="13"/>
      <c r="HKD746" s="13"/>
      <c r="HKE746" s="13"/>
      <c r="HKF746" s="13"/>
      <c r="HKG746" s="13"/>
      <c r="HKH746" s="13"/>
      <c r="HKI746" s="13"/>
      <c r="HKJ746" s="13"/>
      <c r="HKK746" s="13"/>
      <c r="HKL746" s="13"/>
      <c r="HKM746" s="13"/>
      <c r="HKN746" s="13"/>
      <c r="HKO746" s="13"/>
      <c r="HKP746" s="13"/>
      <c r="HKQ746" s="13"/>
      <c r="HKR746" s="13"/>
      <c r="HKS746" s="13"/>
      <c r="HKT746" s="13"/>
      <c r="HKU746" s="13"/>
      <c r="HKV746" s="13"/>
      <c r="HKW746" s="13"/>
      <c r="HKX746" s="13"/>
      <c r="HKY746" s="13"/>
      <c r="HKZ746" s="13"/>
      <c r="HLA746" s="13"/>
      <c r="HLB746" s="13"/>
      <c r="HLC746" s="13"/>
      <c r="HLD746" s="13"/>
      <c r="HLE746" s="13"/>
      <c r="HLF746" s="13"/>
      <c r="HLG746" s="13"/>
      <c r="HLH746" s="13"/>
      <c r="HLI746" s="13"/>
      <c r="HLJ746" s="13"/>
      <c r="HLK746" s="13"/>
      <c r="HLL746" s="13"/>
      <c r="HLM746" s="13"/>
      <c r="HLN746" s="13"/>
      <c r="HLO746" s="13"/>
      <c r="HLP746" s="13"/>
      <c r="HLQ746" s="13"/>
      <c r="HLR746" s="13"/>
      <c r="HLS746" s="13"/>
      <c r="HLT746" s="13"/>
      <c r="HLU746" s="13"/>
      <c r="HLV746" s="13"/>
      <c r="HLW746" s="13"/>
      <c r="HLX746" s="13"/>
      <c r="HLY746" s="13"/>
      <c r="HLZ746" s="13"/>
      <c r="HMA746" s="13"/>
      <c r="HMB746" s="13"/>
      <c r="HMC746" s="13"/>
      <c r="HMD746" s="13"/>
      <c r="HME746" s="13"/>
      <c r="HMF746" s="13"/>
      <c r="HMG746" s="13"/>
      <c r="HMH746" s="13"/>
      <c r="HMI746" s="13"/>
      <c r="HMJ746" s="13"/>
      <c r="HMK746" s="13"/>
      <c r="HML746" s="13"/>
      <c r="HMM746" s="13"/>
      <c r="HMN746" s="13"/>
      <c r="HMO746" s="13"/>
      <c r="HMP746" s="13"/>
      <c r="HMQ746" s="13"/>
      <c r="HMR746" s="13"/>
      <c r="HMS746" s="13"/>
      <c r="HMT746" s="13"/>
      <c r="HMU746" s="13"/>
      <c r="HMV746" s="13"/>
      <c r="HMW746" s="13"/>
      <c r="HMX746" s="13"/>
      <c r="HMY746" s="13"/>
      <c r="HMZ746" s="13"/>
      <c r="HNA746" s="13"/>
      <c r="HNB746" s="13"/>
      <c r="HNC746" s="13"/>
      <c r="HND746" s="13"/>
      <c r="HNE746" s="13"/>
      <c r="HNF746" s="13"/>
      <c r="HNG746" s="13"/>
      <c r="HNH746" s="13"/>
      <c r="HNI746" s="13"/>
      <c r="HNJ746" s="13"/>
      <c r="HNK746" s="13"/>
      <c r="HNL746" s="13"/>
      <c r="HNM746" s="13"/>
      <c r="HNN746" s="13"/>
      <c r="HNO746" s="13"/>
      <c r="HNP746" s="13"/>
      <c r="HNQ746" s="13"/>
      <c r="HNR746" s="13"/>
      <c r="HNS746" s="13"/>
      <c r="HNT746" s="13"/>
      <c r="HNU746" s="13"/>
      <c r="HNV746" s="13"/>
      <c r="HNW746" s="13"/>
      <c r="HNX746" s="13"/>
      <c r="HNY746" s="13"/>
      <c r="HNZ746" s="13"/>
      <c r="HOA746" s="13"/>
      <c r="HOB746" s="13"/>
      <c r="HOC746" s="13"/>
      <c r="HOD746" s="13"/>
      <c r="HOE746" s="13"/>
      <c r="HOF746" s="13"/>
      <c r="HOG746" s="13"/>
      <c r="HOH746" s="13"/>
      <c r="HOI746" s="13"/>
      <c r="HOJ746" s="13"/>
      <c r="HOK746" s="13"/>
      <c r="HOL746" s="13"/>
      <c r="HOM746" s="13"/>
      <c r="HON746" s="13"/>
      <c r="HOO746" s="13"/>
      <c r="HOP746" s="13"/>
      <c r="HOQ746" s="13"/>
      <c r="HOR746" s="13"/>
      <c r="HOS746" s="13"/>
      <c r="HOT746" s="13"/>
      <c r="HOU746" s="13"/>
      <c r="HOV746" s="13"/>
      <c r="HOW746" s="13"/>
      <c r="HOX746" s="13"/>
      <c r="HOY746" s="13"/>
      <c r="HOZ746" s="13"/>
      <c r="HPA746" s="13"/>
      <c r="HPB746" s="13"/>
      <c r="HPC746" s="13"/>
      <c r="HPD746" s="13"/>
      <c r="HPE746" s="13"/>
      <c r="HPF746" s="13"/>
      <c r="HPG746" s="13"/>
      <c r="HPH746" s="13"/>
      <c r="HPI746" s="13"/>
      <c r="HPJ746" s="13"/>
      <c r="HPK746" s="13"/>
      <c r="HPL746" s="13"/>
      <c r="HPM746" s="13"/>
      <c r="HPN746" s="13"/>
      <c r="HPO746" s="13"/>
      <c r="HPP746" s="13"/>
      <c r="HPQ746" s="13"/>
      <c r="HPR746" s="13"/>
      <c r="HPS746" s="13"/>
      <c r="HPT746" s="13"/>
      <c r="HPU746" s="13"/>
      <c r="HPV746" s="13"/>
      <c r="HPW746" s="13"/>
      <c r="HPX746" s="13"/>
      <c r="HPY746" s="13"/>
      <c r="HPZ746" s="13"/>
      <c r="HQA746" s="13"/>
      <c r="HQB746" s="13"/>
      <c r="HQC746" s="13"/>
      <c r="HQD746" s="13"/>
      <c r="HQE746" s="13"/>
      <c r="HQF746" s="13"/>
      <c r="HQG746" s="13"/>
      <c r="HQH746" s="13"/>
      <c r="HQI746" s="13"/>
      <c r="HQJ746" s="13"/>
      <c r="HQK746" s="13"/>
      <c r="HQL746" s="13"/>
      <c r="HQM746" s="13"/>
      <c r="HQN746" s="13"/>
      <c r="HQO746" s="13"/>
      <c r="HQP746" s="13"/>
      <c r="HQQ746" s="13"/>
      <c r="HQR746" s="13"/>
      <c r="HQS746" s="13"/>
      <c r="HQT746" s="13"/>
      <c r="HQU746" s="13"/>
      <c r="HQV746" s="13"/>
      <c r="HQW746" s="13"/>
      <c r="HQX746" s="13"/>
      <c r="HQY746" s="13"/>
      <c r="HQZ746" s="13"/>
      <c r="HRA746" s="13"/>
      <c r="HRB746" s="13"/>
      <c r="HRC746" s="13"/>
      <c r="HRD746" s="13"/>
      <c r="HRE746" s="13"/>
      <c r="HRF746" s="13"/>
      <c r="HRG746" s="13"/>
      <c r="HRH746" s="13"/>
      <c r="HRI746" s="13"/>
      <c r="HRJ746" s="13"/>
      <c r="HRK746" s="13"/>
      <c r="HRL746" s="13"/>
      <c r="HRM746" s="13"/>
      <c r="HRN746" s="13"/>
      <c r="HRO746" s="13"/>
      <c r="HRP746" s="13"/>
      <c r="HRQ746" s="13"/>
      <c r="HRR746" s="13"/>
      <c r="HRS746" s="13"/>
      <c r="HRT746" s="13"/>
      <c r="HRU746" s="13"/>
      <c r="HRV746" s="13"/>
      <c r="HRW746" s="13"/>
      <c r="HRX746" s="13"/>
      <c r="HRY746" s="13"/>
      <c r="HRZ746" s="13"/>
      <c r="HSA746" s="13"/>
      <c r="HSB746" s="13"/>
      <c r="HSC746" s="13"/>
      <c r="HSD746" s="13"/>
      <c r="HSE746" s="13"/>
      <c r="HSF746" s="13"/>
      <c r="HSG746" s="13"/>
      <c r="HSH746" s="13"/>
      <c r="HSI746" s="13"/>
      <c r="HSJ746" s="13"/>
      <c r="HSK746" s="13"/>
      <c r="HSL746" s="13"/>
      <c r="HSM746" s="13"/>
      <c r="HSN746" s="13"/>
      <c r="HSO746" s="13"/>
      <c r="HSP746" s="13"/>
      <c r="HSQ746" s="13"/>
      <c r="HSR746" s="13"/>
      <c r="HSS746" s="13"/>
      <c r="HST746" s="13"/>
      <c r="HSU746" s="13"/>
      <c r="HSV746" s="13"/>
      <c r="HSW746" s="13"/>
      <c r="HSX746" s="13"/>
      <c r="HSY746" s="13"/>
      <c r="HSZ746" s="13"/>
      <c r="HTA746" s="13"/>
      <c r="HTB746" s="13"/>
      <c r="HTC746" s="13"/>
      <c r="HTD746" s="13"/>
      <c r="HTE746" s="13"/>
      <c r="HTF746" s="13"/>
      <c r="HTG746" s="13"/>
      <c r="HTH746" s="13"/>
      <c r="HTI746" s="13"/>
      <c r="HTJ746" s="13"/>
      <c r="HTK746" s="13"/>
      <c r="HTL746" s="13"/>
      <c r="HTM746" s="13"/>
      <c r="HTN746" s="13"/>
      <c r="HTO746" s="13"/>
      <c r="HTP746" s="13"/>
      <c r="HTQ746" s="13"/>
      <c r="HTR746" s="13"/>
      <c r="HTS746" s="13"/>
      <c r="HTT746" s="13"/>
      <c r="HTU746" s="13"/>
      <c r="HTV746" s="13"/>
      <c r="HTW746" s="13"/>
      <c r="HTX746" s="13"/>
      <c r="HTY746" s="13"/>
      <c r="HTZ746" s="13"/>
      <c r="HUA746" s="13"/>
      <c r="HUB746" s="13"/>
      <c r="HUC746" s="13"/>
      <c r="HUD746" s="13"/>
      <c r="HUE746" s="13"/>
      <c r="HUF746" s="13"/>
      <c r="HUG746" s="13"/>
      <c r="HUH746" s="13"/>
      <c r="HUI746" s="13"/>
      <c r="HUJ746" s="13"/>
      <c r="HUK746" s="13"/>
      <c r="HUL746" s="13"/>
      <c r="HUM746" s="13"/>
      <c r="HUN746" s="13"/>
      <c r="HUO746" s="13"/>
      <c r="HUP746" s="13"/>
      <c r="HUQ746" s="13"/>
      <c r="HUR746" s="13"/>
      <c r="HUS746" s="13"/>
      <c r="HUT746" s="13"/>
      <c r="HUU746" s="13"/>
      <c r="HUV746" s="13"/>
      <c r="HUW746" s="13"/>
      <c r="HUX746" s="13"/>
      <c r="HUY746" s="13"/>
      <c r="HUZ746" s="13"/>
      <c r="HVA746" s="13"/>
      <c r="HVB746" s="13"/>
      <c r="HVC746" s="13"/>
      <c r="HVD746" s="13"/>
      <c r="HVE746" s="13"/>
      <c r="HVF746" s="13"/>
      <c r="HVG746" s="13"/>
      <c r="HVH746" s="13"/>
      <c r="HVI746" s="13"/>
      <c r="HVJ746" s="13"/>
      <c r="HVK746" s="13"/>
      <c r="HVL746" s="13"/>
      <c r="HVM746" s="13"/>
      <c r="HVN746" s="13"/>
      <c r="HVO746" s="13"/>
      <c r="HVP746" s="13"/>
      <c r="HVQ746" s="13"/>
      <c r="HVR746" s="13"/>
      <c r="HVS746" s="13"/>
      <c r="HVT746" s="13"/>
      <c r="HVU746" s="13"/>
      <c r="HVV746" s="13"/>
      <c r="HVW746" s="13"/>
      <c r="HVX746" s="13"/>
      <c r="HVY746" s="13"/>
      <c r="HVZ746" s="13"/>
      <c r="HWA746" s="13"/>
      <c r="HWB746" s="13"/>
      <c r="HWC746" s="13"/>
      <c r="HWD746" s="13"/>
      <c r="HWE746" s="13"/>
      <c r="HWF746" s="13"/>
      <c r="HWG746" s="13"/>
      <c r="HWH746" s="13"/>
      <c r="HWI746" s="13"/>
      <c r="HWJ746" s="13"/>
      <c r="HWK746" s="13"/>
      <c r="HWL746" s="13"/>
      <c r="HWM746" s="13"/>
      <c r="HWN746" s="13"/>
      <c r="HWO746" s="13"/>
      <c r="HWP746" s="13"/>
      <c r="HWQ746" s="13"/>
      <c r="HWR746" s="13"/>
      <c r="HWS746" s="13"/>
      <c r="HWT746" s="13"/>
      <c r="HWU746" s="13"/>
      <c r="HWV746" s="13"/>
      <c r="HWW746" s="13"/>
      <c r="HWX746" s="13"/>
      <c r="HWY746" s="13"/>
      <c r="HWZ746" s="13"/>
      <c r="HXA746" s="13"/>
      <c r="HXB746" s="13"/>
      <c r="HXC746" s="13"/>
      <c r="HXD746" s="13"/>
      <c r="HXE746" s="13"/>
      <c r="HXF746" s="13"/>
      <c r="HXG746" s="13"/>
      <c r="HXH746" s="13"/>
      <c r="HXI746" s="13"/>
      <c r="HXJ746" s="13"/>
      <c r="HXK746" s="13"/>
      <c r="HXL746" s="13"/>
      <c r="HXM746" s="13"/>
      <c r="HXN746" s="13"/>
      <c r="HXO746" s="13"/>
      <c r="HXP746" s="13"/>
      <c r="HXQ746" s="13"/>
      <c r="HXR746" s="13"/>
      <c r="HXS746" s="13"/>
      <c r="HXT746" s="13"/>
      <c r="HXU746" s="13"/>
      <c r="HXV746" s="13"/>
      <c r="HXW746" s="13"/>
      <c r="HXX746" s="13"/>
      <c r="HXY746" s="13"/>
      <c r="HXZ746" s="13"/>
      <c r="HYA746" s="13"/>
      <c r="HYB746" s="13"/>
      <c r="HYC746" s="13"/>
      <c r="HYD746" s="13"/>
      <c r="HYE746" s="13"/>
      <c r="HYF746" s="13"/>
      <c r="HYG746" s="13"/>
      <c r="HYH746" s="13"/>
      <c r="HYI746" s="13"/>
      <c r="HYJ746" s="13"/>
      <c r="HYK746" s="13"/>
      <c r="HYL746" s="13"/>
      <c r="HYM746" s="13"/>
      <c r="HYN746" s="13"/>
      <c r="HYO746" s="13"/>
      <c r="HYP746" s="13"/>
      <c r="HYQ746" s="13"/>
      <c r="HYR746" s="13"/>
      <c r="HYS746" s="13"/>
      <c r="HYT746" s="13"/>
      <c r="HYU746" s="13"/>
      <c r="HYV746" s="13"/>
      <c r="HYW746" s="13"/>
      <c r="HYX746" s="13"/>
      <c r="HYY746" s="13"/>
      <c r="HYZ746" s="13"/>
      <c r="HZA746" s="13"/>
      <c r="HZB746" s="13"/>
      <c r="HZC746" s="13"/>
      <c r="HZD746" s="13"/>
      <c r="HZE746" s="13"/>
      <c r="HZF746" s="13"/>
      <c r="HZG746" s="13"/>
      <c r="HZH746" s="13"/>
      <c r="HZI746" s="13"/>
      <c r="HZJ746" s="13"/>
      <c r="HZK746" s="13"/>
      <c r="HZL746" s="13"/>
      <c r="HZM746" s="13"/>
      <c r="HZN746" s="13"/>
      <c r="HZO746" s="13"/>
      <c r="HZP746" s="13"/>
      <c r="HZQ746" s="13"/>
      <c r="HZR746" s="13"/>
      <c r="HZS746" s="13"/>
      <c r="HZT746" s="13"/>
      <c r="HZU746" s="13"/>
      <c r="HZV746" s="13"/>
      <c r="HZW746" s="13"/>
      <c r="HZX746" s="13"/>
      <c r="HZY746" s="13"/>
      <c r="HZZ746" s="13"/>
      <c r="IAA746" s="13"/>
      <c r="IAB746" s="13"/>
      <c r="IAC746" s="13"/>
      <c r="IAD746" s="13"/>
      <c r="IAE746" s="13"/>
      <c r="IAF746" s="13"/>
      <c r="IAG746" s="13"/>
      <c r="IAH746" s="13"/>
      <c r="IAI746" s="13"/>
      <c r="IAJ746" s="13"/>
      <c r="IAK746" s="13"/>
      <c r="IAL746" s="13"/>
      <c r="IAM746" s="13"/>
      <c r="IAN746" s="13"/>
      <c r="IAO746" s="13"/>
      <c r="IAP746" s="13"/>
      <c r="IAQ746" s="13"/>
      <c r="IAR746" s="13"/>
      <c r="IAS746" s="13"/>
      <c r="IAT746" s="13"/>
      <c r="IAU746" s="13"/>
      <c r="IAV746" s="13"/>
      <c r="IAW746" s="13"/>
      <c r="IAX746" s="13"/>
      <c r="IAY746" s="13"/>
      <c r="IAZ746" s="13"/>
      <c r="IBA746" s="13"/>
      <c r="IBB746" s="13"/>
      <c r="IBC746" s="13"/>
      <c r="IBD746" s="13"/>
      <c r="IBE746" s="13"/>
      <c r="IBF746" s="13"/>
      <c r="IBG746" s="13"/>
      <c r="IBH746" s="13"/>
      <c r="IBI746" s="13"/>
      <c r="IBJ746" s="13"/>
      <c r="IBK746" s="13"/>
      <c r="IBL746" s="13"/>
      <c r="IBM746" s="13"/>
      <c r="IBN746" s="13"/>
      <c r="IBO746" s="13"/>
      <c r="IBP746" s="13"/>
      <c r="IBQ746" s="13"/>
      <c r="IBR746" s="13"/>
      <c r="IBS746" s="13"/>
      <c r="IBT746" s="13"/>
      <c r="IBU746" s="13"/>
      <c r="IBV746" s="13"/>
      <c r="IBW746" s="13"/>
      <c r="IBX746" s="13"/>
      <c r="IBY746" s="13"/>
      <c r="IBZ746" s="13"/>
      <c r="ICA746" s="13"/>
      <c r="ICB746" s="13"/>
      <c r="ICC746" s="13"/>
      <c r="ICD746" s="13"/>
      <c r="ICE746" s="13"/>
      <c r="ICF746" s="13"/>
      <c r="ICG746" s="13"/>
      <c r="ICH746" s="13"/>
      <c r="ICI746" s="13"/>
      <c r="ICJ746" s="13"/>
      <c r="ICK746" s="13"/>
      <c r="ICL746" s="13"/>
      <c r="ICM746" s="13"/>
      <c r="ICN746" s="13"/>
      <c r="ICO746" s="13"/>
      <c r="ICP746" s="13"/>
      <c r="ICQ746" s="13"/>
      <c r="ICR746" s="13"/>
      <c r="ICS746" s="13"/>
      <c r="ICT746" s="13"/>
      <c r="ICU746" s="13"/>
      <c r="ICV746" s="13"/>
      <c r="ICW746" s="13"/>
      <c r="ICX746" s="13"/>
      <c r="ICY746" s="13"/>
      <c r="ICZ746" s="13"/>
      <c r="IDA746" s="13"/>
      <c r="IDB746" s="13"/>
      <c r="IDC746" s="13"/>
      <c r="IDD746" s="13"/>
      <c r="IDE746" s="13"/>
      <c r="IDF746" s="13"/>
      <c r="IDG746" s="13"/>
      <c r="IDH746" s="13"/>
      <c r="IDI746" s="13"/>
      <c r="IDJ746" s="13"/>
      <c r="IDK746" s="13"/>
      <c r="IDL746" s="13"/>
      <c r="IDM746" s="13"/>
      <c r="IDN746" s="13"/>
      <c r="IDO746" s="13"/>
      <c r="IDP746" s="13"/>
      <c r="IDQ746" s="13"/>
      <c r="IDR746" s="13"/>
      <c r="IDS746" s="13"/>
      <c r="IDT746" s="13"/>
      <c r="IDU746" s="13"/>
      <c r="IDV746" s="13"/>
      <c r="IDW746" s="13"/>
      <c r="IDX746" s="13"/>
      <c r="IDY746" s="13"/>
      <c r="IDZ746" s="13"/>
      <c r="IEA746" s="13"/>
      <c r="IEB746" s="13"/>
      <c r="IEC746" s="13"/>
      <c r="IED746" s="13"/>
      <c r="IEE746" s="13"/>
      <c r="IEF746" s="13"/>
      <c r="IEG746" s="13"/>
      <c r="IEH746" s="13"/>
      <c r="IEI746" s="13"/>
      <c r="IEJ746" s="13"/>
      <c r="IEK746" s="13"/>
      <c r="IEL746" s="13"/>
      <c r="IEM746" s="13"/>
      <c r="IEN746" s="13"/>
      <c r="IEO746" s="13"/>
      <c r="IEP746" s="13"/>
      <c r="IEQ746" s="13"/>
      <c r="IER746" s="13"/>
      <c r="IES746" s="13"/>
      <c r="IET746" s="13"/>
      <c r="IEU746" s="13"/>
      <c r="IEV746" s="13"/>
      <c r="IEW746" s="13"/>
      <c r="IEX746" s="13"/>
      <c r="IEY746" s="13"/>
      <c r="IEZ746" s="13"/>
      <c r="IFA746" s="13"/>
      <c r="IFB746" s="13"/>
      <c r="IFC746" s="13"/>
      <c r="IFD746" s="13"/>
      <c r="IFE746" s="13"/>
      <c r="IFF746" s="13"/>
      <c r="IFG746" s="13"/>
      <c r="IFH746" s="13"/>
      <c r="IFI746" s="13"/>
      <c r="IFJ746" s="13"/>
      <c r="IFK746" s="13"/>
      <c r="IFL746" s="13"/>
      <c r="IFM746" s="13"/>
      <c r="IFN746" s="13"/>
      <c r="IFO746" s="13"/>
      <c r="IFP746" s="13"/>
      <c r="IFQ746" s="13"/>
      <c r="IFR746" s="13"/>
      <c r="IFS746" s="13"/>
      <c r="IFT746" s="13"/>
      <c r="IFU746" s="13"/>
      <c r="IFV746" s="13"/>
      <c r="IFW746" s="13"/>
      <c r="IFX746" s="13"/>
      <c r="IFY746" s="13"/>
      <c r="IFZ746" s="13"/>
      <c r="IGA746" s="13"/>
      <c r="IGB746" s="13"/>
      <c r="IGC746" s="13"/>
      <c r="IGD746" s="13"/>
      <c r="IGE746" s="13"/>
      <c r="IGF746" s="13"/>
      <c r="IGG746" s="13"/>
      <c r="IGH746" s="13"/>
      <c r="IGI746" s="13"/>
      <c r="IGJ746" s="13"/>
      <c r="IGK746" s="13"/>
      <c r="IGL746" s="13"/>
      <c r="IGM746" s="13"/>
      <c r="IGN746" s="13"/>
      <c r="IGO746" s="13"/>
      <c r="IGP746" s="13"/>
      <c r="IGQ746" s="13"/>
      <c r="IGR746" s="13"/>
      <c r="IGS746" s="13"/>
      <c r="IGT746" s="13"/>
      <c r="IGU746" s="13"/>
      <c r="IGV746" s="13"/>
      <c r="IGW746" s="13"/>
      <c r="IGX746" s="13"/>
      <c r="IGY746" s="13"/>
      <c r="IGZ746" s="13"/>
      <c r="IHA746" s="13"/>
      <c r="IHB746" s="13"/>
      <c r="IHC746" s="13"/>
      <c r="IHD746" s="13"/>
      <c r="IHE746" s="13"/>
      <c r="IHF746" s="13"/>
      <c r="IHG746" s="13"/>
      <c r="IHH746" s="13"/>
      <c r="IHI746" s="13"/>
      <c r="IHJ746" s="13"/>
      <c r="IHK746" s="13"/>
      <c r="IHL746" s="13"/>
      <c r="IHM746" s="13"/>
      <c r="IHN746" s="13"/>
      <c r="IHO746" s="13"/>
      <c r="IHP746" s="13"/>
      <c r="IHQ746" s="13"/>
      <c r="IHR746" s="13"/>
      <c r="IHS746" s="13"/>
      <c r="IHT746" s="13"/>
      <c r="IHU746" s="13"/>
      <c r="IHV746" s="13"/>
      <c r="IHW746" s="13"/>
      <c r="IHX746" s="13"/>
      <c r="IHY746" s="13"/>
      <c r="IHZ746" s="13"/>
      <c r="IIA746" s="13"/>
      <c r="IIB746" s="13"/>
      <c r="IIC746" s="13"/>
      <c r="IID746" s="13"/>
      <c r="IIE746" s="13"/>
      <c r="IIF746" s="13"/>
      <c r="IIG746" s="13"/>
      <c r="IIH746" s="13"/>
      <c r="III746" s="13"/>
      <c r="IIJ746" s="13"/>
      <c r="IIK746" s="13"/>
      <c r="IIL746" s="13"/>
      <c r="IIM746" s="13"/>
      <c r="IIN746" s="13"/>
      <c r="IIO746" s="13"/>
      <c r="IIP746" s="13"/>
      <c r="IIQ746" s="13"/>
      <c r="IIR746" s="13"/>
      <c r="IIS746" s="13"/>
      <c r="IIT746" s="13"/>
      <c r="IIU746" s="13"/>
      <c r="IIV746" s="13"/>
      <c r="IIW746" s="13"/>
      <c r="IIX746" s="13"/>
      <c r="IIY746" s="13"/>
      <c r="IIZ746" s="13"/>
      <c r="IJA746" s="13"/>
      <c r="IJB746" s="13"/>
      <c r="IJC746" s="13"/>
      <c r="IJD746" s="13"/>
      <c r="IJE746" s="13"/>
      <c r="IJF746" s="13"/>
      <c r="IJG746" s="13"/>
      <c r="IJH746" s="13"/>
      <c r="IJI746" s="13"/>
      <c r="IJJ746" s="13"/>
      <c r="IJK746" s="13"/>
      <c r="IJL746" s="13"/>
      <c r="IJM746" s="13"/>
      <c r="IJN746" s="13"/>
      <c r="IJO746" s="13"/>
      <c r="IJP746" s="13"/>
      <c r="IJQ746" s="13"/>
      <c r="IJR746" s="13"/>
      <c r="IJS746" s="13"/>
      <c r="IJT746" s="13"/>
      <c r="IJU746" s="13"/>
      <c r="IJV746" s="13"/>
      <c r="IJW746" s="13"/>
      <c r="IJX746" s="13"/>
      <c r="IJY746" s="13"/>
      <c r="IJZ746" s="13"/>
      <c r="IKA746" s="13"/>
      <c r="IKB746" s="13"/>
      <c r="IKC746" s="13"/>
      <c r="IKD746" s="13"/>
      <c r="IKE746" s="13"/>
      <c r="IKF746" s="13"/>
      <c r="IKG746" s="13"/>
      <c r="IKH746" s="13"/>
      <c r="IKI746" s="13"/>
      <c r="IKJ746" s="13"/>
      <c r="IKK746" s="13"/>
      <c r="IKL746" s="13"/>
      <c r="IKM746" s="13"/>
      <c r="IKN746" s="13"/>
      <c r="IKO746" s="13"/>
      <c r="IKP746" s="13"/>
      <c r="IKQ746" s="13"/>
      <c r="IKR746" s="13"/>
      <c r="IKS746" s="13"/>
      <c r="IKT746" s="13"/>
      <c r="IKU746" s="13"/>
      <c r="IKV746" s="13"/>
      <c r="IKW746" s="13"/>
      <c r="IKX746" s="13"/>
      <c r="IKY746" s="13"/>
      <c r="IKZ746" s="13"/>
      <c r="ILA746" s="13"/>
      <c r="ILB746" s="13"/>
      <c r="ILC746" s="13"/>
      <c r="ILD746" s="13"/>
      <c r="ILE746" s="13"/>
      <c r="ILF746" s="13"/>
      <c r="ILG746" s="13"/>
      <c r="ILH746" s="13"/>
      <c r="ILI746" s="13"/>
      <c r="ILJ746" s="13"/>
      <c r="ILK746" s="13"/>
      <c r="ILL746" s="13"/>
      <c r="ILM746" s="13"/>
      <c r="ILN746" s="13"/>
      <c r="ILO746" s="13"/>
      <c r="ILP746" s="13"/>
      <c r="ILQ746" s="13"/>
      <c r="ILR746" s="13"/>
      <c r="ILS746" s="13"/>
      <c r="ILT746" s="13"/>
      <c r="ILU746" s="13"/>
      <c r="ILV746" s="13"/>
      <c r="ILW746" s="13"/>
      <c r="ILX746" s="13"/>
      <c r="ILY746" s="13"/>
      <c r="ILZ746" s="13"/>
      <c r="IMA746" s="13"/>
      <c r="IMB746" s="13"/>
      <c r="IMC746" s="13"/>
      <c r="IMD746" s="13"/>
      <c r="IME746" s="13"/>
      <c r="IMF746" s="13"/>
      <c r="IMG746" s="13"/>
      <c r="IMH746" s="13"/>
      <c r="IMI746" s="13"/>
      <c r="IMJ746" s="13"/>
      <c r="IMK746" s="13"/>
      <c r="IML746" s="13"/>
      <c r="IMM746" s="13"/>
      <c r="IMN746" s="13"/>
      <c r="IMO746" s="13"/>
      <c r="IMP746" s="13"/>
      <c r="IMQ746" s="13"/>
      <c r="IMR746" s="13"/>
      <c r="IMS746" s="13"/>
      <c r="IMT746" s="13"/>
      <c r="IMU746" s="13"/>
      <c r="IMV746" s="13"/>
      <c r="IMW746" s="13"/>
      <c r="IMX746" s="13"/>
      <c r="IMY746" s="13"/>
      <c r="IMZ746" s="13"/>
      <c r="INA746" s="13"/>
      <c r="INB746" s="13"/>
      <c r="INC746" s="13"/>
      <c r="IND746" s="13"/>
      <c r="INE746" s="13"/>
      <c r="INF746" s="13"/>
      <c r="ING746" s="13"/>
      <c r="INH746" s="13"/>
      <c r="INI746" s="13"/>
      <c r="INJ746" s="13"/>
      <c r="INK746" s="13"/>
      <c r="INL746" s="13"/>
      <c r="INM746" s="13"/>
      <c r="INN746" s="13"/>
      <c r="INO746" s="13"/>
      <c r="INP746" s="13"/>
      <c r="INQ746" s="13"/>
      <c r="INR746" s="13"/>
      <c r="INS746" s="13"/>
      <c r="INT746" s="13"/>
      <c r="INU746" s="13"/>
      <c r="INV746" s="13"/>
      <c r="INW746" s="13"/>
      <c r="INX746" s="13"/>
      <c r="INY746" s="13"/>
      <c r="INZ746" s="13"/>
      <c r="IOA746" s="13"/>
      <c r="IOB746" s="13"/>
      <c r="IOC746" s="13"/>
      <c r="IOD746" s="13"/>
      <c r="IOE746" s="13"/>
      <c r="IOF746" s="13"/>
      <c r="IOG746" s="13"/>
      <c r="IOH746" s="13"/>
      <c r="IOI746" s="13"/>
      <c r="IOJ746" s="13"/>
      <c r="IOK746" s="13"/>
      <c r="IOL746" s="13"/>
      <c r="IOM746" s="13"/>
      <c r="ION746" s="13"/>
      <c r="IOO746" s="13"/>
      <c r="IOP746" s="13"/>
      <c r="IOQ746" s="13"/>
      <c r="IOR746" s="13"/>
      <c r="IOS746" s="13"/>
      <c r="IOT746" s="13"/>
      <c r="IOU746" s="13"/>
      <c r="IOV746" s="13"/>
      <c r="IOW746" s="13"/>
      <c r="IOX746" s="13"/>
      <c r="IOY746" s="13"/>
      <c r="IOZ746" s="13"/>
      <c r="IPA746" s="13"/>
      <c r="IPB746" s="13"/>
      <c r="IPC746" s="13"/>
      <c r="IPD746" s="13"/>
      <c r="IPE746" s="13"/>
      <c r="IPF746" s="13"/>
      <c r="IPG746" s="13"/>
      <c r="IPH746" s="13"/>
      <c r="IPI746" s="13"/>
      <c r="IPJ746" s="13"/>
      <c r="IPK746" s="13"/>
      <c r="IPL746" s="13"/>
      <c r="IPM746" s="13"/>
      <c r="IPN746" s="13"/>
      <c r="IPO746" s="13"/>
      <c r="IPP746" s="13"/>
      <c r="IPQ746" s="13"/>
      <c r="IPR746" s="13"/>
      <c r="IPS746" s="13"/>
      <c r="IPT746" s="13"/>
      <c r="IPU746" s="13"/>
      <c r="IPV746" s="13"/>
      <c r="IPW746" s="13"/>
      <c r="IPX746" s="13"/>
      <c r="IPY746" s="13"/>
      <c r="IPZ746" s="13"/>
      <c r="IQA746" s="13"/>
      <c r="IQB746" s="13"/>
      <c r="IQC746" s="13"/>
      <c r="IQD746" s="13"/>
      <c r="IQE746" s="13"/>
      <c r="IQF746" s="13"/>
      <c r="IQG746" s="13"/>
      <c r="IQH746" s="13"/>
      <c r="IQI746" s="13"/>
      <c r="IQJ746" s="13"/>
      <c r="IQK746" s="13"/>
      <c r="IQL746" s="13"/>
      <c r="IQM746" s="13"/>
      <c r="IQN746" s="13"/>
      <c r="IQO746" s="13"/>
      <c r="IQP746" s="13"/>
      <c r="IQQ746" s="13"/>
      <c r="IQR746" s="13"/>
      <c r="IQS746" s="13"/>
      <c r="IQT746" s="13"/>
      <c r="IQU746" s="13"/>
      <c r="IQV746" s="13"/>
      <c r="IQW746" s="13"/>
      <c r="IQX746" s="13"/>
      <c r="IQY746" s="13"/>
      <c r="IQZ746" s="13"/>
      <c r="IRA746" s="13"/>
      <c r="IRB746" s="13"/>
      <c r="IRC746" s="13"/>
      <c r="IRD746" s="13"/>
      <c r="IRE746" s="13"/>
      <c r="IRF746" s="13"/>
      <c r="IRG746" s="13"/>
      <c r="IRH746" s="13"/>
      <c r="IRI746" s="13"/>
      <c r="IRJ746" s="13"/>
      <c r="IRK746" s="13"/>
      <c r="IRL746" s="13"/>
      <c r="IRM746" s="13"/>
      <c r="IRN746" s="13"/>
      <c r="IRO746" s="13"/>
      <c r="IRP746" s="13"/>
      <c r="IRQ746" s="13"/>
      <c r="IRR746" s="13"/>
      <c r="IRS746" s="13"/>
      <c r="IRT746" s="13"/>
      <c r="IRU746" s="13"/>
      <c r="IRV746" s="13"/>
      <c r="IRW746" s="13"/>
      <c r="IRX746" s="13"/>
      <c r="IRY746" s="13"/>
      <c r="IRZ746" s="13"/>
      <c r="ISA746" s="13"/>
      <c r="ISB746" s="13"/>
      <c r="ISC746" s="13"/>
      <c r="ISD746" s="13"/>
      <c r="ISE746" s="13"/>
      <c r="ISF746" s="13"/>
      <c r="ISG746" s="13"/>
      <c r="ISH746" s="13"/>
      <c r="ISI746" s="13"/>
      <c r="ISJ746" s="13"/>
      <c r="ISK746" s="13"/>
      <c r="ISL746" s="13"/>
      <c r="ISM746" s="13"/>
      <c r="ISN746" s="13"/>
      <c r="ISO746" s="13"/>
      <c r="ISP746" s="13"/>
      <c r="ISQ746" s="13"/>
      <c r="ISR746" s="13"/>
      <c r="ISS746" s="13"/>
      <c r="IST746" s="13"/>
      <c r="ISU746" s="13"/>
      <c r="ISV746" s="13"/>
      <c r="ISW746" s="13"/>
      <c r="ISX746" s="13"/>
      <c r="ISY746" s="13"/>
      <c r="ISZ746" s="13"/>
      <c r="ITA746" s="13"/>
      <c r="ITB746" s="13"/>
      <c r="ITC746" s="13"/>
      <c r="ITD746" s="13"/>
      <c r="ITE746" s="13"/>
      <c r="ITF746" s="13"/>
      <c r="ITG746" s="13"/>
      <c r="ITH746" s="13"/>
      <c r="ITI746" s="13"/>
      <c r="ITJ746" s="13"/>
      <c r="ITK746" s="13"/>
      <c r="ITL746" s="13"/>
      <c r="ITM746" s="13"/>
      <c r="ITN746" s="13"/>
      <c r="ITO746" s="13"/>
      <c r="ITP746" s="13"/>
      <c r="ITQ746" s="13"/>
      <c r="ITR746" s="13"/>
      <c r="ITS746" s="13"/>
      <c r="ITT746" s="13"/>
      <c r="ITU746" s="13"/>
      <c r="ITV746" s="13"/>
      <c r="ITW746" s="13"/>
      <c r="ITX746" s="13"/>
      <c r="ITY746" s="13"/>
      <c r="ITZ746" s="13"/>
      <c r="IUA746" s="13"/>
      <c r="IUB746" s="13"/>
      <c r="IUC746" s="13"/>
      <c r="IUD746" s="13"/>
      <c r="IUE746" s="13"/>
      <c r="IUF746" s="13"/>
      <c r="IUG746" s="13"/>
      <c r="IUH746" s="13"/>
      <c r="IUI746" s="13"/>
      <c r="IUJ746" s="13"/>
      <c r="IUK746" s="13"/>
      <c r="IUL746" s="13"/>
      <c r="IUM746" s="13"/>
      <c r="IUN746" s="13"/>
      <c r="IUO746" s="13"/>
      <c r="IUP746" s="13"/>
      <c r="IUQ746" s="13"/>
      <c r="IUR746" s="13"/>
      <c r="IUS746" s="13"/>
      <c r="IUT746" s="13"/>
      <c r="IUU746" s="13"/>
      <c r="IUV746" s="13"/>
      <c r="IUW746" s="13"/>
      <c r="IUX746" s="13"/>
      <c r="IUY746" s="13"/>
      <c r="IUZ746" s="13"/>
      <c r="IVA746" s="13"/>
      <c r="IVB746" s="13"/>
      <c r="IVC746" s="13"/>
      <c r="IVD746" s="13"/>
      <c r="IVE746" s="13"/>
      <c r="IVF746" s="13"/>
      <c r="IVG746" s="13"/>
      <c r="IVH746" s="13"/>
      <c r="IVI746" s="13"/>
      <c r="IVJ746" s="13"/>
      <c r="IVK746" s="13"/>
      <c r="IVL746" s="13"/>
      <c r="IVM746" s="13"/>
      <c r="IVN746" s="13"/>
      <c r="IVO746" s="13"/>
      <c r="IVP746" s="13"/>
      <c r="IVQ746" s="13"/>
      <c r="IVR746" s="13"/>
      <c r="IVS746" s="13"/>
      <c r="IVT746" s="13"/>
      <c r="IVU746" s="13"/>
      <c r="IVV746" s="13"/>
      <c r="IVW746" s="13"/>
      <c r="IVX746" s="13"/>
      <c r="IVY746" s="13"/>
      <c r="IVZ746" s="13"/>
      <c r="IWA746" s="13"/>
      <c r="IWB746" s="13"/>
      <c r="IWC746" s="13"/>
      <c r="IWD746" s="13"/>
      <c r="IWE746" s="13"/>
      <c r="IWF746" s="13"/>
      <c r="IWG746" s="13"/>
      <c r="IWH746" s="13"/>
      <c r="IWI746" s="13"/>
      <c r="IWJ746" s="13"/>
      <c r="IWK746" s="13"/>
      <c r="IWL746" s="13"/>
      <c r="IWM746" s="13"/>
      <c r="IWN746" s="13"/>
      <c r="IWO746" s="13"/>
      <c r="IWP746" s="13"/>
      <c r="IWQ746" s="13"/>
      <c r="IWR746" s="13"/>
      <c r="IWS746" s="13"/>
      <c r="IWT746" s="13"/>
      <c r="IWU746" s="13"/>
      <c r="IWV746" s="13"/>
      <c r="IWW746" s="13"/>
      <c r="IWX746" s="13"/>
      <c r="IWY746" s="13"/>
      <c r="IWZ746" s="13"/>
      <c r="IXA746" s="13"/>
      <c r="IXB746" s="13"/>
      <c r="IXC746" s="13"/>
      <c r="IXD746" s="13"/>
      <c r="IXE746" s="13"/>
      <c r="IXF746" s="13"/>
      <c r="IXG746" s="13"/>
      <c r="IXH746" s="13"/>
      <c r="IXI746" s="13"/>
      <c r="IXJ746" s="13"/>
      <c r="IXK746" s="13"/>
      <c r="IXL746" s="13"/>
      <c r="IXM746" s="13"/>
      <c r="IXN746" s="13"/>
      <c r="IXO746" s="13"/>
      <c r="IXP746" s="13"/>
      <c r="IXQ746" s="13"/>
      <c r="IXR746" s="13"/>
      <c r="IXS746" s="13"/>
      <c r="IXT746" s="13"/>
      <c r="IXU746" s="13"/>
      <c r="IXV746" s="13"/>
      <c r="IXW746" s="13"/>
      <c r="IXX746" s="13"/>
      <c r="IXY746" s="13"/>
      <c r="IXZ746" s="13"/>
      <c r="IYA746" s="13"/>
      <c r="IYB746" s="13"/>
      <c r="IYC746" s="13"/>
      <c r="IYD746" s="13"/>
      <c r="IYE746" s="13"/>
      <c r="IYF746" s="13"/>
      <c r="IYG746" s="13"/>
      <c r="IYH746" s="13"/>
      <c r="IYI746" s="13"/>
      <c r="IYJ746" s="13"/>
      <c r="IYK746" s="13"/>
      <c r="IYL746" s="13"/>
      <c r="IYM746" s="13"/>
      <c r="IYN746" s="13"/>
      <c r="IYO746" s="13"/>
      <c r="IYP746" s="13"/>
      <c r="IYQ746" s="13"/>
      <c r="IYR746" s="13"/>
      <c r="IYS746" s="13"/>
      <c r="IYT746" s="13"/>
      <c r="IYU746" s="13"/>
      <c r="IYV746" s="13"/>
      <c r="IYW746" s="13"/>
      <c r="IYX746" s="13"/>
      <c r="IYY746" s="13"/>
      <c r="IYZ746" s="13"/>
      <c r="IZA746" s="13"/>
      <c r="IZB746" s="13"/>
      <c r="IZC746" s="13"/>
      <c r="IZD746" s="13"/>
      <c r="IZE746" s="13"/>
      <c r="IZF746" s="13"/>
      <c r="IZG746" s="13"/>
      <c r="IZH746" s="13"/>
      <c r="IZI746" s="13"/>
      <c r="IZJ746" s="13"/>
      <c r="IZK746" s="13"/>
      <c r="IZL746" s="13"/>
      <c r="IZM746" s="13"/>
      <c r="IZN746" s="13"/>
      <c r="IZO746" s="13"/>
      <c r="IZP746" s="13"/>
      <c r="IZQ746" s="13"/>
      <c r="IZR746" s="13"/>
      <c r="IZS746" s="13"/>
      <c r="IZT746" s="13"/>
      <c r="IZU746" s="13"/>
      <c r="IZV746" s="13"/>
      <c r="IZW746" s="13"/>
      <c r="IZX746" s="13"/>
      <c r="IZY746" s="13"/>
      <c r="IZZ746" s="13"/>
      <c r="JAA746" s="13"/>
      <c r="JAB746" s="13"/>
      <c r="JAC746" s="13"/>
      <c r="JAD746" s="13"/>
      <c r="JAE746" s="13"/>
      <c r="JAF746" s="13"/>
      <c r="JAG746" s="13"/>
      <c r="JAH746" s="13"/>
      <c r="JAI746" s="13"/>
      <c r="JAJ746" s="13"/>
      <c r="JAK746" s="13"/>
      <c r="JAL746" s="13"/>
      <c r="JAM746" s="13"/>
      <c r="JAN746" s="13"/>
      <c r="JAO746" s="13"/>
      <c r="JAP746" s="13"/>
      <c r="JAQ746" s="13"/>
      <c r="JAR746" s="13"/>
      <c r="JAS746" s="13"/>
      <c r="JAT746" s="13"/>
      <c r="JAU746" s="13"/>
      <c r="JAV746" s="13"/>
      <c r="JAW746" s="13"/>
      <c r="JAX746" s="13"/>
      <c r="JAY746" s="13"/>
      <c r="JAZ746" s="13"/>
      <c r="JBA746" s="13"/>
      <c r="JBB746" s="13"/>
      <c r="JBC746" s="13"/>
      <c r="JBD746" s="13"/>
      <c r="JBE746" s="13"/>
      <c r="JBF746" s="13"/>
      <c r="JBG746" s="13"/>
      <c r="JBH746" s="13"/>
      <c r="JBI746" s="13"/>
      <c r="JBJ746" s="13"/>
      <c r="JBK746" s="13"/>
      <c r="JBL746" s="13"/>
      <c r="JBM746" s="13"/>
      <c r="JBN746" s="13"/>
      <c r="JBO746" s="13"/>
      <c r="JBP746" s="13"/>
      <c r="JBQ746" s="13"/>
      <c r="JBR746" s="13"/>
      <c r="JBS746" s="13"/>
      <c r="JBT746" s="13"/>
      <c r="JBU746" s="13"/>
      <c r="JBV746" s="13"/>
      <c r="JBW746" s="13"/>
      <c r="JBX746" s="13"/>
      <c r="JBY746" s="13"/>
      <c r="JBZ746" s="13"/>
      <c r="JCA746" s="13"/>
      <c r="JCB746" s="13"/>
      <c r="JCC746" s="13"/>
      <c r="JCD746" s="13"/>
      <c r="JCE746" s="13"/>
      <c r="JCF746" s="13"/>
      <c r="JCG746" s="13"/>
      <c r="JCH746" s="13"/>
      <c r="JCI746" s="13"/>
      <c r="JCJ746" s="13"/>
      <c r="JCK746" s="13"/>
      <c r="JCL746" s="13"/>
      <c r="JCM746" s="13"/>
      <c r="JCN746" s="13"/>
      <c r="JCO746" s="13"/>
      <c r="JCP746" s="13"/>
      <c r="JCQ746" s="13"/>
      <c r="JCR746" s="13"/>
      <c r="JCS746" s="13"/>
      <c r="JCT746" s="13"/>
      <c r="JCU746" s="13"/>
      <c r="JCV746" s="13"/>
      <c r="JCW746" s="13"/>
      <c r="JCX746" s="13"/>
      <c r="JCY746" s="13"/>
      <c r="JCZ746" s="13"/>
      <c r="JDA746" s="13"/>
      <c r="JDB746" s="13"/>
      <c r="JDC746" s="13"/>
      <c r="JDD746" s="13"/>
      <c r="JDE746" s="13"/>
      <c r="JDF746" s="13"/>
      <c r="JDG746" s="13"/>
      <c r="JDH746" s="13"/>
      <c r="JDI746" s="13"/>
      <c r="JDJ746" s="13"/>
      <c r="JDK746" s="13"/>
      <c r="JDL746" s="13"/>
      <c r="JDM746" s="13"/>
      <c r="JDN746" s="13"/>
      <c r="JDO746" s="13"/>
      <c r="JDP746" s="13"/>
      <c r="JDQ746" s="13"/>
      <c r="JDR746" s="13"/>
      <c r="JDS746" s="13"/>
      <c r="JDT746" s="13"/>
      <c r="JDU746" s="13"/>
      <c r="JDV746" s="13"/>
      <c r="JDW746" s="13"/>
      <c r="JDX746" s="13"/>
      <c r="JDY746" s="13"/>
      <c r="JDZ746" s="13"/>
      <c r="JEA746" s="13"/>
      <c r="JEB746" s="13"/>
      <c r="JEC746" s="13"/>
      <c r="JED746" s="13"/>
      <c r="JEE746" s="13"/>
      <c r="JEF746" s="13"/>
      <c r="JEG746" s="13"/>
      <c r="JEH746" s="13"/>
      <c r="JEI746" s="13"/>
      <c r="JEJ746" s="13"/>
      <c r="JEK746" s="13"/>
      <c r="JEL746" s="13"/>
      <c r="JEM746" s="13"/>
      <c r="JEN746" s="13"/>
      <c r="JEO746" s="13"/>
      <c r="JEP746" s="13"/>
      <c r="JEQ746" s="13"/>
      <c r="JER746" s="13"/>
      <c r="JES746" s="13"/>
      <c r="JET746" s="13"/>
      <c r="JEU746" s="13"/>
      <c r="JEV746" s="13"/>
      <c r="JEW746" s="13"/>
      <c r="JEX746" s="13"/>
      <c r="JEY746" s="13"/>
      <c r="JEZ746" s="13"/>
      <c r="JFA746" s="13"/>
      <c r="JFB746" s="13"/>
      <c r="JFC746" s="13"/>
      <c r="JFD746" s="13"/>
      <c r="JFE746" s="13"/>
      <c r="JFF746" s="13"/>
      <c r="JFG746" s="13"/>
      <c r="JFH746" s="13"/>
      <c r="JFI746" s="13"/>
      <c r="JFJ746" s="13"/>
      <c r="JFK746" s="13"/>
      <c r="JFL746" s="13"/>
      <c r="JFM746" s="13"/>
      <c r="JFN746" s="13"/>
      <c r="JFO746" s="13"/>
      <c r="JFP746" s="13"/>
      <c r="JFQ746" s="13"/>
      <c r="JFR746" s="13"/>
      <c r="JFS746" s="13"/>
      <c r="JFT746" s="13"/>
      <c r="JFU746" s="13"/>
      <c r="JFV746" s="13"/>
      <c r="JFW746" s="13"/>
      <c r="JFX746" s="13"/>
      <c r="JFY746" s="13"/>
      <c r="JFZ746" s="13"/>
      <c r="JGA746" s="13"/>
      <c r="JGB746" s="13"/>
      <c r="JGC746" s="13"/>
      <c r="JGD746" s="13"/>
      <c r="JGE746" s="13"/>
      <c r="JGF746" s="13"/>
      <c r="JGG746" s="13"/>
      <c r="JGH746" s="13"/>
      <c r="JGI746" s="13"/>
      <c r="JGJ746" s="13"/>
      <c r="JGK746" s="13"/>
      <c r="JGL746" s="13"/>
      <c r="JGM746" s="13"/>
      <c r="JGN746" s="13"/>
      <c r="JGO746" s="13"/>
      <c r="JGP746" s="13"/>
      <c r="JGQ746" s="13"/>
      <c r="JGR746" s="13"/>
      <c r="JGS746" s="13"/>
      <c r="JGT746" s="13"/>
      <c r="JGU746" s="13"/>
      <c r="JGV746" s="13"/>
      <c r="JGW746" s="13"/>
      <c r="JGX746" s="13"/>
      <c r="JGY746" s="13"/>
      <c r="JGZ746" s="13"/>
      <c r="JHA746" s="13"/>
      <c r="JHB746" s="13"/>
      <c r="JHC746" s="13"/>
      <c r="JHD746" s="13"/>
      <c r="JHE746" s="13"/>
      <c r="JHF746" s="13"/>
      <c r="JHG746" s="13"/>
      <c r="JHH746" s="13"/>
      <c r="JHI746" s="13"/>
      <c r="JHJ746" s="13"/>
      <c r="JHK746" s="13"/>
      <c r="JHL746" s="13"/>
      <c r="JHM746" s="13"/>
      <c r="JHN746" s="13"/>
      <c r="JHO746" s="13"/>
      <c r="JHP746" s="13"/>
      <c r="JHQ746" s="13"/>
      <c r="JHR746" s="13"/>
      <c r="JHS746" s="13"/>
      <c r="JHT746" s="13"/>
      <c r="JHU746" s="13"/>
      <c r="JHV746" s="13"/>
      <c r="JHW746" s="13"/>
      <c r="JHX746" s="13"/>
      <c r="JHY746" s="13"/>
      <c r="JHZ746" s="13"/>
      <c r="JIA746" s="13"/>
      <c r="JIB746" s="13"/>
      <c r="JIC746" s="13"/>
      <c r="JID746" s="13"/>
      <c r="JIE746" s="13"/>
      <c r="JIF746" s="13"/>
      <c r="JIG746" s="13"/>
      <c r="JIH746" s="13"/>
      <c r="JII746" s="13"/>
      <c r="JIJ746" s="13"/>
      <c r="JIK746" s="13"/>
      <c r="JIL746" s="13"/>
      <c r="JIM746" s="13"/>
      <c r="JIN746" s="13"/>
      <c r="JIO746" s="13"/>
      <c r="JIP746" s="13"/>
      <c r="JIQ746" s="13"/>
      <c r="JIR746" s="13"/>
      <c r="JIS746" s="13"/>
      <c r="JIT746" s="13"/>
      <c r="JIU746" s="13"/>
      <c r="JIV746" s="13"/>
      <c r="JIW746" s="13"/>
      <c r="JIX746" s="13"/>
      <c r="JIY746" s="13"/>
      <c r="JIZ746" s="13"/>
      <c r="JJA746" s="13"/>
      <c r="JJB746" s="13"/>
      <c r="JJC746" s="13"/>
      <c r="JJD746" s="13"/>
      <c r="JJE746" s="13"/>
      <c r="JJF746" s="13"/>
      <c r="JJG746" s="13"/>
      <c r="JJH746" s="13"/>
      <c r="JJI746" s="13"/>
      <c r="JJJ746" s="13"/>
      <c r="JJK746" s="13"/>
      <c r="JJL746" s="13"/>
      <c r="JJM746" s="13"/>
      <c r="JJN746" s="13"/>
      <c r="JJO746" s="13"/>
      <c r="JJP746" s="13"/>
      <c r="JJQ746" s="13"/>
      <c r="JJR746" s="13"/>
      <c r="JJS746" s="13"/>
      <c r="JJT746" s="13"/>
      <c r="JJU746" s="13"/>
      <c r="JJV746" s="13"/>
      <c r="JJW746" s="13"/>
      <c r="JJX746" s="13"/>
      <c r="JJY746" s="13"/>
      <c r="JJZ746" s="13"/>
      <c r="JKA746" s="13"/>
      <c r="JKB746" s="13"/>
      <c r="JKC746" s="13"/>
      <c r="JKD746" s="13"/>
      <c r="JKE746" s="13"/>
      <c r="JKF746" s="13"/>
      <c r="JKG746" s="13"/>
      <c r="JKH746" s="13"/>
      <c r="JKI746" s="13"/>
      <c r="JKJ746" s="13"/>
      <c r="JKK746" s="13"/>
      <c r="JKL746" s="13"/>
      <c r="JKM746" s="13"/>
      <c r="JKN746" s="13"/>
      <c r="JKO746" s="13"/>
      <c r="JKP746" s="13"/>
      <c r="JKQ746" s="13"/>
      <c r="JKR746" s="13"/>
      <c r="JKS746" s="13"/>
      <c r="JKT746" s="13"/>
      <c r="JKU746" s="13"/>
      <c r="JKV746" s="13"/>
      <c r="JKW746" s="13"/>
      <c r="JKX746" s="13"/>
      <c r="JKY746" s="13"/>
      <c r="JKZ746" s="13"/>
      <c r="JLA746" s="13"/>
      <c r="JLB746" s="13"/>
      <c r="JLC746" s="13"/>
      <c r="JLD746" s="13"/>
      <c r="JLE746" s="13"/>
      <c r="JLF746" s="13"/>
      <c r="JLG746" s="13"/>
      <c r="JLH746" s="13"/>
      <c r="JLI746" s="13"/>
      <c r="JLJ746" s="13"/>
      <c r="JLK746" s="13"/>
      <c r="JLL746" s="13"/>
      <c r="JLM746" s="13"/>
      <c r="JLN746" s="13"/>
      <c r="JLO746" s="13"/>
      <c r="JLP746" s="13"/>
      <c r="JLQ746" s="13"/>
      <c r="JLR746" s="13"/>
      <c r="JLS746" s="13"/>
      <c r="JLT746" s="13"/>
      <c r="JLU746" s="13"/>
      <c r="JLV746" s="13"/>
      <c r="JLW746" s="13"/>
      <c r="JLX746" s="13"/>
      <c r="JLY746" s="13"/>
      <c r="JLZ746" s="13"/>
      <c r="JMA746" s="13"/>
      <c r="JMB746" s="13"/>
      <c r="JMC746" s="13"/>
      <c r="JMD746" s="13"/>
      <c r="JME746" s="13"/>
      <c r="JMF746" s="13"/>
      <c r="JMG746" s="13"/>
      <c r="JMH746" s="13"/>
      <c r="JMI746" s="13"/>
      <c r="JMJ746" s="13"/>
      <c r="JMK746" s="13"/>
      <c r="JML746" s="13"/>
      <c r="JMM746" s="13"/>
      <c r="JMN746" s="13"/>
      <c r="JMO746" s="13"/>
      <c r="JMP746" s="13"/>
      <c r="JMQ746" s="13"/>
      <c r="JMR746" s="13"/>
      <c r="JMS746" s="13"/>
      <c r="JMT746" s="13"/>
      <c r="JMU746" s="13"/>
      <c r="JMV746" s="13"/>
      <c r="JMW746" s="13"/>
      <c r="JMX746" s="13"/>
      <c r="JMY746" s="13"/>
      <c r="JMZ746" s="13"/>
      <c r="JNA746" s="13"/>
      <c r="JNB746" s="13"/>
      <c r="JNC746" s="13"/>
      <c r="JND746" s="13"/>
      <c r="JNE746" s="13"/>
      <c r="JNF746" s="13"/>
      <c r="JNG746" s="13"/>
      <c r="JNH746" s="13"/>
      <c r="JNI746" s="13"/>
      <c r="JNJ746" s="13"/>
      <c r="JNK746" s="13"/>
      <c r="JNL746" s="13"/>
      <c r="JNM746" s="13"/>
      <c r="JNN746" s="13"/>
      <c r="JNO746" s="13"/>
      <c r="JNP746" s="13"/>
      <c r="JNQ746" s="13"/>
      <c r="JNR746" s="13"/>
      <c r="JNS746" s="13"/>
      <c r="JNT746" s="13"/>
      <c r="JNU746" s="13"/>
      <c r="JNV746" s="13"/>
      <c r="JNW746" s="13"/>
      <c r="JNX746" s="13"/>
      <c r="JNY746" s="13"/>
      <c r="JNZ746" s="13"/>
      <c r="JOA746" s="13"/>
      <c r="JOB746" s="13"/>
      <c r="JOC746" s="13"/>
      <c r="JOD746" s="13"/>
      <c r="JOE746" s="13"/>
      <c r="JOF746" s="13"/>
      <c r="JOG746" s="13"/>
      <c r="JOH746" s="13"/>
      <c r="JOI746" s="13"/>
      <c r="JOJ746" s="13"/>
      <c r="JOK746" s="13"/>
      <c r="JOL746" s="13"/>
      <c r="JOM746" s="13"/>
      <c r="JON746" s="13"/>
      <c r="JOO746" s="13"/>
      <c r="JOP746" s="13"/>
      <c r="JOQ746" s="13"/>
      <c r="JOR746" s="13"/>
      <c r="JOS746" s="13"/>
      <c r="JOT746" s="13"/>
      <c r="JOU746" s="13"/>
      <c r="JOV746" s="13"/>
      <c r="JOW746" s="13"/>
      <c r="JOX746" s="13"/>
      <c r="JOY746" s="13"/>
      <c r="JOZ746" s="13"/>
      <c r="JPA746" s="13"/>
      <c r="JPB746" s="13"/>
      <c r="JPC746" s="13"/>
      <c r="JPD746" s="13"/>
      <c r="JPE746" s="13"/>
      <c r="JPF746" s="13"/>
      <c r="JPG746" s="13"/>
      <c r="JPH746" s="13"/>
      <c r="JPI746" s="13"/>
      <c r="JPJ746" s="13"/>
      <c r="JPK746" s="13"/>
      <c r="JPL746" s="13"/>
      <c r="JPM746" s="13"/>
      <c r="JPN746" s="13"/>
      <c r="JPO746" s="13"/>
      <c r="JPP746" s="13"/>
      <c r="JPQ746" s="13"/>
      <c r="JPR746" s="13"/>
      <c r="JPS746" s="13"/>
      <c r="JPT746" s="13"/>
      <c r="JPU746" s="13"/>
      <c r="JPV746" s="13"/>
      <c r="JPW746" s="13"/>
      <c r="JPX746" s="13"/>
      <c r="JPY746" s="13"/>
      <c r="JPZ746" s="13"/>
      <c r="JQA746" s="13"/>
      <c r="JQB746" s="13"/>
      <c r="JQC746" s="13"/>
      <c r="JQD746" s="13"/>
      <c r="JQE746" s="13"/>
      <c r="JQF746" s="13"/>
      <c r="JQG746" s="13"/>
      <c r="JQH746" s="13"/>
      <c r="JQI746" s="13"/>
      <c r="JQJ746" s="13"/>
      <c r="JQK746" s="13"/>
      <c r="JQL746" s="13"/>
      <c r="JQM746" s="13"/>
      <c r="JQN746" s="13"/>
      <c r="JQO746" s="13"/>
      <c r="JQP746" s="13"/>
      <c r="JQQ746" s="13"/>
      <c r="JQR746" s="13"/>
      <c r="JQS746" s="13"/>
      <c r="JQT746" s="13"/>
      <c r="JQU746" s="13"/>
      <c r="JQV746" s="13"/>
      <c r="JQW746" s="13"/>
      <c r="JQX746" s="13"/>
      <c r="JQY746" s="13"/>
      <c r="JQZ746" s="13"/>
      <c r="JRA746" s="13"/>
      <c r="JRB746" s="13"/>
      <c r="JRC746" s="13"/>
      <c r="JRD746" s="13"/>
      <c r="JRE746" s="13"/>
      <c r="JRF746" s="13"/>
      <c r="JRG746" s="13"/>
      <c r="JRH746" s="13"/>
      <c r="JRI746" s="13"/>
      <c r="JRJ746" s="13"/>
      <c r="JRK746" s="13"/>
      <c r="JRL746" s="13"/>
      <c r="JRM746" s="13"/>
      <c r="JRN746" s="13"/>
      <c r="JRO746" s="13"/>
      <c r="JRP746" s="13"/>
      <c r="JRQ746" s="13"/>
      <c r="JRR746" s="13"/>
      <c r="JRS746" s="13"/>
      <c r="JRT746" s="13"/>
      <c r="JRU746" s="13"/>
      <c r="JRV746" s="13"/>
      <c r="JRW746" s="13"/>
      <c r="JRX746" s="13"/>
      <c r="JRY746" s="13"/>
      <c r="JRZ746" s="13"/>
      <c r="JSA746" s="13"/>
      <c r="JSB746" s="13"/>
      <c r="JSC746" s="13"/>
      <c r="JSD746" s="13"/>
      <c r="JSE746" s="13"/>
      <c r="JSF746" s="13"/>
      <c r="JSG746" s="13"/>
      <c r="JSH746" s="13"/>
      <c r="JSI746" s="13"/>
      <c r="JSJ746" s="13"/>
      <c r="JSK746" s="13"/>
      <c r="JSL746" s="13"/>
      <c r="JSM746" s="13"/>
      <c r="JSN746" s="13"/>
      <c r="JSO746" s="13"/>
      <c r="JSP746" s="13"/>
      <c r="JSQ746" s="13"/>
      <c r="JSR746" s="13"/>
      <c r="JSS746" s="13"/>
      <c r="JST746" s="13"/>
      <c r="JSU746" s="13"/>
      <c r="JSV746" s="13"/>
      <c r="JSW746" s="13"/>
      <c r="JSX746" s="13"/>
      <c r="JSY746" s="13"/>
      <c r="JSZ746" s="13"/>
      <c r="JTA746" s="13"/>
      <c r="JTB746" s="13"/>
      <c r="JTC746" s="13"/>
      <c r="JTD746" s="13"/>
      <c r="JTE746" s="13"/>
      <c r="JTF746" s="13"/>
      <c r="JTG746" s="13"/>
      <c r="JTH746" s="13"/>
      <c r="JTI746" s="13"/>
      <c r="JTJ746" s="13"/>
      <c r="JTK746" s="13"/>
      <c r="JTL746" s="13"/>
      <c r="JTM746" s="13"/>
      <c r="JTN746" s="13"/>
      <c r="JTO746" s="13"/>
      <c r="JTP746" s="13"/>
      <c r="JTQ746" s="13"/>
      <c r="JTR746" s="13"/>
      <c r="JTS746" s="13"/>
      <c r="JTT746" s="13"/>
      <c r="JTU746" s="13"/>
      <c r="JTV746" s="13"/>
      <c r="JTW746" s="13"/>
      <c r="JTX746" s="13"/>
      <c r="JTY746" s="13"/>
      <c r="JTZ746" s="13"/>
      <c r="JUA746" s="13"/>
      <c r="JUB746" s="13"/>
      <c r="JUC746" s="13"/>
      <c r="JUD746" s="13"/>
      <c r="JUE746" s="13"/>
      <c r="JUF746" s="13"/>
      <c r="JUG746" s="13"/>
      <c r="JUH746" s="13"/>
      <c r="JUI746" s="13"/>
      <c r="JUJ746" s="13"/>
      <c r="JUK746" s="13"/>
      <c r="JUL746" s="13"/>
      <c r="JUM746" s="13"/>
      <c r="JUN746" s="13"/>
      <c r="JUO746" s="13"/>
      <c r="JUP746" s="13"/>
      <c r="JUQ746" s="13"/>
      <c r="JUR746" s="13"/>
      <c r="JUS746" s="13"/>
      <c r="JUT746" s="13"/>
      <c r="JUU746" s="13"/>
      <c r="JUV746" s="13"/>
      <c r="JUW746" s="13"/>
      <c r="JUX746" s="13"/>
      <c r="JUY746" s="13"/>
      <c r="JUZ746" s="13"/>
      <c r="JVA746" s="13"/>
      <c r="JVB746" s="13"/>
      <c r="JVC746" s="13"/>
      <c r="JVD746" s="13"/>
      <c r="JVE746" s="13"/>
      <c r="JVF746" s="13"/>
      <c r="JVG746" s="13"/>
      <c r="JVH746" s="13"/>
      <c r="JVI746" s="13"/>
      <c r="JVJ746" s="13"/>
      <c r="JVK746" s="13"/>
      <c r="JVL746" s="13"/>
      <c r="JVM746" s="13"/>
      <c r="JVN746" s="13"/>
      <c r="JVO746" s="13"/>
      <c r="JVP746" s="13"/>
      <c r="JVQ746" s="13"/>
      <c r="JVR746" s="13"/>
      <c r="JVS746" s="13"/>
      <c r="JVT746" s="13"/>
      <c r="JVU746" s="13"/>
      <c r="JVV746" s="13"/>
      <c r="JVW746" s="13"/>
      <c r="JVX746" s="13"/>
      <c r="JVY746" s="13"/>
      <c r="JVZ746" s="13"/>
      <c r="JWA746" s="13"/>
      <c r="JWB746" s="13"/>
      <c r="JWC746" s="13"/>
      <c r="JWD746" s="13"/>
      <c r="JWE746" s="13"/>
      <c r="JWF746" s="13"/>
      <c r="JWG746" s="13"/>
      <c r="JWH746" s="13"/>
      <c r="JWI746" s="13"/>
      <c r="JWJ746" s="13"/>
      <c r="JWK746" s="13"/>
      <c r="JWL746" s="13"/>
      <c r="JWM746" s="13"/>
      <c r="JWN746" s="13"/>
      <c r="JWO746" s="13"/>
      <c r="JWP746" s="13"/>
      <c r="JWQ746" s="13"/>
      <c r="JWR746" s="13"/>
      <c r="JWS746" s="13"/>
      <c r="JWT746" s="13"/>
      <c r="JWU746" s="13"/>
      <c r="JWV746" s="13"/>
      <c r="JWW746" s="13"/>
      <c r="JWX746" s="13"/>
      <c r="JWY746" s="13"/>
      <c r="JWZ746" s="13"/>
      <c r="JXA746" s="13"/>
      <c r="JXB746" s="13"/>
      <c r="JXC746" s="13"/>
      <c r="JXD746" s="13"/>
      <c r="JXE746" s="13"/>
      <c r="JXF746" s="13"/>
      <c r="JXG746" s="13"/>
      <c r="JXH746" s="13"/>
      <c r="JXI746" s="13"/>
      <c r="JXJ746" s="13"/>
      <c r="JXK746" s="13"/>
      <c r="JXL746" s="13"/>
      <c r="JXM746" s="13"/>
      <c r="JXN746" s="13"/>
      <c r="JXO746" s="13"/>
      <c r="JXP746" s="13"/>
      <c r="JXQ746" s="13"/>
      <c r="JXR746" s="13"/>
      <c r="JXS746" s="13"/>
      <c r="JXT746" s="13"/>
      <c r="JXU746" s="13"/>
      <c r="JXV746" s="13"/>
      <c r="JXW746" s="13"/>
      <c r="JXX746" s="13"/>
      <c r="JXY746" s="13"/>
      <c r="JXZ746" s="13"/>
      <c r="JYA746" s="13"/>
      <c r="JYB746" s="13"/>
      <c r="JYC746" s="13"/>
      <c r="JYD746" s="13"/>
      <c r="JYE746" s="13"/>
      <c r="JYF746" s="13"/>
      <c r="JYG746" s="13"/>
      <c r="JYH746" s="13"/>
      <c r="JYI746" s="13"/>
      <c r="JYJ746" s="13"/>
      <c r="JYK746" s="13"/>
      <c r="JYL746" s="13"/>
      <c r="JYM746" s="13"/>
      <c r="JYN746" s="13"/>
      <c r="JYO746" s="13"/>
      <c r="JYP746" s="13"/>
      <c r="JYQ746" s="13"/>
      <c r="JYR746" s="13"/>
      <c r="JYS746" s="13"/>
      <c r="JYT746" s="13"/>
      <c r="JYU746" s="13"/>
      <c r="JYV746" s="13"/>
      <c r="JYW746" s="13"/>
      <c r="JYX746" s="13"/>
      <c r="JYY746" s="13"/>
      <c r="JYZ746" s="13"/>
      <c r="JZA746" s="13"/>
      <c r="JZB746" s="13"/>
      <c r="JZC746" s="13"/>
      <c r="JZD746" s="13"/>
      <c r="JZE746" s="13"/>
      <c r="JZF746" s="13"/>
      <c r="JZG746" s="13"/>
      <c r="JZH746" s="13"/>
      <c r="JZI746" s="13"/>
      <c r="JZJ746" s="13"/>
      <c r="JZK746" s="13"/>
      <c r="JZL746" s="13"/>
      <c r="JZM746" s="13"/>
      <c r="JZN746" s="13"/>
      <c r="JZO746" s="13"/>
      <c r="JZP746" s="13"/>
      <c r="JZQ746" s="13"/>
      <c r="JZR746" s="13"/>
      <c r="JZS746" s="13"/>
      <c r="JZT746" s="13"/>
      <c r="JZU746" s="13"/>
      <c r="JZV746" s="13"/>
      <c r="JZW746" s="13"/>
      <c r="JZX746" s="13"/>
      <c r="JZY746" s="13"/>
      <c r="JZZ746" s="13"/>
      <c r="KAA746" s="13"/>
      <c r="KAB746" s="13"/>
      <c r="KAC746" s="13"/>
      <c r="KAD746" s="13"/>
      <c r="KAE746" s="13"/>
      <c r="KAF746" s="13"/>
      <c r="KAG746" s="13"/>
      <c r="KAH746" s="13"/>
      <c r="KAI746" s="13"/>
      <c r="KAJ746" s="13"/>
      <c r="KAK746" s="13"/>
      <c r="KAL746" s="13"/>
      <c r="KAM746" s="13"/>
      <c r="KAN746" s="13"/>
      <c r="KAO746" s="13"/>
      <c r="KAP746" s="13"/>
      <c r="KAQ746" s="13"/>
      <c r="KAR746" s="13"/>
      <c r="KAS746" s="13"/>
      <c r="KAT746" s="13"/>
      <c r="KAU746" s="13"/>
      <c r="KAV746" s="13"/>
      <c r="KAW746" s="13"/>
      <c r="KAX746" s="13"/>
      <c r="KAY746" s="13"/>
      <c r="KAZ746" s="13"/>
      <c r="KBA746" s="13"/>
      <c r="KBB746" s="13"/>
      <c r="KBC746" s="13"/>
      <c r="KBD746" s="13"/>
      <c r="KBE746" s="13"/>
      <c r="KBF746" s="13"/>
      <c r="KBG746" s="13"/>
      <c r="KBH746" s="13"/>
      <c r="KBI746" s="13"/>
      <c r="KBJ746" s="13"/>
      <c r="KBK746" s="13"/>
      <c r="KBL746" s="13"/>
      <c r="KBM746" s="13"/>
      <c r="KBN746" s="13"/>
      <c r="KBO746" s="13"/>
      <c r="KBP746" s="13"/>
      <c r="KBQ746" s="13"/>
      <c r="KBR746" s="13"/>
      <c r="KBS746" s="13"/>
      <c r="KBT746" s="13"/>
      <c r="KBU746" s="13"/>
      <c r="KBV746" s="13"/>
      <c r="KBW746" s="13"/>
      <c r="KBX746" s="13"/>
      <c r="KBY746" s="13"/>
      <c r="KBZ746" s="13"/>
      <c r="KCA746" s="13"/>
      <c r="KCB746" s="13"/>
      <c r="KCC746" s="13"/>
      <c r="KCD746" s="13"/>
      <c r="KCE746" s="13"/>
      <c r="KCF746" s="13"/>
      <c r="KCG746" s="13"/>
      <c r="KCH746" s="13"/>
      <c r="KCI746" s="13"/>
      <c r="KCJ746" s="13"/>
      <c r="KCK746" s="13"/>
      <c r="KCL746" s="13"/>
      <c r="KCM746" s="13"/>
      <c r="KCN746" s="13"/>
      <c r="KCO746" s="13"/>
      <c r="KCP746" s="13"/>
      <c r="KCQ746" s="13"/>
      <c r="KCR746" s="13"/>
      <c r="KCS746" s="13"/>
      <c r="KCT746" s="13"/>
      <c r="KCU746" s="13"/>
      <c r="KCV746" s="13"/>
      <c r="KCW746" s="13"/>
      <c r="KCX746" s="13"/>
      <c r="KCY746" s="13"/>
      <c r="KCZ746" s="13"/>
      <c r="KDA746" s="13"/>
      <c r="KDB746" s="13"/>
      <c r="KDC746" s="13"/>
      <c r="KDD746" s="13"/>
      <c r="KDE746" s="13"/>
      <c r="KDF746" s="13"/>
      <c r="KDG746" s="13"/>
      <c r="KDH746" s="13"/>
      <c r="KDI746" s="13"/>
      <c r="KDJ746" s="13"/>
      <c r="KDK746" s="13"/>
      <c r="KDL746" s="13"/>
      <c r="KDM746" s="13"/>
      <c r="KDN746" s="13"/>
      <c r="KDO746" s="13"/>
      <c r="KDP746" s="13"/>
      <c r="KDQ746" s="13"/>
      <c r="KDR746" s="13"/>
      <c r="KDS746" s="13"/>
      <c r="KDT746" s="13"/>
      <c r="KDU746" s="13"/>
      <c r="KDV746" s="13"/>
      <c r="KDW746" s="13"/>
      <c r="KDX746" s="13"/>
      <c r="KDY746" s="13"/>
      <c r="KDZ746" s="13"/>
      <c r="KEA746" s="13"/>
      <c r="KEB746" s="13"/>
      <c r="KEC746" s="13"/>
      <c r="KED746" s="13"/>
      <c r="KEE746" s="13"/>
      <c r="KEF746" s="13"/>
      <c r="KEG746" s="13"/>
      <c r="KEH746" s="13"/>
      <c r="KEI746" s="13"/>
      <c r="KEJ746" s="13"/>
      <c r="KEK746" s="13"/>
      <c r="KEL746" s="13"/>
      <c r="KEM746" s="13"/>
      <c r="KEN746" s="13"/>
      <c r="KEO746" s="13"/>
      <c r="KEP746" s="13"/>
      <c r="KEQ746" s="13"/>
      <c r="KER746" s="13"/>
      <c r="KES746" s="13"/>
      <c r="KET746" s="13"/>
      <c r="KEU746" s="13"/>
      <c r="KEV746" s="13"/>
      <c r="KEW746" s="13"/>
      <c r="KEX746" s="13"/>
      <c r="KEY746" s="13"/>
      <c r="KEZ746" s="13"/>
      <c r="KFA746" s="13"/>
      <c r="KFB746" s="13"/>
      <c r="KFC746" s="13"/>
      <c r="KFD746" s="13"/>
      <c r="KFE746" s="13"/>
      <c r="KFF746" s="13"/>
      <c r="KFG746" s="13"/>
      <c r="KFH746" s="13"/>
      <c r="KFI746" s="13"/>
      <c r="KFJ746" s="13"/>
      <c r="KFK746" s="13"/>
      <c r="KFL746" s="13"/>
      <c r="KFM746" s="13"/>
      <c r="KFN746" s="13"/>
      <c r="KFO746" s="13"/>
      <c r="KFP746" s="13"/>
      <c r="KFQ746" s="13"/>
      <c r="KFR746" s="13"/>
      <c r="KFS746" s="13"/>
      <c r="KFT746" s="13"/>
      <c r="KFU746" s="13"/>
      <c r="KFV746" s="13"/>
      <c r="KFW746" s="13"/>
      <c r="KFX746" s="13"/>
      <c r="KFY746" s="13"/>
      <c r="KFZ746" s="13"/>
      <c r="KGA746" s="13"/>
      <c r="KGB746" s="13"/>
      <c r="KGC746" s="13"/>
      <c r="KGD746" s="13"/>
      <c r="KGE746" s="13"/>
      <c r="KGF746" s="13"/>
      <c r="KGG746" s="13"/>
      <c r="KGH746" s="13"/>
      <c r="KGI746" s="13"/>
      <c r="KGJ746" s="13"/>
      <c r="KGK746" s="13"/>
      <c r="KGL746" s="13"/>
      <c r="KGM746" s="13"/>
      <c r="KGN746" s="13"/>
      <c r="KGO746" s="13"/>
      <c r="KGP746" s="13"/>
      <c r="KGQ746" s="13"/>
      <c r="KGR746" s="13"/>
      <c r="KGS746" s="13"/>
      <c r="KGT746" s="13"/>
      <c r="KGU746" s="13"/>
      <c r="KGV746" s="13"/>
      <c r="KGW746" s="13"/>
      <c r="KGX746" s="13"/>
      <c r="KGY746" s="13"/>
      <c r="KGZ746" s="13"/>
      <c r="KHA746" s="13"/>
      <c r="KHB746" s="13"/>
      <c r="KHC746" s="13"/>
      <c r="KHD746" s="13"/>
      <c r="KHE746" s="13"/>
      <c r="KHF746" s="13"/>
      <c r="KHG746" s="13"/>
      <c r="KHH746" s="13"/>
      <c r="KHI746" s="13"/>
      <c r="KHJ746" s="13"/>
      <c r="KHK746" s="13"/>
      <c r="KHL746" s="13"/>
      <c r="KHM746" s="13"/>
      <c r="KHN746" s="13"/>
      <c r="KHO746" s="13"/>
      <c r="KHP746" s="13"/>
      <c r="KHQ746" s="13"/>
      <c r="KHR746" s="13"/>
      <c r="KHS746" s="13"/>
      <c r="KHT746" s="13"/>
      <c r="KHU746" s="13"/>
      <c r="KHV746" s="13"/>
      <c r="KHW746" s="13"/>
      <c r="KHX746" s="13"/>
      <c r="KHY746" s="13"/>
      <c r="KHZ746" s="13"/>
      <c r="KIA746" s="13"/>
      <c r="KIB746" s="13"/>
      <c r="KIC746" s="13"/>
      <c r="KID746" s="13"/>
      <c r="KIE746" s="13"/>
      <c r="KIF746" s="13"/>
      <c r="KIG746" s="13"/>
      <c r="KIH746" s="13"/>
      <c r="KII746" s="13"/>
      <c r="KIJ746" s="13"/>
      <c r="KIK746" s="13"/>
      <c r="KIL746" s="13"/>
      <c r="KIM746" s="13"/>
      <c r="KIN746" s="13"/>
      <c r="KIO746" s="13"/>
      <c r="KIP746" s="13"/>
      <c r="KIQ746" s="13"/>
      <c r="KIR746" s="13"/>
      <c r="KIS746" s="13"/>
      <c r="KIT746" s="13"/>
      <c r="KIU746" s="13"/>
      <c r="KIV746" s="13"/>
      <c r="KIW746" s="13"/>
      <c r="KIX746" s="13"/>
      <c r="KIY746" s="13"/>
      <c r="KIZ746" s="13"/>
      <c r="KJA746" s="13"/>
      <c r="KJB746" s="13"/>
      <c r="KJC746" s="13"/>
      <c r="KJD746" s="13"/>
      <c r="KJE746" s="13"/>
      <c r="KJF746" s="13"/>
      <c r="KJG746" s="13"/>
      <c r="KJH746" s="13"/>
      <c r="KJI746" s="13"/>
      <c r="KJJ746" s="13"/>
      <c r="KJK746" s="13"/>
      <c r="KJL746" s="13"/>
      <c r="KJM746" s="13"/>
      <c r="KJN746" s="13"/>
      <c r="KJO746" s="13"/>
      <c r="KJP746" s="13"/>
      <c r="KJQ746" s="13"/>
      <c r="KJR746" s="13"/>
      <c r="KJS746" s="13"/>
      <c r="KJT746" s="13"/>
      <c r="KJU746" s="13"/>
      <c r="KJV746" s="13"/>
      <c r="KJW746" s="13"/>
      <c r="KJX746" s="13"/>
      <c r="KJY746" s="13"/>
      <c r="KJZ746" s="13"/>
      <c r="KKA746" s="13"/>
      <c r="KKB746" s="13"/>
      <c r="KKC746" s="13"/>
      <c r="KKD746" s="13"/>
      <c r="KKE746" s="13"/>
      <c r="KKF746" s="13"/>
      <c r="KKG746" s="13"/>
      <c r="KKH746" s="13"/>
      <c r="KKI746" s="13"/>
      <c r="KKJ746" s="13"/>
      <c r="KKK746" s="13"/>
      <c r="KKL746" s="13"/>
      <c r="KKM746" s="13"/>
      <c r="KKN746" s="13"/>
      <c r="KKO746" s="13"/>
      <c r="KKP746" s="13"/>
      <c r="KKQ746" s="13"/>
      <c r="KKR746" s="13"/>
      <c r="KKS746" s="13"/>
      <c r="KKT746" s="13"/>
      <c r="KKU746" s="13"/>
      <c r="KKV746" s="13"/>
      <c r="KKW746" s="13"/>
      <c r="KKX746" s="13"/>
      <c r="KKY746" s="13"/>
      <c r="KKZ746" s="13"/>
      <c r="KLA746" s="13"/>
      <c r="KLB746" s="13"/>
      <c r="KLC746" s="13"/>
      <c r="KLD746" s="13"/>
      <c r="KLE746" s="13"/>
      <c r="KLF746" s="13"/>
      <c r="KLG746" s="13"/>
      <c r="KLH746" s="13"/>
      <c r="KLI746" s="13"/>
      <c r="KLJ746" s="13"/>
      <c r="KLK746" s="13"/>
      <c r="KLL746" s="13"/>
      <c r="KLM746" s="13"/>
      <c r="KLN746" s="13"/>
      <c r="KLO746" s="13"/>
      <c r="KLP746" s="13"/>
      <c r="KLQ746" s="13"/>
      <c r="KLR746" s="13"/>
      <c r="KLS746" s="13"/>
      <c r="KLT746" s="13"/>
      <c r="KLU746" s="13"/>
      <c r="KLV746" s="13"/>
      <c r="KLW746" s="13"/>
      <c r="KLX746" s="13"/>
      <c r="KLY746" s="13"/>
      <c r="KLZ746" s="13"/>
      <c r="KMA746" s="13"/>
      <c r="KMB746" s="13"/>
      <c r="KMC746" s="13"/>
      <c r="KMD746" s="13"/>
      <c r="KME746" s="13"/>
      <c r="KMF746" s="13"/>
      <c r="KMG746" s="13"/>
      <c r="KMH746" s="13"/>
      <c r="KMI746" s="13"/>
      <c r="KMJ746" s="13"/>
      <c r="KMK746" s="13"/>
      <c r="KML746" s="13"/>
      <c r="KMM746" s="13"/>
      <c r="KMN746" s="13"/>
      <c r="KMO746" s="13"/>
      <c r="KMP746" s="13"/>
      <c r="KMQ746" s="13"/>
      <c r="KMR746" s="13"/>
      <c r="KMS746" s="13"/>
      <c r="KMT746" s="13"/>
      <c r="KMU746" s="13"/>
      <c r="KMV746" s="13"/>
      <c r="KMW746" s="13"/>
      <c r="KMX746" s="13"/>
      <c r="KMY746" s="13"/>
      <c r="KMZ746" s="13"/>
      <c r="KNA746" s="13"/>
      <c r="KNB746" s="13"/>
      <c r="KNC746" s="13"/>
      <c r="KND746" s="13"/>
      <c r="KNE746" s="13"/>
      <c r="KNF746" s="13"/>
      <c r="KNG746" s="13"/>
      <c r="KNH746" s="13"/>
      <c r="KNI746" s="13"/>
      <c r="KNJ746" s="13"/>
      <c r="KNK746" s="13"/>
      <c r="KNL746" s="13"/>
      <c r="KNM746" s="13"/>
      <c r="KNN746" s="13"/>
      <c r="KNO746" s="13"/>
      <c r="KNP746" s="13"/>
      <c r="KNQ746" s="13"/>
      <c r="KNR746" s="13"/>
      <c r="KNS746" s="13"/>
      <c r="KNT746" s="13"/>
      <c r="KNU746" s="13"/>
      <c r="KNV746" s="13"/>
      <c r="KNW746" s="13"/>
      <c r="KNX746" s="13"/>
      <c r="KNY746" s="13"/>
      <c r="KNZ746" s="13"/>
      <c r="KOA746" s="13"/>
      <c r="KOB746" s="13"/>
      <c r="KOC746" s="13"/>
      <c r="KOD746" s="13"/>
      <c r="KOE746" s="13"/>
      <c r="KOF746" s="13"/>
      <c r="KOG746" s="13"/>
      <c r="KOH746" s="13"/>
      <c r="KOI746" s="13"/>
      <c r="KOJ746" s="13"/>
      <c r="KOK746" s="13"/>
      <c r="KOL746" s="13"/>
      <c r="KOM746" s="13"/>
      <c r="KON746" s="13"/>
      <c r="KOO746" s="13"/>
      <c r="KOP746" s="13"/>
      <c r="KOQ746" s="13"/>
      <c r="KOR746" s="13"/>
      <c r="KOS746" s="13"/>
      <c r="KOT746" s="13"/>
      <c r="KOU746" s="13"/>
      <c r="KOV746" s="13"/>
      <c r="KOW746" s="13"/>
      <c r="KOX746" s="13"/>
      <c r="KOY746" s="13"/>
      <c r="KOZ746" s="13"/>
      <c r="KPA746" s="13"/>
      <c r="KPB746" s="13"/>
      <c r="KPC746" s="13"/>
      <c r="KPD746" s="13"/>
      <c r="KPE746" s="13"/>
      <c r="KPF746" s="13"/>
      <c r="KPG746" s="13"/>
      <c r="KPH746" s="13"/>
      <c r="KPI746" s="13"/>
      <c r="KPJ746" s="13"/>
      <c r="KPK746" s="13"/>
      <c r="KPL746" s="13"/>
      <c r="KPM746" s="13"/>
      <c r="KPN746" s="13"/>
      <c r="KPO746" s="13"/>
      <c r="KPP746" s="13"/>
      <c r="KPQ746" s="13"/>
      <c r="KPR746" s="13"/>
      <c r="KPS746" s="13"/>
      <c r="KPT746" s="13"/>
      <c r="KPU746" s="13"/>
      <c r="KPV746" s="13"/>
      <c r="KPW746" s="13"/>
      <c r="KPX746" s="13"/>
      <c r="KPY746" s="13"/>
      <c r="KPZ746" s="13"/>
      <c r="KQA746" s="13"/>
      <c r="KQB746" s="13"/>
      <c r="KQC746" s="13"/>
      <c r="KQD746" s="13"/>
      <c r="KQE746" s="13"/>
      <c r="KQF746" s="13"/>
      <c r="KQG746" s="13"/>
      <c r="KQH746" s="13"/>
      <c r="KQI746" s="13"/>
      <c r="KQJ746" s="13"/>
      <c r="KQK746" s="13"/>
      <c r="KQL746" s="13"/>
      <c r="KQM746" s="13"/>
      <c r="KQN746" s="13"/>
      <c r="KQO746" s="13"/>
      <c r="KQP746" s="13"/>
      <c r="KQQ746" s="13"/>
      <c r="KQR746" s="13"/>
      <c r="KQS746" s="13"/>
      <c r="KQT746" s="13"/>
      <c r="KQU746" s="13"/>
      <c r="KQV746" s="13"/>
      <c r="KQW746" s="13"/>
      <c r="KQX746" s="13"/>
      <c r="KQY746" s="13"/>
      <c r="KQZ746" s="13"/>
      <c r="KRA746" s="13"/>
      <c r="KRB746" s="13"/>
      <c r="KRC746" s="13"/>
      <c r="KRD746" s="13"/>
      <c r="KRE746" s="13"/>
      <c r="KRF746" s="13"/>
      <c r="KRG746" s="13"/>
      <c r="KRH746" s="13"/>
      <c r="KRI746" s="13"/>
      <c r="KRJ746" s="13"/>
      <c r="KRK746" s="13"/>
      <c r="KRL746" s="13"/>
      <c r="KRM746" s="13"/>
      <c r="KRN746" s="13"/>
      <c r="KRO746" s="13"/>
      <c r="KRP746" s="13"/>
      <c r="KRQ746" s="13"/>
      <c r="KRR746" s="13"/>
      <c r="KRS746" s="13"/>
      <c r="KRT746" s="13"/>
      <c r="KRU746" s="13"/>
      <c r="KRV746" s="13"/>
      <c r="KRW746" s="13"/>
      <c r="KRX746" s="13"/>
      <c r="KRY746" s="13"/>
      <c r="KRZ746" s="13"/>
      <c r="KSA746" s="13"/>
      <c r="KSB746" s="13"/>
      <c r="KSC746" s="13"/>
      <c r="KSD746" s="13"/>
      <c r="KSE746" s="13"/>
      <c r="KSF746" s="13"/>
      <c r="KSG746" s="13"/>
      <c r="KSH746" s="13"/>
      <c r="KSI746" s="13"/>
      <c r="KSJ746" s="13"/>
      <c r="KSK746" s="13"/>
      <c r="KSL746" s="13"/>
      <c r="KSM746" s="13"/>
      <c r="KSN746" s="13"/>
      <c r="KSO746" s="13"/>
      <c r="KSP746" s="13"/>
      <c r="KSQ746" s="13"/>
      <c r="KSR746" s="13"/>
      <c r="KSS746" s="13"/>
      <c r="KST746" s="13"/>
      <c r="KSU746" s="13"/>
      <c r="KSV746" s="13"/>
      <c r="KSW746" s="13"/>
      <c r="KSX746" s="13"/>
      <c r="KSY746" s="13"/>
      <c r="KSZ746" s="13"/>
      <c r="KTA746" s="13"/>
      <c r="KTB746" s="13"/>
      <c r="KTC746" s="13"/>
      <c r="KTD746" s="13"/>
      <c r="KTE746" s="13"/>
      <c r="KTF746" s="13"/>
      <c r="KTG746" s="13"/>
      <c r="KTH746" s="13"/>
      <c r="KTI746" s="13"/>
      <c r="KTJ746" s="13"/>
      <c r="KTK746" s="13"/>
      <c r="KTL746" s="13"/>
      <c r="KTM746" s="13"/>
      <c r="KTN746" s="13"/>
      <c r="KTO746" s="13"/>
      <c r="KTP746" s="13"/>
      <c r="KTQ746" s="13"/>
      <c r="KTR746" s="13"/>
      <c r="KTS746" s="13"/>
      <c r="KTT746" s="13"/>
      <c r="KTU746" s="13"/>
      <c r="KTV746" s="13"/>
      <c r="KTW746" s="13"/>
      <c r="KTX746" s="13"/>
      <c r="KTY746" s="13"/>
      <c r="KTZ746" s="13"/>
      <c r="KUA746" s="13"/>
      <c r="KUB746" s="13"/>
      <c r="KUC746" s="13"/>
      <c r="KUD746" s="13"/>
      <c r="KUE746" s="13"/>
      <c r="KUF746" s="13"/>
      <c r="KUG746" s="13"/>
      <c r="KUH746" s="13"/>
      <c r="KUI746" s="13"/>
      <c r="KUJ746" s="13"/>
      <c r="KUK746" s="13"/>
      <c r="KUL746" s="13"/>
      <c r="KUM746" s="13"/>
      <c r="KUN746" s="13"/>
      <c r="KUO746" s="13"/>
      <c r="KUP746" s="13"/>
      <c r="KUQ746" s="13"/>
      <c r="KUR746" s="13"/>
      <c r="KUS746" s="13"/>
      <c r="KUT746" s="13"/>
      <c r="KUU746" s="13"/>
      <c r="KUV746" s="13"/>
      <c r="KUW746" s="13"/>
      <c r="KUX746" s="13"/>
      <c r="KUY746" s="13"/>
      <c r="KUZ746" s="13"/>
      <c r="KVA746" s="13"/>
      <c r="KVB746" s="13"/>
      <c r="KVC746" s="13"/>
      <c r="KVD746" s="13"/>
      <c r="KVE746" s="13"/>
      <c r="KVF746" s="13"/>
      <c r="KVG746" s="13"/>
      <c r="KVH746" s="13"/>
      <c r="KVI746" s="13"/>
      <c r="KVJ746" s="13"/>
      <c r="KVK746" s="13"/>
      <c r="KVL746" s="13"/>
      <c r="KVM746" s="13"/>
      <c r="KVN746" s="13"/>
      <c r="KVO746" s="13"/>
      <c r="KVP746" s="13"/>
      <c r="KVQ746" s="13"/>
      <c r="KVR746" s="13"/>
      <c r="KVS746" s="13"/>
      <c r="KVT746" s="13"/>
      <c r="KVU746" s="13"/>
      <c r="KVV746" s="13"/>
      <c r="KVW746" s="13"/>
      <c r="KVX746" s="13"/>
      <c r="KVY746" s="13"/>
      <c r="KVZ746" s="13"/>
      <c r="KWA746" s="13"/>
      <c r="KWB746" s="13"/>
      <c r="KWC746" s="13"/>
      <c r="KWD746" s="13"/>
      <c r="KWE746" s="13"/>
      <c r="KWF746" s="13"/>
      <c r="KWG746" s="13"/>
      <c r="KWH746" s="13"/>
      <c r="KWI746" s="13"/>
      <c r="KWJ746" s="13"/>
      <c r="KWK746" s="13"/>
      <c r="KWL746" s="13"/>
      <c r="KWM746" s="13"/>
      <c r="KWN746" s="13"/>
      <c r="KWO746" s="13"/>
      <c r="KWP746" s="13"/>
      <c r="KWQ746" s="13"/>
      <c r="KWR746" s="13"/>
      <c r="KWS746" s="13"/>
      <c r="KWT746" s="13"/>
      <c r="KWU746" s="13"/>
      <c r="KWV746" s="13"/>
      <c r="KWW746" s="13"/>
      <c r="KWX746" s="13"/>
      <c r="KWY746" s="13"/>
      <c r="KWZ746" s="13"/>
      <c r="KXA746" s="13"/>
      <c r="KXB746" s="13"/>
      <c r="KXC746" s="13"/>
      <c r="KXD746" s="13"/>
      <c r="KXE746" s="13"/>
      <c r="KXF746" s="13"/>
      <c r="KXG746" s="13"/>
      <c r="KXH746" s="13"/>
      <c r="KXI746" s="13"/>
      <c r="KXJ746" s="13"/>
      <c r="KXK746" s="13"/>
      <c r="KXL746" s="13"/>
      <c r="KXM746" s="13"/>
      <c r="KXN746" s="13"/>
      <c r="KXO746" s="13"/>
      <c r="KXP746" s="13"/>
      <c r="KXQ746" s="13"/>
      <c r="KXR746" s="13"/>
      <c r="KXS746" s="13"/>
      <c r="KXT746" s="13"/>
      <c r="KXU746" s="13"/>
      <c r="KXV746" s="13"/>
      <c r="KXW746" s="13"/>
      <c r="KXX746" s="13"/>
      <c r="KXY746" s="13"/>
      <c r="KXZ746" s="13"/>
      <c r="KYA746" s="13"/>
      <c r="KYB746" s="13"/>
      <c r="KYC746" s="13"/>
      <c r="KYD746" s="13"/>
      <c r="KYE746" s="13"/>
      <c r="KYF746" s="13"/>
      <c r="KYG746" s="13"/>
      <c r="KYH746" s="13"/>
      <c r="KYI746" s="13"/>
      <c r="KYJ746" s="13"/>
      <c r="KYK746" s="13"/>
      <c r="KYL746" s="13"/>
      <c r="KYM746" s="13"/>
      <c r="KYN746" s="13"/>
      <c r="KYO746" s="13"/>
      <c r="KYP746" s="13"/>
      <c r="KYQ746" s="13"/>
      <c r="KYR746" s="13"/>
      <c r="KYS746" s="13"/>
      <c r="KYT746" s="13"/>
      <c r="KYU746" s="13"/>
      <c r="KYV746" s="13"/>
      <c r="KYW746" s="13"/>
      <c r="KYX746" s="13"/>
      <c r="KYY746" s="13"/>
      <c r="KYZ746" s="13"/>
      <c r="KZA746" s="13"/>
      <c r="KZB746" s="13"/>
      <c r="KZC746" s="13"/>
      <c r="KZD746" s="13"/>
      <c r="KZE746" s="13"/>
      <c r="KZF746" s="13"/>
      <c r="KZG746" s="13"/>
      <c r="KZH746" s="13"/>
      <c r="KZI746" s="13"/>
      <c r="KZJ746" s="13"/>
      <c r="KZK746" s="13"/>
      <c r="KZL746" s="13"/>
      <c r="KZM746" s="13"/>
      <c r="KZN746" s="13"/>
      <c r="KZO746" s="13"/>
      <c r="KZP746" s="13"/>
      <c r="KZQ746" s="13"/>
      <c r="KZR746" s="13"/>
      <c r="KZS746" s="13"/>
      <c r="KZT746" s="13"/>
      <c r="KZU746" s="13"/>
      <c r="KZV746" s="13"/>
      <c r="KZW746" s="13"/>
      <c r="KZX746" s="13"/>
      <c r="KZY746" s="13"/>
      <c r="KZZ746" s="13"/>
      <c r="LAA746" s="13"/>
      <c r="LAB746" s="13"/>
      <c r="LAC746" s="13"/>
      <c r="LAD746" s="13"/>
      <c r="LAE746" s="13"/>
      <c r="LAF746" s="13"/>
      <c r="LAG746" s="13"/>
      <c r="LAH746" s="13"/>
      <c r="LAI746" s="13"/>
      <c r="LAJ746" s="13"/>
      <c r="LAK746" s="13"/>
      <c r="LAL746" s="13"/>
      <c r="LAM746" s="13"/>
      <c r="LAN746" s="13"/>
      <c r="LAO746" s="13"/>
      <c r="LAP746" s="13"/>
      <c r="LAQ746" s="13"/>
      <c r="LAR746" s="13"/>
      <c r="LAS746" s="13"/>
      <c r="LAT746" s="13"/>
      <c r="LAU746" s="13"/>
      <c r="LAV746" s="13"/>
      <c r="LAW746" s="13"/>
      <c r="LAX746" s="13"/>
      <c r="LAY746" s="13"/>
      <c r="LAZ746" s="13"/>
      <c r="LBA746" s="13"/>
      <c r="LBB746" s="13"/>
      <c r="LBC746" s="13"/>
      <c r="LBD746" s="13"/>
      <c r="LBE746" s="13"/>
      <c r="LBF746" s="13"/>
      <c r="LBG746" s="13"/>
      <c r="LBH746" s="13"/>
      <c r="LBI746" s="13"/>
      <c r="LBJ746" s="13"/>
      <c r="LBK746" s="13"/>
      <c r="LBL746" s="13"/>
      <c r="LBM746" s="13"/>
      <c r="LBN746" s="13"/>
      <c r="LBO746" s="13"/>
      <c r="LBP746" s="13"/>
      <c r="LBQ746" s="13"/>
      <c r="LBR746" s="13"/>
      <c r="LBS746" s="13"/>
      <c r="LBT746" s="13"/>
      <c r="LBU746" s="13"/>
      <c r="LBV746" s="13"/>
      <c r="LBW746" s="13"/>
      <c r="LBX746" s="13"/>
      <c r="LBY746" s="13"/>
      <c r="LBZ746" s="13"/>
      <c r="LCA746" s="13"/>
      <c r="LCB746" s="13"/>
      <c r="LCC746" s="13"/>
      <c r="LCD746" s="13"/>
      <c r="LCE746" s="13"/>
      <c r="LCF746" s="13"/>
      <c r="LCG746" s="13"/>
      <c r="LCH746" s="13"/>
      <c r="LCI746" s="13"/>
      <c r="LCJ746" s="13"/>
      <c r="LCK746" s="13"/>
      <c r="LCL746" s="13"/>
      <c r="LCM746" s="13"/>
      <c r="LCN746" s="13"/>
      <c r="LCO746" s="13"/>
      <c r="LCP746" s="13"/>
      <c r="LCQ746" s="13"/>
      <c r="LCR746" s="13"/>
      <c r="LCS746" s="13"/>
      <c r="LCT746" s="13"/>
      <c r="LCU746" s="13"/>
      <c r="LCV746" s="13"/>
      <c r="LCW746" s="13"/>
      <c r="LCX746" s="13"/>
      <c r="LCY746" s="13"/>
      <c r="LCZ746" s="13"/>
      <c r="LDA746" s="13"/>
      <c r="LDB746" s="13"/>
      <c r="LDC746" s="13"/>
      <c r="LDD746" s="13"/>
      <c r="LDE746" s="13"/>
      <c r="LDF746" s="13"/>
      <c r="LDG746" s="13"/>
      <c r="LDH746" s="13"/>
      <c r="LDI746" s="13"/>
      <c r="LDJ746" s="13"/>
      <c r="LDK746" s="13"/>
      <c r="LDL746" s="13"/>
      <c r="LDM746" s="13"/>
      <c r="LDN746" s="13"/>
      <c r="LDO746" s="13"/>
      <c r="LDP746" s="13"/>
      <c r="LDQ746" s="13"/>
      <c r="LDR746" s="13"/>
      <c r="LDS746" s="13"/>
      <c r="LDT746" s="13"/>
      <c r="LDU746" s="13"/>
      <c r="LDV746" s="13"/>
      <c r="LDW746" s="13"/>
      <c r="LDX746" s="13"/>
      <c r="LDY746" s="13"/>
      <c r="LDZ746" s="13"/>
      <c r="LEA746" s="13"/>
      <c r="LEB746" s="13"/>
      <c r="LEC746" s="13"/>
      <c r="LED746" s="13"/>
      <c r="LEE746" s="13"/>
      <c r="LEF746" s="13"/>
      <c r="LEG746" s="13"/>
      <c r="LEH746" s="13"/>
      <c r="LEI746" s="13"/>
      <c r="LEJ746" s="13"/>
      <c r="LEK746" s="13"/>
      <c r="LEL746" s="13"/>
      <c r="LEM746" s="13"/>
      <c r="LEN746" s="13"/>
      <c r="LEO746" s="13"/>
      <c r="LEP746" s="13"/>
      <c r="LEQ746" s="13"/>
      <c r="LER746" s="13"/>
      <c r="LES746" s="13"/>
      <c r="LET746" s="13"/>
      <c r="LEU746" s="13"/>
      <c r="LEV746" s="13"/>
      <c r="LEW746" s="13"/>
      <c r="LEX746" s="13"/>
      <c r="LEY746" s="13"/>
      <c r="LEZ746" s="13"/>
      <c r="LFA746" s="13"/>
      <c r="LFB746" s="13"/>
      <c r="LFC746" s="13"/>
      <c r="LFD746" s="13"/>
      <c r="LFE746" s="13"/>
      <c r="LFF746" s="13"/>
      <c r="LFG746" s="13"/>
      <c r="LFH746" s="13"/>
      <c r="LFI746" s="13"/>
      <c r="LFJ746" s="13"/>
      <c r="LFK746" s="13"/>
      <c r="LFL746" s="13"/>
      <c r="LFM746" s="13"/>
      <c r="LFN746" s="13"/>
      <c r="LFO746" s="13"/>
      <c r="LFP746" s="13"/>
      <c r="LFQ746" s="13"/>
      <c r="LFR746" s="13"/>
      <c r="LFS746" s="13"/>
      <c r="LFT746" s="13"/>
      <c r="LFU746" s="13"/>
      <c r="LFV746" s="13"/>
      <c r="LFW746" s="13"/>
      <c r="LFX746" s="13"/>
      <c r="LFY746" s="13"/>
      <c r="LFZ746" s="13"/>
      <c r="LGA746" s="13"/>
      <c r="LGB746" s="13"/>
      <c r="LGC746" s="13"/>
      <c r="LGD746" s="13"/>
      <c r="LGE746" s="13"/>
      <c r="LGF746" s="13"/>
      <c r="LGG746" s="13"/>
      <c r="LGH746" s="13"/>
      <c r="LGI746" s="13"/>
      <c r="LGJ746" s="13"/>
      <c r="LGK746" s="13"/>
      <c r="LGL746" s="13"/>
      <c r="LGM746" s="13"/>
      <c r="LGN746" s="13"/>
      <c r="LGO746" s="13"/>
      <c r="LGP746" s="13"/>
      <c r="LGQ746" s="13"/>
      <c r="LGR746" s="13"/>
      <c r="LGS746" s="13"/>
      <c r="LGT746" s="13"/>
      <c r="LGU746" s="13"/>
      <c r="LGV746" s="13"/>
      <c r="LGW746" s="13"/>
      <c r="LGX746" s="13"/>
      <c r="LGY746" s="13"/>
      <c r="LGZ746" s="13"/>
      <c r="LHA746" s="13"/>
      <c r="LHB746" s="13"/>
      <c r="LHC746" s="13"/>
      <c r="LHD746" s="13"/>
      <c r="LHE746" s="13"/>
      <c r="LHF746" s="13"/>
      <c r="LHG746" s="13"/>
      <c r="LHH746" s="13"/>
      <c r="LHI746" s="13"/>
      <c r="LHJ746" s="13"/>
      <c r="LHK746" s="13"/>
      <c r="LHL746" s="13"/>
      <c r="LHM746" s="13"/>
      <c r="LHN746" s="13"/>
      <c r="LHO746" s="13"/>
      <c r="LHP746" s="13"/>
      <c r="LHQ746" s="13"/>
      <c r="LHR746" s="13"/>
      <c r="LHS746" s="13"/>
      <c r="LHT746" s="13"/>
      <c r="LHU746" s="13"/>
      <c r="LHV746" s="13"/>
      <c r="LHW746" s="13"/>
      <c r="LHX746" s="13"/>
      <c r="LHY746" s="13"/>
      <c r="LHZ746" s="13"/>
      <c r="LIA746" s="13"/>
      <c r="LIB746" s="13"/>
      <c r="LIC746" s="13"/>
      <c r="LID746" s="13"/>
      <c r="LIE746" s="13"/>
      <c r="LIF746" s="13"/>
      <c r="LIG746" s="13"/>
      <c r="LIH746" s="13"/>
      <c r="LII746" s="13"/>
      <c r="LIJ746" s="13"/>
      <c r="LIK746" s="13"/>
      <c r="LIL746" s="13"/>
      <c r="LIM746" s="13"/>
      <c r="LIN746" s="13"/>
      <c r="LIO746" s="13"/>
      <c r="LIP746" s="13"/>
      <c r="LIQ746" s="13"/>
      <c r="LIR746" s="13"/>
      <c r="LIS746" s="13"/>
      <c r="LIT746" s="13"/>
      <c r="LIU746" s="13"/>
      <c r="LIV746" s="13"/>
      <c r="LIW746" s="13"/>
      <c r="LIX746" s="13"/>
      <c r="LIY746" s="13"/>
      <c r="LIZ746" s="13"/>
      <c r="LJA746" s="13"/>
      <c r="LJB746" s="13"/>
      <c r="LJC746" s="13"/>
      <c r="LJD746" s="13"/>
      <c r="LJE746" s="13"/>
      <c r="LJF746" s="13"/>
      <c r="LJG746" s="13"/>
      <c r="LJH746" s="13"/>
      <c r="LJI746" s="13"/>
      <c r="LJJ746" s="13"/>
      <c r="LJK746" s="13"/>
      <c r="LJL746" s="13"/>
      <c r="LJM746" s="13"/>
      <c r="LJN746" s="13"/>
      <c r="LJO746" s="13"/>
      <c r="LJP746" s="13"/>
      <c r="LJQ746" s="13"/>
      <c r="LJR746" s="13"/>
      <c r="LJS746" s="13"/>
      <c r="LJT746" s="13"/>
      <c r="LJU746" s="13"/>
      <c r="LJV746" s="13"/>
      <c r="LJW746" s="13"/>
      <c r="LJX746" s="13"/>
      <c r="LJY746" s="13"/>
      <c r="LJZ746" s="13"/>
      <c r="LKA746" s="13"/>
      <c r="LKB746" s="13"/>
      <c r="LKC746" s="13"/>
      <c r="LKD746" s="13"/>
      <c r="LKE746" s="13"/>
      <c r="LKF746" s="13"/>
      <c r="LKG746" s="13"/>
      <c r="LKH746" s="13"/>
      <c r="LKI746" s="13"/>
      <c r="LKJ746" s="13"/>
      <c r="LKK746" s="13"/>
      <c r="LKL746" s="13"/>
      <c r="LKM746" s="13"/>
      <c r="LKN746" s="13"/>
      <c r="LKO746" s="13"/>
      <c r="LKP746" s="13"/>
      <c r="LKQ746" s="13"/>
      <c r="LKR746" s="13"/>
      <c r="LKS746" s="13"/>
      <c r="LKT746" s="13"/>
      <c r="LKU746" s="13"/>
      <c r="LKV746" s="13"/>
      <c r="LKW746" s="13"/>
      <c r="LKX746" s="13"/>
      <c r="LKY746" s="13"/>
      <c r="LKZ746" s="13"/>
      <c r="LLA746" s="13"/>
      <c r="LLB746" s="13"/>
      <c r="LLC746" s="13"/>
      <c r="LLD746" s="13"/>
      <c r="LLE746" s="13"/>
      <c r="LLF746" s="13"/>
      <c r="LLG746" s="13"/>
      <c r="LLH746" s="13"/>
      <c r="LLI746" s="13"/>
      <c r="LLJ746" s="13"/>
      <c r="LLK746" s="13"/>
      <c r="LLL746" s="13"/>
      <c r="LLM746" s="13"/>
      <c r="LLN746" s="13"/>
      <c r="LLO746" s="13"/>
      <c r="LLP746" s="13"/>
      <c r="LLQ746" s="13"/>
      <c r="LLR746" s="13"/>
      <c r="LLS746" s="13"/>
      <c r="LLT746" s="13"/>
      <c r="LLU746" s="13"/>
      <c r="LLV746" s="13"/>
      <c r="LLW746" s="13"/>
      <c r="LLX746" s="13"/>
      <c r="LLY746" s="13"/>
      <c r="LLZ746" s="13"/>
      <c r="LMA746" s="13"/>
      <c r="LMB746" s="13"/>
      <c r="LMC746" s="13"/>
      <c r="LMD746" s="13"/>
      <c r="LME746" s="13"/>
      <c r="LMF746" s="13"/>
      <c r="LMG746" s="13"/>
      <c r="LMH746" s="13"/>
      <c r="LMI746" s="13"/>
      <c r="LMJ746" s="13"/>
      <c r="LMK746" s="13"/>
      <c r="LML746" s="13"/>
      <c r="LMM746" s="13"/>
      <c r="LMN746" s="13"/>
      <c r="LMO746" s="13"/>
      <c r="LMP746" s="13"/>
      <c r="LMQ746" s="13"/>
      <c r="LMR746" s="13"/>
      <c r="LMS746" s="13"/>
      <c r="LMT746" s="13"/>
      <c r="LMU746" s="13"/>
      <c r="LMV746" s="13"/>
      <c r="LMW746" s="13"/>
      <c r="LMX746" s="13"/>
      <c r="LMY746" s="13"/>
      <c r="LMZ746" s="13"/>
      <c r="LNA746" s="13"/>
      <c r="LNB746" s="13"/>
      <c r="LNC746" s="13"/>
      <c r="LND746" s="13"/>
      <c r="LNE746" s="13"/>
      <c r="LNF746" s="13"/>
      <c r="LNG746" s="13"/>
      <c r="LNH746" s="13"/>
      <c r="LNI746" s="13"/>
      <c r="LNJ746" s="13"/>
      <c r="LNK746" s="13"/>
      <c r="LNL746" s="13"/>
      <c r="LNM746" s="13"/>
      <c r="LNN746" s="13"/>
      <c r="LNO746" s="13"/>
      <c r="LNP746" s="13"/>
      <c r="LNQ746" s="13"/>
      <c r="LNR746" s="13"/>
      <c r="LNS746" s="13"/>
      <c r="LNT746" s="13"/>
      <c r="LNU746" s="13"/>
      <c r="LNV746" s="13"/>
      <c r="LNW746" s="13"/>
      <c r="LNX746" s="13"/>
      <c r="LNY746" s="13"/>
      <c r="LNZ746" s="13"/>
      <c r="LOA746" s="13"/>
      <c r="LOB746" s="13"/>
      <c r="LOC746" s="13"/>
      <c r="LOD746" s="13"/>
      <c r="LOE746" s="13"/>
      <c r="LOF746" s="13"/>
      <c r="LOG746" s="13"/>
      <c r="LOH746" s="13"/>
      <c r="LOI746" s="13"/>
      <c r="LOJ746" s="13"/>
      <c r="LOK746" s="13"/>
      <c r="LOL746" s="13"/>
      <c r="LOM746" s="13"/>
      <c r="LON746" s="13"/>
      <c r="LOO746" s="13"/>
      <c r="LOP746" s="13"/>
      <c r="LOQ746" s="13"/>
      <c r="LOR746" s="13"/>
      <c r="LOS746" s="13"/>
      <c r="LOT746" s="13"/>
      <c r="LOU746" s="13"/>
      <c r="LOV746" s="13"/>
      <c r="LOW746" s="13"/>
      <c r="LOX746" s="13"/>
      <c r="LOY746" s="13"/>
      <c r="LOZ746" s="13"/>
      <c r="LPA746" s="13"/>
      <c r="LPB746" s="13"/>
      <c r="LPC746" s="13"/>
      <c r="LPD746" s="13"/>
      <c r="LPE746" s="13"/>
      <c r="LPF746" s="13"/>
      <c r="LPG746" s="13"/>
      <c r="LPH746" s="13"/>
      <c r="LPI746" s="13"/>
      <c r="LPJ746" s="13"/>
      <c r="LPK746" s="13"/>
      <c r="LPL746" s="13"/>
      <c r="LPM746" s="13"/>
      <c r="LPN746" s="13"/>
      <c r="LPO746" s="13"/>
      <c r="LPP746" s="13"/>
      <c r="LPQ746" s="13"/>
      <c r="LPR746" s="13"/>
      <c r="LPS746" s="13"/>
      <c r="LPT746" s="13"/>
      <c r="LPU746" s="13"/>
      <c r="LPV746" s="13"/>
      <c r="LPW746" s="13"/>
      <c r="LPX746" s="13"/>
      <c r="LPY746" s="13"/>
      <c r="LPZ746" s="13"/>
      <c r="LQA746" s="13"/>
      <c r="LQB746" s="13"/>
      <c r="LQC746" s="13"/>
      <c r="LQD746" s="13"/>
      <c r="LQE746" s="13"/>
      <c r="LQF746" s="13"/>
      <c r="LQG746" s="13"/>
      <c r="LQH746" s="13"/>
      <c r="LQI746" s="13"/>
      <c r="LQJ746" s="13"/>
      <c r="LQK746" s="13"/>
      <c r="LQL746" s="13"/>
      <c r="LQM746" s="13"/>
      <c r="LQN746" s="13"/>
      <c r="LQO746" s="13"/>
      <c r="LQP746" s="13"/>
      <c r="LQQ746" s="13"/>
      <c r="LQR746" s="13"/>
      <c r="LQS746" s="13"/>
      <c r="LQT746" s="13"/>
      <c r="LQU746" s="13"/>
      <c r="LQV746" s="13"/>
      <c r="LQW746" s="13"/>
      <c r="LQX746" s="13"/>
      <c r="LQY746" s="13"/>
      <c r="LQZ746" s="13"/>
      <c r="LRA746" s="13"/>
      <c r="LRB746" s="13"/>
      <c r="LRC746" s="13"/>
      <c r="LRD746" s="13"/>
      <c r="LRE746" s="13"/>
      <c r="LRF746" s="13"/>
      <c r="LRG746" s="13"/>
      <c r="LRH746" s="13"/>
      <c r="LRI746" s="13"/>
      <c r="LRJ746" s="13"/>
      <c r="LRK746" s="13"/>
      <c r="LRL746" s="13"/>
      <c r="LRM746" s="13"/>
      <c r="LRN746" s="13"/>
      <c r="LRO746" s="13"/>
      <c r="LRP746" s="13"/>
      <c r="LRQ746" s="13"/>
      <c r="LRR746" s="13"/>
      <c r="LRS746" s="13"/>
      <c r="LRT746" s="13"/>
      <c r="LRU746" s="13"/>
      <c r="LRV746" s="13"/>
      <c r="LRW746" s="13"/>
      <c r="LRX746" s="13"/>
      <c r="LRY746" s="13"/>
      <c r="LRZ746" s="13"/>
      <c r="LSA746" s="13"/>
      <c r="LSB746" s="13"/>
      <c r="LSC746" s="13"/>
      <c r="LSD746" s="13"/>
      <c r="LSE746" s="13"/>
      <c r="LSF746" s="13"/>
      <c r="LSG746" s="13"/>
      <c r="LSH746" s="13"/>
      <c r="LSI746" s="13"/>
      <c r="LSJ746" s="13"/>
      <c r="LSK746" s="13"/>
      <c r="LSL746" s="13"/>
      <c r="LSM746" s="13"/>
      <c r="LSN746" s="13"/>
      <c r="LSO746" s="13"/>
      <c r="LSP746" s="13"/>
      <c r="LSQ746" s="13"/>
      <c r="LSR746" s="13"/>
      <c r="LSS746" s="13"/>
      <c r="LST746" s="13"/>
      <c r="LSU746" s="13"/>
      <c r="LSV746" s="13"/>
      <c r="LSW746" s="13"/>
      <c r="LSX746" s="13"/>
      <c r="LSY746" s="13"/>
      <c r="LSZ746" s="13"/>
      <c r="LTA746" s="13"/>
      <c r="LTB746" s="13"/>
      <c r="LTC746" s="13"/>
      <c r="LTD746" s="13"/>
      <c r="LTE746" s="13"/>
      <c r="LTF746" s="13"/>
      <c r="LTG746" s="13"/>
      <c r="LTH746" s="13"/>
      <c r="LTI746" s="13"/>
      <c r="LTJ746" s="13"/>
      <c r="LTK746" s="13"/>
      <c r="LTL746" s="13"/>
      <c r="LTM746" s="13"/>
      <c r="LTN746" s="13"/>
      <c r="LTO746" s="13"/>
      <c r="LTP746" s="13"/>
      <c r="LTQ746" s="13"/>
      <c r="LTR746" s="13"/>
      <c r="LTS746" s="13"/>
      <c r="LTT746" s="13"/>
      <c r="LTU746" s="13"/>
      <c r="LTV746" s="13"/>
      <c r="LTW746" s="13"/>
      <c r="LTX746" s="13"/>
      <c r="LTY746" s="13"/>
      <c r="LTZ746" s="13"/>
      <c r="LUA746" s="13"/>
      <c r="LUB746" s="13"/>
      <c r="LUC746" s="13"/>
      <c r="LUD746" s="13"/>
      <c r="LUE746" s="13"/>
      <c r="LUF746" s="13"/>
      <c r="LUG746" s="13"/>
      <c r="LUH746" s="13"/>
      <c r="LUI746" s="13"/>
      <c r="LUJ746" s="13"/>
      <c r="LUK746" s="13"/>
      <c r="LUL746" s="13"/>
      <c r="LUM746" s="13"/>
      <c r="LUN746" s="13"/>
      <c r="LUO746" s="13"/>
      <c r="LUP746" s="13"/>
      <c r="LUQ746" s="13"/>
      <c r="LUR746" s="13"/>
      <c r="LUS746" s="13"/>
      <c r="LUT746" s="13"/>
      <c r="LUU746" s="13"/>
      <c r="LUV746" s="13"/>
      <c r="LUW746" s="13"/>
      <c r="LUX746" s="13"/>
      <c r="LUY746" s="13"/>
      <c r="LUZ746" s="13"/>
      <c r="LVA746" s="13"/>
      <c r="LVB746" s="13"/>
      <c r="LVC746" s="13"/>
      <c r="LVD746" s="13"/>
      <c r="LVE746" s="13"/>
      <c r="LVF746" s="13"/>
      <c r="LVG746" s="13"/>
      <c r="LVH746" s="13"/>
      <c r="LVI746" s="13"/>
      <c r="LVJ746" s="13"/>
      <c r="LVK746" s="13"/>
      <c r="LVL746" s="13"/>
      <c r="LVM746" s="13"/>
      <c r="LVN746" s="13"/>
      <c r="LVO746" s="13"/>
      <c r="LVP746" s="13"/>
      <c r="LVQ746" s="13"/>
      <c r="LVR746" s="13"/>
      <c r="LVS746" s="13"/>
      <c r="LVT746" s="13"/>
      <c r="LVU746" s="13"/>
      <c r="LVV746" s="13"/>
      <c r="LVW746" s="13"/>
      <c r="LVX746" s="13"/>
      <c r="LVY746" s="13"/>
      <c r="LVZ746" s="13"/>
      <c r="LWA746" s="13"/>
      <c r="LWB746" s="13"/>
      <c r="LWC746" s="13"/>
      <c r="LWD746" s="13"/>
      <c r="LWE746" s="13"/>
      <c r="LWF746" s="13"/>
      <c r="LWG746" s="13"/>
      <c r="LWH746" s="13"/>
      <c r="LWI746" s="13"/>
      <c r="LWJ746" s="13"/>
      <c r="LWK746" s="13"/>
      <c r="LWL746" s="13"/>
      <c r="LWM746" s="13"/>
      <c r="LWN746" s="13"/>
      <c r="LWO746" s="13"/>
      <c r="LWP746" s="13"/>
      <c r="LWQ746" s="13"/>
      <c r="LWR746" s="13"/>
      <c r="LWS746" s="13"/>
      <c r="LWT746" s="13"/>
      <c r="LWU746" s="13"/>
      <c r="LWV746" s="13"/>
      <c r="LWW746" s="13"/>
      <c r="LWX746" s="13"/>
      <c r="LWY746" s="13"/>
      <c r="LWZ746" s="13"/>
      <c r="LXA746" s="13"/>
      <c r="LXB746" s="13"/>
      <c r="LXC746" s="13"/>
      <c r="LXD746" s="13"/>
      <c r="LXE746" s="13"/>
      <c r="LXF746" s="13"/>
      <c r="LXG746" s="13"/>
      <c r="LXH746" s="13"/>
      <c r="LXI746" s="13"/>
      <c r="LXJ746" s="13"/>
      <c r="LXK746" s="13"/>
      <c r="LXL746" s="13"/>
      <c r="LXM746" s="13"/>
      <c r="LXN746" s="13"/>
      <c r="LXO746" s="13"/>
      <c r="LXP746" s="13"/>
      <c r="LXQ746" s="13"/>
      <c r="LXR746" s="13"/>
      <c r="LXS746" s="13"/>
      <c r="LXT746" s="13"/>
      <c r="LXU746" s="13"/>
      <c r="LXV746" s="13"/>
      <c r="LXW746" s="13"/>
      <c r="LXX746" s="13"/>
      <c r="LXY746" s="13"/>
      <c r="LXZ746" s="13"/>
      <c r="LYA746" s="13"/>
      <c r="LYB746" s="13"/>
      <c r="LYC746" s="13"/>
      <c r="LYD746" s="13"/>
      <c r="LYE746" s="13"/>
      <c r="LYF746" s="13"/>
      <c r="LYG746" s="13"/>
      <c r="LYH746" s="13"/>
      <c r="LYI746" s="13"/>
      <c r="LYJ746" s="13"/>
      <c r="LYK746" s="13"/>
      <c r="LYL746" s="13"/>
      <c r="LYM746" s="13"/>
      <c r="LYN746" s="13"/>
      <c r="LYO746" s="13"/>
      <c r="LYP746" s="13"/>
      <c r="LYQ746" s="13"/>
      <c r="LYR746" s="13"/>
      <c r="LYS746" s="13"/>
      <c r="LYT746" s="13"/>
      <c r="LYU746" s="13"/>
      <c r="LYV746" s="13"/>
      <c r="LYW746" s="13"/>
      <c r="LYX746" s="13"/>
      <c r="LYY746" s="13"/>
      <c r="LYZ746" s="13"/>
      <c r="LZA746" s="13"/>
      <c r="LZB746" s="13"/>
      <c r="LZC746" s="13"/>
      <c r="LZD746" s="13"/>
      <c r="LZE746" s="13"/>
      <c r="LZF746" s="13"/>
      <c r="LZG746" s="13"/>
      <c r="LZH746" s="13"/>
      <c r="LZI746" s="13"/>
      <c r="LZJ746" s="13"/>
      <c r="LZK746" s="13"/>
      <c r="LZL746" s="13"/>
      <c r="LZM746" s="13"/>
      <c r="LZN746" s="13"/>
      <c r="LZO746" s="13"/>
      <c r="LZP746" s="13"/>
      <c r="LZQ746" s="13"/>
      <c r="LZR746" s="13"/>
      <c r="LZS746" s="13"/>
      <c r="LZT746" s="13"/>
      <c r="LZU746" s="13"/>
      <c r="LZV746" s="13"/>
      <c r="LZW746" s="13"/>
      <c r="LZX746" s="13"/>
      <c r="LZY746" s="13"/>
      <c r="LZZ746" s="13"/>
      <c r="MAA746" s="13"/>
      <c r="MAB746" s="13"/>
      <c r="MAC746" s="13"/>
      <c r="MAD746" s="13"/>
      <c r="MAE746" s="13"/>
      <c r="MAF746" s="13"/>
      <c r="MAG746" s="13"/>
      <c r="MAH746" s="13"/>
      <c r="MAI746" s="13"/>
      <c r="MAJ746" s="13"/>
      <c r="MAK746" s="13"/>
      <c r="MAL746" s="13"/>
      <c r="MAM746" s="13"/>
      <c r="MAN746" s="13"/>
      <c r="MAO746" s="13"/>
      <c r="MAP746" s="13"/>
      <c r="MAQ746" s="13"/>
      <c r="MAR746" s="13"/>
      <c r="MAS746" s="13"/>
      <c r="MAT746" s="13"/>
      <c r="MAU746" s="13"/>
      <c r="MAV746" s="13"/>
      <c r="MAW746" s="13"/>
      <c r="MAX746" s="13"/>
      <c r="MAY746" s="13"/>
      <c r="MAZ746" s="13"/>
      <c r="MBA746" s="13"/>
      <c r="MBB746" s="13"/>
      <c r="MBC746" s="13"/>
      <c r="MBD746" s="13"/>
      <c r="MBE746" s="13"/>
      <c r="MBF746" s="13"/>
      <c r="MBG746" s="13"/>
      <c r="MBH746" s="13"/>
      <c r="MBI746" s="13"/>
      <c r="MBJ746" s="13"/>
      <c r="MBK746" s="13"/>
      <c r="MBL746" s="13"/>
      <c r="MBM746" s="13"/>
      <c r="MBN746" s="13"/>
      <c r="MBO746" s="13"/>
      <c r="MBP746" s="13"/>
      <c r="MBQ746" s="13"/>
      <c r="MBR746" s="13"/>
      <c r="MBS746" s="13"/>
      <c r="MBT746" s="13"/>
      <c r="MBU746" s="13"/>
      <c r="MBV746" s="13"/>
      <c r="MBW746" s="13"/>
      <c r="MBX746" s="13"/>
      <c r="MBY746" s="13"/>
      <c r="MBZ746" s="13"/>
      <c r="MCA746" s="13"/>
      <c r="MCB746" s="13"/>
      <c r="MCC746" s="13"/>
      <c r="MCD746" s="13"/>
      <c r="MCE746" s="13"/>
      <c r="MCF746" s="13"/>
      <c r="MCG746" s="13"/>
      <c r="MCH746" s="13"/>
      <c r="MCI746" s="13"/>
      <c r="MCJ746" s="13"/>
      <c r="MCK746" s="13"/>
      <c r="MCL746" s="13"/>
      <c r="MCM746" s="13"/>
      <c r="MCN746" s="13"/>
      <c r="MCO746" s="13"/>
      <c r="MCP746" s="13"/>
      <c r="MCQ746" s="13"/>
      <c r="MCR746" s="13"/>
      <c r="MCS746" s="13"/>
      <c r="MCT746" s="13"/>
      <c r="MCU746" s="13"/>
      <c r="MCV746" s="13"/>
      <c r="MCW746" s="13"/>
      <c r="MCX746" s="13"/>
      <c r="MCY746" s="13"/>
      <c r="MCZ746" s="13"/>
      <c r="MDA746" s="13"/>
      <c r="MDB746" s="13"/>
      <c r="MDC746" s="13"/>
      <c r="MDD746" s="13"/>
      <c r="MDE746" s="13"/>
      <c r="MDF746" s="13"/>
      <c r="MDG746" s="13"/>
      <c r="MDH746" s="13"/>
      <c r="MDI746" s="13"/>
      <c r="MDJ746" s="13"/>
      <c r="MDK746" s="13"/>
      <c r="MDL746" s="13"/>
      <c r="MDM746" s="13"/>
      <c r="MDN746" s="13"/>
      <c r="MDO746" s="13"/>
      <c r="MDP746" s="13"/>
      <c r="MDQ746" s="13"/>
      <c r="MDR746" s="13"/>
      <c r="MDS746" s="13"/>
      <c r="MDT746" s="13"/>
      <c r="MDU746" s="13"/>
      <c r="MDV746" s="13"/>
      <c r="MDW746" s="13"/>
      <c r="MDX746" s="13"/>
      <c r="MDY746" s="13"/>
      <c r="MDZ746" s="13"/>
      <c r="MEA746" s="13"/>
      <c r="MEB746" s="13"/>
      <c r="MEC746" s="13"/>
      <c r="MED746" s="13"/>
      <c r="MEE746" s="13"/>
      <c r="MEF746" s="13"/>
      <c r="MEG746" s="13"/>
      <c r="MEH746" s="13"/>
      <c r="MEI746" s="13"/>
      <c r="MEJ746" s="13"/>
      <c r="MEK746" s="13"/>
      <c r="MEL746" s="13"/>
      <c r="MEM746" s="13"/>
      <c r="MEN746" s="13"/>
      <c r="MEO746" s="13"/>
      <c r="MEP746" s="13"/>
      <c r="MEQ746" s="13"/>
      <c r="MER746" s="13"/>
      <c r="MES746" s="13"/>
      <c r="MET746" s="13"/>
      <c r="MEU746" s="13"/>
      <c r="MEV746" s="13"/>
      <c r="MEW746" s="13"/>
      <c r="MEX746" s="13"/>
      <c r="MEY746" s="13"/>
      <c r="MEZ746" s="13"/>
      <c r="MFA746" s="13"/>
      <c r="MFB746" s="13"/>
      <c r="MFC746" s="13"/>
      <c r="MFD746" s="13"/>
      <c r="MFE746" s="13"/>
      <c r="MFF746" s="13"/>
      <c r="MFG746" s="13"/>
      <c r="MFH746" s="13"/>
      <c r="MFI746" s="13"/>
      <c r="MFJ746" s="13"/>
      <c r="MFK746" s="13"/>
      <c r="MFL746" s="13"/>
      <c r="MFM746" s="13"/>
      <c r="MFN746" s="13"/>
      <c r="MFO746" s="13"/>
      <c r="MFP746" s="13"/>
      <c r="MFQ746" s="13"/>
      <c r="MFR746" s="13"/>
      <c r="MFS746" s="13"/>
      <c r="MFT746" s="13"/>
      <c r="MFU746" s="13"/>
      <c r="MFV746" s="13"/>
      <c r="MFW746" s="13"/>
      <c r="MFX746" s="13"/>
      <c r="MFY746" s="13"/>
      <c r="MFZ746" s="13"/>
      <c r="MGA746" s="13"/>
      <c r="MGB746" s="13"/>
      <c r="MGC746" s="13"/>
      <c r="MGD746" s="13"/>
      <c r="MGE746" s="13"/>
      <c r="MGF746" s="13"/>
      <c r="MGG746" s="13"/>
      <c r="MGH746" s="13"/>
      <c r="MGI746" s="13"/>
      <c r="MGJ746" s="13"/>
      <c r="MGK746" s="13"/>
      <c r="MGL746" s="13"/>
      <c r="MGM746" s="13"/>
      <c r="MGN746" s="13"/>
      <c r="MGO746" s="13"/>
      <c r="MGP746" s="13"/>
      <c r="MGQ746" s="13"/>
      <c r="MGR746" s="13"/>
      <c r="MGS746" s="13"/>
      <c r="MGT746" s="13"/>
      <c r="MGU746" s="13"/>
      <c r="MGV746" s="13"/>
      <c r="MGW746" s="13"/>
      <c r="MGX746" s="13"/>
      <c r="MGY746" s="13"/>
      <c r="MGZ746" s="13"/>
      <c r="MHA746" s="13"/>
      <c r="MHB746" s="13"/>
      <c r="MHC746" s="13"/>
      <c r="MHD746" s="13"/>
      <c r="MHE746" s="13"/>
      <c r="MHF746" s="13"/>
      <c r="MHG746" s="13"/>
      <c r="MHH746" s="13"/>
      <c r="MHI746" s="13"/>
      <c r="MHJ746" s="13"/>
      <c r="MHK746" s="13"/>
      <c r="MHL746" s="13"/>
      <c r="MHM746" s="13"/>
      <c r="MHN746" s="13"/>
      <c r="MHO746" s="13"/>
      <c r="MHP746" s="13"/>
      <c r="MHQ746" s="13"/>
      <c r="MHR746" s="13"/>
      <c r="MHS746" s="13"/>
      <c r="MHT746" s="13"/>
      <c r="MHU746" s="13"/>
      <c r="MHV746" s="13"/>
      <c r="MHW746" s="13"/>
      <c r="MHX746" s="13"/>
      <c r="MHY746" s="13"/>
      <c r="MHZ746" s="13"/>
      <c r="MIA746" s="13"/>
      <c r="MIB746" s="13"/>
      <c r="MIC746" s="13"/>
      <c r="MID746" s="13"/>
      <c r="MIE746" s="13"/>
      <c r="MIF746" s="13"/>
      <c r="MIG746" s="13"/>
      <c r="MIH746" s="13"/>
      <c r="MII746" s="13"/>
      <c r="MIJ746" s="13"/>
      <c r="MIK746" s="13"/>
      <c r="MIL746" s="13"/>
      <c r="MIM746" s="13"/>
      <c r="MIN746" s="13"/>
      <c r="MIO746" s="13"/>
      <c r="MIP746" s="13"/>
      <c r="MIQ746" s="13"/>
      <c r="MIR746" s="13"/>
      <c r="MIS746" s="13"/>
      <c r="MIT746" s="13"/>
      <c r="MIU746" s="13"/>
      <c r="MIV746" s="13"/>
      <c r="MIW746" s="13"/>
      <c r="MIX746" s="13"/>
      <c r="MIY746" s="13"/>
      <c r="MIZ746" s="13"/>
      <c r="MJA746" s="13"/>
      <c r="MJB746" s="13"/>
      <c r="MJC746" s="13"/>
      <c r="MJD746" s="13"/>
      <c r="MJE746" s="13"/>
      <c r="MJF746" s="13"/>
      <c r="MJG746" s="13"/>
      <c r="MJH746" s="13"/>
      <c r="MJI746" s="13"/>
      <c r="MJJ746" s="13"/>
      <c r="MJK746" s="13"/>
      <c r="MJL746" s="13"/>
      <c r="MJM746" s="13"/>
      <c r="MJN746" s="13"/>
      <c r="MJO746" s="13"/>
      <c r="MJP746" s="13"/>
      <c r="MJQ746" s="13"/>
      <c r="MJR746" s="13"/>
      <c r="MJS746" s="13"/>
      <c r="MJT746" s="13"/>
      <c r="MJU746" s="13"/>
      <c r="MJV746" s="13"/>
      <c r="MJW746" s="13"/>
      <c r="MJX746" s="13"/>
      <c r="MJY746" s="13"/>
      <c r="MJZ746" s="13"/>
      <c r="MKA746" s="13"/>
      <c r="MKB746" s="13"/>
      <c r="MKC746" s="13"/>
      <c r="MKD746" s="13"/>
      <c r="MKE746" s="13"/>
      <c r="MKF746" s="13"/>
      <c r="MKG746" s="13"/>
      <c r="MKH746" s="13"/>
      <c r="MKI746" s="13"/>
      <c r="MKJ746" s="13"/>
      <c r="MKK746" s="13"/>
      <c r="MKL746" s="13"/>
      <c r="MKM746" s="13"/>
      <c r="MKN746" s="13"/>
      <c r="MKO746" s="13"/>
      <c r="MKP746" s="13"/>
      <c r="MKQ746" s="13"/>
      <c r="MKR746" s="13"/>
      <c r="MKS746" s="13"/>
      <c r="MKT746" s="13"/>
      <c r="MKU746" s="13"/>
      <c r="MKV746" s="13"/>
      <c r="MKW746" s="13"/>
      <c r="MKX746" s="13"/>
      <c r="MKY746" s="13"/>
      <c r="MKZ746" s="13"/>
      <c r="MLA746" s="13"/>
      <c r="MLB746" s="13"/>
      <c r="MLC746" s="13"/>
      <c r="MLD746" s="13"/>
      <c r="MLE746" s="13"/>
      <c r="MLF746" s="13"/>
      <c r="MLG746" s="13"/>
      <c r="MLH746" s="13"/>
      <c r="MLI746" s="13"/>
      <c r="MLJ746" s="13"/>
      <c r="MLK746" s="13"/>
      <c r="MLL746" s="13"/>
      <c r="MLM746" s="13"/>
      <c r="MLN746" s="13"/>
      <c r="MLO746" s="13"/>
      <c r="MLP746" s="13"/>
      <c r="MLQ746" s="13"/>
      <c r="MLR746" s="13"/>
      <c r="MLS746" s="13"/>
      <c r="MLT746" s="13"/>
      <c r="MLU746" s="13"/>
      <c r="MLV746" s="13"/>
      <c r="MLW746" s="13"/>
      <c r="MLX746" s="13"/>
      <c r="MLY746" s="13"/>
      <c r="MLZ746" s="13"/>
      <c r="MMA746" s="13"/>
      <c r="MMB746" s="13"/>
      <c r="MMC746" s="13"/>
      <c r="MMD746" s="13"/>
      <c r="MME746" s="13"/>
      <c r="MMF746" s="13"/>
      <c r="MMG746" s="13"/>
      <c r="MMH746" s="13"/>
      <c r="MMI746" s="13"/>
      <c r="MMJ746" s="13"/>
      <c r="MMK746" s="13"/>
      <c r="MML746" s="13"/>
      <c r="MMM746" s="13"/>
      <c r="MMN746" s="13"/>
      <c r="MMO746" s="13"/>
      <c r="MMP746" s="13"/>
      <c r="MMQ746" s="13"/>
      <c r="MMR746" s="13"/>
      <c r="MMS746" s="13"/>
      <c r="MMT746" s="13"/>
      <c r="MMU746" s="13"/>
      <c r="MMV746" s="13"/>
      <c r="MMW746" s="13"/>
      <c r="MMX746" s="13"/>
      <c r="MMY746" s="13"/>
      <c r="MMZ746" s="13"/>
      <c r="MNA746" s="13"/>
      <c r="MNB746" s="13"/>
      <c r="MNC746" s="13"/>
      <c r="MND746" s="13"/>
      <c r="MNE746" s="13"/>
      <c r="MNF746" s="13"/>
      <c r="MNG746" s="13"/>
      <c r="MNH746" s="13"/>
      <c r="MNI746" s="13"/>
      <c r="MNJ746" s="13"/>
      <c r="MNK746" s="13"/>
      <c r="MNL746" s="13"/>
      <c r="MNM746" s="13"/>
      <c r="MNN746" s="13"/>
      <c r="MNO746" s="13"/>
      <c r="MNP746" s="13"/>
      <c r="MNQ746" s="13"/>
      <c r="MNR746" s="13"/>
      <c r="MNS746" s="13"/>
      <c r="MNT746" s="13"/>
      <c r="MNU746" s="13"/>
      <c r="MNV746" s="13"/>
      <c r="MNW746" s="13"/>
      <c r="MNX746" s="13"/>
      <c r="MNY746" s="13"/>
      <c r="MNZ746" s="13"/>
      <c r="MOA746" s="13"/>
      <c r="MOB746" s="13"/>
      <c r="MOC746" s="13"/>
      <c r="MOD746" s="13"/>
      <c r="MOE746" s="13"/>
      <c r="MOF746" s="13"/>
      <c r="MOG746" s="13"/>
      <c r="MOH746" s="13"/>
      <c r="MOI746" s="13"/>
      <c r="MOJ746" s="13"/>
      <c r="MOK746" s="13"/>
      <c r="MOL746" s="13"/>
      <c r="MOM746" s="13"/>
      <c r="MON746" s="13"/>
      <c r="MOO746" s="13"/>
      <c r="MOP746" s="13"/>
      <c r="MOQ746" s="13"/>
      <c r="MOR746" s="13"/>
      <c r="MOS746" s="13"/>
      <c r="MOT746" s="13"/>
      <c r="MOU746" s="13"/>
      <c r="MOV746" s="13"/>
      <c r="MOW746" s="13"/>
      <c r="MOX746" s="13"/>
      <c r="MOY746" s="13"/>
      <c r="MOZ746" s="13"/>
      <c r="MPA746" s="13"/>
      <c r="MPB746" s="13"/>
      <c r="MPC746" s="13"/>
      <c r="MPD746" s="13"/>
      <c r="MPE746" s="13"/>
      <c r="MPF746" s="13"/>
      <c r="MPG746" s="13"/>
      <c r="MPH746" s="13"/>
      <c r="MPI746" s="13"/>
      <c r="MPJ746" s="13"/>
      <c r="MPK746" s="13"/>
      <c r="MPL746" s="13"/>
      <c r="MPM746" s="13"/>
      <c r="MPN746" s="13"/>
      <c r="MPO746" s="13"/>
      <c r="MPP746" s="13"/>
      <c r="MPQ746" s="13"/>
      <c r="MPR746" s="13"/>
      <c r="MPS746" s="13"/>
      <c r="MPT746" s="13"/>
      <c r="MPU746" s="13"/>
      <c r="MPV746" s="13"/>
      <c r="MPW746" s="13"/>
      <c r="MPX746" s="13"/>
      <c r="MPY746" s="13"/>
      <c r="MPZ746" s="13"/>
      <c r="MQA746" s="13"/>
      <c r="MQB746" s="13"/>
      <c r="MQC746" s="13"/>
      <c r="MQD746" s="13"/>
      <c r="MQE746" s="13"/>
      <c r="MQF746" s="13"/>
      <c r="MQG746" s="13"/>
      <c r="MQH746" s="13"/>
      <c r="MQI746" s="13"/>
      <c r="MQJ746" s="13"/>
      <c r="MQK746" s="13"/>
      <c r="MQL746" s="13"/>
      <c r="MQM746" s="13"/>
      <c r="MQN746" s="13"/>
      <c r="MQO746" s="13"/>
      <c r="MQP746" s="13"/>
      <c r="MQQ746" s="13"/>
      <c r="MQR746" s="13"/>
      <c r="MQS746" s="13"/>
      <c r="MQT746" s="13"/>
      <c r="MQU746" s="13"/>
      <c r="MQV746" s="13"/>
      <c r="MQW746" s="13"/>
      <c r="MQX746" s="13"/>
      <c r="MQY746" s="13"/>
      <c r="MQZ746" s="13"/>
      <c r="MRA746" s="13"/>
      <c r="MRB746" s="13"/>
      <c r="MRC746" s="13"/>
      <c r="MRD746" s="13"/>
      <c r="MRE746" s="13"/>
      <c r="MRF746" s="13"/>
      <c r="MRG746" s="13"/>
      <c r="MRH746" s="13"/>
      <c r="MRI746" s="13"/>
      <c r="MRJ746" s="13"/>
      <c r="MRK746" s="13"/>
      <c r="MRL746" s="13"/>
      <c r="MRM746" s="13"/>
      <c r="MRN746" s="13"/>
      <c r="MRO746" s="13"/>
      <c r="MRP746" s="13"/>
      <c r="MRQ746" s="13"/>
      <c r="MRR746" s="13"/>
      <c r="MRS746" s="13"/>
      <c r="MRT746" s="13"/>
      <c r="MRU746" s="13"/>
      <c r="MRV746" s="13"/>
      <c r="MRW746" s="13"/>
      <c r="MRX746" s="13"/>
      <c r="MRY746" s="13"/>
      <c r="MRZ746" s="13"/>
      <c r="MSA746" s="13"/>
      <c r="MSB746" s="13"/>
      <c r="MSC746" s="13"/>
      <c r="MSD746" s="13"/>
      <c r="MSE746" s="13"/>
      <c r="MSF746" s="13"/>
      <c r="MSG746" s="13"/>
      <c r="MSH746" s="13"/>
      <c r="MSI746" s="13"/>
      <c r="MSJ746" s="13"/>
      <c r="MSK746" s="13"/>
      <c r="MSL746" s="13"/>
      <c r="MSM746" s="13"/>
      <c r="MSN746" s="13"/>
      <c r="MSO746" s="13"/>
      <c r="MSP746" s="13"/>
      <c r="MSQ746" s="13"/>
      <c r="MSR746" s="13"/>
      <c r="MSS746" s="13"/>
      <c r="MST746" s="13"/>
      <c r="MSU746" s="13"/>
      <c r="MSV746" s="13"/>
      <c r="MSW746" s="13"/>
      <c r="MSX746" s="13"/>
      <c r="MSY746" s="13"/>
      <c r="MSZ746" s="13"/>
      <c r="MTA746" s="13"/>
      <c r="MTB746" s="13"/>
      <c r="MTC746" s="13"/>
      <c r="MTD746" s="13"/>
      <c r="MTE746" s="13"/>
      <c r="MTF746" s="13"/>
      <c r="MTG746" s="13"/>
      <c r="MTH746" s="13"/>
      <c r="MTI746" s="13"/>
      <c r="MTJ746" s="13"/>
      <c r="MTK746" s="13"/>
      <c r="MTL746" s="13"/>
      <c r="MTM746" s="13"/>
      <c r="MTN746" s="13"/>
      <c r="MTO746" s="13"/>
      <c r="MTP746" s="13"/>
      <c r="MTQ746" s="13"/>
      <c r="MTR746" s="13"/>
      <c r="MTS746" s="13"/>
      <c r="MTT746" s="13"/>
      <c r="MTU746" s="13"/>
      <c r="MTV746" s="13"/>
      <c r="MTW746" s="13"/>
      <c r="MTX746" s="13"/>
      <c r="MTY746" s="13"/>
      <c r="MTZ746" s="13"/>
      <c r="MUA746" s="13"/>
      <c r="MUB746" s="13"/>
      <c r="MUC746" s="13"/>
      <c r="MUD746" s="13"/>
      <c r="MUE746" s="13"/>
      <c r="MUF746" s="13"/>
      <c r="MUG746" s="13"/>
      <c r="MUH746" s="13"/>
      <c r="MUI746" s="13"/>
      <c r="MUJ746" s="13"/>
      <c r="MUK746" s="13"/>
      <c r="MUL746" s="13"/>
      <c r="MUM746" s="13"/>
      <c r="MUN746" s="13"/>
      <c r="MUO746" s="13"/>
      <c r="MUP746" s="13"/>
      <c r="MUQ746" s="13"/>
      <c r="MUR746" s="13"/>
      <c r="MUS746" s="13"/>
      <c r="MUT746" s="13"/>
      <c r="MUU746" s="13"/>
      <c r="MUV746" s="13"/>
      <c r="MUW746" s="13"/>
      <c r="MUX746" s="13"/>
      <c r="MUY746" s="13"/>
      <c r="MUZ746" s="13"/>
      <c r="MVA746" s="13"/>
      <c r="MVB746" s="13"/>
      <c r="MVC746" s="13"/>
      <c r="MVD746" s="13"/>
      <c r="MVE746" s="13"/>
      <c r="MVF746" s="13"/>
      <c r="MVG746" s="13"/>
      <c r="MVH746" s="13"/>
      <c r="MVI746" s="13"/>
      <c r="MVJ746" s="13"/>
      <c r="MVK746" s="13"/>
      <c r="MVL746" s="13"/>
      <c r="MVM746" s="13"/>
      <c r="MVN746" s="13"/>
      <c r="MVO746" s="13"/>
      <c r="MVP746" s="13"/>
      <c r="MVQ746" s="13"/>
      <c r="MVR746" s="13"/>
      <c r="MVS746" s="13"/>
      <c r="MVT746" s="13"/>
      <c r="MVU746" s="13"/>
      <c r="MVV746" s="13"/>
      <c r="MVW746" s="13"/>
      <c r="MVX746" s="13"/>
      <c r="MVY746" s="13"/>
      <c r="MVZ746" s="13"/>
      <c r="MWA746" s="13"/>
      <c r="MWB746" s="13"/>
      <c r="MWC746" s="13"/>
      <c r="MWD746" s="13"/>
      <c r="MWE746" s="13"/>
      <c r="MWF746" s="13"/>
      <c r="MWG746" s="13"/>
      <c r="MWH746" s="13"/>
      <c r="MWI746" s="13"/>
      <c r="MWJ746" s="13"/>
      <c r="MWK746" s="13"/>
      <c r="MWL746" s="13"/>
      <c r="MWM746" s="13"/>
      <c r="MWN746" s="13"/>
      <c r="MWO746" s="13"/>
      <c r="MWP746" s="13"/>
      <c r="MWQ746" s="13"/>
      <c r="MWR746" s="13"/>
      <c r="MWS746" s="13"/>
      <c r="MWT746" s="13"/>
      <c r="MWU746" s="13"/>
      <c r="MWV746" s="13"/>
      <c r="MWW746" s="13"/>
      <c r="MWX746" s="13"/>
      <c r="MWY746" s="13"/>
      <c r="MWZ746" s="13"/>
      <c r="MXA746" s="13"/>
      <c r="MXB746" s="13"/>
      <c r="MXC746" s="13"/>
      <c r="MXD746" s="13"/>
      <c r="MXE746" s="13"/>
      <c r="MXF746" s="13"/>
      <c r="MXG746" s="13"/>
      <c r="MXH746" s="13"/>
      <c r="MXI746" s="13"/>
      <c r="MXJ746" s="13"/>
      <c r="MXK746" s="13"/>
      <c r="MXL746" s="13"/>
      <c r="MXM746" s="13"/>
      <c r="MXN746" s="13"/>
      <c r="MXO746" s="13"/>
      <c r="MXP746" s="13"/>
      <c r="MXQ746" s="13"/>
      <c r="MXR746" s="13"/>
      <c r="MXS746" s="13"/>
      <c r="MXT746" s="13"/>
      <c r="MXU746" s="13"/>
      <c r="MXV746" s="13"/>
      <c r="MXW746" s="13"/>
      <c r="MXX746" s="13"/>
      <c r="MXY746" s="13"/>
      <c r="MXZ746" s="13"/>
      <c r="MYA746" s="13"/>
      <c r="MYB746" s="13"/>
      <c r="MYC746" s="13"/>
      <c r="MYD746" s="13"/>
      <c r="MYE746" s="13"/>
      <c r="MYF746" s="13"/>
      <c r="MYG746" s="13"/>
      <c r="MYH746" s="13"/>
      <c r="MYI746" s="13"/>
      <c r="MYJ746" s="13"/>
      <c r="MYK746" s="13"/>
      <c r="MYL746" s="13"/>
      <c r="MYM746" s="13"/>
      <c r="MYN746" s="13"/>
      <c r="MYO746" s="13"/>
      <c r="MYP746" s="13"/>
      <c r="MYQ746" s="13"/>
      <c r="MYR746" s="13"/>
      <c r="MYS746" s="13"/>
      <c r="MYT746" s="13"/>
      <c r="MYU746" s="13"/>
      <c r="MYV746" s="13"/>
      <c r="MYW746" s="13"/>
      <c r="MYX746" s="13"/>
      <c r="MYY746" s="13"/>
      <c r="MYZ746" s="13"/>
      <c r="MZA746" s="13"/>
      <c r="MZB746" s="13"/>
      <c r="MZC746" s="13"/>
      <c r="MZD746" s="13"/>
      <c r="MZE746" s="13"/>
      <c r="MZF746" s="13"/>
      <c r="MZG746" s="13"/>
      <c r="MZH746" s="13"/>
      <c r="MZI746" s="13"/>
      <c r="MZJ746" s="13"/>
      <c r="MZK746" s="13"/>
      <c r="MZL746" s="13"/>
      <c r="MZM746" s="13"/>
      <c r="MZN746" s="13"/>
      <c r="MZO746" s="13"/>
      <c r="MZP746" s="13"/>
      <c r="MZQ746" s="13"/>
      <c r="MZR746" s="13"/>
      <c r="MZS746" s="13"/>
      <c r="MZT746" s="13"/>
      <c r="MZU746" s="13"/>
      <c r="MZV746" s="13"/>
      <c r="MZW746" s="13"/>
      <c r="MZX746" s="13"/>
      <c r="MZY746" s="13"/>
      <c r="MZZ746" s="13"/>
      <c r="NAA746" s="13"/>
      <c r="NAB746" s="13"/>
      <c r="NAC746" s="13"/>
      <c r="NAD746" s="13"/>
      <c r="NAE746" s="13"/>
      <c r="NAF746" s="13"/>
      <c r="NAG746" s="13"/>
      <c r="NAH746" s="13"/>
      <c r="NAI746" s="13"/>
      <c r="NAJ746" s="13"/>
      <c r="NAK746" s="13"/>
      <c r="NAL746" s="13"/>
      <c r="NAM746" s="13"/>
      <c r="NAN746" s="13"/>
      <c r="NAO746" s="13"/>
      <c r="NAP746" s="13"/>
      <c r="NAQ746" s="13"/>
      <c r="NAR746" s="13"/>
      <c r="NAS746" s="13"/>
      <c r="NAT746" s="13"/>
      <c r="NAU746" s="13"/>
      <c r="NAV746" s="13"/>
      <c r="NAW746" s="13"/>
      <c r="NAX746" s="13"/>
      <c r="NAY746" s="13"/>
      <c r="NAZ746" s="13"/>
      <c r="NBA746" s="13"/>
      <c r="NBB746" s="13"/>
      <c r="NBC746" s="13"/>
      <c r="NBD746" s="13"/>
      <c r="NBE746" s="13"/>
      <c r="NBF746" s="13"/>
      <c r="NBG746" s="13"/>
      <c r="NBH746" s="13"/>
      <c r="NBI746" s="13"/>
      <c r="NBJ746" s="13"/>
      <c r="NBK746" s="13"/>
      <c r="NBL746" s="13"/>
      <c r="NBM746" s="13"/>
      <c r="NBN746" s="13"/>
      <c r="NBO746" s="13"/>
      <c r="NBP746" s="13"/>
      <c r="NBQ746" s="13"/>
      <c r="NBR746" s="13"/>
      <c r="NBS746" s="13"/>
      <c r="NBT746" s="13"/>
      <c r="NBU746" s="13"/>
      <c r="NBV746" s="13"/>
      <c r="NBW746" s="13"/>
      <c r="NBX746" s="13"/>
      <c r="NBY746" s="13"/>
      <c r="NBZ746" s="13"/>
      <c r="NCA746" s="13"/>
      <c r="NCB746" s="13"/>
      <c r="NCC746" s="13"/>
      <c r="NCD746" s="13"/>
      <c r="NCE746" s="13"/>
      <c r="NCF746" s="13"/>
      <c r="NCG746" s="13"/>
      <c r="NCH746" s="13"/>
      <c r="NCI746" s="13"/>
      <c r="NCJ746" s="13"/>
      <c r="NCK746" s="13"/>
      <c r="NCL746" s="13"/>
      <c r="NCM746" s="13"/>
      <c r="NCN746" s="13"/>
      <c r="NCO746" s="13"/>
      <c r="NCP746" s="13"/>
      <c r="NCQ746" s="13"/>
      <c r="NCR746" s="13"/>
      <c r="NCS746" s="13"/>
      <c r="NCT746" s="13"/>
      <c r="NCU746" s="13"/>
      <c r="NCV746" s="13"/>
      <c r="NCW746" s="13"/>
      <c r="NCX746" s="13"/>
      <c r="NCY746" s="13"/>
      <c r="NCZ746" s="13"/>
      <c r="NDA746" s="13"/>
      <c r="NDB746" s="13"/>
      <c r="NDC746" s="13"/>
      <c r="NDD746" s="13"/>
      <c r="NDE746" s="13"/>
      <c r="NDF746" s="13"/>
      <c r="NDG746" s="13"/>
      <c r="NDH746" s="13"/>
      <c r="NDI746" s="13"/>
      <c r="NDJ746" s="13"/>
      <c r="NDK746" s="13"/>
      <c r="NDL746" s="13"/>
      <c r="NDM746" s="13"/>
      <c r="NDN746" s="13"/>
      <c r="NDO746" s="13"/>
      <c r="NDP746" s="13"/>
      <c r="NDQ746" s="13"/>
      <c r="NDR746" s="13"/>
      <c r="NDS746" s="13"/>
      <c r="NDT746" s="13"/>
      <c r="NDU746" s="13"/>
      <c r="NDV746" s="13"/>
      <c r="NDW746" s="13"/>
      <c r="NDX746" s="13"/>
      <c r="NDY746" s="13"/>
      <c r="NDZ746" s="13"/>
      <c r="NEA746" s="13"/>
      <c r="NEB746" s="13"/>
      <c r="NEC746" s="13"/>
      <c r="NED746" s="13"/>
      <c r="NEE746" s="13"/>
      <c r="NEF746" s="13"/>
      <c r="NEG746" s="13"/>
      <c r="NEH746" s="13"/>
      <c r="NEI746" s="13"/>
      <c r="NEJ746" s="13"/>
      <c r="NEK746" s="13"/>
      <c r="NEL746" s="13"/>
      <c r="NEM746" s="13"/>
      <c r="NEN746" s="13"/>
      <c r="NEO746" s="13"/>
      <c r="NEP746" s="13"/>
      <c r="NEQ746" s="13"/>
      <c r="NER746" s="13"/>
      <c r="NES746" s="13"/>
      <c r="NET746" s="13"/>
      <c r="NEU746" s="13"/>
      <c r="NEV746" s="13"/>
      <c r="NEW746" s="13"/>
      <c r="NEX746" s="13"/>
      <c r="NEY746" s="13"/>
      <c r="NEZ746" s="13"/>
      <c r="NFA746" s="13"/>
      <c r="NFB746" s="13"/>
      <c r="NFC746" s="13"/>
      <c r="NFD746" s="13"/>
      <c r="NFE746" s="13"/>
      <c r="NFF746" s="13"/>
      <c r="NFG746" s="13"/>
      <c r="NFH746" s="13"/>
      <c r="NFI746" s="13"/>
      <c r="NFJ746" s="13"/>
      <c r="NFK746" s="13"/>
      <c r="NFL746" s="13"/>
      <c r="NFM746" s="13"/>
      <c r="NFN746" s="13"/>
      <c r="NFO746" s="13"/>
      <c r="NFP746" s="13"/>
      <c r="NFQ746" s="13"/>
      <c r="NFR746" s="13"/>
      <c r="NFS746" s="13"/>
      <c r="NFT746" s="13"/>
      <c r="NFU746" s="13"/>
      <c r="NFV746" s="13"/>
      <c r="NFW746" s="13"/>
      <c r="NFX746" s="13"/>
      <c r="NFY746" s="13"/>
      <c r="NFZ746" s="13"/>
      <c r="NGA746" s="13"/>
      <c r="NGB746" s="13"/>
      <c r="NGC746" s="13"/>
      <c r="NGD746" s="13"/>
      <c r="NGE746" s="13"/>
      <c r="NGF746" s="13"/>
      <c r="NGG746" s="13"/>
      <c r="NGH746" s="13"/>
      <c r="NGI746" s="13"/>
      <c r="NGJ746" s="13"/>
      <c r="NGK746" s="13"/>
      <c r="NGL746" s="13"/>
      <c r="NGM746" s="13"/>
      <c r="NGN746" s="13"/>
      <c r="NGO746" s="13"/>
      <c r="NGP746" s="13"/>
      <c r="NGQ746" s="13"/>
      <c r="NGR746" s="13"/>
      <c r="NGS746" s="13"/>
      <c r="NGT746" s="13"/>
      <c r="NGU746" s="13"/>
      <c r="NGV746" s="13"/>
      <c r="NGW746" s="13"/>
      <c r="NGX746" s="13"/>
      <c r="NGY746" s="13"/>
      <c r="NGZ746" s="13"/>
      <c r="NHA746" s="13"/>
      <c r="NHB746" s="13"/>
      <c r="NHC746" s="13"/>
      <c r="NHD746" s="13"/>
      <c r="NHE746" s="13"/>
      <c r="NHF746" s="13"/>
      <c r="NHG746" s="13"/>
      <c r="NHH746" s="13"/>
      <c r="NHI746" s="13"/>
      <c r="NHJ746" s="13"/>
      <c r="NHK746" s="13"/>
      <c r="NHL746" s="13"/>
      <c r="NHM746" s="13"/>
      <c r="NHN746" s="13"/>
      <c r="NHO746" s="13"/>
      <c r="NHP746" s="13"/>
      <c r="NHQ746" s="13"/>
      <c r="NHR746" s="13"/>
      <c r="NHS746" s="13"/>
      <c r="NHT746" s="13"/>
      <c r="NHU746" s="13"/>
      <c r="NHV746" s="13"/>
      <c r="NHW746" s="13"/>
      <c r="NHX746" s="13"/>
      <c r="NHY746" s="13"/>
      <c r="NHZ746" s="13"/>
      <c r="NIA746" s="13"/>
      <c r="NIB746" s="13"/>
      <c r="NIC746" s="13"/>
      <c r="NID746" s="13"/>
      <c r="NIE746" s="13"/>
      <c r="NIF746" s="13"/>
      <c r="NIG746" s="13"/>
      <c r="NIH746" s="13"/>
      <c r="NII746" s="13"/>
      <c r="NIJ746" s="13"/>
      <c r="NIK746" s="13"/>
      <c r="NIL746" s="13"/>
      <c r="NIM746" s="13"/>
      <c r="NIN746" s="13"/>
      <c r="NIO746" s="13"/>
      <c r="NIP746" s="13"/>
      <c r="NIQ746" s="13"/>
      <c r="NIR746" s="13"/>
      <c r="NIS746" s="13"/>
      <c r="NIT746" s="13"/>
      <c r="NIU746" s="13"/>
      <c r="NIV746" s="13"/>
      <c r="NIW746" s="13"/>
      <c r="NIX746" s="13"/>
      <c r="NIY746" s="13"/>
      <c r="NIZ746" s="13"/>
      <c r="NJA746" s="13"/>
      <c r="NJB746" s="13"/>
      <c r="NJC746" s="13"/>
      <c r="NJD746" s="13"/>
      <c r="NJE746" s="13"/>
      <c r="NJF746" s="13"/>
      <c r="NJG746" s="13"/>
      <c r="NJH746" s="13"/>
      <c r="NJI746" s="13"/>
      <c r="NJJ746" s="13"/>
      <c r="NJK746" s="13"/>
      <c r="NJL746" s="13"/>
      <c r="NJM746" s="13"/>
      <c r="NJN746" s="13"/>
      <c r="NJO746" s="13"/>
      <c r="NJP746" s="13"/>
      <c r="NJQ746" s="13"/>
      <c r="NJR746" s="13"/>
      <c r="NJS746" s="13"/>
      <c r="NJT746" s="13"/>
      <c r="NJU746" s="13"/>
      <c r="NJV746" s="13"/>
      <c r="NJW746" s="13"/>
      <c r="NJX746" s="13"/>
      <c r="NJY746" s="13"/>
      <c r="NJZ746" s="13"/>
      <c r="NKA746" s="13"/>
      <c r="NKB746" s="13"/>
      <c r="NKC746" s="13"/>
      <c r="NKD746" s="13"/>
      <c r="NKE746" s="13"/>
      <c r="NKF746" s="13"/>
      <c r="NKG746" s="13"/>
      <c r="NKH746" s="13"/>
      <c r="NKI746" s="13"/>
      <c r="NKJ746" s="13"/>
      <c r="NKK746" s="13"/>
      <c r="NKL746" s="13"/>
      <c r="NKM746" s="13"/>
      <c r="NKN746" s="13"/>
      <c r="NKO746" s="13"/>
      <c r="NKP746" s="13"/>
      <c r="NKQ746" s="13"/>
      <c r="NKR746" s="13"/>
      <c r="NKS746" s="13"/>
      <c r="NKT746" s="13"/>
      <c r="NKU746" s="13"/>
      <c r="NKV746" s="13"/>
      <c r="NKW746" s="13"/>
      <c r="NKX746" s="13"/>
      <c r="NKY746" s="13"/>
      <c r="NKZ746" s="13"/>
      <c r="NLA746" s="13"/>
      <c r="NLB746" s="13"/>
      <c r="NLC746" s="13"/>
      <c r="NLD746" s="13"/>
      <c r="NLE746" s="13"/>
      <c r="NLF746" s="13"/>
      <c r="NLG746" s="13"/>
      <c r="NLH746" s="13"/>
      <c r="NLI746" s="13"/>
      <c r="NLJ746" s="13"/>
      <c r="NLK746" s="13"/>
      <c r="NLL746" s="13"/>
      <c r="NLM746" s="13"/>
      <c r="NLN746" s="13"/>
      <c r="NLO746" s="13"/>
      <c r="NLP746" s="13"/>
      <c r="NLQ746" s="13"/>
      <c r="NLR746" s="13"/>
      <c r="NLS746" s="13"/>
      <c r="NLT746" s="13"/>
      <c r="NLU746" s="13"/>
      <c r="NLV746" s="13"/>
      <c r="NLW746" s="13"/>
      <c r="NLX746" s="13"/>
      <c r="NLY746" s="13"/>
      <c r="NLZ746" s="13"/>
      <c r="NMA746" s="13"/>
      <c r="NMB746" s="13"/>
      <c r="NMC746" s="13"/>
      <c r="NMD746" s="13"/>
      <c r="NME746" s="13"/>
      <c r="NMF746" s="13"/>
      <c r="NMG746" s="13"/>
      <c r="NMH746" s="13"/>
      <c r="NMI746" s="13"/>
      <c r="NMJ746" s="13"/>
      <c r="NMK746" s="13"/>
      <c r="NML746" s="13"/>
      <c r="NMM746" s="13"/>
      <c r="NMN746" s="13"/>
      <c r="NMO746" s="13"/>
      <c r="NMP746" s="13"/>
      <c r="NMQ746" s="13"/>
      <c r="NMR746" s="13"/>
      <c r="NMS746" s="13"/>
      <c r="NMT746" s="13"/>
      <c r="NMU746" s="13"/>
      <c r="NMV746" s="13"/>
      <c r="NMW746" s="13"/>
      <c r="NMX746" s="13"/>
      <c r="NMY746" s="13"/>
      <c r="NMZ746" s="13"/>
      <c r="NNA746" s="13"/>
      <c r="NNB746" s="13"/>
      <c r="NNC746" s="13"/>
      <c r="NND746" s="13"/>
      <c r="NNE746" s="13"/>
      <c r="NNF746" s="13"/>
      <c r="NNG746" s="13"/>
      <c r="NNH746" s="13"/>
      <c r="NNI746" s="13"/>
      <c r="NNJ746" s="13"/>
      <c r="NNK746" s="13"/>
      <c r="NNL746" s="13"/>
      <c r="NNM746" s="13"/>
      <c r="NNN746" s="13"/>
      <c r="NNO746" s="13"/>
      <c r="NNP746" s="13"/>
      <c r="NNQ746" s="13"/>
      <c r="NNR746" s="13"/>
      <c r="NNS746" s="13"/>
      <c r="NNT746" s="13"/>
      <c r="NNU746" s="13"/>
      <c r="NNV746" s="13"/>
      <c r="NNW746" s="13"/>
      <c r="NNX746" s="13"/>
      <c r="NNY746" s="13"/>
      <c r="NNZ746" s="13"/>
      <c r="NOA746" s="13"/>
      <c r="NOB746" s="13"/>
      <c r="NOC746" s="13"/>
      <c r="NOD746" s="13"/>
      <c r="NOE746" s="13"/>
      <c r="NOF746" s="13"/>
      <c r="NOG746" s="13"/>
      <c r="NOH746" s="13"/>
      <c r="NOI746" s="13"/>
      <c r="NOJ746" s="13"/>
      <c r="NOK746" s="13"/>
      <c r="NOL746" s="13"/>
      <c r="NOM746" s="13"/>
      <c r="NON746" s="13"/>
      <c r="NOO746" s="13"/>
      <c r="NOP746" s="13"/>
      <c r="NOQ746" s="13"/>
      <c r="NOR746" s="13"/>
      <c r="NOS746" s="13"/>
      <c r="NOT746" s="13"/>
      <c r="NOU746" s="13"/>
      <c r="NOV746" s="13"/>
      <c r="NOW746" s="13"/>
      <c r="NOX746" s="13"/>
      <c r="NOY746" s="13"/>
      <c r="NOZ746" s="13"/>
      <c r="NPA746" s="13"/>
      <c r="NPB746" s="13"/>
      <c r="NPC746" s="13"/>
      <c r="NPD746" s="13"/>
      <c r="NPE746" s="13"/>
      <c r="NPF746" s="13"/>
      <c r="NPG746" s="13"/>
      <c r="NPH746" s="13"/>
      <c r="NPI746" s="13"/>
      <c r="NPJ746" s="13"/>
      <c r="NPK746" s="13"/>
      <c r="NPL746" s="13"/>
      <c r="NPM746" s="13"/>
      <c r="NPN746" s="13"/>
      <c r="NPO746" s="13"/>
      <c r="NPP746" s="13"/>
      <c r="NPQ746" s="13"/>
      <c r="NPR746" s="13"/>
      <c r="NPS746" s="13"/>
      <c r="NPT746" s="13"/>
      <c r="NPU746" s="13"/>
      <c r="NPV746" s="13"/>
      <c r="NPW746" s="13"/>
      <c r="NPX746" s="13"/>
      <c r="NPY746" s="13"/>
      <c r="NPZ746" s="13"/>
      <c r="NQA746" s="13"/>
      <c r="NQB746" s="13"/>
      <c r="NQC746" s="13"/>
      <c r="NQD746" s="13"/>
      <c r="NQE746" s="13"/>
      <c r="NQF746" s="13"/>
      <c r="NQG746" s="13"/>
      <c r="NQH746" s="13"/>
      <c r="NQI746" s="13"/>
      <c r="NQJ746" s="13"/>
      <c r="NQK746" s="13"/>
      <c r="NQL746" s="13"/>
      <c r="NQM746" s="13"/>
      <c r="NQN746" s="13"/>
      <c r="NQO746" s="13"/>
      <c r="NQP746" s="13"/>
      <c r="NQQ746" s="13"/>
      <c r="NQR746" s="13"/>
      <c r="NQS746" s="13"/>
      <c r="NQT746" s="13"/>
      <c r="NQU746" s="13"/>
      <c r="NQV746" s="13"/>
      <c r="NQW746" s="13"/>
      <c r="NQX746" s="13"/>
      <c r="NQY746" s="13"/>
      <c r="NQZ746" s="13"/>
      <c r="NRA746" s="13"/>
      <c r="NRB746" s="13"/>
      <c r="NRC746" s="13"/>
      <c r="NRD746" s="13"/>
      <c r="NRE746" s="13"/>
      <c r="NRF746" s="13"/>
      <c r="NRG746" s="13"/>
      <c r="NRH746" s="13"/>
      <c r="NRI746" s="13"/>
      <c r="NRJ746" s="13"/>
      <c r="NRK746" s="13"/>
      <c r="NRL746" s="13"/>
      <c r="NRM746" s="13"/>
      <c r="NRN746" s="13"/>
      <c r="NRO746" s="13"/>
      <c r="NRP746" s="13"/>
      <c r="NRQ746" s="13"/>
      <c r="NRR746" s="13"/>
      <c r="NRS746" s="13"/>
      <c r="NRT746" s="13"/>
      <c r="NRU746" s="13"/>
      <c r="NRV746" s="13"/>
      <c r="NRW746" s="13"/>
      <c r="NRX746" s="13"/>
      <c r="NRY746" s="13"/>
      <c r="NRZ746" s="13"/>
      <c r="NSA746" s="13"/>
      <c r="NSB746" s="13"/>
      <c r="NSC746" s="13"/>
      <c r="NSD746" s="13"/>
      <c r="NSE746" s="13"/>
      <c r="NSF746" s="13"/>
      <c r="NSG746" s="13"/>
      <c r="NSH746" s="13"/>
      <c r="NSI746" s="13"/>
      <c r="NSJ746" s="13"/>
      <c r="NSK746" s="13"/>
      <c r="NSL746" s="13"/>
      <c r="NSM746" s="13"/>
      <c r="NSN746" s="13"/>
      <c r="NSO746" s="13"/>
      <c r="NSP746" s="13"/>
      <c r="NSQ746" s="13"/>
      <c r="NSR746" s="13"/>
      <c r="NSS746" s="13"/>
      <c r="NST746" s="13"/>
      <c r="NSU746" s="13"/>
      <c r="NSV746" s="13"/>
      <c r="NSW746" s="13"/>
      <c r="NSX746" s="13"/>
      <c r="NSY746" s="13"/>
      <c r="NSZ746" s="13"/>
      <c r="NTA746" s="13"/>
      <c r="NTB746" s="13"/>
      <c r="NTC746" s="13"/>
      <c r="NTD746" s="13"/>
      <c r="NTE746" s="13"/>
      <c r="NTF746" s="13"/>
      <c r="NTG746" s="13"/>
      <c r="NTH746" s="13"/>
      <c r="NTI746" s="13"/>
      <c r="NTJ746" s="13"/>
      <c r="NTK746" s="13"/>
      <c r="NTL746" s="13"/>
      <c r="NTM746" s="13"/>
      <c r="NTN746" s="13"/>
      <c r="NTO746" s="13"/>
      <c r="NTP746" s="13"/>
      <c r="NTQ746" s="13"/>
      <c r="NTR746" s="13"/>
      <c r="NTS746" s="13"/>
      <c r="NTT746" s="13"/>
      <c r="NTU746" s="13"/>
      <c r="NTV746" s="13"/>
      <c r="NTW746" s="13"/>
      <c r="NTX746" s="13"/>
      <c r="NTY746" s="13"/>
      <c r="NTZ746" s="13"/>
      <c r="NUA746" s="13"/>
      <c r="NUB746" s="13"/>
      <c r="NUC746" s="13"/>
      <c r="NUD746" s="13"/>
      <c r="NUE746" s="13"/>
      <c r="NUF746" s="13"/>
      <c r="NUG746" s="13"/>
      <c r="NUH746" s="13"/>
      <c r="NUI746" s="13"/>
      <c r="NUJ746" s="13"/>
      <c r="NUK746" s="13"/>
      <c r="NUL746" s="13"/>
      <c r="NUM746" s="13"/>
      <c r="NUN746" s="13"/>
      <c r="NUO746" s="13"/>
      <c r="NUP746" s="13"/>
      <c r="NUQ746" s="13"/>
      <c r="NUR746" s="13"/>
      <c r="NUS746" s="13"/>
      <c r="NUT746" s="13"/>
      <c r="NUU746" s="13"/>
      <c r="NUV746" s="13"/>
      <c r="NUW746" s="13"/>
      <c r="NUX746" s="13"/>
      <c r="NUY746" s="13"/>
      <c r="NUZ746" s="13"/>
      <c r="NVA746" s="13"/>
      <c r="NVB746" s="13"/>
      <c r="NVC746" s="13"/>
      <c r="NVD746" s="13"/>
      <c r="NVE746" s="13"/>
      <c r="NVF746" s="13"/>
      <c r="NVG746" s="13"/>
      <c r="NVH746" s="13"/>
      <c r="NVI746" s="13"/>
      <c r="NVJ746" s="13"/>
      <c r="NVK746" s="13"/>
      <c r="NVL746" s="13"/>
      <c r="NVM746" s="13"/>
      <c r="NVN746" s="13"/>
      <c r="NVO746" s="13"/>
      <c r="NVP746" s="13"/>
      <c r="NVQ746" s="13"/>
      <c r="NVR746" s="13"/>
      <c r="NVS746" s="13"/>
      <c r="NVT746" s="13"/>
      <c r="NVU746" s="13"/>
      <c r="NVV746" s="13"/>
      <c r="NVW746" s="13"/>
      <c r="NVX746" s="13"/>
      <c r="NVY746" s="13"/>
      <c r="NVZ746" s="13"/>
      <c r="NWA746" s="13"/>
      <c r="NWB746" s="13"/>
      <c r="NWC746" s="13"/>
      <c r="NWD746" s="13"/>
      <c r="NWE746" s="13"/>
      <c r="NWF746" s="13"/>
      <c r="NWG746" s="13"/>
      <c r="NWH746" s="13"/>
      <c r="NWI746" s="13"/>
      <c r="NWJ746" s="13"/>
      <c r="NWK746" s="13"/>
      <c r="NWL746" s="13"/>
      <c r="NWM746" s="13"/>
      <c r="NWN746" s="13"/>
      <c r="NWO746" s="13"/>
      <c r="NWP746" s="13"/>
      <c r="NWQ746" s="13"/>
      <c r="NWR746" s="13"/>
      <c r="NWS746" s="13"/>
      <c r="NWT746" s="13"/>
      <c r="NWU746" s="13"/>
      <c r="NWV746" s="13"/>
      <c r="NWW746" s="13"/>
      <c r="NWX746" s="13"/>
      <c r="NWY746" s="13"/>
      <c r="NWZ746" s="13"/>
      <c r="NXA746" s="13"/>
      <c r="NXB746" s="13"/>
      <c r="NXC746" s="13"/>
      <c r="NXD746" s="13"/>
      <c r="NXE746" s="13"/>
      <c r="NXF746" s="13"/>
      <c r="NXG746" s="13"/>
      <c r="NXH746" s="13"/>
      <c r="NXI746" s="13"/>
      <c r="NXJ746" s="13"/>
      <c r="NXK746" s="13"/>
      <c r="NXL746" s="13"/>
      <c r="NXM746" s="13"/>
      <c r="NXN746" s="13"/>
      <c r="NXO746" s="13"/>
      <c r="NXP746" s="13"/>
      <c r="NXQ746" s="13"/>
      <c r="NXR746" s="13"/>
      <c r="NXS746" s="13"/>
      <c r="NXT746" s="13"/>
      <c r="NXU746" s="13"/>
      <c r="NXV746" s="13"/>
      <c r="NXW746" s="13"/>
      <c r="NXX746" s="13"/>
      <c r="NXY746" s="13"/>
      <c r="NXZ746" s="13"/>
      <c r="NYA746" s="13"/>
      <c r="NYB746" s="13"/>
      <c r="NYC746" s="13"/>
      <c r="NYD746" s="13"/>
      <c r="NYE746" s="13"/>
      <c r="NYF746" s="13"/>
      <c r="NYG746" s="13"/>
      <c r="NYH746" s="13"/>
      <c r="NYI746" s="13"/>
      <c r="NYJ746" s="13"/>
      <c r="NYK746" s="13"/>
      <c r="NYL746" s="13"/>
      <c r="NYM746" s="13"/>
      <c r="NYN746" s="13"/>
      <c r="NYO746" s="13"/>
      <c r="NYP746" s="13"/>
      <c r="NYQ746" s="13"/>
      <c r="NYR746" s="13"/>
      <c r="NYS746" s="13"/>
      <c r="NYT746" s="13"/>
      <c r="NYU746" s="13"/>
      <c r="NYV746" s="13"/>
      <c r="NYW746" s="13"/>
      <c r="NYX746" s="13"/>
      <c r="NYY746" s="13"/>
      <c r="NYZ746" s="13"/>
      <c r="NZA746" s="13"/>
      <c r="NZB746" s="13"/>
      <c r="NZC746" s="13"/>
      <c r="NZD746" s="13"/>
      <c r="NZE746" s="13"/>
      <c r="NZF746" s="13"/>
      <c r="NZG746" s="13"/>
      <c r="NZH746" s="13"/>
      <c r="NZI746" s="13"/>
      <c r="NZJ746" s="13"/>
      <c r="NZK746" s="13"/>
      <c r="NZL746" s="13"/>
      <c r="NZM746" s="13"/>
      <c r="NZN746" s="13"/>
      <c r="NZO746" s="13"/>
      <c r="NZP746" s="13"/>
      <c r="NZQ746" s="13"/>
      <c r="NZR746" s="13"/>
      <c r="NZS746" s="13"/>
      <c r="NZT746" s="13"/>
      <c r="NZU746" s="13"/>
      <c r="NZV746" s="13"/>
      <c r="NZW746" s="13"/>
      <c r="NZX746" s="13"/>
      <c r="NZY746" s="13"/>
      <c r="NZZ746" s="13"/>
      <c r="OAA746" s="13"/>
      <c r="OAB746" s="13"/>
      <c r="OAC746" s="13"/>
      <c r="OAD746" s="13"/>
      <c r="OAE746" s="13"/>
      <c r="OAF746" s="13"/>
      <c r="OAG746" s="13"/>
      <c r="OAH746" s="13"/>
      <c r="OAI746" s="13"/>
      <c r="OAJ746" s="13"/>
      <c r="OAK746" s="13"/>
      <c r="OAL746" s="13"/>
      <c r="OAM746" s="13"/>
      <c r="OAN746" s="13"/>
      <c r="OAO746" s="13"/>
      <c r="OAP746" s="13"/>
      <c r="OAQ746" s="13"/>
      <c r="OAR746" s="13"/>
      <c r="OAS746" s="13"/>
      <c r="OAT746" s="13"/>
      <c r="OAU746" s="13"/>
      <c r="OAV746" s="13"/>
      <c r="OAW746" s="13"/>
      <c r="OAX746" s="13"/>
      <c r="OAY746" s="13"/>
      <c r="OAZ746" s="13"/>
      <c r="OBA746" s="13"/>
      <c r="OBB746" s="13"/>
      <c r="OBC746" s="13"/>
      <c r="OBD746" s="13"/>
      <c r="OBE746" s="13"/>
      <c r="OBF746" s="13"/>
      <c r="OBG746" s="13"/>
      <c r="OBH746" s="13"/>
      <c r="OBI746" s="13"/>
      <c r="OBJ746" s="13"/>
      <c r="OBK746" s="13"/>
      <c r="OBL746" s="13"/>
      <c r="OBM746" s="13"/>
      <c r="OBN746" s="13"/>
      <c r="OBO746" s="13"/>
      <c r="OBP746" s="13"/>
      <c r="OBQ746" s="13"/>
      <c r="OBR746" s="13"/>
      <c r="OBS746" s="13"/>
      <c r="OBT746" s="13"/>
      <c r="OBU746" s="13"/>
      <c r="OBV746" s="13"/>
      <c r="OBW746" s="13"/>
      <c r="OBX746" s="13"/>
      <c r="OBY746" s="13"/>
      <c r="OBZ746" s="13"/>
      <c r="OCA746" s="13"/>
      <c r="OCB746" s="13"/>
      <c r="OCC746" s="13"/>
      <c r="OCD746" s="13"/>
      <c r="OCE746" s="13"/>
      <c r="OCF746" s="13"/>
      <c r="OCG746" s="13"/>
      <c r="OCH746" s="13"/>
      <c r="OCI746" s="13"/>
      <c r="OCJ746" s="13"/>
      <c r="OCK746" s="13"/>
      <c r="OCL746" s="13"/>
      <c r="OCM746" s="13"/>
      <c r="OCN746" s="13"/>
      <c r="OCO746" s="13"/>
      <c r="OCP746" s="13"/>
      <c r="OCQ746" s="13"/>
      <c r="OCR746" s="13"/>
      <c r="OCS746" s="13"/>
      <c r="OCT746" s="13"/>
      <c r="OCU746" s="13"/>
      <c r="OCV746" s="13"/>
      <c r="OCW746" s="13"/>
      <c r="OCX746" s="13"/>
      <c r="OCY746" s="13"/>
      <c r="OCZ746" s="13"/>
      <c r="ODA746" s="13"/>
      <c r="ODB746" s="13"/>
      <c r="ODC746" s="13"/>
      <c r="ODD746" s="13"/>
      <c r="ODE746" s="13"/>
      <c r="ODF746" s="13"/>
      <c r="ODG746" s="13"/>
      <c r="ODH746" s="13"/>
      <c r="ODI746" s="13"/>
      <c r="ODJ746" s="13"/>
      <c r="ODK746" s="13"/>
      <c r="ODL746" s="13"/>
      <c r="ODM746" s="13"/>
      <c r="ODN746" s="13"/>
      <c r="ODO746" s="13"/>
      <c r="ODP746" s="13"/>
      <c r="ODQ746" s="13"/>
      <c r="ODR746" s="13"/>
      <c r="ODS746" s="13"/>
      <c r="ODT746" s="13"/>
      <c r="ODU746" s="13"/>
      <c r="ODV746" s="13"/>
      <c r="ODW746" s="13"/>
      <c r="ODX746" s="13"/>
      <c r="ODY746" s="13"/>
      <c r="ODZ746" s="13"/>
      <c r="OEA746" s="13"/>
      <c r="OEB746" s="13"/>
      <c r="OEC746" s="13"/>
      <c r="OED746" s="13"/>
      <c r="OEE746" s="13"/>
      <c r="OEF746" s="13"/>
      <c r="OEG746" s="13"/>
      <c r="OEH746" s="13"/>
      <c r="OEI746" s="13"/>
      <c r="OEJ746" s="13"/>
      <c r="OEK746" s="13"/>
      <c r="OEL746" s="13"/>
      <c r="OEM746" s="13"/>
      <c r="OEN746" s="13"/>
      <c r="OEO746" s="13"/>
      <c r="OEP746" s="13"/>
      <c r="OEQ746" s="13"/>
      <c r="OER746" s="13"/>
      <c r="OES746" s="13"/>
      <c r="OET746" s="13"/>
      <c r="OEU746" s="13"/>
      <c r="OEV746" s="13"/>
      <c r="OEW746" s="13"/>
      <c r="OEX746" s="13"/>
      <c r="OEY746" s="13"/>
      <c r="OEZ746" s="13"/>
      <c r="OFA746" s="13"/>
      <c r="OFB746" s="13"/>
      <c r="OFC746" s="13"/>
      <c r="OFD746" s="13"/>
      <c r="OFE746" s="13"/>
      <c r="OFF746" s="13"/>
      <c r="OFG746" s="13"/>
      <c r="OFH746" s="13"/>
      <c r="OFI746" s="13"/>
      <c r="OFJ746" s="13"/>
      <c r="OFK746" s="13"/>
      <c r="OFL746" s="13"/>
      <c r="OFM746" s="13"/>
      <c r="OFN746" s="13"/>
      <c r="OFO746" s="13"/>
      <c r="OFP746" s="13"/>
      <c r="OFQ746" s="13"/>
      <c r="OFR746" s="13"/>
      <c r="OFS746" s="13"/>
      <c r="OFT746" s="13"/>
      <c r="OFU746" s="13"/>
      <c r="OFV746" s="13"/>
      <c r="OFW746" s="13"/>
      <c r="OFX746" s="13"/>
      <c r="OFY746" s="13"/>
      <c r="OFZ746" s="13"/>
      <c r="OGA746" s="13"/>
      <c r="OGB746" s="13"/>
      <c r="OGC746" s="13"/>
      <c r="OGD746" s="13"/>
      <c r="OGE746" s="13"/>
      <c r="OGF746" s="13"/>
      <c r="OGG746" s="13"/>
      <c r="OGH746" s="13"/>
      <c r="OGI746" s="13"/>
      <c r="OGJ746" s="13"/>
      <c r="OGK746" s="13"/>
      <c r="OGL746" s="13"/>
      <c r="OGM746" s="13"/>
      <c r="OGN746" s="13"/>
      <c r="OGO746" s="13"/>
      <c r="OGP746" s="13"/>
      <c r="OGQ746" s="13"/>
      <c r="OGR746" s="13"/>
      <c r="OGS746" s="13"/>
      <c r="OGT746" s="13"/>
      <c r="OGU746" s="13"/>
      <c r="OGV746" s="13"/>
      <c r="OGW746" s="13"/>
      <c r="OGX746" s="13"/>
      <c r="OGY746" s="13"/>
      <c r="OGZ746" s="13"/>
      <c r="OHA746" s="13"/>
      <c r="OHB746" s="13"/>
      <c r="OHC746" s="13"/>
      <c r="OHD746" s="13"/>
      <c r="OHE746" s="13"/>
      <c r="OHF746" s="13"/>
      <c r="OHG746" s="13"/>
      <c r="OHH746" s="13"/>
      <c r="OHI746" s="13"/>
      <c r="OHJ746" s="13"/>
      <c r="OHK746" s="13"/>
      <c r="OHL746" s="13"/>
      <c r="OHM746" s="13"/>
      <c r="OHN746" s="13"/>
      <c r="OHO746" s="13"/>
      <c r="OHP746" s="13"/>
      <c r="OHQ746" s="13"/>
      <c r="OHR746" s="13"/>
      <c r="OHS746" s="13"/>
      <c r="OHT746" s="13"/>
      <c r="OHU746" s="13"/>
      <c r="OHV746" s="13"/>
      <c r="OHW746" s="13"/>
      <c r="OHX746" s="13"/>
      <c r="OHY746" s="13"/>
      <c r="OHZ746" s="13"/>
      <c r="OIA746" s="13"/>
      <c r="OIB746" s="13"/>
      <c r="OIC746" s="13"/>
      <c r="OID746" s="13"/>
      <c r="OIE746" s="13"/>
      <c r="OIF746" s="13"/>
      <c r="OIG746" s="13"/>
      <c r="OIH746" s="13"/>
      <c r="OII746" s="13"/>
      <c r="OIJ746" s="13"/>
      <c r="OIK746" s="13"/>
      <c r="OIL746" s="13"/>
      <c r="OIM746" s="13"/>
      <c r="OIN746" s="13"/>
      <c r="OIO746" s="13"/>
      <c r="OIP746" s="13"/>
      <c r="OIQ746" s="13"/>
      <c r="OIR746" s="13"/>
      <c r="OIS746" s="13"/>
      <c r="OIT746" s="13"/>
      <c r="OIU746" s="13"/>
      <c r="OIV746" s="13"/>
      <c r="OIW746" s="13"/>
      <c r="OIX746" s="13"/>
      <c r="OIY746" s="13"/>
      <c r="OIZ746" s="13"/>
      <c r="OJA746" s="13"/>
      <c r="OJB746" s="13"/>
      <c r="OJC746" s="13"/>
      <c r="OJD746" s="13"/>
      <c r="OJE746" s="13"/>
      <c r="OJF746" s="13"/>
      <c r="OJG746" s="13"/>
      <c r="OJH746" s="13"/>
      <c r="OJI746" s="13"/>
      <c r="OJJ746" s="13"/>
      <c r="OJK746" s="13"/>
      <c r="OJL746" s="13"/>
      <c r="OJM746" s="13"/>
      <c r="OJN746" s="13"/>
      <c r="OJO746" s="13"/>
      <c r="OJP746" s="13"/>
      <c r="OJQ746" s="13"/>
      <c r="OJR746" s="13"/>
      <c r="OJS746" s="13"/>
      <c r="OJT746" s="13"/>
      <c r="OJU746" s="13"/>
      <c r="OJV746" s="13"/>
      <c r="OJW746" s="13"/>
      <c r="OJX746" s="13"/>
      <c r="OJY746" s="13"/>
      <c r="OJZ746" s="13"/>
      <c r="OKA746" s="13"/>
      <c r="OKB746" s="13"/>
      <c r="OKC746" s="13"/>
      <c r="OKD746" s="13"/>
      <c r="OKE746" s="13"/>
      <c r="OKF746" s="13"/>
      <c r="OKG746" s="13"/>
      <c r="OKH746" s="13"/>
      <c r="OKI746" s="13"/>
      <c r="OKJ746" s="13"/>
      <c r="OKK746" s="13"/>
      <c r="OKL746" s="13"/>
      <c r="OKM746" s="13"/>
      <c r="OKN746" s="13"/>
      <c r="OKO746" s="13"/>
      <c r="OKP746" s="13"/>
      <c r="OKQ746" s="13"/>
      <c r="OKR746" s="13"/>
      <c r="OKS746" s="13"/>
      <c r="OKT746" s="13"/>
      <c r="OKU746" s="13"/>
      <c r="OKV746" s="13"/>
      <c r="OKW746" s="13"/>
      <c r="OKX746" s="13"/>
      <c r="OKY746" s="13"/>
      <c r="OKZ746" s="13"/>
      <c r="OLA746" s="13"/>
      <c r="OLB746" s="13"/>
      <c r="OLC746" s="13"/>
      <c r="OLD746" s="13"/>
      <c r="OLE746" s="13"/>
      <c r="OLF746" s="13"/>
      <c r="OLG746" s="13"/>
      <c r="OLH746" s="13"/>
      <c r="OLI746" s="13"/>
      <c r="OLJ746" s="13"/>
      <c r="OLK746" s="13"/>
      <c r="OLL746" s="13"/>
      <c r="OLM746" s="13"/>
      <c r="OLN746" s="13"/>
      <c r="OLO746" s="13"/>
      <c r="OLP746" s="13"/>
      <c r="OLQ746" s="13"/>
      <c r="OLR746" s="13"/>
      <c r="OLS746" s="13"/>
      <c r="OLT746" s="13"/>
      <c r="OLU746" s="13"/>
      <c r="OLV746" s="13"/>
      <c r="OLW746" s="13"/>
      <c r="OLX746" s="13"/>
      <c r="OLY746" s="13"/>
      <c r="OLZ746" s="13"/>
      <c r="OMA746" s="13"/>
      <c r="OMB746" s="13"/>
      <c r="OMC746" s="13"/>
      <c r="OMD746" s="13"/>
      <c r="OME746" s="13"/>
      <c r="OMF746" s="13"/>
      <c r="OMG746" s="13"/>
      <c r="OMH746" s="13"/>
      <c r="OMI746" s="13"/>
      <c r="OMJ746" s="13"/>
      <c r="OMK746" s="13"/>
      <c r="OML746" s="13"/>
      <c r="OMM746" s="13"/>
      <c r="OMN746" s="13"/>
      <c r="OMO746" s="13"/>
      <c r="OMP746" s="13"/>
      <c r="OMQ746" s="13"/>
      <c r="OMR746" s="13"/>
      <c r="OMS746" s="13"/>
      <c r="OMT746" s="13"/>
      <c r="OMU746" s="13"/>
      <c r="OMV746" s="13"/>
      <c r="OMW746" s="13"/>
      <c r="OMX746" s="13"/>
      <c r="OMY746" s="13"/>
      <c r="OMZ746" s="13"/>
      <c r="ONA746" s="13"/>
      <c r="ONB746" s="13"/>
      <c r="ONC746" s="13"/>
      <c r="OND746" s="13"/>
      <c r="ONE746" s="13"/>
      <c r="ONF746" s="13"/>
      <c r="ONG746" s="13"/>
      <c r="ONH746" s="13"/>
      <c r="ONI746" s="13"/>
      <c r="ONJ746" s="13"/>
      <c r="ONK746" s="13"/>
      <c r="ONL746" s="13"/>
      <c r="ONM746" s="13"/>
      <c r="ONN746" s="13"/>
      <c r="ONO746" s="13"/>
      <c r="ONP746" s="13"/>
      <c r="ONQ746" s="13"/>
      <c r="ONR746" s="13"/>
      <c r="ONS746" s="13"/>
      <c r="ONT746" s="13"/>
      <c r="ONU746" s="13"/>
      <c r="ONV746" s="13"/>
      <c r="ONW746" s="13"/>
      <c r="ONX746" s="13"/>
      <c r="ONY746" s="13"/>
      <c r="ONZ746" s="13"/>
      <c r="OOA746" s="13"/>
      <c r="OOB746" s="13"/>
      <c r="OOC746" s="13"/>
      <c r="OOD746" s="13"/>
      <c r="OOE746" s="13"/>
      <c r="OOF746" s="13"/>
      <c r="OOG746" s="13"/>
      <c r="OOH746" s="13"/>
      <c r="OOI746" s="13"/>
      <c r="OOJ746" s="13"/>
      <c r="OOK746" s="13"/>
      <c r="OOL746" s="13"/>
      <c r="OOM746" s="13"/>
      <c r="OON746" s="13"/>
      <c r="OOO746" s="13"/>
      <c r="OOP746" s="13"/>
      <c r="OOQ746" s="13"/>
      <c r="OOR746" s="13"/>
      <c r="OOS746" s="13"/>
      <c r="OOT746" s="13"/>
      <c r="OOU746" s="13"/>
      <c r="OOV746" s="13"/>
      <c r="OOW746" s="13"/>
      <c r="OOX746" s="13"/>
      <c r="OOY746" s="13"/>
      <c r="OOZ746" s="13"/>
      <c r="OPA746" s="13"/>
      <c r="OPB746" s="13"/>
      <c r="OPC746" s="13"/>
      <c r="OPD746" s="13"/>
      <c r="OPE746" s="13"/>
      <c r="OPF746" s="13"/>
      <c r="OPG746" s="13"/>
      <c r="OPH746" s="13"/>
      <c r="OPI746" s="13"/>
      <c r="OPJ746" s="13"/>
      <c r="OPK746" s="13"/>
      <c r="OPL746" s="13"/>
      <c r="OPM746" s="13"/>
      <c r="OPN746" s="13"/>
      <c r="OPO746" s="13"/>
      <c r="OPP746" s="13"/>
      <c r="OPQ746" s="13"/>
      <c r="OPR746" s="13"/>
      <c r="OPS746" s="13"/>
      <c r="OPT746" s="13"/>
      <c r="OPU746" s="13"/>
      <c r="OPV746" s="13"/>
      <c r="OPW746" s="13"/>
      <c r="OPX746" s="13"/>
      <c r="OPY746" s="13"/>
      <c r="OPZ746" s="13"/>
      <c r="OQA746" s="13"/>
      <c r="OQB746" s="13"/>
      <c r="OQC746" s="13"/>
      <c r="OQD746" s="13"/>
      <c r="OQE746" s="13"/>
      <c r="OQF746" s="13"/>
      <c r="OQG746" s="13"/>
      <c r="OQH746" s="13"/>
      <c r="OQI746" s="13"/>
      <c r="OQJ746" s="13"/>
      <c r="OQK746" s="13"/>
      <c r="OQL746" s="13"/>
      <c r="OQM746" s="13"/>
      <c r="OQN746" s="13"/>
      <c r="OQO746" s="13"/>
      <c r="OQP746" s="13"/>
      <c r="OQQ746" s="13"/>
      <c r="OQR746" s="13"/>
      <c r="OQS746" s="13"/>
      <c r="OQT746" s="13"/>
      <c r="OQU746" s="13"/>
      <c r="OQV746" s="13"/>
      <c r="OQW746" s="13"/>
      <c r="OQX746" s="13"/>
      <c r="OQY746" s="13"/>
      <c r="OQZ746" s="13"/>
      <c r="ORA746" s="13"/>
      <c r="ORB746" s="13"/>
      <c r="ORC746" s="13"/>
      <c r="ORD746" s="13"/>
      <c r="ORE746" s="13"/>
      <c r="ORF746" s="13"/>
      <c r="ORG746" s="13"/>
      <c r="ORH746" s="13"/>
      <c r="ORI746" s="13"/>
      <c r="ORJ746" s="13"/>
      <c r="ORK746" s="13"/>
      <c r="ORL746" s="13"/>
      <c r="ORM746" s="13"/>
      <c r="ORN746" s="13"/>
      <c r="ORO746" s="13"/>
      <c r="ORP746" s="13"/>
      <c r="ORQ746" s="13"/>
      <c r="ORR746" s="13"/>
      <c r="ORS746" s="13"/>
      <c r="ORT746" s="13"/>
      <c r="ORU746" s="13"/>
      <c r="ORV746" s="13"/>
      <c r="ORW746" s="13"/>
      <c r="ORX746" s="13"/>
      <c r="ORY746" s="13"/>
      <c r="ORZ746" s="13"/>
      <c r="OSA746" s="13"/>
      <c r="OSB746" s="13"/>
      <c r="OSC746" s="13"/>
      <c r="OSD746" s="13"/>
      <c r="OSE746" s="13"/>
      <c r="OSF746" s="13"/>
      <c r="OSG746" s="13"/>
      <c r="OSH746" s="13"/>
      <c r="OSI746" s="13"/>
      <c r="OSJ746" s="13"/>
      <c r="OSK746" s="13"/>
      <c r="OSL746" s="13"/>
      <c r="OSM746" s="13"/>
      <c r="OSN746" s="13"/>
      <c r="OSO746" s="13"/>
      <c r="OSP746" s="13"/>
      <c r="OSQ746" s="13"/>
      <c r="OSR746" s="13"/>
      <c r="OSS746" s="13"/>
      <c r="OST746" s="13"/>
      <c r="OSU746" s="13"/>
      <c r="OSV746" s="13"/>
      <c r="OSW746" s="13"/>
      <c r="OSX746" s="13"/>
      <c r="OSY746" s="13"/>
      <c r="OSZ746" s="13"/>
      <c r="OTA746" s="13"/>
      <c r="OTB746" s="13"/>
      <c r="OTC746" s="13"/>
      <c r="OTD746" s="13"/>
      <c r="OTE746" s="13"/>
      <c r="OTF746" s="13"/>
      <c r="OTG746" s="13"/>
      <c r="OTH746" s="13"/>
      <c r="OTI746" s="13"/>
      <c r="OTJ746" s="13"/>
      <c r="OTK746" s="13"/>
      <c r="OTL746" s="13"/>
      <c r="OTM746" s="13"/>
      <c r="OTN746" s="13"/>
      <c r="OTO746" s="13"/>
      <c r="OTP746" s="13"/>
      <c r="OTQ746" s="13"/>
      <c r="OTR746" s="13"/>
      <c r="OTS746" s="13"/>
      <c r="OTT746" s="13"/>
      <c r="OTU746" s="13"/>
      <c r="OTV746" s="13"/>
      <c r="OTW746" s="13"/>
      <c r="OTX746" s="13"/>
      <c r="OTY746" s="13"/>
      <c r="OTZ746" s="13"/>
      <c r="OUA746" s="13"/>
      <c r="OUB746" s="13"/>
      <c r="OUC746" s="13"/>
      <c r="OUD746" s="13"/>
      <c r="OUE746" s="13"/>
      <c r="OUF746" s="13"/>
      <c r="OUG746" s="13"/>
      <c r="OUH746" s="13"/>
      <c r="OUI746" s="13"/>
      <c r="OUJ746" s="13"/>
      <c r="OUK746" s="13"/>
      <c r="OUL746" s="13"/>
      <c r="OUM746" s="13"/>
      <c r="OUN746" s="13"/>
      <c r="OUO746" s="13"/>
      <c r="OUP746" s="13"/>
      <c r="OUQ746" s="13"/>
      <c r="OUR746" s="13"/>
      <c r="OUS746" s="13"/>
      <c r="OUT746" s="13"/>
      <c r="OUU746" s="13"/>
      <c r="OUV746" s="13"/>
      <c r="OUW746" s="13"/>
      <c r="OUX746" s="13"/>
      <c r="OUY746" s="13"/>
      <c r="OUZ746" s="13"/>
      <c r="OVA746" s="13"/>
      <c r="OVB746" s="13"/>
      <c r="OVC746" s="13"/>
      <c r="OVD746" s="13"/>
      <c r="OVE746" s="13"/>
      <c r="OVF746" s="13"/>
      <c r="OVG746" s="13"/>
      <c r="OVH746" s="13"/>
      <c r="OVI746" s="13"/>
      <c r="OVJ746" s="13"/>
      <c r="OVK746" s="13"/>
      <c r="OVL746" s="13"/>
      <c r="OVM746" s="13"/>
      <c r="OVN746" s="13"/>
      <c r="OVO746" s="13"/>
      <c r="OVP746" s="13"/>
      <c r="OVQ746" s="13"/>
      <c r="OVR746" s="13"/>
      <c r="OVS746" s="13"/>
      <c r="OVT746" s="13"/>
      <c r="OVU746" s="13"/>
      <c r="OVV746" s="13"/>
      <c r="OVW746" s="13"/>
      <c r="OVX746" s="13"/>
      <c r="OVY746" s="13"/>
      <c r="OVZ746" s="13"/>
      <c r="OWA746" s="13"/>
      <c r="OWB746" s="13"/>
      <c r="OWC746" s="13"/>
      <c r="OWD746" s="13"/>
      <c r="OWE746" s="13"/>
      <c r="OWF746" s="13"/>
      <c r="OWG746" s="13"/>
      <c r="OWH746" s="13"/>
      <c r="OWI746" s="13"/>
      <c r="OWJ746" s="13"/>
      <c r="OWK746" s="13"/>
      <c r="OWL746" s="13"/>
      <c r="OWM746" s="13"/>
      <c r="OWN746" s="13"/>
      <c r="OWO746" s="13"/>
      <c r="OWP746" s="13"/>
      <c r="OWQ746" s="13"/>
      <c r="OWR746" s="13"/>
      <c r="OWS746" s="13"/>
      <c r="OWT746" s="13"/>
      <c r="OWU746" s="13"/>
      <c r="OWV746" s="13"/>
      <c r="OWW746" s="13"/>
      <c r="OWX746" s="13"/>
      <c r="OWY746" s="13"/>
      <c r="OWZ746" s="13"/>
      <c r="OXA746" s="13"/>
      <c r="OXB746" s="13"/>
      <c r="OXC746" s="13"/>
      <c r="OXD746" s="13"/>
      <c r="OXE746" s="13"/>
      <c r="OXF746" s="13"/>
      <c r="OXG746" s="13"/>
      <c r="OXH746" s="13"/>
      <c r="OXI746" s="13"/>
      <c r="OXJ746" s="13"/>
      <c r="OXK746" s="13"/>
      <c r="OXL746" s="13"/>
      <c r="OXM746" s="13"/>
      <c r="OXN746" s="13"/>
      <c r="OXO746" s="13"/>
      <c r="OXP746" s="13"/>
      <c r="OXQ746" s="13"/>
      <c r="OXR746" s="13"/>
      <c r="OXS746" s="13"/>
      <c r="OXT746" s="13"/>
      <c r="OXU746" s="13"/>
      <c r="OXV746" s="13"/>
      <c r="OXW746" s="13"/>
      <c r="OXX746" s="13"/>
      <c r="OXY746" s="13"/>
      <c r="OXZ746" s="13"/>
      <c r="OYA746" s="13"/>
      <c r="OYB746" s="13"/>
      <c r="OYC746" s="13"/>
      <c r="OYD746" s="13"/>
      <c r="OYE746" s="13"/>
      <c r="OYF746" s="13"/>
      <c r="OYG746" s="13"/>
      <c r="OYH746" s="13"/>
      <c r="OYI746" s="13"/>
      <c r="OYJ746" s="13"/>
      <c r="OYK746" s="13"/>
      <c r="OYL746" s="13"/>
      <c r="OYM746" s="13"/>
      <c r="OYN746" s="13"/>
      <c r="OYO746" s="13"/>
      <c r="OYP746" s="13"/>
      <c r="OYQ746" s="13"/>
      <c r="OYR746" s="13"/>
      <c r="OYS746" s="13"/>
      <c r="OYT746" s="13"/>
      <c r="OYU746" s="13"/>
      <c r="OYV746" s="13"/>
      <c r="OYW746" s="13"/>
      <c r="OYX746" s="13"/>
      <c r="OYY746" s="13"/>
      <c r="OYZ746" s="13"/>
      <c r="OZA746" s="13"/>
      <c r="OZB746" s="13"/>
      <c r="OZC746" s="13"/>
      <c r="OZD746" s="13"/>
      <c r="OZE746" s="13"/>
      <c r="OZF746" s="13"/>
      <c r="OZG746" s="13"/>
      <c r="OZH746" s="13"/>
      <c r="OZI746" s="13"/>
      <c r="OZJ746" s="13"/>
      <c r="OZK746" s="13"/>
      <c r="OZL746" s="13"/>
      <c r="OZM746" s="13"/>
      <c r="OZN746" s="13"/>
      <c r="OZO746" s="13"/>
      <c r="OZP746" s="13"/>
      <c r="OZQ746" s="13"/>
      <c r="OZR746" s="13"/>
      <c r="OZS746" s="13"/>
      <c r="OZT746" s="13"/>
      <c r="OZU746" s="13"/>
      <c r="OZV746" s="13"/>
      <c r="OZW746" s="13"/>
      <c r="OZX746" s="13"/>
      <c r="OZY746" s="13"/>
      <c r="OZZ746" s="13"/>
      <c r="PAA746" s="13"/>
      <c r="PAB746" s="13"/>
      <c r="PAC746" s="13"/>
      <c r="PAD746" s="13"/>
      <c r="PAE746" s="13"/>
      <c r="PAF746" s="13"/>
      <c r="PAG746" s="13"/>
      <c r="PAH746" s="13"/>
      <c r="PAI746" s="13"/>
      <c r="PAJ746" s="13"/>
      <c r="PAK746" s="13"/>
      <c r="PAL746" s="13"/>
      <c r="PAM746" s="13"/>
      <c r="PAN746" s="13"/>
      <c r="PAO746" s="13"/>
      <c r="PAP746" s="13"/>
      <c r="PAQ746" s="13"/>
      <c r="PAR746" s="13"/>
      <c r="PAS746" s="13"/>
      <c r="PAT746" s="13"/>
      <c r="PAU746" s="13"/>
      <c r="PAV746" s="13"/>
      <c r="PAW746" s="13"/>
      <c r="PAX746" s="13"/>
      <c r="PAY746" s="13"/>
      <c r="PAZ746" s="13"/>
      <c r="PBA746" s="13"/>
      <c r="PBB746" s="13"/>
      <c r="PBC746" s="13"/>
      <c r="PBD746" s="13"/>
      <c r="PBE746" s="13"/>
      <c r="PBF746" s="13"/>
      <c r="PBG746" s="13"/>
      <c r="PBH746" s="13"/>
      <c r="PBI746" s="13"/>
      <c r="PBJ746" s="13"/>
      <c r="PBK746" s="13"/>
      <c r="PBL746" s="13"/>
      <c r="PBM746" s="13"/>
      <c r="PBN746" s="13"/>
      <c r="PBO746" s="13"/>
      <c r="PBP746" s="13"/>
      <c r="PBQ746" s="13"/>
      <c r="PBR746" s="13"/>
      <c r="PBS746" s="13"/>
      <c r="PBT746" s="13"/>
      <c r="PBU746" s="13"/>
      <c r="PBV746" s="13"/>
      <c r="PBW746" s="13"/>
      <c r="PBX746" s="13"/>
      <c r="PBY746" s="13"/>
      <c r="PBZ746" s="13"/>
      <c r="PCA746" s="13"/>
      <c r="PCB746" s="13"/>
      <c r="PCC746" s="13"/>
      <c r="PCD746" s="13"/>
      <c r="PCE746" s="13"/>
      <c r="PCF746" s="13"/>
      <c r="PCG746" s="13"/>
      <c r="PCH746" s="13"/>
      <c r="PCI746" s="13"/>
      <c r="PCJ746" s="13"/>
      <c r="PCK746" s="13"/>
      <c r="PCL746" s="13"/>
      <c r="PCM746" s="13"/>
      <c r="PCN746" s="13"/>
      <c r="PCO746" s="13"/>
      <c r="PCP746" s="13"/>
      <c r="PCQ746" s="13"/>
      <c r="PCR746" s="13"/>
      <c r="PCS746" s="13"/>
      <c r="PCT746" s="13"/>
      <c r="PCU746" s="13"/>
      <c r="PCV746" s="13"/>
      <c r="PCW746" s="13"/>
      <c r="PCX746" s="13"/>
      <c r="PCY746" s="13"/>
      <c r="PCZ746" s="13"/>
      <c r="PDA746" s="13"/>
      <c r="PDB746" s="13"/>
      <c r="PDC746" s="13"/>
      <c r="PDD746" s="13"/>
      <c r="PDE746" s="13"/>
      <c r="PDF746" s="13"/>
      <c r="PDG746" s="13"/>
      <c r="PDH746" s="13"/>
      <c r="PDI746" s="13"/>
      <c r="PDJ746" s="13"/>
      <c r="PDK746" s="13"/>
      <c r="PDL746" s="13"/>
      <c r="PDM746" s="13"/>
      <c r="PDN746" s="13"/>
      <c r="PDO746" s="13"/>
      <c r="PDP746" s="13"/>
      <c r="PDQ746" s="13"/>
      <c r="PDR746" s="13"/>
      <c r="PDS746" s="13"/>
      <c r="PDT746" s="13"/>
      <c r="PDU746" s="13"/>
      <c r="PDV746" s="13"/>
      <c r="PDW746" s="13"/>
      <c r="PDX746" s="13"/>
      <c r="PDY746" s="13"/>
      <c r="PDZ746" s="13"/>
      <c r="PEA746" s="13"/>
      <c r="PEB746" s="13"/>
      <c r="PEC746" s="13"/>
      <c r="PED746" s="13"/>
      <c r="PEE746" s="13"/>
      <c r="PEF746" s="13"/>
      <c r="PEG746" s="13"/>
      <c r="PEH746" s="13"/>
      <c r="PEI746" s="13"/>
      <c r="PEJ746" s="13"/>
      <c r="PEK746" s="13"/>
      <c r="PEL746" s="13"/>
      <c r="PEM746" s="13"/>
      <c r="PEN746" s="13"/>
      <c r="PEO746" s="13"/>
      <c r="PEP746" s="13"/>
      <c r="PEQ746" s="13"/>
      <c r="PER746" s="13"/>
      <c r="PES746" s="13"/>
      <c r="PET746" s="13"/>
      <c r="PEU746" s="13"/>
      <c r="PEV746" s="13"/>
      <c r="PEW746" s="13"/>
      <c r="PEX746" s="13"/>
      <c r="PEY746" s="13"/>
      <c r="PEZ746" s="13"/>
      <c r="PFA746" s="13"/>
      <c r="PFB746" s="13"/>
      <c r="PFC746" s="13"/>
      <c r="PFD746" s="13"/>
      <c r="PFE746" s="13"/>
      <c r="PFF746" s="13"/>
      <c r="PFG746" s="13"/>
      <c r="PFH746" s="13"/>
      <c r="PFI746" s="13"/>
      <c r="PFJ746" s="13"/>
      <c r="PFK746" s="13"/>
      <c r="PFL746" s="13"/>
      <c r="PFM746" s="13"/>
      <c r="PFN746" s="13"/>
      <c r="PFO746" s="13"/>
      <c r="PFP746" s="13"/>
      <c r="PFQ746" s="13"/>
      <c r="PFR746" s="13"/>
      <c r="PFS746" s="13"/>
      <c r="PFT746" s="13"/>
      <c r="PFU746" s="13"/>
      <c r="PFV746" s="13"/>
      <c r="PFW746" s="13"/>
      <c r="PFX746" s="13"/>
      <c r="PFY746" s="13"/>
      <c r="PFZ746" s="13"/>
      <c r="PGA746" s="13"/>
      <c r="PGB746" s="13"/>
      <c r="PGC746" s="13"/>
      <c r="PGD746" s="13"/>
      <c r="PGE746" s="13"/>
      <c r="PGF746" s="13"/>
      <c r="PGG746" s="13"/>
      <c r="PGH746" s="13"/>
      <c r="PGI746" s="13"/>
      <c r="PGJ746" s="13"/>
      <c r="PGK746" s="13"/>
      <c r="PGL746" s="13"/>
      <c r="PGM746" s="13"/>
      <c r="PGN746" s="13"/>
      <c r="PGO746" s="13"/>
      <c r="PGP746" s="13"/>
      <c r="PGQ746" s="13"/>
      <c r="PGR746" s="13"/>
      <c r="PGS746" s="13"/>
      <c r="PGT746" s="13"/>
      <c r="PGU746" s="13"/>
      <c r="PGV746" s="13"/>
      <c r="PGW746" s="13"/>
      <c r="PGX746" s="13"/>
      <c r="PGY746" s="13"/>
      <c r="PGZ746" s="13"/>
      <c r="PHA746" s="13"/>
      <c r="PHB746" s="13"/>
      <c r="PHC746" s="13"/>
      <c r="PHD746" s="13"/>
      <c r="PHE746" s="13"/>
      <c r="PHF746" s="13"/>
      <c r="PHG746" s="13"/>
      <c r="PHH746" s="13"/>
      <c r="PHI746" s="13"/>
      <c r="PHJ746" s="13"/>
      <c r="PHK746" s="13"/>
      <c r="PHL746" s="13"/>
      <c r="PHM746" s="13"/>
      <c r="PHN746" s="13"/>
      <c r="PHO746" s="13"/>
      <c r="PHP746" s="13"/>
      <c r="PHQ746" s="13"/>
      <c r="PHR746" s="13"/>
      <c r="PHS746" s="13"/>
      <c r="PHT746" s="13"/>
      <c r="PHU746" s="13"/>
      <c r="PHV746" s="13"/>
      <c r="PHW746" s="13"/>
      <c r="PHX746" s="13"/>
      <c r="PHY746" s="13"/>
      <c r="PHZ746" s="13"/>
      <c r="PIA746" s="13"/>
      <c r="PIB746" s="13"/>
      <c r="PIC746" s="13"/>
      <c r="PID746" s="13"/>
      <c r="PIE746" s="13"/>
      <c r="PIF746" s="13"/>
      <c r="PIG746" s="13"/>
      <c r="PIH746" s="13"/>
      <c r="PII746" s="13"/>
      <c r="PIJ746" s="13"/>
      <c r="PIK746" s="13"/>
      <c r="PIL746" s="13"/>
      <c r="PIM746" s="13"/>
      <c r="PIN746" s="13"/>
      <c r="PIO746" s="13"/>
      <c r="PIP746" s="13"/>
      <c r="PIQ746" s="13"/>
      <c r="PIR746" s="13"/>
      <c r="PIS746" s="13"/>
      <c r="PIT746" s="13"/>
      <c r="PIU746" s="13"/>
      <c r="PIV746" s="13"/>
      <c r="PIW746" s="13"/>
      <c r="PIX746" s="13"/>
      <c r="PIY746" s="13"/>
      <c r="PIZ746" s="13"/>
      <c r="PJA746" s="13"/>
      <c r="PJB746" s="13"/>
      <c r="PJC746" s="13"/>
      <c r="PJD746" s="13"/>
      <c r="PJE746" s="13"/>
      <c r="PJF746" s="13"/>
      <c r="PJG746" s="13"/>
      <c r="PJH746" s="13"/>
      <c r="PJI746" s="13"/>
      <c r="PJJ746" s="13"/>
      <c r="PJK746" s="13"/>
      <c r="PJL746" s="13"/>
      <c r="PJM746" s="13"/>
      <c r="PJN746" s="13"/>
      <c r="PJO746" s="13"/>
      <c r="PJP746" s="13"/>
      <c r="PJQ746" s="13"/>
      <c r="PJR746" s="13"/>
      <c r="PJS746" s="13"/>
      <c r="PJT746" s="13"/>
      <c r="PJU746" s="13"/>
      <c r="PJV746" s="13"/>
      <c r="PJW746" s="13"/>
      <c r="PJX746" s="13"/>
      <c r="PJY746" s="13"/>
      <c r="PJZ746" s="13"/>
      <c r="PKA746" s="13"/>
      <c r="PKB746" s="13"/>
      <c r="PKC746" s="13"/>
      <c r="PKD746" s="13"/>
      <c r="PKE746" s="13"/>
      <c r="PKF746" s="13"/>
      <c r="PKG746" s="13"/>
      <c r="PKH746" s="13"/>
      <c r="PKI746" s="13"/>
      <c r="PKJ746" s="13"/>
      <c r="PKK746" s="13"/>
      <c r="PKL746" s="13"/>
      <c r="PKM746" s="13"/>
      <c r="PKN746" s="13"/>
      <c r="PKO746" s="13"/>
      <c r="PKP746" s="13"/>
      <c r="PKQ746" s="13"/>
      <c r="PKR746" s="13"/>
      <c r="PKS746" s="13"/>
      <c r="PKT746" s="13"/>
      <c r="PKU746" s="13"/>
      <c r="PKV746" s="13"/>
      <c r="PKW746" s="13"/>
      <c r="PKX746" s="13"/>
      <c r="PKY746" s="13"/>
      <c r="PKZ746" s="13"/>
      <c r="PLA746" s="13"/>
      <c r="PLB746" s="13"/>
      <c r="PLC746" s="13"/>
      <c r="PLD746" s="13"/>
      <c r="PLE746" s="13"/>
      <c r="PLF746" s="13"/>
      <c r="PLG746" s="13"/>
      <c r="PLH746" s="13"/>
      <c r="PLI746" s="13"/>
      <c r="PLJ746" s="13"/>
      <c r="PLK746" s="13"/>
      <c r="PLL746" s="13"/>
      <c r="PLM746" s="13"/>
      <c r="PLN746" s="13"/>
      <c r="PLO746" s="13"/>
      <c r="PLP746" s="13"/>
      <c r="PLQ746" s="13"/>
      <c r="PLR746" s="13"/>
      <c r="PLS746" s="13"/>
      <c r="PLT746" s="13"/>
      <c r="PLU746" s="13"/>
      <c r="PLV746" s="13"/>
      <c r="PLW746" s="13"/>
      <c r="PLX746" s="13"/>
      <c r="PLY746" s="13"/>
      <c r="PLZ746" s="13"/>
      <c r="PMA746" s="13"/>
      <c r="PMB746" s="13"/>
      <c r="PMC746" s="13"/>
      <c r="PMD746" s="13"/>
      <c r="PME746" s="13"/>
      <c r="PMF746" s="13"/>
      <c r="PMG746" s="13"/>
      <c r="PMH746" s="13"/>
      <c r="PMI746" s="13"/>
      <c r="PMJ746" s="13"/>
      <c r="PMK746" s="13"/>
      <c r="PML746" s="13"/>
      <c r="PMM746" s="13"/>
      <c r="PMN746" s="13"/>
      <c r="PMO746" s="13"/>
      <c r="PMP746" s="13"/>
      <c r="PMQ746" s="13"/>
      <c r="PMR746" s="13"/>
      <c r="PMS746" s="13"/>
      <c r="PMT746" s="13"/>
      <c r="PMU746" s="13"/>
      <c r="PMV746" s="13"/>
      <c r="PMW746" s="13"/>
      <c r="PMX746" s="13"/>
      <c r="PMY746" s="13"/>
      <c r="PMZ746" s="13"/>
      <c r="PNA746" s="13"/>
      <c r="PNB746" s="13"/>
      <c r="PNC746" s="13"/>
      <c r="PND746" s="13"/>
      <c r="PNE746" s="13"/>
      <c r="PNF746" s="13"/>
      <c r="PNG746" s="13"/>
      <c r="PNH746" s="13"/>
      <c r="PNI746" s="13"/>
      <c r="PNJ746" s="13"/>
      <c r="PNK746" s="13"/>
      <c r="PNL746" s="13"/>
      <c r="PNM746" s="13"/>
      <c r="PNN746" s="13"/>
      <c r="PNO746" s="13"/>
      <c r="PNP746" s="13"/>
      <c r="PNQ746" s="13"/>
      <c r="PNR746" s="13"/>
      <c r="PNS746" s="13"/>
      <c r="PNT746" s="13"/>
      <c r="PNU746" s="13"/>
      <c r="PNV746" s="13"/>
      <c r="PNW746" s="13"/>
      <c r="PNX746" s="13"/>
      <c r="PNY746" s="13"/>
      <c r="PNZ746" s="13"/>
      <c r="POA746" s="13"/>
      <c r="POB746" s="13"/>
      <c r="POC746" s="13"/>
      <c r="POD746" s="13"/>
      <c r="POE746" s="13"/>
      <c r="POF746" s="13"/>
      <c r="POG746" s="13"/>
      <c r="POH746" s="13"/>
      <c r="POI746" s="13"/>
      <c r="POJ746" s="13"/>
      <c r="POK746" s="13"/>
      <c r="POL746" s="13"/>
      <c r="POM746" s="13"/>
      <c r="PON746" s="13"/>
      <c r="POO746" s="13"/>
      <c r="POP746" s="13"/>
      <c r="POQ746" s="13"/>
      <c r="POR746" s="13"/>
      <c r="POS746" s="13"/>
      <c r="POT746" s="13"/>
      <c r="POU746" s="13"/>
      <c r="POV746" s="13"/>
      <c r="POW746" s="13"/>
      <c r="POX746" s="13"/>
      <c r="POY746" s="13"/>
      <c r="POZ746" s="13"/>
      <c r="PPA746" s="13"/>
      <c r="PPB746" s="13"/>
      <c r="PPC746" s="13"/>
      <c r="PPD746" s="13"/>
      <c r="PPE746" s="13"/>
      <c r="PPF746" s="13"/>
      <c r="PPG746" s="13"/>
      <c r="PPH746" s="13"/>
      <c r="PPI746" s="13"/>
      <c r="PPJ746" s="13"/>
      <c r="PPK746" s="13"/>
      <c r="PPL746" s="13"/>
      <c r="PPM746" s="13"/>
      <c r="PPN746" s="13"/>
      <c r="PPO746" s="13"/>
      <c r="PPP746" s="13"/>
      <c r="PPQ746" s="13"/>
      <c r="PPR746" s="13"/>
      <c r="PPS746" s="13"/>
      <c r="PPT746" s="13"/>
      <c r="PPU746" s="13"/>
      <c r="PPV746" s="13"/>
      <c r="PPW746" s="13"/>
      <c r="PPX746" s="13"/>
      <c r="PPY746" s="13"/>
      <c r="PPZ746" s="13"/>
      <c r="PQA746" s="13"/>
      <c r="PQB746" s="13"/>
      <c r="PQC746" s="13"/>
      <c r="PQD746" s="13"/>
      <c r="PQE746" s="13"/>
      <c r="PQF746" s="13"/>
      <c r="PQG746" s="13"/>
      <c r="PQH746" s="13"/>
      <c r="PQI746" s="13"/>
      <c r="PQJ746" s="13"/>
      <c r="PQK746" s="13"/>
      <c r="PQL746" s="13"/>
      <c r="PQM746" s="13"/>
      <c r="PQN746" s="13"/>
      <c r="PQO746" s="13"/>
      <c r="PQP746" s="13"/>
      <c r="PQQ746" s="13"/>
      <c r="PQR746" s="13"/>
      <c r="PQS746" s="13"/>
      <c r="PQT746" s="13"/>
      <c r="PQU746" s="13"/>
      <c r="PQV746" s="13"/>
      <c r="PQW746" s="13"/>
      <c r="PQX746" s="13"/>
      <c r="PQY746" s="13"/>
      <c r="PQZ746" s="13"/>
      <c r="PRA746" s="13"/>
      <c r="PRB746" s="13"/>
      <c r="PRC746" s="13"/>
      <c r="PRD746" s="13"/>
      <c r="PRE746" s="13"/>
      <c r="PRF746" s="13"/>
      <c r="PRG746" s="13"/>
      <c r="PRH746" s="13"/>
      <c r="PRI746" s="13"/>
      <c r="PRJ746" s="13"/>
      <c r="PRK746" s="13"/>
      <c r="PRL746" s="13"/>
      <c r="PRM746" s="13"/>
      <c r="PRN746" s="13"/>
      <c r="PRO746" s="13"/>
      <c r="PRP746" s="13"/>
      <c r="PRQ746" s="13"/>
      <c r="PRR746" s="13"/>
      <c r="PRS746" s="13"/>
      <c r="PRT746" s="13"/>
      <c r="PRU746" s="13"/>
      <c r="PRV746" s="13"/>
      <c r="PRW746" s="13"/>
      <c r="PRX746" s="13"/>
      <c r="PRY746" s="13"/>
      <c r="PRZ746" s="13"/>
      <c r="PSA746" s="13"/>
      <c r="PSB746" s="13"/>
      <c r="PSC746" s="13"/>
      <c r="PSD746" s="13"/>
      <c r="PSE746" s="13"/>
      <c r="PSF746" s="13"/>
      <c r="PSG746" s="13"/>
      <c r="PSH746" s="13"/>
      <c r="PSI746" s="13"/>
      <c r="PSJ746" s="13"/>
      <c r="PSK746" s="13"/>
      <c r="PSL746" s="13"/>
      <c r="PSM746" s="13"/>
      <c r="PSN746" s="13"/>
      <c r="PSO746" s="13"/>
      <c r="PSP746" s="13"/>
      <c r="PSQ746" s="13"/>
      <c r="PSR746" s="13"/>
      <c r="PSS746" s="13"/>
      <c r="PST746" s="13"/>
      <c r="PSU746" s="13"/>
      <c r="PSV746" s="13"/>
      <c r="PSW746" s="13"/>
      <c r="PSX746" s="13"/>
      <c r="PSY746" s="13"/>
      <c r="PSZ746" s="13"/>
      <c r="PTA746" s="13"/>
      <c r="PTB746" s="13"/>
      <c r="PTC746" s="13"/>
      <c r="PTD746" s="13"/>
      <c r="PTE746" s="13"/>
      <c r="PTF746" s="13"/>
      <c r="PTG746" s="13"/>
      <c r="PTH746" s="13"/>
      <c r="PTI746" s="13"/>
      <c r="PTJ746" s="13"/>
      <c r="PTK746" s="13"/>
      <c r="PTL746" s="13"/>
      <c r="PTM746" s="13"/>
      <c r="PTN746" s="13"/>
      <c r="PTO746" s="13"/>
      <c r="PTP746" s="13"/>
      <c r="PTQ746" s="13"/>
      <c r="PTR746" s="13"/>
      <c r="PTS746" s="13"/>
      <c r="PTT746" s="13"/>
      <c r="PTU746" s="13"/>
      <c r="PTV746" s="13"/>
      <c r="PTW746" s="13"/>
      <c r="PTX746" s="13"/>
      <c r="PTY746" s="13"/>
      <c r="PTZ746" s="13"/>
      <c r="PUA746" s="13"/>
      <c r="PUB746" s="13"/>
      <c r="PUC746" s="13"/>
      <c r="PUD746" s="13"/>
      <c r="PUE746" s="13"/>
      <c r="PUF746" s="13"/>
      <c r="PUG746" s="13"/>
      <c r="PUH746" s="13"/>
      <c r="PUI746" s="13"/>
      <c r="PUJ746" s="13"/>
      <c r="PUK746" s="13"/>
      <c r="PUL746" s="13"/>
      <c r="PUM746" s="13"/>
      <c r="PUN746" s="13"/>
      <c r="PUO746" s="13"/>
      <c r="PUP746" s="13"/>
      <c r="PUQ746" s="13"/>
      <c r="PUR746" s="13"/>
      <c r="PUS746" s="13"/>
      <c r="PUT746" s="13"/>
      <c r="PUU746" s="13"/>
      <c r="PUV746" s="13"/>
      <c r="PUW746" s="13"/>
      <c r="PUX746" s="13"/>
      <c r="PUY746" s="13"/>
      <c r="PUZ746" s="13"/>
      <c r="PVA746" s="13"/>
      <c r="PVB746" s="13"/>
      <c r="PVC746" s="13"/>
      <c r="PVD746" s="13"/>
      <c r="PVE746" s="13"/>
      <c r="PVF746" s="13"/>
      <c r="PVG746" s="13"/>
      <c r="PVH746" s="13"/>
      <c r="PVI746" s="13"/>
      <c r="PVJ746" s="13"/>
      <c r="PVK746" s="13"/>
      <c r="PVL746" s="13"/>
      <c r="PVM746" s="13"/>
      <c r="PVN746" s="13"/>
      <c r="PVO746" s="13"/>
      <c r="PVP746" s="13"/>
      <c r="PVQ746" s="13"/>
      <c r="PVR746" s="13"/>
      <c r="PVS746" s="13"/>
      <c r="PVT746" s="13"/>
      <c r="PVU746" s="13"/>
      <c r="PVV746" s="13"/>
      <c r="PVW746" s="13"/>
      <c r="PVX746" s="13"/>
      <c r="PVY746" s="13"/>
      <c r="PVZ746" s="13"/>
      <c r="PWA746" s="13"/>
      <c r="PWB746" s="13"/>
      <c r="PWC746" s="13"/>
      <c r="PWD746" s="13"/>
      <c r="PWE746" s="13"/>
      <c r="PWF746" s="13"/>
      <c r="PWG746" s="13"/>
      <c r="PWH746" s="13"/>
      <c r="PWI746" s="13"/>
      <c r="PWJ746" s="13"/>
      <c r="PWK746" s="13"/>
      <c r="PWL746" s="13"/>
      <c r="PWM746" s="13"/>
      <c r="PWN746" s="13"/>
      <c r="PWO746" s="13"/>
      <c r="PWP746" s="13"/>
      <c r="PWQ746" s="13"/>
      <c r="PWR746" s="13"/>
      <c r="PWS746" s="13"/>
      <c r="PWT746" s="13"/>
      <c r="PWU746" s="13"/>
      <c r="PWV746" s="13"/>
      <c r="PWW746" s="13"/>
      <c r="PWX746" s="13"/>
      <c r="PWY746" s="13"/>
      <c r="PWZ746" s="13"/>
      <c r="PXA746" s="13"/>
      <c r="PXB746" s="13"/>
      <c r="PXC746" s="13"/>
      <c r="PXD746" s="13"/>
      <c r="PXE746" s="13"/>
      <c r="PXF746" s="13"/>
      <c r="PXG746" s="13"/>
      <c r="PXH746" s="13"/>
      <c r="PXI746" s="13"/>
      <c r="PXJ746" s="13"/>
      <c r="PXK746" s="13"/>
      <c r="PXL746" s="13"/>
      <c r="PXM746" s="13"/>
      <c r="PXN746" s="13"/>
      <c r="PXO746" s="13"/>
      <c r="PXP746" s="13"/>
      <c r="PXQ746" s="13"/>
      <c r="PXR746" s="13"/>
      <c r="PXS746" s="13"/>
      <c r="PXT746" s="13"/>
      <c r="PXU746" s="13"/>
      <c r="PXV746" s="13"/>
      <c r="PXW746" s="13"/>
      <c r="PXX746" s="13"/>
      <c r="PXY746" s="13"/>
      <c r="PXZ746" s="13"/>
      <c r="PYA746" s="13"/>
      <c r="PYB746" s="13"/>
      <c r="PYC746" s="13"/>
      <c r="PYD746" s="13"/>
      <c r="PYE746" s="13"/>
      <c r="PYF746" s="13"/>
      <c r="PYG746" s="13"/>
      <c r="PYH746" s="13"/>
      <c r="PYI746" s="13"/>
      <c r="PYJ746" s="13"/>
      <c r="PYK746" s="13"/>
      <c r="PYL746" s="13"/>
      <c r="PYM746" s="13"/>
      <c r="PYN746" s="13"/>
      <c r="PYO746" s="13"/>
      <c r="PYP746" s="13"/>
      <c r="PYQ746" s="13"/>
      <c r="PYR746" s="13"/>
      <c r="PYS746" s="13"/>
      <c r="PYT746" s="13"/>
      <c r="PYU746" s="13"/>
      <c r="PYV746" s="13"/>
      <c r="PYW746" s="13"/>
      <c r="PYX746" s="13"/>
      <c r="PYY746" s="13"/>
      <c r="PYZ746" s="13"/>
      <c r="PZA746" s="13"/>
      <c r="PZB746" s="13"/>
      <c r="PZC746" s="13"/>
      <c r="PZD746" s="13"/>
      <c r="PZE746" s="13"/>
      <c r="PZF746" s="13"/>
      <c r="PZG746" s="13"/>
      <c r="PZH746" s="13"/>
      <c r="PZI746" s="13"/>
      <c r="PZJ746" s="13"/>
      <c r="PZK746" s="13"/>
      <c r="PZL746" s="13"/>
      <c r="PZM746" s="13"/>
      <c r="PZN746" s="13"/>
      <c r="PZO746" s="13"/>
      <c r="PZP746" s="13"/>
      <c r="PZQ746" s="13"/>
      <c r="PZR746" s="13"/>
      <c r="PZS746" s="13"/>
      <c r="PZT746" s="13"/>
      <c r="PZU746" s="13"/>
      <c r="PZV746" s="13"/>
      <c r="PZW746" s="13"/>
      <c r="PZX746" s="13"/>
      <c r="PZY746" s="13"/>
      <c r="PZZ746" s="13"/>
      <c r="QAA746" s="13"/>
      <c r="QAB746" s="13"/>
      <c r="QAC746" s="13"/>
      <c r="QAD746" s="13"/>
      <c r="QAE746" s="13"/>
      <c r="QAF746" s="13"/>
      <c r="QAG746" s="13"/>
      <c r="QAH746" s="13"/>
      <c r="QAI746" s="13"/>
      <c r="QAJ746" s="13"/>
      <c r="QAK746" s="13"/>
      <c r="QAL746" s="13"/>
      <c r="QAM746" s="13"/>
      <c r="QAN746" s="13"/>
      <c r="QAO746" s="13"/>
      <c r="QAP746" s="13"/>
      <c r="QAQ746" s="13"/>
      <c r="QAR746" s="13"/>
      <c r="QAS746" s="13"/>
      <c r="QAT746" s="13"/>
      <c r="QAU746" s="13"/>
      <c r="QAV746" s="13"/>
      <c r="QAW746" s="13"/>
      <c r="QAX746" s="13"/>
      <c r="QAY746" s="13"/>
      <c r="QAZ746" s="13"/>
      <c r="QBA746" s="13"/>
      <c r="QBB746" s="13"/>
      <c r="QBC746" s="13"/>
      <c r="QBD746" s="13"/>
      <c r="QBE746" s="13"/>
      <c r="QBF746" s="13"/>
      <c r="QBG746" s="13"/>
      <c r="QBH746" s="13"/>
      <c r="QBI746" s="13"/>
      <c r="QBJ746" s="13"/>
      <c r="QBK746" s="13"/>
      <c r="QBL746" s="13"/>
      <c r="QBM746" s="13"/>
      <c r="QBN746" s="13"/>
      <c r="QBO746" s="13"/>
      <c r="QBP746" s="13"/>
      <c r="QBQ746" s="13"/>
      <c r="QBR746" s="13"/>
      <c r="QBS746" s="13"/>
      <c r="QBT746" s="13"/>
      <c r="QBU746" s="13"/>
      <c r="QBV746" s="13"/>
      <c r="QBW746" s="13"/>
      <c r="QBX746" s="13"/>
      <c r="QBY746" s="13"/>
      <c r="QBZ746" s="13"/>
      <c r="QCA746" s="13"/>
      <c r="QCB746" s="13"/>
      <c r="QCC746" s="13"/>
      <c r="QCD746" s="13"/>
      <c r="QCE746" s="13"/>
      <c r="QCF746" s="13"/>
      <c r="QCG746" s="13"/>
      <c r="QCH746" s="13"/>
      <c r="QCI746" s="13"/>
      <c r="QCJ746" s="13"/>
      <c r="QCK746" s="13"/>
      <c r="QCL746" s="13"/>
      <c r="QCM746" s="13"/>
      <c r="QCN746" s="13"/>
      <c r="QCO746" s="13"/>
      <c r="QCP746" s="13"/>
      <c r="QCQ746" s="13"/>
      <c r="QCR746" s="13"/>
      <c r="QCS746" s="13"/>
      <c r="QCT746" s="13"/>
      <c r="QCU746" s="13"/>
      <c r="QCV746" s="13"/>
      <c r="QCW746" s="13"/>
      <c r="QCX746" s="13"/>
      <c r="QCY746" s="13"/>
      <c r="QCZ746" s="13"/>
      <c r="QDA746" s="13"/>
      <c r="QDB746" s="13"/>
      <c r="QDC746" s="13"/>
      <c r="QDD746" s="13"/>
      <c r="QDE746" s="13"/>
      <c r="QDF746" s="13"/>
      <c r="QDG746" s="13"/>
      <c r="QDH746" s="13"/>
      <c r="QDI746" s="13"/>
      <c r="QDJ746" s="13"/>
      <c r="QDK746" s="13"/>
      <c r="QDL746" s="13"/>
      <c r="QDM746" s="13"/>
      <c r="QDN746" s="13"/>
      <c r="QDO746" s="13"/>
      <c r="QDP746" s="13"/>
      <c r="QDQ746" s="13"/>
      <c r="QDR746" s="13"/>
      <c r="QDS746" s="13"/>
      <c r="QDT746" s="13"/>
      <c r="QDU746" s="13"/>
      <c r="QDV746" s="13"/>
      <c r="QDW746" s="13"/>
      <c r="QDX746" s="13"/>
      <c r="QDY746" s="13"/>
      <c r="QDZ746" s="13"/>
      <c r="QEA746" s="13"/>
      <c r="QEB746" s="13"/>
      <c r="QEC746" s="13"/>
      <c r="QED746" s="13"/>
      <c r="QEE746" s="13"/>
      <c r="QEF746" s="13"/>
      <c r="QEG746" s="13"/>
      <c r="QEH746" s="13"/>
      <c r="QEI746" s="13"/>
      <c r="QEJ746" s="13"/>
      <c r="QEK746" s="13"/>
      <c r="QEL746" s="13"/>
      <c r="QEM746" s="13"/>
      <c r="QEN746" s="13"/>
      <c r="QEO746" s="13"/>
      <c r="QEP746" s="13"/>
      <c r="QEQ746" s="13"/>
      <c r="QER746" s="13"/>
      <c r="QES746" s="13"/>
      <c r="QET746" s="13"/>
      <c r="QEU746" s="13"/>
      <c r="QEV746" s="13"/>
      <c r="QEW746" s="13"/>
      <c r="QEX746" s="13"/>
      <c r="QEY746" s="13"/>
      <c r="QEZ746" s="13"/>
      <c r="QFA746" s="13"/>
      <c r="QFB746" s="13"/>
      <c r="QFC746" s="13"/>
      <c r="QFD746" s="13"/>
      <c r="QFE746" s="13"/>
      <c r="QFF746" s="13"/>
      <c r="QFG746" s="13"/>
      <c r="QFH746" s="13"/>
      <c r="QFI746" s="13"/>
      <c r="QFJ746" s="13"/>
      <c r="QFK746" s="13"/>
      <c r="QFL746" s="13"/>
      <c r="QFM746" s="13"/>
      <c r="QFN746" s="13"/>
      <c r="QFO746" s="13"/>
      <c r="QFP746" s="13"/>
      <c r="QFQ746" s="13"/>
      <c r="QFR746" s="13"/>
      <c r="QFS746" s="13"/>
      <c r="QFT746" s="13"/>
      <c r="QFU746" s="13"/>
      <c r="QFV746" s="13"/>
      <c r="QFW746" s="13"/>
      <c r="QFX746" s="13"/>
      <c r="QFY746" s="13"/>
      <c r="QFZ746" s="13"/>
      <c r="QGA746" s="13"/>
      <c r="QGB746" s="13"/>
      <c r="QGC746" s="13"/>
      <c r="QGD746" s="13"/>
      <c r="QGE746" s="13"/>
      <c r="QGF746" s="13"/>
      <c r="QGG746" s="13"/>
      <c r="QGH746" s="13"/>
      <c r="QGI746" s="13"/>
      <c r="QGJ746" s="13"/>
      <c r="QGK746" s="13"/>
      <c r="QGL746" s="13"/>
      <c r="QGM746" s="13"/>
      <c r="QGN746" s="13"/>
      <c r="QGO746" s="13"/>
      <c r="QGP746" s="13"/>
      <c r="QGQ746" s="13"/>
      <c r="QGR746" s="13"/>
      <c r="QGS746" s="13"/>
      <c r="QGT746" s="13"/>
      <c r="QGU746" s="13"/>
      <c r="QGV746" s="13"/>
      <c r="QGW746" s="13"/>
      <c r="QGX746" s="13"/>
      <c r="QGY746" s="13"/>
      <c r="QGZ746" s="13"/>
      <c r="QHA746" s="13"/>
      <c r="QHB746" s="13"/>
      <c r="QHC746" s="13"/>
      <c r="QHD746" s="13"/>
      <c r="QHE746" s="13"/>
      <c r="QHF746" s="13"/>
      <c r="QHG746" s="13"/>
      <c r="QHH746" s="13"/>
      <c r="QHI746" s="13"/>
      <c r="QHJ746" s="13"/>
      <c r="QHK746" s="13"/>
      <c r="QHL746" s="13"/>
      <c r="QHM746" s="13"/>
      <c r="QHN746" s="13"/>
      <c r="QHO746" s="13"/>
      <c r="QHP746" s="13"/>
      <c r="QHQ746" s="13"/>
      <c r="QHR746" s="13"/>
      <c r="QHS746" s="13"/>
      <c r="QHT746" s="13"/>
      <c r="QHU746" s="13"/>
      <c r="QHV746" s="13"/>
      <c r="QHW746" s="13"/>
      <c r="QHX746" s="13"/>
      <c r="QHY746" s="13"/>
      <c r="QHZ746" s="13"/>
      <c r="QIA746" s="13"/>
      <c r="QIB746" s="13"/>
      <c r="QIC746" s="13"/>
      <c r="QID746" s="13"/>
      <c r="QIE746" s="13"/>
      <c r="QIF746" s="13"/>
      <c r="QIG746" s="13"/>
      <c r="QIH746" s="13"/>
      <c r="QII746" s="13"/>
      <c r="QIJ746" s="13"/>
      <c r="QIK746" s="13"/>
      <c r="QIL746" s="13"/>
      <c r="QIM746" s="13"/>
      <c r="QIN746" s="13"/>
      <c r="QIO746" s="13"/>
      <c r="QIP746" s="13"/>
      <c r="QIQ746" s="13"/>
      <c r="QIR746" s="13"/>
      <c r="QIS746" s="13"/>
      <c r="QIT746" s="13"/>
      <c r="QIU746" s="13"/>
      <c r="QIV746" s="13"/>
      <c r="QIW746" s="13"/>
      <c r="QIX746" s="13"/>
      <c r="QIY746" s="13"/>
      <c r="QIZ746" s="13"/>
      <c r="QJA746" s="13"/>
      <c r="QJB746" s="13"/>
      <c r="QJC746" s="13"/>
      <c r="QJD746" s="13"/>
      <c r="QJE746" s="13"/>
      <c r="QJF746" s="13"/>
      <c r="QJG746" s="13"/>
      <c r="QJH746" s="13"/>
      <c r="QJI746" s="13"/>
      <c r="QJJ746" s="13"/>
      <c r="QJK746" s="13"/>
      <c r="QJL746" s="13"/>
      <c r="QJM746" s="13"/>
      <c r="QJN746" s="13"/>
      <c r="QJO746" s="13"/>
      <c r="QJP746" s="13"/>
      <c r="QJQ746" s="13"/>
      <c r="QJR746" s="13"/>
      <c r="QJS746" s="13"/>
      <c r="QJT746" s="13"/>
      <c r="QJU746" s="13"/>
      <c r="QJV746" s="13"/>
      <c r="QJW746" s="13"/>
      <c r="QJX746" s="13"/>
      <c r="QJY746" s="13"/>
      <c r="QJZ746" s="13"/>
      <c r="QKA746" s="13"/>
      <c r="QKB746" s="13"/>
      <c r="QKC746" s="13"/>
      <c r="QKD746" s="13"/>
      <c r="QKE746" s="13"/>
      <c r="QKF746" s="13"/>
      <c r="QKG746" s="13"/>
      <c r="QKH746" s="13"/>
      <c r="QKI746" s="13"/>
      <c r="QKJ746" s="13"/>
      <c r="QKK746" s="13"/>
      <c r="QKL746" s="13"/>
      <c r="QKM746" s="13"/>
      <c r="QKN746" s="13"/>
      <c r="QKO746" s="13"/>
      <c r="QKP746" s="13"/>
      <c r="QKQ746" s="13"/>
      <c r="QKR746" s="13"/>
      <c r="QKS746" s="13"/>
      <c r="QKT746" s="13"/>
      <c r="QKU746" s="13"/>
      <c r="QKV746" s="13"/>
      <c r="QKW746" s="13"/>
      <c r="QKX746" s="13"/>
      <c r="QKY746" s="13"/>
      <c r="QKZ746" s="13"/>
      <c r="QLA746" s="13"/>
      <c r="QLB746" s="13"/>
      <c r="QLC746" s="13"/>
      <c r="QLD746" s="13"/>
      <c r="QLE746" s="13"/>
      <c r="QLF746" s="13"/>
      <c r="QLG746" s="13"/>
      <c r="QLH746" s="13"/>
      <c r="QLI746" s="13"/>
      <c r="QLJ746" s="13"/>
      <c r="QLK746" s="13"/>
      <c r="QLL746" s="13"/>
      <c r="QLM746" s="13"/>
      <c r="QLN746" s="13"/>
      <c r="QLO746" s="13"/>
      <c r="QLP746" s="13"/>
      <c r="QLQ746" s="13"/>
      <c r="QLR746" s="13"/>
      <c r="QLS746" s="13"/>
      <c r="QLT746" s="13"/>
      <c r="QLU746" s="13"/>
      <c r="QLV746" s="13"/>
      <c r="QLW746" s="13"/>
      <c r="QLX746" s="13"/>
      <c r="QLY746" s="13"/>
      <c r="QLZ746" s="13"/>
      <c r="QMA746" s="13"/>
      <c r="QMB746" s="13"/>
      <c r="QMC746" s="13"/>
      <c r="QMD746" s="13"/>
      <c r="QME746" s="13"/>
      <c r="QMF746" s="13"/>
      <c r="QMG746" s="13"/>
      <c r="QMH746" s="13"/>
      <c r="QMI746" s="13"/>
      <c r="QMJ746" s="13"/>
      <c r="QMK746" s="13"/>
      <c r="QML746" s="13"/>
      <c r="QMM746" s="13"/>
      <c r="QMN746" s="13"/>
      <c r="QMO746" s="13"/>
      <c r="QMP746" s="13"/>
      <c r="QMQ746" s="13"/>
      <c r="QMR746" s="13"/>
      <c r="QMS746" s="13"/>
      <c r="QMT746" s="13"/>
      <c r="QMU746" s="13"/>
      <c r="QMV746" s="13"/>
      <c r="QMW746" s="13"/>
      <c r="QMX746" s="13"/>
      <c r="QMY746" s="13"/>
      <c r="QMZ746" s="13"/>
      <c r="QNA746" s="13"/>
      <c r="QNB746" s="13"/>
      <c r="QNC746" s="13"/>
      <c r="QND746" s="13"/>
      <c r="QNE746" s="13"/>
      <c r="QNF746" s="13"/>
      <c r="QNG746" s="13"/>
      <c r="QNH746" s="13"/>
      <c r="QNI746" s="13"/>
      <c r="QNJ746" s="13"/>
      <c r="QNK746" s="13"/>
      <c r="QNL746" s="13"/>
      <c r="QNM746" s="13"/>
      <c r="QNN746" s="13"/>
      <c r="QNO746" s="13"/>
      <c r="QNP746" s="13"/>
      <c r="QNQ746" s="13"/>
      <c r="QNR746" s="13"/>
      <c r="QNS746" s="13"/>
      <c r="QNT746" s="13"/>
      <c r="QNU746" s="13"/>
      <c r="QNV746" s="13"/>
      <c r="QNW746" s="13"/>
      <c r="QNX746" s="13"/>
      <c r="QNY746" s="13"/>
      <c r="QNZ746" s="13"/>
      <c r="QOA746" s="13"/>
      <c r="QOB746" s="13"/>
      <c r="QOC746" s="13"/>
      <c r="QOD746" s="13"/>
      <c r="QOE746" s="13"/>
      <c r="QOF746" s="13"/>
      <c r="QOG746" s="13"/>
      <c r="QOH746" s="13"/>
      <c r="QOI746" s="13"/>
      <c r="QOJ746" s="13"/>
      <c r="QOK746" s="13"/>
      <c r="QOL746" s="13"/>
      <c r="QOM746" s="13"/>
      <c r="QON746" s="13"/>
      <c r="QOO746" s="13"/>
      <c r="QOP746" s="13"/>
      <c r="QOQ746" s="13"/>
      <c r="QOR746" s="13"/>
      <c r="QOS746" s="13"/>
      <c r="QOT746" s="13"/>
      <c r="QOU746" s="13"/>
      <c r="QOV746" s="13"/>
      <c r="QOW746" s="13"/>
      <c r="QOX746" s="13"/>
      <c r="QOY746" s="13"/>
      <c r="QOZ746" s="13"/>
      <c r="QPA746" s="13"/>
      <c r="QPB746" s="13"/>
      <c r="QPC746" s="13"/>
      <c r="QPD746" s="13"/>
      <c r="QPE746" s="13"/>
      <c r="QPF746" s="13"/>
      <c r="QPG746" s="13"/>
      <c r="QPH746" s="13"/>
      <c r="QPI746" s="13"/>
      <c r="QPJ746" s="13"/>
      <c r="QPK746" s="13"/>
      <c r="QPL746" s="13"/>
      <c r="QPM746" s="13"/>
      <c r="QPN746" s="13"/>
      <c r="QPO746" s="13"/>
      <c r="QPP746" s="13"/>
      <c r="QPQ746" s="13"/>
      <c r="QPR746" s="13"/>
      <c r="QPS746" s="13"/>
      <c r="QPT746" s="13"/>
      <c r="QPU746" s="13"/>
      <c r="QPV746" s="13"/>
      <c r="QPW746" s="13"/>
      <c r="QPX746" s="13"/>
      <c r="QPY746" s="13"/>
      <c r="QPZ746" s="13"/>
      <c r="QQA746" s="13"/>
      <c r="QQB746" s="13"/>
      <c r="QQC746" s="13"/>
      <c r="QQD746" s="13"/>
      <c r="QQE746" s="13"/>
      <c r="QQF746" s="13"/>
      <c r="QQG746" s="13"/>
      <c r="QQH746" s="13"/>
      <c r="QQI746" s="13"/>
      <c r="QQJ746" s="13"/>
      <c r="QQK746" s="13"/>
      <c r="QQL746" s="13"/>
      <c r="QQM746" s="13"/>
      <c r="QQN746" s="13"/>
      <c r="QQO746" s="13"/>
      <c r="QQP746" s="13"/>
      <c r="QQQ746" s="13"/>
      <c r="QQR746" s="13"/>
      <c r="QQS746" s="13"/>
      <c r="QQT746" s="13"/>
      <c r="QQU746" s="13"/>
      <c r="QQV746" s="13"/>
      <c r="QQW746" s="13"/>
      <c r="QQX746" s="13"/>
      <c r="QQY746" s="13"/>
      <c r="QQZ746" s="13"/>
      <c r="QRA746" s="13"/>
      <c r="QRB746" s="13"/>
      <c r="QRC746" s="13"/>
      <c r="QRD746" s="13"/>
      <c r="QRE746" s="13"/>
      <c r="QRF746" s="13"/>
      <c r="QRG746" s="13"/>
      <c r="QRH746" s="13"/>
      <c r="QRI746" s="13"/>
      <c r="QRJ746" s="13"/>
      <c r="QRK746" s="13"/>
      <c r="QRL746" s="13"/>
      <c r="QRM746" s="13"/>
      <c r="QRN746" s="13"/>
      <c r="QRO746" s="13"/>
      <c r="QRP746" s="13"/>
      <c r="QRQ746" s="13"/>
      <c r="QRR746" s="13"/>
      <c r="QRS746" s="13"/>
      <c r="QRT746" s="13"/>
      <c r="QRU746" s="13"/>
      <c r="QRV746" s="13"/>
      <c r="QRW746" s="13"/>
      <c r="QRX746" s="13"/>
      <c r="QRY746" s="13"/>
      <c r="QRZ746" s="13"/>
      <c r="QSA746" s="13"/>
      <c r="QSB746" s="13"/>
      <c r="QSC746" s="13"/>
      <c r="QSD746" s="13"/>
      <c r="QSE746" s="13"/>
      <c r="QSF746" s="13"/>
      <c r="QSG746" s="13"/>
      <c r="QSH746" s="13"/>
      <c r="QSI746" s="13"/>
      <c r="QSJ746" s="13"/>
      <c r="QSK746" s="13"/>
      <c r="QSL746" s="13"/>
      <c r="QSM746" s="13"/>
      <c r="QSN746" s="13"/>
      <c r="QSO746" s="13"/>
      <c r="QSP746" s="13"/>
      <c r="QSQ746" s="13"/>
      <c r="QSR746" s="13"/>
      <c r="QSS746" s="13"/>
      <c r="QST746" s="13"/>
      <c r="QSU746" s="13"/>
      <c r="QSV746" s="13"/>
      <c r="QSW746" s="13"/>
      <c r="QSX746" s="13"/>
      <c r="QSY746" s="13"/>
      <c r="QSZ746" s="13"/>
      <c r="QTA746" s="13"/>
      <c r="QTB746" s="13"/>
      <c r="QTC746" s="13"/>
      <c r="QTD746" s="13"/>
      <c r="QTE746" s="13"/>
      <c r="QTF746" s="13"/>
      <c r="QTG746" s="13"/>
      <c r="QTH746" s="13"/>
      <c r="QTI746" s="13"/>
      <c r="QTJ746" s="13"/>
      <c r="QTK746" s="13"/>
      <c r="QTL746" s="13"/>
      <c r="QTM746" s="13"/>
      <c r="QTN746" s="13"/>
      <c r="QTO746" s="13"/>
      <c r="QTP746" s="13"/>
      <c r="QTQ746" s="13"/>
      <c r="QTR746" s="13"/>
      <c r="QTS746" s="13"/>
      <c r="QTT746" s="13"/>
      <c r="QTU746" s="13"/>
      <c r="QTV746" s="13"/>
      <c r="QTW746" s="13"/>
      <c r="QTX746" s="13"/>
      <c r="QTY746" s="13"/>
      <c r="QTZ746" s="13"/>
      <c r="QUA746" s="13"/>
      <c r="QUB746" s="13"/>
      <c r="QUC746" s="13"/>
      <c r="QUD746" s="13"/>
      <c r="QUE746" s="13"/>
      <c r="QUF746" s="13"/>
      <c r="QUG746" s="13"/>
      <c r="QUH746" s="13"/>
      <c r="QUI746" s="13"/>
      <c r="QUJ746" s="13"/>
      <c r="QUK746" s="13"/>
      <c r="QUL746" s="13"/>
      <c r="QUM746" s="13"/>
      <c r="QUN746" s="13"/>
      <c r="QUO746" s="13"/>
      <c r="QUP746" s="13"/>
      <c r="QUQ746" s="13"/>
      <c r="QUR746" s="13"/>
      <c r="QUS746" s="13"/>
      <c r="QUT746" s="13"/>
      <c r="QUU746" s="13"/>
      <c r="QUV746" s="13"/>
      <c r="QUW746" s="13"/>
      <c r="QUX746" s="13"/>
      <c r="QUY746" s="13"/>
      <c r="QUZ746" s="13"/>
      <c r="QVA746" s="13"/>
      <c r="QVB746" s="13"/>
      <c r="QVC746" s="13"/>
      <c r="QVD746" s="13"/>
      <c r="QVE746" s="13"/>
      <c r="QVF746" s="13"/>
      <c r="QVG746" s="13"/>
      <c r="QVH746" s="13"/>
      <c r="QVI746" s="13"/>
      <c r="QVJ746" s="13"/>
      <c r="QVK746" s="13"/>
      <c r="QVL746" s="13"/>
      <c r="QVM746" s="13"/>
      <c r="QVN746" s="13"/>
      <c r="QVO746" s="13"/>
      <c r="QVP746" s="13"/>
      <c r="QVQ746" s="13"/>
      <c r="QVR746" s="13"/>
      <c r="QVS746" s="13"/>
      <c r="QVT746" s="13"/>
      <c r="QVU746" s="13"/>
      <c r="QVV746" s="13"/>
      <c r="QVW746" s="13"/>
      <c r="QVX746" s="13"/>
      <c r="QVY746" s="13"/>
      <c r="QVZ746" s="13"/>
      <c r="QWA746" s="13"/>
      <c r="QWB746" s="13"/>
      <c r="QWC746" s="13"/>
      <c r="QWD746" s="13"/>
      <c r="QWE746" s="13"/>
      <c r="QWF746" s="13"/>
      <c r="QWG746" s="13"/>
      <c r="QWH746" s="13"/>
      <c r="QWI746" s="13"/>
      <c r="QWJ746" s="13"/>
      <c r="QWK746" s="13"/>
      <c r="QWL746" s="13"/>
      <c r="QWM746" s="13"/>
      <c r="QWN746" s="13"/>
      <c r="QWO746" s="13"/>
      <c r="QWP746" s="13"/>
      <c r="QWQ746" s="13"/>
      <c r="QWR746" s="13"/>
      <c r="QWS746" s="13"/>
      <c r="QWT746" s="13"/>
      <c r="QWU746" s="13"/>
      <c r="QWV746" s="13"/>
      <c r="QWW746" s="13"/>
      <c r="QWX746" s="13"/>
      <c r="QWY746" s="13"/>
      <c r="QWZ746" s="13"/>
      <c r="QXA746" s="13"/>
      <c r="QXB746" s="13"/>
      <c r="QXC746" s="13"/>
      <c r="QXD746" s="13"/>
      <c r="QXE746" s="13"/>
      <c r="QXF746" s="13"/>
      <c r="QXG746" s="13"/>
      <c r="QXH746" s="13"/>
      <c r="QXI746" s="13"/>
      <c r="QXJ746" s="13"/>
      <c r="QXK746" s="13"/>
      <c r="QXL746" s="13"/>
      <c r="QXM746" s="13"/>
      <c r="QXN746" s="13"/>
      <c r="QXO746" s="13"/>
      <c r="QXP746" s="13"/>
      <c r="QXQ746" s="13"/>
      <c r="QXR746" s="13"/>
      <c r="QXS746" s="13"/>
      <c r="QXT746" s="13"/>
      <c r="QXU746" s="13"/>
      <c r="QXV746" s="13"/>
      <c r="QXW746" s="13"/>
      <c r="QXX746" s="13"/>
      <c r="QXY746" s="13"/>
      <c r="QXZ746" s="13"/>
      <c r="QYA746" s="13"/>
      <c r="QYB746" s="13"/>
      <c r="QYC746" s="13"/>
      <c r="QYD746" s="13"/>
      <c r="QYE746" s="13"/>
      <c r="QYF746" s="13"/>
      <c r="QYG746" s="13"/>
      <c r="QYH746" s="13"/>
      <c r="QYI746" s="13"/>
      <c r="QYJ746" s="13"/>
      <c r="QYK746" s="13"/>
      <c r="QYL746" s="13"/>
      <c r="QYM746" s="13"/>
      <c r="QYN746" s="13"/>
      <c r="QYO746" s="13"/>
      <c r="QYP746" s="13"/>
      <c r="QYQ746" s="13"/>
      <c r="QYR746" s="13"/>
      <c r="QYS746" s="13"/>
      <c r="QYT746" s="13"/>
      <c r="QYU746" s="13"/>
      <c r="QYV746" s="13"/>
      <c r="QYW746" s="13"/>
      <c r="QYX746" s="13"/>
      <c r="QYY746" s="13"/>
      <c r="QYZ746" s="13"/>
      <c r="QZA746" s="13"/>
      <c r="QZB746" s="13"/>
      <c r="QZC746" s="13"/>
      <c r="QZD746" s="13"/>
      <c r="QZE746" s="13"/>
      <c r="QZF746" s="13"/>
      <c r="QZG746" s="13"/>
      <c r="QZH746" s="13"/>
      <c r="QZI746" s="13"/>
      <c r="QZJ746" s="13"/>
      <c r="QZK746" s="13"/>
      <c r="QZL746" s="13"/>
      <c r="QZM746" s="13"/>
      <c r="QZN746" s="13"/>
      <c r="QZO746" s="13"/>
      <c r="QZP746" s="13"/>
      <c r="QZQ746" s="13"/>
      <c r="QZR746" s="13"/>
      <c r="QZS746" s="13"/>
      <c r="QZT746" s="13"/>
      <c r="QZU746" s="13"/>
      <c r="QZV746" s="13"/>
      <c r="QZW746" s="13"/>
      <c r="QZX746" s="13"/>
      <c r="QZY746" s="13"/>
      <c r="QZZ746" s="13"/>
      <c r="RAA746" s="13"/>
      <c r="RAB746" s="13"/>
      <c r="RAC746" s="13"/>
      <c r="RAD746" s="13"/>
      <c r="RAE746" s="13"/>
      <c r="RAF746" s="13"/>
      <c r="RAG746" s="13"/>
      <c r="RAH746" s="13"/>
      <c r="RAI746" s="13"/>
      <c r="RAJ746" s="13"/>
      <c r="RAK746" s="13"/>
      <c r="RAL746" s="13"/>
      <c r="RAM746" s="13"/>
      <c r="RAN746" s="13"/>
      <c r="RAO746" s="13"/>
      <c r="RAP746" s="13"/>
      <c r="RAQ746" s="13"/>
      <c r="RAR746" s="13"/>
      <c r="RAS746" s="13"/>
      <c r="RAT746" s="13"/>
      <c r="RAU746" s="13"/>
      <c r="RAV746" s="13"/>
      <c r="RAW746" s="13"/>
      <c r="RAX746" s="13"/>
      <c r="RAY746" s="13"/>
      <c r="RAZ746" s="13"/>
      <c r="RBA746" s="13"/>
      <c r="RBB746" s="13"/>
      <c r="RBC746" s="13"/>
      <c r="RBD746" s="13"/>
      <c r="RBE746" s="13"/>
      <c r="RBF746" s="13"/>
      <c r="RBG746" s="13"/>
      <c r="RBH746" s="13"/>
      <c r="RBI746" s="13"/>
      <c r="RBJ746" s="13"/>
      <c r="RBK746" s="13"/>
      <c r="RBL746" s="13"/>
      <c r="RBM746" s="13"/>
      <c r="RBN746" s="13"/>
      <c r="RBO746" s="13"/>
      <c r="RBP746" s="13"/>
      <c r="RBQ746" s="13"/>
      <c r="RBR746" s="13"/>
      <c r="RBS746" s="13"/>
      <c r="RBT746" s="13"/>
      <c r="RBU746" s="13"/>
      <c r="RBV746" s="13"/>
      <c r="RBW746" s="13"/>
      <c r="RBX746" s="13"/>
      <c r="RBY746" s="13"/>
      <c r="RBZ746" s="13"/>
      <c r="RCA746" s="13"/>
      <c r="RCB746" s="13"/>
      <c r="RCC746" s="13"/>
      <c r="RCD746" s="13"/>
      <c r="RCE746" s="13"/>
      <c r="RCF746" s="13"/>
      <c r="RCG746" s="13"/>
      <c r="RCH746" s="13"/>
      <c r="RCI746" s="13"/>
      <c r="RCJ746" s="13"/>
      <c r="RCK746" s="13"/>
      <c r="RCL746" s="13"/>
      <c r="RCM746" s="13"/>
      <c r="RCN746" s="13"/>
      <c r="RCO746" s="13"/>
      <c r="RCP746" s="13"/>
      <c r="RCQ746" s="13"/>
      <c r="RCR746" s="13"/>
      <c r="RCS746" s="13"/>
      <c r="RCT746" s="13"/>
      <c r="RCU746" s="13"/>
      <c r="RCV746" s="13"/>
      <c r="RCW746" s="13"/>
      <c r="RCX746" s="13"/>
      <c r="RCY746" s="13"/>
      <c r="RCZ746" s="13"/>
      <c r="RDA746" s="13"/>
      <c r="RDB746" s="13"/>
      <c r="RDC746" s="13"/>
      <c r="RDD746" s="13"/>
      <c r="RDE746" s="13"/>
      <c r="RDF746" s="13"/>
      <c r="RDG746" s="13"/>
      <c r="RDH746" s="13"/>
      <c r="RDI746" s="13"/>
      <c r="RDJ746" s="13"/>
      <c r="RDK746" s="13"/>
      <c r="RDL746" s="13"/>
      <c r="RDM746" s="13"/>
      <c r="RDN746" s="13"/>
      <c r="RDO746" s="13"/>
      <c r="RDP746" s="13"/>
      <c r="RDQ746" s="13"/>
      <c r="RDR746" s="13"/>
      <c r="RDS746" s="13"/>
      <c r="RDT746" s="13"/>
      <c r="RDU746" s="13"/>
      <c r="RDV746" s="13"/>
      <c r="RDW746" s="13"/>
      <c r="RDX746" s="13"/>
      <c r="RDY746" s="13"/>
      <c r="RDZ746" s="13"/>
      <c r="REA746" s="13"/>
      <c r="REB746" s="13"/>
      <c r="REC746" s="13"/>
      <c r="RED746" s="13"/>
      <c r="REE746" s="13"/>
      <c r="REF746" s="13"/>
      <c r="REG746" s="13"/>
      <c r="REH746" s="13"/>
      <c r="REI746" s="13"/>
      <c r="REJ746" s="13"/>
      <c r="REK746" s="13"/>
      <c r="REL746" s="13"/>
      <c r="REM746" s="13"/>
      <c r="REN746" s="13"/>
      <c r="REO746" s="13"/>
      <c r="REP746" s="13"/>
      <c r="REQ746" s="13"/>
      <c r="RER746" s="13"/>
      <c r="RES746" s="13"/>
      <c r="RET746" s="13"/>
      <c r="REU746" s="13"/>
      <c r="REV746" s="13"/>
      <c r="REW746" s="13"/>
      <c r="REX746" s="13"/>
      <c r="REY746" s="13"/>
      <c r="REZ746" s="13"/>
      <c r="RFA746" s="13"/>
      <c r="RFB746" s="13"/>
      <c r="RFC746" s="13"/>
      <c r="RFD746" s="13"/>
      <c r="RFE746" s="13"/>
      <c r="RFF746" s="13"/>
      <c r="RFG746" s="13"/>
      <c r="RFH746" s="13"/>
      <c r="RFI746" s="13"/>
      <c r="RFJ746" s="13"/>
      <c r="RFK746" s="13"/>
      <c r="RFL746" s="13"/>
      <c r="RFM746" s="13"/>
      <c r="RFN746" s="13"/>
      <c r="RFO746" s="13"/>
      <c r="RFP746" s="13"/>
      <c r="RFQ746" s="13"/>
      <c r="RFR746" s="13"/>
      <c r="RFS746" s="13"/>
      <c r="RFT746" s="13"/>
      <c r="RFU746" s="13"/>
      <c r="RFV746" s="13"/>
      <c r="RFW746" s="13"/>
      <c r="RFX746" s="13"/>
      <c r="RFY746" s="13"/>
      <c r="RFZ746" s="13"/>
      <c r="RGA746" s="13"/>
      <c r="RGB746" s="13"/>
      <c r="RGC746" s="13"/>
      <c r="RGD746" s="13"/>
      <c r="RGE746" s="13"/>
      <c r="RGF746" s="13"/>
      <c r="RGG746" s="13"/>
      <c r="RGH746" s="13"/>
      <c r="RGI746" s="13"/>
      <c r="RGJ746" s="13"/>
      <c r="RGK746" s="13"/>
      <c r="RGL746" s="13"/>
      <c r="RGM746" s="13"/>
      <c r="RGN746" s="13"/>
      <c r="RGO746" s="13"/>
      <c r="RGP746" s="13"/>
      <c r="RGQ746" s="13"/>
      <c r="RGR746" s="13"/>
      <c r="RGS746" s="13"/>
      <c r="RGT746" s="13"/>
      <c r="RGU746" s="13"/>
      <c r="RGV746" s="13"/>
      <c r="RGW746" s="13"/>
      <c r="RGX746" s="13"/>
      <c r="RGY746" s="13"/>
      <c r="RGZ746" s="13"/>
      <c r="RHA746" s="13"/>
      <c r="RHB746" s="13"/>
      <c r="RHC746" s="13"/>
      <c r="RHD746" s="13"/>
      <c r="RHE746" s="13"/>
      <c r="RHF746" s="13"/>
      <c r="RHG746" s="13"/>
      <c r="RHH746" s="13"/>
      <c r="RHI746" s="13"/>
      <c r="RHJ746" s="13"/>
      <c r="RHK746" s="13"/>
      <c r="RHL746" s="13"/>
      <c r="RHM746" s="13"/>
      <c r="RHN746" s="13"/>
      <c r="RHO746" s="13"/>
      <c r="RHP746" s="13"/>
      <c r="RHQ746" s="13"/>
      <c r="RHR746" s="13"/>
      <c r="RHS746" s="13"/>
      <c r="RHT746" s="13"/>
      <c r="RHU746" s="13"/>
      <c r="RHV746" s="13"/>
      <c r="RHW746" s="13"/>
      <c r="RHX746" s="13"/>
      <c r="RHY746" s="13"/>
      <c r="RHZ746" s="13"/>
      <c r="RIA746" s="13"/>
      <c r="RIB746" s="13"/>
      <c r="RIC746" s="13"/>
      <c r="RID746" s="13"/>
      <c r="RIE746" s="13"/>
      <c r="RIF746" s="13"/>
      <c r="RIG746" s="13"/>
      <c r="RIH746" s="13"/>
      <c r="RII746" s="13"/>
      <c r="RIJ746" s="13"/>
      <c r="RIK746" s="13"/>
      <c r="RIL746" s="13"/>
      <c r="RIM746" s="13"/>
      <c r="RIN746" s="13"/>
      <c r="RIO746" s="13"/>
      <c r="RIP746" s="13"/>
      <c r="RIQ746" s="13"/>
      <c r="RIR746" s="13"/>
      <c r="RIS746" s="13"/>
      <c r="RIT746" s="13"/>
      <c r="RIU746" s="13"/>
      <c r="RIV746" s="13"/>
      <c r="RIW746" s="13"/>
      <c r="RIX746" s="13"/>
      <c r="RIY746" s="13"/>
      <c r="RIZ746" s="13"/>
      <c r="RJA746" s="13"/>
      <c r="RJB746" s="13"/>
      <c r="RJC746" s="13"/>
      <c r="RJD746" s="13"/>
      <c r="RJE746" s="13"/>
      <c r="RJF746" s="13"/>
      <c r="RJG746" s="13"/>
      <c r="RJH746" s="13"/>
      <c r="RJI746" s="13"/>
      <c r="RJJ746" s="13"/>
      <c r="RJK746" s="13"/>
      <c r="RJL746" s="13"/>
      <c r="RJM746" s="13"/>
      <c r="RJN746" s="13"/>
      <c r="RJO746" s="13"/>
      <c r="RJP746" s="13"/>
      <c r="RJQ746" s="13"/>
      <c r="RJR746" s="13"/>
      <c r="RJS746" s="13"/>
      <c r="RJT746" s="13"/>
      <c r="RJU746" s="13"/>
      <c r="RJV746" s="13"/>
      <c r="RJW746" s="13"/>
      <c r="RJX746" s="13"/>
      <c r="RJY746" s="13"/>
      <c r="RJZ746" s="13"/>
      <c r="RKA746" s="13"/>
      <c r="RKB746" s="13"/>
      <c r="RKC746" s="13"/>
      <c r="RKD746" s="13"/>
      <c r="RKE746" s="13"/>
      <c r="RKF746" s="13"/>
      <c r="RKG746" s="13"/>
      <c r="RKH746" s="13"/>
      <c r="RKI746" s="13"/>
      <c r="RKJ746" s="13"/>
      <c r="RKK746" s="13"/>
      <c r="RKL746" s="13"/>
      <c r="RKM746" s="13"/>
      <c r="RKN746" s="13"/>
      <c r="RKO746" s="13"/>
      <c r="RKP746" s="13"/>
      <c r="RKQ746" s="13"/>
      <c r="RKR746" s="13"/>
      <c r="RKS746" s="13"/>
      <c r="RKT746" s="13"/>
      <c r="RKU746" s="13"/>
      <c r="RKV746" s="13"/>
      <c r="RKW746" s="13"/>
      <c r="RKX746" s="13"/>
      <c r="RKY746" s="13"/>
      <c r="RKZ746" s="13"/>
      <c r="RLA746" s="13"/>
      <c r="RLB746" s="13"/>
      <c r="RLC746" s="13"/>
      <c r="RLD746" s="13"/>
      <c r="RLE746" s="13"/>
      <c r="RLF746" s="13"/>
      <c r="RLG746" s="13"/>
      <c r="RLH746" s="13"/>
      <c r="RLI746" s="13"/>
      <c r="RLJ746" s="13"/>
      <c r="RLK746" s="13"/>
      <c r="RLL746" s="13"/>
      <c r="RLM746" s="13"/>
      <c r="RLN746" s="13"/>
      <c r="RLO746" s="13"/>
      <c r="RLP746" s="13"/>
      <c r="RLQ746" s="13"/>
      <c r="RLR746" s="13"/>
      <c r="RLS746" s="13"/>
      <c r="RLT746" s="13"/>
      <c r="RLU746" s="13"/>
      <c r="RLV746" s="13"/>
      <c r="RLW746" s="13"/>
      <c r="RLX746" s="13"/>
      <c r="RLY746" s="13"/>
      <c r="RLZ746" s="13"/>
      <c r="RMA746" s="13"/>
      <c r="RMB746" s="13"/>
      <c r="RMC746" s="13"/>
      <c r="RMD746" s="13"/>
      <c r="RME746" s="13"/>
      <c r="RMF746" s="13"/>
      <c r="RMG746" s="13"/>
      <c r="RMH746" s="13"/>
      <c r="RMI746" s="13"/>
      <c r="RMJ746" s="13"/>
      <c r="RMK746" s="13"/>
      <c r="RML746" s="13"/>
      <c r="RMM746" s="13"/>
      <c r="RMN746" s="13"/>
      <c r="RMO746" s="13"/>
      <c r="RMP746" s="13"/>
      <c r="RMQ746" s="13"/>
      <c r="RMR746" s="13"/>
      <c r="RMS746" s="13"/>
      <c r="RMT746" s="13"/>
      <c r="RMU746" s="13"/>
      <c r="RMV746" s="13"/>
      <c r="RMW746" s="13"/>
      <c r="RMX746" s="13"/>
      <c r="RMY746" s="13"/>
      <c r="RMZ746" s="13"/>
      <c r="RNA746" s="13"/>
      <c r="RNB746" s="13"/>
      <c r="RNC746" s="13"/>
      <c r="RND746" s="13"/>
      <c r="RNE746" s="13"/>
      <c r="RNF746" s="13"/>
      <c r="RNG746" s="13"/>
      <c r="RNH746" s="13"/>
      <c r="RNI746" s="13"/>
      <c r="RNJ746" s="13"/>
      <c r="RNK746" s="13"/>
      <c r="RNL746" s="13"/>
      <c r="RNM746" s="13"/>
      <c r="RNN746" s="13"/>
      <c r="RNO746" s="13"/>
      <c r="RNP746" s="13"/>
      <c r="RNQ746" s="13"/>
      <c r="RNR746" s="13"/>
      <c r="RNS746" s="13"/>
      <c r="RNT746" s="13"/>
      <c r="RNU746" s="13"/>
      <c r="RNV746" s="13"/>
      <c r="RNW746" s="13"/>
      <c r="RNX746" s="13"/>
      <c r="RNY746" s="13"/>
      <c r="RNZ746" s="13"/>
      <c r="ROA746" s="13"/>
      <c r="ROB746" s="13"/>
      <c r="ROC746" s="13"/>
      <c r="ROD746" s="13"/>
      <c r="ROE746" s="13"/>
      <c r="ROF746" s="13"/>
      <c r="ROG746" s="13"/>
      <c r="ROH746" s="13"/>
      <c r="ROI746" s="13"/>
      <c r="ROJ746" s="13"/>
      <c r="ROK746" s="13"/>
      <c r="ROL746" s="13"/>
      <c r="ROM746" s="13"/>
      <c r="RON746" s="13"/>
      <c r="ROO746" s="13"/>
      <c r="ROP746" s="13"/>
      <c r="ROQ746" s="13"/>
      <c r="ROR746" s="13"/>
      <c r="ROS746" s="13"/>
      <c r="ROT746" s="13"/>
      <c r="ROU746" s="13"/>
      <c r="ROV746" s="13"/>
      <c r="ROW746" s="13"/>
      <c r="ROX746" s="13"/>
      <c r="ROY746" s="13"/>
      <c r="ROZ746" s="13"/>
      <c r="RPA746" s="13"/>
      <c r="RPB746" s="13"/>
      <c r="RPC746" s="13"/>
      <c r="RPD746" s="13"/>
      <c r="RPE746" s="13"/>
      <c r="RPF746" s="13"/>
      <c r="RPG746" s="13"/>
      <c r="RPH746" s="13"/>
      <c r="RPI746" s="13"/>
      <c r="RPJ746" s="13"/>
      <c r="RPK746" s="13"/>
      <c r="RPL746" s="13"/>
      <c r="RPM746" s="13"/>
      <c r="RPN746" s="13"/>
      <c r="RPO746" s="13"/>
      <c r="RPP746" s="13"/>
      <c r="RPQ746" s="13"/>
      <c r="RPR746" s="13"/>
      <c r="RPS746" s="13"/>
      <c r="RPT746" s="13"/>
      <c r="RPU746" s="13"/>
      <c r="RPV746" s="13"/>
      <c r="RPW746" s="13"/>
      <c r="RPX746" s="13"/>
      <c r="RPY746" s="13"/>
      <c r="RPZ746" s="13"/>
      <c r="RQA746" s="13"/>
      <c r="RQB746" s="13"/>
      <c r="RQC746" s="13"/>
      <c r="RQD746" s="13"/>
      <c r="RQE746" s="13"/>
      <c r="RQF746" s="13"/>
      <c r="RQG746" s="13"/>
      <c r="RQH746" s="13"/>
      <c r="RQI746" s="13"/>
      <c r="RQJ746" s="13"/>
      <c r="RQK746" s="13"/>
      <c r="RQL746" s="13"/>
      <c r="RQM746" s="13"/>
      <c r="RQN746" s="13"/>
      <c r="RQO746" s="13"/>
      <c r="RQP746" s="13"/>
      <c r="RQQ746" s="13"/>
      <c r="RQR746" s="13"/>
      <c r="RQS746" s="13"/>
      <c r="RQT746" s="13"/>
      <c r="RQU746" s="13"/>
      <c r="RQV746" s="13"/>
      <c r="RQW746" s="13"/>
      <c r="RQX746" s="13"/>
      <c r="RQY746" s="13"/>
      <c r="RQZ746" s="13"/>
      <c r="RRA746" s="13"/>
      <c r="RRB746" s="13"/>
      <c r="RRC746" s="13"/>
      <c r="RRD746" s="13"/>
      <c r="RRE746" s="13"/>
      <c r="RRF746" s="13"/>
      <c r="RRG746" s="13"/>
      <c r="RRH746" s="13"/>
      <c r="RRI746" s="13"/>
      <c r="RRJ746" s="13"/>
      <c r="RRK746" s="13"/>
      <c r="RRL746" s="13"/>
      <c r="RRM746" s="13"/>
      <c r="RRN746" s="13"/>
      <c r="RRO746" s="13"/>
      <c r="RRP746" s="13"/>
      <c r="RRQ746" s="13"/>
      <c r="RRR746" s="13"/>
      <c r="RRS746" s="13"/>
      <c r="RRT746" s="13"/>
      <c r="RRU746" s="13"/>
      <c r="RRV746" s="13"/>
      <c r="RRW746" s="13"/>
      <c r="RRX746" s="13"/>
      <c r="RRY746" s="13"/>
      <c r="RRZ746" s="13"/>
      <c r="RSA746" s="13"/>
      <c r="RSB746" s="13"/>
      <c r="RSC746" s="13"/>
      <c r="RSD746" s="13"/>
      <c r="RSE746" s="13"/>
      <c r="RSF746" s="13"/>
      <c r="RSG746" s="13"/>
      <c r="RSH746" s="13"/>
      <c r="RSI746" s="13"/>
      <c r="RSJ746" s="13"/>
      <c r="RSK746" s="13"/>
      <c r="RSL746" s="13"/>
      <c r="RSM746" s="13"/>
      <c r="RSN746" s="13"/>
      <c r="RSO746" s="13"/>
      <c r="RSP746" s="13"/>
      <c r="RSQ746" s="13"/>
      <c r="RSR746" s="13"/>
      <c r="RSS746" s="13"/>
      <c r="RST746" s="13"/>
      <c r="RSU746" s="13"/>
      <c r="RSV746" s="13"/>
      <c r="RSW746" s="13"/>
      <c r="RSX746" s="13"/>
      <c r="RSY746" s="13"/>
      <c r="RSZ746" s="13"/>
      <c r="RTA746" s="13"/>
      <c r="RTB746" s="13"/>
      <c r="RTC746" s="13"/>
      <c r="RTD746" s="13"/>
      <c r="RTE746" s="13"/>
      <c r="RTF746" s="13"/>
      <c r="RTG746" s="13"/>
      <c r="RTH746" s="13"/>
      <c r="RTI746" s="13"/>
      <c r="RTJ746" s="13"/>
      <c r="RTK746" s="13"/>
      <c r="RTL746" s="13"/>
      <c r="RTM746" s="13"/>
      <c r="RTN746" s="13"/>
      <c r="RTO746" s="13"/>
      <c r="RTP746" s="13"/>
      <c r="RTQ746" s="13"/>
      <c r="RTR746" s="13"/>
      <c r="RTS746" s="13"/>
      <c r="RTT746" s="13"/>
      <c r="RTU746" s="13"/>
      <c r="RTV746" s="13"/>
      <c r="RTW746" s="13"/>
      <c r="RTX746" s="13"/>
      <c r="RTY746" s="13"/>
      <c r="RTZ746" s="13"/>
      <c r="RUA746" s="13"/>
      <c r="RUB746" s="13"/>
      <c r="RUC746" s="13"/>
      <c r="RUD746" s="13"/>
      <c r="RUE746" s="13"/>
      <c r="RUF746" s="13"/>
      <c r="RUG746" s="13"/>
      <c r="RUH746" s="13"/>
      <c r="RUI746" s="13"/>
      <c r="RUJ746" s="13"/>
      <c r="RUK746" s="13"/>
      <c r="RUL746" s="13"/>
      <c r="RUM746" s="13"/>
      <c r="RUN746" s="13"/>
      <c r="RUO746" s="13"/>
      <c r="RUP746" s="13"/>
      <c r="RUQ746" s="13"/>
      <c r="RUR746" s="13"/>
      <c r="RUS746" s="13"/>
      <c r="RUT746" s="13"/>
      <c r="RUU746" s="13"/>
      <c r="RUV746" s="13"/>
      <c r="RUW746" s="13"/>
      <c r="RUX746" s="13"/>
      <c r="RUY746" s="13"/>
      <c r="RUZ746" s="13"/>
      <c r="RVA746" s="13"/>
      <c r="RVB746" s="13"/>
      <c r="RVC746" s="13"/>
      <c r="RVD746" s="13"/>
      <c r="RVE746" s="13"/>
      <c r="RVF746" s="13"/>
      <c r="RVG746" s="13"/>
      <c r="RVH746" s="13"/>
      <c r="RVI746" s="13"/>
      <c r="RVJ746" s="13"/>
      <c r="RVK746" s="13"/>
      <c r="RVL746" s="13"/>
      <c r="RVM746" s="13"/>
      <c r="RVN746" s="13"/>
      <c r="RVO746" s="13"/>
      <c r="RVP746" s="13"/>
      <c r="RVQ746" s="13"/>
      <c r="RVR746" s="13"/>
      <c r="RVS746" s="13"/>
      <c r="RVT746" s="13"/>
      <c r="RVU746" s="13"/>
      <c r="RVV746" s="13"/>
      <c r="RVW746" s="13"/>
      <c r="RVX746" s="13"/>
      <c r="RVY746" s="13"/>
      <c r="RVZ746" s="13"/>
      <c r="RWA746" s="13"/>
      <c r="RWB746" s="13"/>
      <c r="RWC746" s="13"/>
      <c r="RWD746" s="13"/>
      <c r="RWE746" s="13"/>
      <c r="RWF746" s="13"/>
      <c r="RWG746" s="13"/>
      <c r="RWH746" s="13"/>
      <c r="RWI746" s="13"/>
      <c r="RWJ746" s="13"/>
      <c r="RWK746" s="13"/>
      <c r="RWL746" s="13"/>
      <c r="RWM746" s="13"/>
      <c r="RWN746" s="13"/>
      <c r="RWO746" s="13"/>
      <c r="RWP746" s="13"/>
      <c r="RWQ746" s="13"/>
      <c r="RWR746" s="13"/>
      <c r="RWS746" s="13"/>
      <c r="RWT746" s="13"/>
      <c r="RWU746" s="13"/>
      <c r="RWV746" s="13"/>
      <c r="RWW746" s="13"/>
      <c r="RWX746" s="13"/>
      <c r="RWY746" s="13"/>
      <c r="RWZ746" s="13"/>
      <c r="RXA746" s="13"/>
      <c r="RXB746" s="13"/>
      <c r="RXC746" s="13"/>
      <c r="RXD746" s="13"/>
      <c r="RXE746" s="13"/>
      <c r="RXF746" s="13"/>
      <c r="RXG746" s="13"/>
      <c r="RXH746" s="13"/>
      <c r="RXI746" s="13"/>
      <c r="RXJ746" s="13"/>
      <c r="RXK746" s="13"/>
      <c r="RXL746" s="13"/>
      <c r="RXM746" s="13"/>
      <c r="RXN746" s="13"/>
      <c r="RXO746" s="13"/>
      <c r="RXP746" s="13"/>
      <c r="RXQ746" s="13"/>
      <c r="RXR746" s="13"/>
      <c r="RXS746" s="13"/>
      <c r="RXT746" s="13"/>
      <c r="RXU746" s="13"/>
      <c r="RXV746" s="13"/>
      <c r="RXW746" s="13"/>
      <c r="RXX746" s="13"/>
      <c r="RXY746" s="13"/>
      <c r="RXZ746" s="13"/>
      <c r="RYA746" s="13"/>
      <c r="RYB746" s="13"/>
      <c r="RYC746" s="13"/>
      <c r="RYD746" s="13"/>
      <c r="RYE746" s="13"/>
      <c r="RYF746" s="13"/>
      <c r="RYG746" s="13"/>
      <c r="RYH746" s="13"/>
      <c r="RYI746" s="13"/>
      <c r="RYJ746" s="13"/>
      <c r="RYK746" s="13"/>
      <c r="RYL746" s="13"/>
      <c r="RYM746" s="13"/>
      <c r="RYN746" s="13"/>
      <c r="RYO746" s="13"/>
      <c r="RYP746" s="13"/>
      <c r="RYQ746" s="13"/>
      <c r="RYR746" s="13"/>
      <c r="RYS746" s="13"/>
      <c r="RYT746" s="13"/>
      <c r="RYU746" s="13"/>
      <c r="RYV746" s="13"/>
      <c r="RYW746" s="13"/>
      <c r="RYX746" s="13"/>
      <c r="RYY746" s="13"/>
      <c r="RYZ746" s="13"/>
      <c r="RZA746" s="13"/>
      <c r="RZB746" s="13"/>
      <c r="RZC746" s="13"/>
      <c r="RZD746" s="13"/>
      <c r="RZE746" s="13"/>
      <c r="RZF746" s="13"/>
      <c r="RZG746" s="13"/>
      <c r="RZH746" s="13"/>
      <c r="RZI746" s="13"/>
      <c r="RZJ746" s="13"/>
      <c r="RZK746" s="13"/>
      <c r="RZL746" s="13"/>
      <c r="RZM746" s="13"/>
      <c r="RZN746" s="13"/>
      <c r="RZO746" s="13"/>
      <c r="RZP746" s="13"/>
      <c r="RZQ746" s="13"/>
      <c r="RZR746" s="13"/>
      <c r="RZS746" s="13"/>
      <c r="RZT746" s="13"/>
      <c r="RZU746" s="13"/>
      <c r="RZV746" s="13"/>
      <c r="RZW746" s="13"/>
      <c r="RZX746" s="13"/>
      <c r="RZY746" s="13"/>
      <c r="RZZ746" s="13"/>
      <c r="SAA746" s="13"/>
      <c r="SAB746" s="13"/>
      <c r="SAC746" s="13"/>
      <c r="SAD746" s="13"/>
      <c r="SAE746" s="13"/>
      <c r="SAF746" s="13"/>
      <c r="SAG746" s="13"/>
      <c r="SAH746" s="13"/>
      <c r="SAI746" s="13"/>
      <c r="SAJ746" s="13"/>
      <c r="SAK746" s="13"/>
      <c r="SAL746" s="13"/>
      <c r="SAM746" s="13"/>
      <c r="SAN746" s="13"/>
      <c r="SAO746" s="13"/>
      <c r="SAP746" s="13"/>
      <c r="SAQ746" s="13"/>
      <c r="SAR746" s="13"/>
      <c r="SAS746" s="13"/>
      <c r="SAT746" s="13"/>
      <c r="SAU746" s="13"/>
      <c r="SAV746" s="13"/>
      <c r="SAW746" s="13"/>
      <c r="SAX746" s="13"/>
      <c r="SAY746" s="13"/>
      <c r="SAZ746" s="13"/>
      <c r="SBA746" s="13"/>
      <c r="SBB746" s="13"/>
      <c r="SBC746" s="13"/>
      <c r="SBD746" s="13"/>
      <c r="SBE746" s="13"/>
      <c r="SBF746" s="13"/>
      <c r="SBG746" s="13"/>
      <c r="SBH746" s="13"/>
      <c r="SBI746" s="13"/>
      <c r="SBJ746" s="13"/>
      <c r="SBK746" s="13"/>
      <c r="SBL746" s="13"/>
      <c r="SBM746" s="13"/>
      <c r="SBN746" s="13"/>
      <c r="SBO746" s="13"/>
      <c r="SBP746" s="13"/>
      <c r="SBQ746" s="13"/>
      <c r="SBR746" s="13"/>
      <c r="SBS746" s="13"/>
      <c r="SBT746" s="13"/>
      <c r="SBU746" s="13"/>
      <c r="SBV746" s="13"/>
      <c r="SBW746" s="13"/>
      <c r="SBX746" s="13"/>
      <c r="SBY746" s="13"/>
      <c r="SBZ746" s="13"/>
      <c r="SCA746" s="13"/>
      <c r="SCB746" s="13"/>
      <c r="SCC746" s="13"/>
      <c r="SCD746" s="13"/>
      <c r="SCE746" s="13"/>
      <c r="SCF746" s="13"/>
      <c r="SCG746" s="13"/>
      <c r="SCH746" s="13"/>
      <c r="SCI746" s="13"/>
      <c r="SCJ746" s="13"/>
      <c r="SCK746" s="13"/>
      <c r="SCL746" s="13"/>
      <c r="SCM746" s="13"/>
      <c r="SCN746" s="13"/>
      <c r="SCO746" s="13"/>
      <c r="SCP746" s="13"/>
      <c r="SCQ746" s="13"/>
      <c r="SCR746" s="13"/>
      <c r="SCS746" s="13"/>
      <c r="SCT746" s="13"/>
      <c r="SCU746" s="13"/>
      <c r="SCV746" s="13"/>
      <c r="SCW746" s="13"/>
      <c r="SCX746" s="13"/>
      <c r="SCY746" s="13"/>
      <c r="SCZ746" s="13"/>
      <c r="SDA746" s="13"/>
      <c r="SDB746" s="13"/>
      <c r="SDC746" s="13"/>
      <c r="SDD746" s="13"/>
      <c r="SDE746" s="13"/>
      <c r="SDF746" s="13"/>
      <c r="SDG746" s="13"/>
      <c r="SDH746" s="13"/>
      <c r="SDI746" s="13"/>
      <c r="SDJ746" s="13"/>
      <c r="SDK746" s="13"/>
      <c r="SDL746" s="13"/>
      <c r="SDM746" s="13"/>
      <c r="SDN746" s="13"/>
      <c r="SDO746" s="13"/>
      <c r="SDP746" s="13"/>
      <c r="SDQ746" s="13"/>
      <c r="SDR746" s="13"/>
      <c r="SDS746" s="13"/>
      <c r="SDT746" s="13"/>
      <c r="SDU746" s="13"/>
      <c r="SDV746" s="13"/>
      <c r="SDW746" s="13"/>
      <c r="SDX746" s="13"/>
      <c r="SDY746" s="13"/>
      <c r="SDZ746" s="13"/>
      <c r="SEA746" s="13"/>
      <c r="SEB746" s="13"/>
      <c r="SEC746" s="13"/>
      <c r="SED746" s="13"/>
      <c r="SEE746" s="13"/>
      <c r="SEF746" s="13"/>
      <c r="SEG746" s="13"/>
      <c r="SEH746" s="13"/>
      <c r="SEI746" s="13"/>
      <c r="SEJ746" s="13"/>
      <c r="SEK746" s="13"/>
      <c r="SEL746" s="13"/>
      <c r="SEM746" s="13"/>
      <c r="SEN746" s="13"/>
      <c r="SEO746" s="13"/>
      <c r="SEP746" s="13"/>
      <c r="SEQ746" s="13"/>
      <c r="SER746" s="13"/>
      <c r="SES746" s="13"/>
      <c r="SET746" s="13"/>
      <c r="SEU746" s="13"/>
      <c r="SEV746" s="13"/>
      <c r="SEW746" s="13"/>
      <c r="SEX746" s="13"/>
      <c r="SEY746" s="13"/>
      <c r="SEZ746" s="13"/>
      <c r="SFA746" s="13"/>
      <c r="SFB746" s="13"/>
      <c r="SFC746" s="13"/>
      <c r="SFD746" s="13"/>
      <c r="SFE746" s="13"/>
      <c r="SFF746" s="13"/>
      <c r="SFG746" s="13"/>
      <c r="SFH746" s="13"/>
      <c r="SFI746" s="13"/>
      <c r="SFJ746" s="13"/>
      <c r="SFK746" s="13"/>
      <c r="SFL746" s="13"/>
      <c r="SFM746" s="13"/>
      <c r="SFN746" s="13"/>
      <c r="SFO746" s="13"/>
      <c r="SFP746" s="13"/>
      <c r="SFQ746" s="13"/>
      <c r="SFR746" s="13"/>
      <c r="SFS746" s="13"/>
      <c r="SFT746" s="13"/>
      <c r="SFU746" s="13"/>
      <c r="SFV746" s="13"/>
      <c r="SFW746" s="13"/>
      <c r="SFX746" s="13"/>
      <c r="SFY746" s="13"/>
      <c r="SFZ746" s="13"/>
      <c r="SGA746" s="13"/>
      <c r="SGB746" s="13"/>
      <c r="SGC746" s="13"/>
      <c r="SGD746" s="13"/>
      <c r="SGE746" s="13"/>
      <c r="SGF746" s="13"/>
      <c r="SGG746" s="13"/>
      <c r="SGH746" s="13"/>
      <c r="SGI746" s="13"/>
      <c r="SGJ746" s="13"/>
      <c r="SGK746" s="13"/>
      <c r="SGL746" s="13"/>
      <c r="SGM746" s="13"/>
      <c r="SGN746" s="13"/>
      <c r="SGO746" s="13"/>
      <c r="SGP746" s="13"/>
      <c r="SGQ746" s="13"/>
      <c r="SGR746" s="13"/>
      <c r="SGS746" s="13"/>
      <c r="SGT746" s="13"/>
      <c r="SGU746" s="13"/>
      <c r="SGV746" s="13"/>
      <c r="SGW746" s="13"/>
      <c r="SGX746" s="13"/>
      <c r="SGY746" s="13"/>
      <c r="SGZ746" s="13"/>
      <c r="SHA746" s="13"/>
      <c r="SHB746" s="13"/>
      <c r="SHC746" s="13"/>
      <c r="SHD746" s="13"/>
      <c r="SHE746" s="13"/>
      <c r="SHF746" s="13"/>
      <c r="SHG746" s="13"/>
      <c r="SHH746" s="13"/>
      <c r="SHI746" s="13"/>
      <c r="SHJ746" s="13"/>
      <c r="SHK746" s="13"/>
      <c r="SHL746" s="13"/>
      <c r="SHM746" s="13"/>
      <c r="SHN746" s="13"/>
      <c r="SHO746" s="13"/>
      <c r="SHP746" s="13"/>
      <c r="SHQ746" s="13"/>
      <c r="SHR746" s="13"/>
      <c r="SHS746" s="13"/>
      <c r="SHT746" s="13"/>
      <c r="SHU746" s="13"/>
      <c r="SHV746" s="13"/>
      <c r="SHW746" s="13"/>
      <c r="SHX746" s="13"/>
      <c r="SHY746" s="13"/>
      <c r="SHZ746" s="13"/>
      <c r="SIA746" s="13"/>
      <c r="SIB746" s="13"/>
      <c r="SIC746" s="13"/>
      <c r="SID746" s="13"/>
      <c r="SIE746" s="13"/>
      <c r="SIF746" s="13"/>
      <c r="SIG746" s="13"/>
      <c r="SIH746" s="13"/>
      <c r="SII746" s="13"/>
      <c r="SIJ746" s="13"/>
      <c r="SIK746" s="13"/>
      <c r="SIL746" s="13"/>
      <c r="SIM746" s="13"/>
      <c r="SIN746" s="13"/>
      <c r="SIO746" s="13"/>
      <c r="SIP746" s="13"/>
      <c r="SIQ746" s="13"/>
      <c r="SIR746" s="13"/>
      <c r="SIS746" s="13"/>
      <c r="SIT746" s="13"/>
      <c r="SIU746" s="13"/>
      <c r="SIV746" s="13"/>
      <c r="SIW746" s="13"/>
      <c r="SIX746" s="13"/>
      <c r="SIY746" s="13"/>
      <c r="SIZ746" s="13"/>
      <c r="SJA746" s="13"/>
      <c r="SJB746" s="13"/>
      <c r="SJC746" s="13"/>
      <c r="SJD746" s="13"/>
      <c r="SJE746" s="13"/>
      <c r="SJF746" s="13"/>
      <c r="SJG746" s="13"/>
      <c r="SJH746" s="13"/>
      <c r="SJI746" s="13"/>
      <c r="SJJ746" s="13"/>
      <c r="SJK746" s="13"/>
      <c r="SJL746" s="13"/>
      <c r="SJM746" s="13"/>
      <c r="SJN746" s="13"/>
      <c r="SJO746" s="13"/>
      <c r="SJP746" s="13"/>
      <c r="SJQ746" s="13"/>
      <c r="SJR746" s="13"/>
      <c r="SJS746" s="13"/>
      <c r="SJT746" s="13"/>
      <c r="SJU746" s="13"/>
      <c r="SJV746" s="13"/>
      <c r="SJW746" s="13"/>
      <c r="SJX746" s="13"/>
      <c r="SJY746" s="13"/>
      <c r="SJZ746" s="13"/>
      <c r="SKA746" s="13"/>
      <c r="SKB746" s="13"/>
      <c r="SKC746" s="13"/>
      <c r="SKD746" s="13"/>
      <c r="SKE746" s="13"/>
      <c r="SKF746" s="13"/>
      <c r="SKG746" s="13"/>
      <c r="SKH746" s="13"/>
      <c r="SKI746" s="13"/>
      <c r="SKJ746" s="13"/>
      <c r="SKK746" s="13"/>
      <c r="SKL746" s="13"/>
      <c r="SKM746" s="13"/>
      <c r="SKN746" s="13"/>
      <c r="SKO746" s="13"/>
      <c r="SKP746" s="13"/>
      <c r="SKQ746" s="13"/>
      <c r="SKR746" s="13"/>
      <c r="SKS746" s="13"/>
      <c r="SKT746" s="13"/>
      <c r="SKU746" s="13"/>
      <c r="SKV746" s="13"/>
      <c r="SKW746" s="13"/>
      <c r="SKX746" s="13"/>
      <c r="SKY746" s="13"/>
      <c r="SKZ746" s="13"/>
      <c r="SLA746" s="13"/>
      <c r="SLB746" s="13"/>
      <c r="SLC746" s="13"/>
      <c r="SLD746" s="13"/>
      <c r="SLE746" s="13"/>
      <c r="SLF746" s="13"/>
      <c r="SLG746" s="13"/>
      <c r="SLH746" s="13"/>
      <c r="SLI746" s="13"/>
      <c r="SLJ746" s="13"/>
      <c r="SLK746" s="13"/>
      <c r="SLL746" s="13"/>
      <c r="SLM746" s="13"/>
      <c r="SLN746" s="13"/>
      <c r="SLO746" s="13"/>
      <c r="SLP746" s="13"/>
      <c r="SLQ746" s="13"/>
      <c r="SLR746" s="13"/>
      <c r="SLS746" s="13"/>
      <c r="SLT746" s="13"/>
      <c r="SLU746" s="13"/>
      <c r="SLV746" s="13"/>
      <c r="SLW746" s="13"/>
      <c r="SLX746" s="13"/>
      <c r="SLY746" s="13"/>
      <c r="SLZ746" s="13"/>
      <c r="SMA746" s="13"/>
      <c r="SMB746" s="13"/>
      <c r="SMC746" s="13"/>
      <c r="SMD746" s="13"/>
      <c r="SME746" s="13"/>
      <c r="SMF746" s="13"/>
      <c r="SMG746" s="13"/>
      <c r="SMH746" s="13"/>
      <c r="SMI746" s="13"/>
      <c r="SMJ746" s="13"/>
      <c r="SMK746" s="13"/>
      <c r="SML746" s="13"/>
      <c r="SMM746" s="13"/>
      <c r="SMN746" s="13"/>
      <c r="SMO746" s="13"/>
      <c r="SMP746" s="13"/>
      <c r="SMQ746" s="13"/>
      <c r="SMR746" s="13"/>
      <c r="SMS746" s="13"/>
      <c r="SMT746" s="13"/>
      <c r="SMU746" s="13"/>
      <c r="SMV746" s="13"/>
      <c r="SMW746" s="13"/>
      <c r="SMX746" s="13"/>
      <c r="SMY746" s="13"/>
      <c r="SMZ746" s="13"/>
      <c r="SNA746" s="13"/>
      <c r="SNB746" s="13"/>
      <c r="SNC746" s="13"/>
      <c r="SND746" s="13"/>
      <c r="SNE746" s="13"/>
      <c r="SNF746" s="13"/>
      <c r="SNG746" s="13"/>
      <c r="SNH746" s="13"/>
      <c r="SNI746" s="13"/>
      <c r="SNJ746" s="13"/>
      <c r="SNK746" s="13"/>
      <c r="SNL746" s="13"/>
      <c r="SNM746" s="13"/>
      <c r="SNN746" s="13"/>
      <c r="SNO746" s="13"/>
      <c r="SNP746" s="13"/>
      <c r="SNQ746" s="13"/>
      <c r="SNR746" s="13"/>
      <c r="SNS746" s="13"/>
      <c r="SNT746" s="13"/>
      <c r="SNU746" s="13"/>
      <c r="SNV746" s="13"/>
      <c r="SNW746" s="13"/>
      <c r="SNX746" s="13"/>
      <c r="SNY746" s="13"/>
      <c r="SNZ746" s="13"/>
      <c r="SOA746" s="13"/>
      <c r="SOB746" s="13"/>
      <c r="SOC746" s="13"/>
      <c r="SOD746" s="13"/>
      <c r="SOE746" s="13"/>
      <c r="SOF746" s="13"/>
      <c r="SOG746" s="13"/>
      <c r="SOH746" s="13"/>
      <c r="SOI746" s="13"/>
      <c r="SOJ746" s="13"/>
      <c r="SOK746" s="13"/>
      <c r="SOL746" s="13"/>
      <c r="SOM746" s="13"/>
      <c r="SON746" s="13"/>
      <c r="SOO746" s="13"/>
      <c r="SOP746" s="13"/>
      <c r="SOQ746" s="13"/>
      <c r="SOR746" s="13"/>
      <c r="SOS746" s="13"/>
      <c r="SOT746" s="13"/>
      <c r="SOU746" s="13"/>
      <c r="SOV746" s="13"/>
      <c r="SOW746" s="13"/>
      <c r="SOX746" s="13"/>
      <c r="SOY746" s="13"/>
      <c r="SOZ746" s="13"/>
      <c r="SPA746" s="13"/>
      <c r="SPB746" s="13"/>
      <c r="SPC746" s="13"/>
      <c r="SPD746" s="13"/>
      <c r="SPE746" s="13"/>
      <c r="SPF746" s="13"/>
      <c r="SPG746" s="13"/>
      <c r="SPH746" s="13"/>
      <c r="SPI746" s="13"/>
      <c r="SPJ746" s="13"/>
      <c r="SPK746" s="13"/>
      <c r="SPL746" s="13"/>
      <c r="SPM746" s="13"/>
      <c r="SPN746" s="13"/>
      <c r="SPO746" s="13"/>
      <c r="SPP746" s="13"/>
      <c r="SPQ746" s="13"/>
      <c r="SPR746" s="13"/>
      <c r="SPS746" s="13"/>
      <c r="SPT746" s="13"/>
      <c r="SPU746" s="13"/>
      <c r="SPV746" s="13"/>
      <c r="SPW746" s="13"/>
      <c r="SPX746" s="13"/>
      <c r="SPY746" s="13"/>
      <c r="SPZ746" s="13"/>
      <c r="SQA746" s="13"/>
      <c r="SQB746" s="13"/>
      <c r="SQC746" s="13"/>
      <c r="SQD746" s="13"/>
      <c r="SQE746" s="13"/>
      <c r="SQF746" s="13"/>
      <c r="SQG746" s="13"/>
      <c r="SQH746" s="13"/>
      <c r="SQI746" s="13"/>
      <c r="SQJ746" s="13"/>
      <c r="SQK746" s="13"/>
      <c r="SQL746" s="13"/>
      <c r="SQM746" s="13"/>
      <c r="SQN746" s="13"/>
      <c r="SQO746" s="13"/>
      <c r="SQP746" s="13"/>
      <c r="SQQ746" s="13"/>
      <c r="SQR746" s="13"/>
      <c r="SQS746" s="13"/>
      <c r="SQT746" s="13"/>
      <c r="SQU746" s="13"/>
      <c r="SQV746" s="13"/>
      <c r="SQW746" s="13"/>
      <c r="SQX746" s="13"/>
      <c r="SQY746" s="13"/>
      <c r="SQZ746" s="13"/>
      <c r="SRA746" s="13"/>
      <c r="SRB746" s="13"/>
      <c r="SRC746" s="13"/>
      <c r="SRD746" s="13"/>
      <c r="SRE746" s="13"/>
      <c r="SRF746" s="13"/>
      <c r="SRG746" s="13"/>
      <c r="SRH746" s="13"/>
      <c r="SRI746" s="13"/>
      <c r="SRJ746" s="13"/>
      <c r="SRK746" s="13"/>
      <c r="SRL746" s="13"/>
      <c r="SRM746" s="13"/>
      <c r="SRN746" s="13"/>
      <c r="SRO746" s="13"/>
      <c r="SRP746" s="13"/>
      <c r="SRQ746" s="13"/>
      <c r="SRR746" s="13"/>
      <c r="SRS746" s="13"/>
      <c r="SRT746" s="13"/>
      <c r="SRU746" s="13"/>
      <c r="SRV746" s="13"/>
      <c r="SRW746" s="13"/>
      <c r="SRX746" s="13"/>
      <c r="SRY746" s="13"/>
      <c r="SRZ746" s="13"/>
      <c r="SSA746" s="13"/>
      <c r="SSB746" s="13"/>
      <c r="SSC746" s="13"/>
      <c r="SSD746" s="13"/>
      <c r="SSE746" s="13"/>
      <c r="SSF746" s="13"/>
      <c r="SSG746" s="13"/>
      <c r="SSH746" s="13"/>
      <c r="SSI746" s="13"/>
      <c r="SSJ746" s="13"/>
      <c r="SSK746" s="13"/>
      <c r="SSL746" s="13"/>
      <c r="SSM746" s="13"/>
      <c r="SSN746" s="13"/>
      <c r="SSO746" s="13"/>
      <c r="SSP746" s="13"/>
      <c r="SSQ746" s="13"/>
      <c r="SSR746" s="13"/>
      <c r="SSS746" s="13"/>
      <c r="SST746" s="13"/>
      <c r="SSU746" s="13"/>
      <c r="SSV746" s="13"/>
      <c r="SSW746" s="13"/>
      <c r="SSX746" s="13"/>
      <c r="SSY746" s="13"/>
      <c r="SSZ746" s="13"/>
      <c r="STA746" s="13"/>
      <c r="STB746" s="13"/>
      <c r="STC746" s="13"/>
      <c r="STD746" s="13"/>
      <c r="STE746" s="13"/>
      <c r="STF746" s="13"/>
      <c r="STG746" s="13"/>
      <c r="STH746" s="13"/>
      <c r="STI746" s="13"/>
      <c r="STJ746" s="13"/>
      <c r="STK746" s="13"/>
      <c r="STL746" s="13"/>
      <c r="STM746" s="13"/>
      <c r="STN746" s="13"/>
      <c r="STO746" s="13"/>
      <c r="STP746" s="13"/>
      <c r="STQ746" s="13"/>
      <c r="STR746" s="13"/>
      <c r="STS746" s="13"/>
      <c r="STT746" s="13"/>
      <c r="STU746" s="13"/>
      <c r="STV746" s="13"/>
      <c r="STW746" s="13"/>
      <c r="STX746" s="13"/>
      <c r="STY746" s="13"/>
      <c r="STZ746" s="13"/>
      <c r="SUA746" s="13"/>
      <c r="SUB746" s="13"/>
      <c r="SUC746" s="13"/>
      <c r="SUD746" s="13"/>
      <c r="SUE746" s="13"/>
      <c r="SUF746" s="13"/>
      <c r="SUG746" s="13"/>
      <c r="SUH746" s="13"/>
      <c r="SUI746" s="13"/>
      <c r="SUJ746" s="13"/>
      <c r="SUK746" s="13"/>
      <c r="SUL746" s="13"/>
      <c r="SUM746" s="13"/>
      <c r="SUN746" s="13"/>
      <c r="SUO746" s="13"/>
      <c r="SUP746" s="13"/>
      <c r="SUQ746" s="13"/>
      <c r="SUR746" s="13"/>
      <c r="SUS746" s="13"/>
      <c r="SUT746" s="13"/>
      <c r="SUU746" s="13"/>
      <c r="SUV746" s="13"/>
      <c r="SUW746" s="13"/>
      <c r="SUX746" s="13"/>
      <c r="SUY746" s="13"/>
      <c r="SUZ746" s="13"/>
      <c r="SVA746" s="13"/>
      <c r="SVB746" s="13"/>
      <c r="SVC746" s="13"/>
      <c r="SVD746" s="13"/>
      <c r="SVE746" s="13"/>
      <c r="SVF746" s="13"/>
      <c r="SVG746" s="13"/>
      <c r="SVH746" s="13"/>
      <c r="SVI746" s="13"/>
      <c r="SVJ746" s="13"/>
      <c r="SVK746" s="13"/>
      <c r="SVL746" s="13"/>
      <c r="SVM746" s="13"/>
      <c r="SVN746" s="13"/>
      <c r="SVO746" s="13"/>
      <c r="SVP746" s="13"/>
      <c r="SVQ746" s="13"/>
      <c r="SVR746" s="13"/>
      <c r="SVS746" s="13"/>
      <c r="SVT746" s="13"/>
      <c r="SVU746" s="13"/>
      <c r="SVV746" s="13"/>
      <c r="SVW746" s="13"/>
      <c r="SVX746" s="13"/>
      <c r="SVY746" s="13"/>
      <c r="SVZ746" s="13"/>
      <c r="SWA746" s="13"/>
      <c r="SWB746" s="13"/>
      <c r="SWC746" s="13"/>
      <c r="SWD746" s="13"/>
      <c r="SWE746" s="13"/>
      <c r="SWF746" s="13"/>
      <c r="SWG746" s="13"/>
      <c r="SWH746" s="13"/>
      <c r="SWI746" s="13"/>
      <c r="SWJ746" s="13"/>
      <c r="SWK746" s="13"/>
      <c r="SWL746" s="13"/>
      <c r="SWM746" s="13"/>
      <c r="SWN746" s="13"/>
      <c r="SWO746" s="13"/>
      <c r="SWP746" s="13"/>
      <c r="SWQ746" s="13"/>
      <c r="SWR746" s="13"/>
      <c r="SWS746" s="13"/>
      <c r="SWT746" s="13"/>
      <c r="SWU746" s="13"/>
      <c r="SWV746" s="13"/>
      <c r="SWW746" s="13"/>
      <c r="SWX746" s="13"/>
      <c r="SWY746" s="13"/>
      <c r="SWZ746" s="13"/>
      <c r="SXA746" s="13"/>
      <c r="SXB746" s="13"/>
      <c r="SXC746" s="13"/>
      <c r="SXD746" s="13"/>
      <c r="SXE746" s="13"/>
      <c r="SXF746" s="13"/>
      <c r="SXG746" s="13"/>
      <c r="SXH746" s="13"/>
      <c r="SXI746" s="13"/>
      <c r="SXJ746" s="13"/>
      <c r="SXK746" s="13"/>
      <c r="SXL746" s="13"/>
      <c r="SXM746" s="13"/>
      <c r="SXN746" s="13"/>
      <c r="SXO746" s="13"/>
      <c r="SXP746" s="13"/>
      <c r="SXQ746" s="13"/>
      <c r="SXR746" s="13"/>
      <c r="SXS746" s="13"/>
      <c r="SXT746" s="13"/>
      <c r="SXU746" s="13"/>
      <c r="SXV746" s="13"/>
      <c r="SXW746" s="13"/>
      <c r="SXX746" s="13"/>
      <c r="SXY746" s="13"/>
      <c r="SXZ746" s="13"/>
      <c r="SYA746" s="13"/>
      <c r="SYB746" s="13"/>
      <c r="SYC746" s="13"/>
      <c r="SYD746" s="13"/>
      <c r="SYE746" s="13"/>
      <c r="SYF746" s="13"/>
      <c r="SYG746" s="13"/>
      <c r="SYH746" s="13"/>
      <c r="SYI746" s="13"/>
      <c r="SYJ746" s="13"/>
      <c r="SYK746" s="13"/>
      <c r="SYL746" s="13"/>
      <c r="SYM746" s="13"/>
      <c r="SYN746" s="13"/>
      <c r="SYO746" s="13"/>
      <c r="SYP746" s="13"/>
      <c r="SYQ746" s="13"/>
      <c r="SYR746" s="13"/>
      <c r="SYS746" s="13"/>
      <c r="SYT746" s="13"/>
      <c r="SYU746" s="13"/>
      <c r="SYV746" s="13"/>
      <c r="SYW746" s="13"/>
      <c r="SYX746" s="13"/>
      <c r="SYY746" s="13"/>
      <c r="SYZ746" s="13"/>
      <c r="SZA746" s="13"/>
      <c r="SZB746" s="13"/>
      <c r="SZC746" s="13"/>
      <c r="SZD746" s="13"/>
      <c r="SZE746" s="13"/>
      <c r="SZF746" s="13"/>
      <c r="SZG746" s="13"/>
      <c r="SZH746" s="13"/>
      <c r="SZI746" s="13"/>
      <c r="SZJ746" s="13"/>
      <c r="SZK746" s="13"/>
      <c r="SZL746" s="13"/>
      <c r="SZM746" s="13"/>
      <c r="SZN746" s="13"/>
      <c r="SZO746" s="13"/>
      <c r="SZP746" s="13"/>
      <c r="SZQ746" s="13"/>
      <c r="SZR746" s="13"/>
      <c r="SZS746" s="13"/>
      <c r="SZT746" s="13"/>
      <c r="SZU746" s="13"/>
      <c r="SZV746" s="13"/>
      <c r="SZW746" s="13"/>
      <c r="SZX746" s="13"/>
      <c r="SZY746" s="13"/>
      <c r="SZZ746" s="13"/>
      <c r="TAA746" s="13"/>
      <c r="TAB746" s="13"/>
      <c r="TAC746" s="13"/>
      <c r="TAD746" s="13"/>
      <c r="TAE746" s="13"/>
      <c r="TAF746" s="13"/>
      <c r="TAG746" s="13"/>
      <c r="TAH746" s="13"/>
      <c r="TAI746" s="13"/>
      <c r="TAJ746" s="13"/>
      <c r="TAK746" s="13"/>
      <c r="TAL746" s="13"/>
      <c r="TAM746" s="13"/>
      <c r="TAN746" s="13"/>
      <c r="TAO746" s="13"/>
      <c r="TAP746" s="13"/>
      <c r="TAQ746" s="13"/>
      <c r="TAR746" s="13"/>
      <c r="TAS746" s="13"/>
      <c r="TAT746" s="13"/>
      <c r="TAU746" s="13"/>
      <c r="TAV746" s="13"/>
      <c r="TAW746" s="13"/>
      <c r="TAX746" s="13"/>
      <c r="TAY746" s="13"/>
      <c r="TAZ746" s="13"/>
      <c r="TBA746" s="13"/>
      <c r="TBB746" s="13"/>
      <c r="TBC746" s="13"/>
      <c r="TBD746" s="13"/>
      <c r="TBE746" s="13"/>
      <c r="TBF746" s="13"/>
      <c r="TBG746" s="13"/>
      <c r="TBH746" s="13"/>
      <c r="TBI746" s="13"/>
      <c r="TBJ746" s="13"/>
      <c r="TBK746" s="13"/>
      <c r="TBL746" s="13"/>
      <c r="TBM746" s="13"/>
      <c r="TBN746" s="13"/>
      <c r="TBO746" s="13"/>
      <c r="TBP746" s="13"/>
      <c r="TBQ746" s="13"/>
      <c r="TBR746" s="13"/>
      <c r="TBS746" s="13"/>
      <c r="TBT746" s="13"/>
      <c r="TBU746" s="13"/>
      <c r="TBV746" s="13"/>
      <c r="TBW746" s="13"/>
      <c r="TBX746" s="13"/>
      <c r="TBY746" s="13"/>
      <c r="TBZ746" s="13"/>
      <c r="TCA746" s="13"/>
      <c r="TCB746" s="13"/>
      <c r="TCC746" s="13"/>
      <c r="TCD746" s="13"/>
      <c r="TCE746" s="13"/>
      <c r="TCF746" s="13"/>
      <c r="TCG746" s="13"/>
      <c r="TCH746" s="13"/>
      <c r="TCI746" s="13"/>
      <c r="TCJ746" s="13"/>
      <c r="TCK746" s="13"/>
      <c r="TCL746" s="13"/>
      <c r="TCM746" s="13"/>
      <c r="TCN746" s="13"/>
      <c r="TCO746" s="13"/>
      <c r="TCP746" s="13"/>
      <c r="TCQ746" s="13"/>
      <c r="TCR746" s="13"/>
      <c r="TCS746" s="13"/>
      <c r="TCT746" s="13"/>
      <c r="TCU746" s="13"/>
      <c r="TCV746" s="13"/>
      <c r="TCW746" s="13"/>
      <c r="TCX746" s="13"/>
      <c r="TCY746" s="13"/>
      <c r="TCZ746" s="13"/>
      <c r="TDA746" s="13"/>
      <c r="TDB746" s="13"/>
      <c r="TDC746" s="13"/>
      <c r="TDD746" s="13"/>
      <c r="TDE746" s="13"/>
      <c r="TDF746" s="13"/>
      <c r="TDG746" s="13"/>
      <c r="TDH746" s="13"/>
      <c r="TDI746" s="13"/>
      <c r="TDJ746" s="13"/>
      <c r="TDK746" s="13"/>
      <c r="TDL746" s="13"/>
      <c r="TDM746" s="13"/>
      <c r="TDN746" s="13"/>
      <c r="TDO746" s="13"/>
      <c r="TDP746" s="13"/>
      <c r="TDQ746" s="13"/>
      <c r="TDR746" s="13"/>
      <c r="TDS746" s="13"/>
      <c r="TDT746" s="13"/>
      <c r="TDU746" s="13"/>
      <c r="TDV746" s="13"/>
      <c r="TDW746" s="13"/>
      <c r="TDX746" s="13"/>
      <c r="TDY746" s="13"/>
      <c r="TDZ746" s="13"/>
      <c r="TEA746" s="13"/>
      <c r="TEB746" s="13"/>
      <c r="TEC746" s="13"/>
      <c r="TED746" s="13"/>
      <c r="TEE746" s="13"/>
      <c r="TEF746" s="13"/>
      <c r="TEG746" s="13"/>
      <c r="TEH746" s="13"/>
      <c r="TEI746" s="13"/>
      <c r="TEJ746" s="13"/>
      <c r="TEK746" s="13"/>
      <c r="TEL746" s="13"/>
      <c r="TEM746" s="13"/>
      <c r="TEN746" s="13"/>
      <c r="TEO746" s="13"/>
      <c r="TEP746" s="13"/>
      <c r="TEQ746" s="13"/>
      <c r="TER746" s="13"/>
      <c r="TES746" s="13"/>
      <c r="TET746" s="13"/>
      <c r="TEU746" s="13"/>
      <c r="TEV746" s="13"/>
      <c r="TEW746" s="13"/>
      <c r="TEX746" s="13"/>
      <c r="TEY746" s="13"/>
      <c r="TEZ746" s="13"/>
      <c r="TFA746" s="13"/>
      <c r="TFB746" s="13"/>
      <c r="TFC746" s="13"/>
      <c r="TFD746" s="13"/>
      <c r="TFE746" s="13"/>
      <c r="TFF746" s="13"/>
      <c r="TFG746" s="13"/>
      <c r="TFH746" s="13"/>
      <c r="TFI746" s="13"/>
      <c r="TFJ746" s="13"/>
      <c r="TFK746" s="13"/>
      <c r="TFL746" s="13"/>
      <c r="TFM746" s="13"/>
      <c r="TFN746" s="13"/>
      <c r="TFO746" s="13"/>
      <c r="TFP746" s="13"/>
      <c r="TFQ746" s="13"/>
      <c r="TFR746" s="13"/>
      <c r="TFS746" s="13"/>
      <c r="TFT746" s="13"/>
      <c r="TFU746" s="13"/>
      <c r="TFV746" s="13"/>
      <c r="TFW746" s="13"/>
      <c r="TFX746" s="13"/>
      <c r="TFY746" s="13"/>
      <c r="TFZ746" s="13"/>
      <c r="TGA746" s="13"/>
      <c r="TGB746" s="13"/>
      <c r="TGC746" s="13"/>
      <c r="TGD746" s="13"/>
      <c r="TGE746" s="13"/>
      <c r="TGF746" s="13"/>
      <c r="TGG746" s="13"/>
      <c r="TGH746" s="13"/>
      <c r="TGI746" s="13"/>
      <c r="TGJ746" s="13"/>
      <c r="TGK746" s="13"/>
      <c r="TGL746" s="13"/>
      <c r="TGM746" s="13"/>
      <c r="TGN746" s="13"/>
      <c r="TGO746" s="13"/>
      <c r="TGP746" s="13"/>
      <c r="TGQ746" s="13"/>
      <c r="TGR746" s="13"/>
      <c r="TGS746" s="13"/>
      <c r="TGT746" s="13"/>
      <c r="TGU746" s="13"/>
      <c r="TGV746" s="13"/>
      <c r="TGW746" s="13"/>
      <c r="TGX746" s="13"/>
      <c r="TGY746" s="13"/>
      <c r="TGZ746" s="13"/>
      <c r="THA746" s="13"/>
      <c r="THB746" s="13"/>
      <c r="THC746" s="13"/>
      <c r="THD746" s="13"/>
      <c r="THE746" s="13"/>
      <c r="THF746" s="13"/>
      <c r="THG746" s="13"/>
      <c r="THH746" s="13"/>
      <c r="THI746" s="13"/>
      <c r="THJ746" s="13"/>
      <c r="THK746" s="13"/>
      <c r="THL746" s="13"/>
      <c r="THM746" s="13"/>
      <c r="THN746" s="13"/>
      <c r="THO746" s="13"/>
      <c r="THP746" s="13"/>
      <c r="THQ746" s="13"/>
      <c r="THR746" s="13"/>
      <c r="THS746" s="13"/>
      <c r="THT746" s="13"/>
      <c r="THU746" s="13"/>
      <c r="THV746" s="13"/>
      <c r="THW746" s="13"/>
      <c r="THX746" s="13"/>
      <c r="THY746" s="13"/>
      <c r="THZ746" s="13"/>
      <c r="TIA746" s="13"/>
      <c r="TIB746" s="13"/>
      <c r="TIC746" s="13"/>
      <c r="TID746" s="13"/>
      <c r="TIE746" s="13"/>
      <c r="TIF746" s="13"/>
      <c r="TIG746" s="13"/>
      <c r="TIH746" s="13"/>
      <c r="TII746" s="13"/>
      <c r="TIJ746" s="13"/>
      <c r="TIK746" s="13"/>
      <c r="TIL746" s="13"/>
      <c r="TIM746" s="13"/>
      <c r="TIN746" s="13"/>
      <c r="TIO746" s="13"/>
      <c r="TIP746" s="13"/>
      <c r="TIQ746" s="13"/>
      <c r="TIR746" s="13"/>
      <c r="TIS746" s="13"/>
      <c r="TIT746" s="13"/>
      <c r="TIU746" s="13"/>
      <c r="TIV746" s="13"/>
      <c r="TIW746" s="13"/>
      <c r="TIX746" s="13"/>
      <c r="TIY746" s="13"/>
      <c r="TIZ746" s="13"/>
      <c r="TJA746" s="13"/>
      <c r="TJB746" s="13"/>
      <c r="TJC746" s="13"/>
      <c r="TJD746" s="13"/>
      <c r="TJE746" s="13"/>
      <c r="TJF746" s="13"/>
      <c r="TJG746" s="13"/>
      <c r="TJH746" s="13"/>
      <c r="TJI746" s="13"/>
      <c r="TJJ746" s="13"/>
      <c r="TJK746" s="13"/>
      <c r="TJL746" s="13"/>
      <c r="TJM746" s="13"/>
      <c r="TJN746" s="13"/>
      <c r="TJO746" s="13"/>
      <c r="TJP746" s="13"/>
      <c r="TJQ746" s="13"/>
      <c r="TJR746" s="13"/>
      <c r="TJS746" s="13"/>
      <c r="TJT746" s="13"/>
      <c r="TJU746" s="13"/>
      <c r="TJV746" s="13"/>
      <c r="TJW746" s="13"/>
      <c r="TJX746" s="13"/>
      <c r="TJY746" s="13"/>
      <c r="TJZ746" s="13"/>
      <c r="TKA746" s="13"/>
      <c r="TKB746" s="13"/>
      <c r="TKC746" s="13"/>
      <c r="TKD746" s="13"/>
      <c r="TKE746" s="13"/>
      <c r="TKF746" s="13"/>
      <c r="TKG746" s="13"/>
      <c r="TKH746" s="13"/>
      <c r="TKI746" s="13"/>
      <c r="TKJ746" s="13"/>
      <c r="TKK746" s="13"/>
      <c r="TKL746" s="13"/>
      <c r="TKM746" s="13"/>
      <c r="TKN746" s="13"/>
      <c r="TKO746" s="13"/>
      <c r="TKP746" s="13"/>
      <c r="TKQ746" s="13"/>
      <c r="TKR746" s="13"/>
      <c r="TKS746" s="13"/>
      <c r="TKT746" s="13"/>
      <c r="TKU746" s="13"/>
      <c r="TKV746" s="13"/>
      <c r="TKW746" s="13"/>
      <c r="TKX746" s="13"/>
      <c r="TKY746" s="13"/>
      <c r="TKZ746" s="13"/>
      <c r="TLA746" s="13"/>
      <c r="TLB746" s="13"/>
      <c r="TLC746" s="13"/>
      <c r="TLD746" s="13"/>
      <c r="TLE746" s="13"/>
      <c r="TLF746" s="13"/>
      <c r="TLG746" s="13"/>
      <c r="TLH746" s="13"/>
      <c r="TLI746" s="13"/>
      <c r="TLJ746" s="13"/>
      <c r="TLK746" s="13"/>
      <c r="TLL746" s="13"/>
      <c r="TLM746" s="13"/>
      <c r="TLN746" s="13"/>
      <c r="TLO746" s="13"/>
      <c r="TLP746" s="13"/>
      <c r="TLQ746" s="13"/>
      <c r="TLR746" s="13"/>
      <c r="TLS746" s="13"/>
      <c r="TLT746" s="13"/>
      <c r="TLU746" s="13"/>
      <c r="TLV746" s="13"/>
      <c r="TLW746" s="13"/>
      <c r="TLX746" s="13"/>
      <c r="TLY746" s="13"/>
      <c r="TLZ746" s="13"/>
      <c r="TMA746" s="13"/>
      <c r="TMB746" s="13"/>
      <c r="TMC746" s="13"/>
      <c r="TMD746" s="13"/>
      <c r="TME746" s="13"/>
      <c r="TMF746" s="13"/>
      <c r="TMG746" s="13"/>
      <c r="TMH746" s="13"/>
      <c r="TMI746" s="13"/>
      <c r="TMJ746" s="13"/>
      <c r="TMK746" s="13"/>
      <c r="TML746" s="13"/>
      <c r="TMM746" s="13"/>
      <c r="TMN746" s="13"/>
      <c r="TMO746" s="13"/>
      <c r="TMP746" s="13"/>
      <c r="TMQ746" s="13"/>
      <c r="TMR746" s="13"/>
      <c r="TMS746" s="13"/>
      <c r="TMT746" s="13"/>
      <c r="TMU746" s="13"/>
      <c r="TMV746" s="13"/>
      <c r="TMW746" s="13"/>
      <c r="TMX746" s="13"/>
      <c r="TMY746" s="13"/>
      <c r="TMZ746" s="13"/>
      <c r="TNA746" s="13"/>
      <c r="TNB746" s="13"/>
      <c r="TNC746" s="13"/>
      <c r="TND746" s="13"/>
      <c r="TNE746" s="13"/>
      <c r="TNF746" s="13"/>
      <c r="TNG746" s="13"/>
      <c r="TNH746" s="13"/>
      <c r="TNI746" s="13"/>
      <c r="TNJ746" s="13"/>
      <c r="TNK746" s="13"/>
      <c r="TNL746" s="13"/>
      <c r="TNM746" s="13"/>
      <c r="TNN746" s="13"/>
      <c r="TNO746" s="13"/>
      <c r="TNP746" s="13"/>
      <c r="TNQ746" s="13"/>
      <c r="TNR746" s="13"/>
      <c r="TNS746" s="13"/>
      <c r="TNT746" s="13"/>
      <c r="TNU746" s="13"/>
      <c r="TNV746" s="13"/>
      <c r="TNW746" s="13"/>
      <c r="TNX746" s="13"/>
      <c r="TNY746" s="13"/>
      <c r="TNZ746" s="13"/>
      <c r="TOA746" s="13"/>
      <c r="TOB746" s="13"/>
      <c r="TOC746" s="13"/>
      <c r="TOD746" s="13"/>
      <c r="TOE746" s="13"/>
      <c r="TOF746" s="13"/>
      <c r="TOG746" s="13"/>
      <c r="TOH746" s="13"/>
      <c r="TOI746" s="13"/>
      <c r="TOJ746" s="13"/>
      <c r="TOK746" s="13"/>
      <c r="TOL746" s="13"/>
      <c r="TOM746" s="13"/>
      <c r="TON746" s="13"/>
      <c r="TOO746" s="13"/>
      <c r="TOP746" s="13"/>
      <c r="TOQ746" s="13"/>
      <c r="TOR746" s="13"/>
      <c r="TOS746" s="13"/>
      <c r="TOT746" s="13"/>
      <c r="TOU746" s="13"/>
      <c r="TOV746" s="13"/>
      <c r="TOW746" s="13"/>
      <c r="TOX746" s="13"/>
      <c r="TOY746" s="13"/>
      <c r="TOZ746" s="13"/>
      <c r="TPA746" s="13"/>
      <c r="TPB746" s="13"/>
      <c r="TPC746" s="13"/>
      <c r="TPD746" s="13"/>
      <c r="TPE746" s="13"/>
      <c r="TPF746" s="13"/>
      <c r="TPG746" s="13"/>
      <c r="TPH746" s="13"/>
      <c r="TPI746" s="13"/>
      <c r="TPJ746" s="13"/>
      <c r="TPK746" s="13"/>
      <c r="TPL746" s="13"/>
      <c r="TPM746" s="13"/>
      <c r="TPN746" s="13"/>
      <c r="TPO746" s="13"/>
      <c r="TPP746" s="13"/>
      <c r="TPQ746" s="13"/>
      <c r="TPR746" s="13"/>
      <c r="TPS746" s="13"/>
      <c r="TPT746" s="13"/>
      <c r="TPU746" s="13"/>
      <c r="TPV746" s="13"/>
      <c r="TPW746" s="13"/>
      <c r="TPX746" s="13"/>
      <c r="TPY746" s="13"/>
      <c r="TPZ746" s="13"/>
      <c r="TQA746" s="13"/>
      <c r="TQB746" s="13"/>
      <c r="TQC746" s="13"/>
      <c r="TQD746" s="13"/>
      <c r="TQE746" s="13"/>
      <c r="TQF746" s="13"/>
      <c r="TQG746" s="13"/>
      <c r="TQH746" s="13"/>
      <c r="TQI746" s="13"/>
      <c r="TQJ746" s="13"/>
      <c r="TQK746" s="13"/>
      <c r="TQL746" s="13"/>
      <c r="TQM746" s="13"/>
      <c r="TQN746" s="13"/>
      <c r="TQO746" s="13"/>
      <c r="TQP746" s="13"/>
      <c r="TQQ746" s="13"/>
      <c r="TQR746" s="13"/>
      <c r="TQS746" s="13"/>
      <c r="TQT746" s="13"/>
      <c r="TQU746" s="13"/>
      <c r="TQV746" s="13"/>
      <c r="TQW746" s="13"/>
      <c r="TQX746" s="13"/>
      <c r="TQY746" s="13"/>
      <c r="TQZ746" s="13"/>
      <c r="TRA746" s="13"/>
      <c r="TRB746" s="13"/>
      <c r="TRC746" s="13"/>
      <c r="TRD746" s="13"/>
      <c r="TRE746" s="13"/>
      <c r="TRF746" s="13"/>
      <c r="TRG746" s="13"/>
      <c r="TRH746" s="13"/>
      <c r="TRI746" s="13"/>
      <c r="TRJ746" s="13"/>
      <c r="TRK746" s="13"/>
      <c r="TRL746" s="13"/>
      <c r="TRM746" s="13"/>
      <c r="TRN746" s="13"/>
      <c r="TRO746" s="13"/>
      <c r="TRP746" s="13"/>
      <c r="TRQ746" s="13"/>
      <c r="TRR746" s="13"/>
      <c r="TRS746" s="13"/>
      <c r="TRT746" s="13"/>
      <c r="TRU746" s="13"/>
      <c r="TRV746" s="13"/>
      <c r="TRW746" s="13"/>
      <c r="TRX746" s="13"/>
      <c r="TRY746" s="13"/>
      <c r="TRZ746" s="13"/>
      <c r="TSA746" s="13"/>
      <c r="TSB746" s="13"/>
      <c r="TSC746" s="13"/>
      <c r="TSD746" s="13"/>
      <c r="TSE746" s="13"/>
      <c r="TSF746" s="13"/>
      <c r="TSG746" s="13"/>
      <c r="TSH746" s="13"/>
      <c r="TSI746" s="13"/>
      <c r="TSJ746" s="13"/>
      <c r="TSK746" s="13"/>
      <c r="TSL746" s="13"/>
      <c r="TSM746" s="13"/>
      <c r="TSN746" s="13"/>
      <c r="TSO746" s="13"/>
      <c r="TSP746" s="13"/>
      <c r="TSQ746" s="13"/>
      <c r="TSR746" s="13"/>
      <c r="TSS746" s="13"/>
      <c r="TST746" s="13"/>
      <c r="TSU746" s="13"/>
      <c r="TSV746" s="13"/>
      <c r="TSW746" s="13"/>
      <c r="TSX746" s="13"/>
      <c r="TSY746" s="13"/>
      <c r="TSZ746" s="13"/>
      <c r="TTA746" s="13"/>
      <c r="TTB746" s="13"/>
      <c r="TTC746" s="13"/>
      <c r="TTD746" s="13"/>
      <c r="TTE746" s="13"/>
      <c r="TTF746" s="13"/>
      <c r="TTG746" s="13"/>
      <c r="TTH746" s="13"/>
      <c r="TTI746" s="13"/>
      <c r="TTJ746" s="13"/>
      <c r="TTK746" s="13"/>
      <c r="TTL746" s="13"/>
      <c r="TTM746" s="13"/>
      <c r="TTN746" s="13"/>
      <c r="TTO746" s="13"/>
      <c r="TTP746" s="13"/>
      <c r="TTQ746" s="13"/>
      <c r="TTR746" s="13"/>
      <c r="TTS746" s="13"/>
      <c r="TTT746" s="13"/>
      <c r="TTU746" s="13"/>
      <c r="TTV746" s="13"/>
      <c r="TTW746" s="13"/>
      <c r="TTX746" s="13"/>
      <c r="TTY746" s="13"/>
      <c r="TTZ746" s="13"/>
      <c r="TUA746" s="13"/>
      <c r="TUB746" s="13"/>
      <c r="TUC746" s="13"/>
      <c r="TUD746" s="13"/>
      <c r="TUE746" s="13"/>
      <c r="TUF746" s="13"/>
      <c r="TUG746" s="13"/>
      <c r="TUH746" s="13"/>
      <c r="TUI746" s="13"/>
      <c r="TUJ746" s="13"/>
      <c r="TUK746" s="13"/>
      <c r="TUL746" s="13"/>
      <c r="TUM746" s="13"/>
      <c r="TUN746" s="13"/>
      <c r="TUO746" s="13"/>
      <c r="TUP746" s="13"/>
      <c r="TUQ746" s="13"/>
      <c r="TUR746" s="13"/>
      <c r="TUS746" s="13"/>
      <c r="TUT746" s="13"/>
      <c r="TUU746" s="13"/>
      <c r="TUV746" s="13"/>
      <c r="TUW746" s="13"/>
      <c r="TUX746" s="13"/>
      <c r="TUY746" s="13"/>
      <c r="TUZ746" s="13"/>
      <c r="TVA746" s="13"/>
      <c r="TVB746" s="13"/>
      <c r="TVC746" s="13"/>
      <c r="TVD746" s="13"/>
      <c r="TVE746" s="13"/>
      <c r="TVF746" s="13"/>
      <c r="TVG746" s="13"/>
      <c r="TVH746" s="13"/>
      <c r="TVI746" s="13"/>
      <c r="TVJ746" s="13"/>
      <c r="TVK746" s="13"/>
      <c r="TVL746" s="13"/>
      <c r="TVM746" s="13"/>
      <c r="TVN746" s="13"/>
      <c r="TVO746" s="13"/>
      <c r="TVP746" s="13"/>
      <c r="TVQ746" s="13"/>
      <c r="TVR746" s="13"/>
      <c r="TVS746" s="13"/>
      <c r="TVT746" s="13"/>
      <c r="TVU746" s="13"/>
      <c r="TVV746" s="13"/>
      <c r="TVW746" s="13"/>
      <c r="TVX746" s="13"/>
      <c r="TVY746" s="13"/>
      <c r="TVZ746" s="13"/>
      <c r="TWA746" s="13"/>
      <c r="TWB746" s="13"/>
      <c r="TWC746" s="13"/>
      <c r="TWD746" s="13"/>
      <c r="TWE746" s="13"/>
      <c r="TWF746" s="13"/>
      <c r="TWG746" s="13"/>
      <c r="TWH746" s="13"/>
      <c r="TWI746" s="13"/>
      <c r="TWJ746" s="13"/>
      <c r="TWK746" s="13"/>
      <c r="TWL746" s="13"/>
      <c r="TWM746" s="13"/>
      <c r="TWN746" s="13"/>
      <c r="TWO746" s="13"/>
      <c r="TWP746" s="13"/>
      <c r="TWQ746" s="13"/>
      <c r="TWR746" s="13"/>
      <c r="TWS746" s="13"/>
      <c r="TWT746" s="13"/>
      <c r="TWU746" s="13"/>
      <c r="TWV746" s="13"/>
      <c r="TWW746" s="13"/>
      <c r="TWX746" s="13"/>
      <c r="TWY746" s="13"/>
      <c r="TWZ746" s="13"/>
      <c r="TXA746" s="13"/>
      <c r="TXB746" s="13"/>
      <c r="TXC746" s="13"/>
      <c r="TXD746" s="13"/>
      <c r="TXE746" s="13"/>
      <c r="TXF746" s="13"/>
      <c r="TXG746" s="13"/>
      <c r="TXH746" s="13"/>
      <c r="TXI746" s="13"/>
      <c r="TXJ746" s="13"/>
      <c r="TXK746" s="13"/>
      <c r="TXL746" s="13"/>
      <c r="TXM746" s="13"/>
      <c r="TXN746" s="13"/>
      <c r="TXO746" s="13"/>
      <c r="TXP746" s="13"/>
      <c r="TXQ746" s="13"/>
      <c r="TXR746" s="13"/>
      <c r="TXS746" s="13"/>
      <c r="TXT746" s="13"/>
      <c r="TXU746" s="13"/>
      <c r="TXV746" s="13"/>
      <c r="TXW746" s="13"/>
      <c r="TXX746" s="13"/>
      <c r="TXY746" s="13"/>
      <c r="TXZ746" s="13"/>
      <c r="TYA746" s="13"/>
      <c r="TYB746" s="13"/>
      <c r="TYC746" s="13"/>
      <c r="TYD746" s="13"/>
      <c r="TYE746" s="13"/>
      <c r="TYF746" s="13"/>
      <c r="TYG746" s="13"/>
      <c r="TYH746" s="13"/>
      <c r="TYI746" s="13"/>
      <c r="TYJ746" s="13"/>
      <c r="TYK746" s="13"/>
      <c r="TYL746" s="13"/>
      <c r="TYM746" s="13"/>
      <c r="TYN746" s="13"/>
      <c r="TYO746" s="13"/>
      <c r="TYP746" s="13"/>
      <c r="TYQ746" s="13"/>
      <c r="TYR746" s="13"/>
      <c r="TYS746" s="13"/>
      <c r="TYT746" s="13"/>
      <c r="TYU746" s="13"/>
      <c r="TYV746" s="13"/>
      <c r="TYW746" s="13"/>
      <c r="TYX746" s="13"/>
      <c r="TYY746" s="13"/>
      <c r="TYZ746" s="13"/>
      <c r="TZA746" s="13"/>
      <c r="TZB746" s="13"/>
      <c r="TZC746" s="13"/>
      <c r="TZD746" s="13"/>
      <c r="TZE746" s="13"/>
      <c r="TZF746" s="13"/>
      <c r="TZG746" s="13"/>
      <c r="TZH746" s="13"/>
      <c r="TZI746" s="13"/>
      <c r="TZJ746" s="13"/>
      <c r="TZK746" s="13"/>
      <c r="TZL746" s="13"/>
      <c r="TZM746" s="13"/>
      <c r="TZN746" s="13"/>
      <c r="TZO746" s="13"/>
      <c r="TZP746" s="13"/>
      <c r="TZQ746" s="13"/>
      <c r="TZR746" s="13"/>
      <c r="TZS746" s="13"/>
      <c r="TZT746" s="13"/>
      <c r="TZU746" s="13"/>
      <c r="TZV746" s="13"/>
      <c r="TZW746" s="13"/>
      <c r="TZX746" s="13"/>
      <c r="TZY746" s="13"/>
      <c r="TZZ746" s="13"/>
      <c r="UAA746" s="13"/>
      <c r="UAB746" s="13"/>
      <c r="UAC746" s="13"/>
      <c r="UAD746" s="13"/>
      <c r="UAE746" s="13"/>
      <c r="UAF746" s="13"/>
      <c r="UAG746" s="13"/>
      <c r="UAH746" s="13"/>
      <c r="UAI746" s="13"/>
      <c r="UAJ746" s="13"/>
      <c r="UAK746" s="13"/>
      <c r="UAL746" s="13"/>
      <c r="UAM746" s="13"/>
      <c r="UAN746" s="13"/>
      <c r="UAO746" s="13"/>
      <c r="UAP746" s="13"/>
      <c r="UAQ746" s="13"/>
      <c r="UAR746" s="13"/>
      <c r="UAS746" s="13"/>
      <c r="UAT746" s="13"/>
      <c r="UAU746" s="13"/>
      <c r="UAV746" s="13"/>
      <c r="UAW746" s="13"/>
      <c r="UAX746" s="13"/>
      <c r="UAY746" s="13"/>
      <c r="UAZ746" s="13"/>
      <c r="UBA746" s="13"/>
      <c r="UBB746" s="13"/>
      <c r="UBC746" s="13"/>
      <c r="UBD746" s="13"/>
      <c r="UBE746" s="13"/>
      <c r="UBF746" s="13"/>
      <c r="UBG746" s="13"/>
      <c r="UBH746" s="13"/>
      <c r="UBI746" s="13"/>
      <c r="UBJ746" s="13"/>
      <c r="UBK746" s="13"/>
      <c r="UBL746" s="13"/>
      <c r="UBM746" s="13"/>
      <c r="UBN746" s="13"/>
      <c r="UBO746" s="13"/>
      <c r="UBP746" s="13"/>
      <c r="UBQ746" s="13"/>
      <c r="UBR746" s="13"/>
      <c r="UBS746" s="13"/>
      <c r="UBT746" s="13"/>
      <c r="UBU746" s="13"/>
      <c r="UBV746" s="13"/>
      <c r="UBW746" s="13"/>
      <c r="UBX746" s="13"/>
      <c r="UBY746" s="13"/>
      <c r="UBZ746" s="13"/>
      <c r="UCA746" s="13"/>
      <c r="UCB746" s="13"/>
      <c r="UCC746" s="13"/>
      <c r="UCD746" s="13"/>
      <c r="UCE746" s="13"/>
      <c r="UCF746" s="13"/>
      <c r="UCG746" s="13"/>
      <c r="UCH746" s="13"/>
      <c r="UCI746" s="13"/>
      <c r="UCJ746" s="13"/>
      <c r="UCK746" s="13"/>
      <c r="UCL746" s="13"/>
      <c r="UCM746" s="13"/>
      <c r="UCN746" s="13"/>
      <c r="UCO746" s="13"/>
      <c r="UCP746" s="13"/>
      <c r="UCQ746" s="13"/>
      <c r="UCR746" s="13"/>
      <c r="UCS746" s="13"/>
      <c r="UCT746" s="13"/>
      <c r="UCU746" s="13"/>
      <c r="UCV746" s="13"/>
      <c r="UCW746" s="13"/>
      <c r="UCX746" s="13"/>
      <c r="UCY746" s="13"/>
      <c r="UCZ746" s="13"/>
      <c r="UDA746" s="13"/>
      <c r="UDB746" s="13"/>
      <c r="UDC746" s="13"/>
      <c r="UDD746" s="13"/>
      <c r="UDE746" s="13"/>
      <c r="UDF746" s="13"/>
      <c r="UDG746" s="13"/>
      <c r="UDH746" s="13"/>
      <c r="UDI746" s="13"/>
      <c r="UDJ746" s="13"/>
      <c r="UDK746" s="13"/>
      <c r="UDL746" s="13"/>
      <c r="UDM746" s="13"/>
      <c r="UDN746" s="13"/>
      <c r="UDO746" s="13"/>
      <c r="UDP746" s="13"/>
      <c r="UDQ746" s="13"/>
      <c r="UDR746" s="13"/>
      <c r="UDS746" s="13"/>
      <c r="UDT746" s="13"/>
      <c r="UDU746" s="13"/>
      <c r="UDV746" s="13"/>
      <c r="UDW746" s="13"/>
      <c r="UDX746" s="13"/>
      <c r="UDY746" s="13"/>
      <c r="UDZ746" s="13"/>
      <c r="UEA746" s="13"/>
      <c r="UEB746" s="13"/>
      <c r="UEC746" s="13"/>
      <c r="UED746" s="13"/>
      <c r="UEE746" s="13"/>
      <c r="UEF746" s="13"/>
      <c r="UEG746" s="13"/>
      <c r="UEH746" s="13"/>
      <c r="UEI746" s="13"/>
      <c r="UEJ746" s="13"/>
      <c r="UEK746" s="13"/>
      <c r="UEL746" s="13"/>
      <c r="UEM746" s="13"/>
      <c r="UEN746" s="13"/>
      <c r="UEO746" s="13"/>
      <c r="UEP746" s="13"/>
      <c r="UEQ746" s="13"/>
      <c r="UER746" s="13"/>
      <c r="UES746" s="13"/>
      <c r="UET746" s="13"/>
      <c r="UEU746" s="13"/>
      <c r="UEV746" s="13"/>
      <c r="UEW746" s="13"/>
      <c r="UEX746" s="13"/>
      <c r="UEY746" s="13"/>
      <c r="UEZ746" s="13"/>
      <c r="UFA746" s="13"/>
      <c r="UFB746" s="13"/>
      <c r="UFC746" s="13"/>
      <c r="UFD746" s="13"/>
      <c r="UFE746" s="13"/>
      <c r="UFF746" s="13"/>
      <c r="UFG746" s="13"/>
      <c r="UFH746" s="13"/>
      <c r="UFI746" s="13"/>
      <c r="UFJ746" s="13"/>
      <c r="UFK746" s="13"/>
      <c r="UFL746" s="13"/>
      <c r="UFM746" s="13"/>
      <c r="UFN746" s="13"/>
      <c r="UFO746" s="13"/>
      <c r="UFP746" s="13"/>
      <c r="UFQ746" s="13"/>
      <c r="UFR746" s="13"/>
      <c r="UFS746" s="13"/>
      <c r="UFT746" s="13"/>
      <c r="UFU746" s="13"/>
      <c r="UFV746" s="13"/>
      <c r="UFW746" s="13"/>
      <c r="UFX746" s="13"/>
      <c r="UFY746" s="13"/>
      <c r="UFZ746" s="13"/>
      <c r="UGA746" s="13"/>
      <c r="UGB746" s="13"/>
      <c r="UGC746" s="13"/>
      <c r="UGD746" s="13"/>
      <c r="UGE746" s="13"/>
      <c r="UGF746" s="13"/>
      <c r="UGG746" s="13"/>
      <c r="UGH746" s="13"/>
      <c r="UGI746" s="13"/>
      <c r="UGJ746" s="13"/>
      <c r="UGK746" s="13"/>
      <c r="UGL746" s="13"/>
      <c r="UGM746" s="13"/>
      <c r="UGN746" s="13"/>
      <c r="UGO746" s="13"/>
      <c r="UGP746" s="13"/>
      <c r="UGQ746" s="13"/>
      <c r="UGR746" s="13"/>
      <c r="UGS746" s="13"/>
      <c r="UGT746" s="13"/>
      <c r="UGU746" s="13"/>
      <c r="UGV746" s="13"/>
      <c r="UGW746" s="13"/>
      <c r="UGX746" s="13"/>
      <c r="UGY746" s="13"/>
      <c r="UGZ746" s="13"/>
      <c r="UHA746" s="13"/>
      <c r="UHB746" s="13"/>
      <c r="UHC746" s="13"/>
      <c r="UHD746" s="13"/>
      <c r="UHE746" s="13"/>
      <c r="UHF746" s="13"/>
      <c r="UHG746" s="13"/>
      <c r="UHH746" s="13"/>
      <c r="UHI746" s="13"/>
      <c r="UHJ746" s="13"/>
      <c r="UHK746" s="13"/>
      <c r="UHL746" s="13"/>
      <c r="UHM746" s="13"/>
      <c r="UHN746" s="13"/>
      <c r="UHO746" s="13"/>
      <c r="UHP746" s="13"/>
      <c r="UHQ746" s="13"/>
      <c r="UHR746" s="13"/>
      <c r="UHS746" s="13"/>
      <c r="UHT746" s="13"/>
      <c r="UHU746" s="13"/>
      <c r="UHV746" s="13"/>
      <c r="UHW746" s="13"/>
      <c r="UHX746" s="13"/>
      <c r="UHY746" s="13"/>
      <c r="UHZ746" s="13"/>
      <c r="UIA746" s="13"/>
      <c r="UIB746" s="13"/>
      <c r="UIC746" s="13"/>
      <c r="UID746" s="13"/>
      <c r="UIE746" s="13"/>
      <c r="UIF746" s="13"/>
      <c r="UIG746" s="13"/>
      <c r="UIH746" s="13"/>
      <c r="UII746" s="13"/>
      <c r="UIJ746" s="13"/>
      <c r="UIK746" s="13"/>
      <c r="UIL746" s="13"/>
      <c r="UIM746" s="13"/>
      <c r="UIN746" s="13"/>
      <c r="UIO746" s="13"/>
      <c r="UIP746" s="13"/>
      <c r="UIQ746" s="13"/>
      <c r="UIR746" s="13"/>
      <c r="UIS746" s="13"/>
      <c r="UIT746" s="13"/>
      <c r="UIU746" s="13"/>
      <c r="UIV746" s="13"/>
      <c r="UIW746" s="13"/>
      <c r="UIX746" s="13"/>
      <c r="UIY746" s="13"/>
      <c r="UIZ746" s="13"/>
      <c r="UJA746" s="13"/>
      <c r="UJB746" s="13"/>
      <c r="UJC746" s="13"/>
      <c r="UJD746" s="13"/>
      <c r="UJE746" s="13"/>
      <c r="UJF746" s="13"/>
      <c r="UJG746" s="13"/>
      <c r="UJH746" s="13"/>
      <c r="UJI746" s="13"/>
      <c r="UJJ746" s="13"/>
      <c r="UJK746" s="13"/>
      <c r="UJL746" s="13"/>
      <c r="UJM746" s="13"/>
      <c r="UJN746" s="13"/>
      <c r="UJO746" s="13"/>
      <c r="UJP746" s="13"/>
      <c r="UJQ746" s="13"/>
      <c r="UJR746" s="13"/>
      <c r="UJS746" s="13"/>
      <c r="UJT746" s="13"/>
      <c r="UJU746" s="13"/>
      <c r="UJV746" s="13"/>
      <c r="UJW746" s="13"/>
      <c r="UJX746" s="13"/>
      <c r="UJY746" s="13"/>
      <c r="UJZ746" s="13"/>
      <c r="UKA746" s="13"/>
      <c r="UKB746" s="13"/>
      <c r="UKC746" s="13"/>
      <c r="UKD746" s="13"/>
      <c r="UKE746" s="13"/>
      <c r="UKF746" s="13"/>
      <c r="UKG746" s="13"/>
      <c r="UKH746" s="13"/>
      <c r="UKI746" s="13"/>
      <c r="UKJ746" s="13"/>
      <c r="UKK746" s="13"/>
      <c r="UKL746" s="13"/>
      <c r="UKM746" s="13"/>
      <c r="UKN746" s="13"/>
      <c r="UKO746" s="13"/>
      <c r="UKP746" s="13"/>
      <c r="UKQ746" s="13"/>
      <c r="UKR746" s="13"/>
      <c r="UKS746" s="13"/>
      <c r="UKT746" s="13"/>
      <c r="UKU746" s="13"/>
      <c r="UKV746" s="13"/>
      <c r="UKW746" s="13"/>
      <c r="UKX746" s="13"/>
      <c r="UKY746" s="13"/>
      <c r="UKZ746" s="13"/>
      <c r="ULA746" s="13"/>
      <c r="ULB746" s="13"/>
      <c r="ULC746" s="13"/>
      <c r="ULD746" s="13"/>
      <c r="ULE746" s="13"/>
      <c r="ULF746" s="13"/>
      <c r="ULG746" s="13"/>
      <c r="ULH746" s="13"/>
      <c r="ULI746" s="13"/>
      <c r="ULJ746" s="13"/>
      <c r="ULK746" s="13"/>
      <c r="ULL746" s="13"/>
      <c r="ULM746" s="13"/>
      <c r="ULN746" s="13"/>
      <c r="ULO746" s="13"/>
      <c r="ULP746" s="13"/>
      <c r="ULQ746" s="13"/>
      <c r="ULR746" s="13"/>
      <c r="ULS746" s="13"/>
      <c r="ULT746" s="13"/>
      <c r="ULU746" s="13"/>
      <c r="ULV746" s="13"/>
      <c r="ULW746" s="13"/>
      <c r="ULX746" s="13"/>
      <c r="ULY746" s="13"/>
      <c r="ULZ746" s="13"/>
      <c r="UMA746" s="13"/>
      <c r="UMB746" s="13"/>
      <c r="UMC746" s="13"/>
      <c r="UMD746" s="13"/>
      <c r="UME746" s="13"/>
      <c r="UMF746" s="13"/>
      <c r="UMG746" s="13"/>
      <c r="UMH746" s="13"/>
      <c r="UMI746" s="13"/>
      <c r="UMJ746" s="13"/>
      <c r="UMK746" s="13"/>
      <c r="UML746" s="13"/>
      <c r="UMM746" s="13"/>
      <c r="UMN746" s="13"/>
      <c r="UMO746" s="13"/>
      <c r="UMP746" s="13"/>
      <c r="UMQ746" s="13"/>
      <c r="UMR746" s="13"/>
      <c r="UMS746" s="13"/>
      <c r="UMT746" s="13"/>
      <c r="UMU746" s="13"/>
      <c r="UMV746" s="13"/>
      <c r="UMW746" s="13"/>
      <c r="UMX746" s="13"/>
      <c r="UMY746" s="13"/>
      <c r="UMZ746" s="13"/>
      <c r="UNA746" s="13"/>
      <c r="UNB746" s="13"/>
      <c r="UNC746" s="13"/>
      <c r="UND746" s="13"/>
      <c r="UNE746" s="13"/>
      <c r="UNF746" s="13"/>
      <c r="UNG746" s="13"/>
      <c r="UNH746" s="13"/>
      <c r="UNI746" s="13"/>
      <c r="UNJ746" s="13"/>
      <c r="UNK746" s="13"/>
      <c r="UNL746" s="13"/>
      <c r="UNM746" s="13"/>
      <c r="UNN746" s="13"/>
      <c r="UNO746" s="13"/>
      <c r="UNP746" s="13"/>
      <c r="UNQ746" s="13"/>
      <c r="UNR746" s="13"/>
      <c r="UNS746" s="13"/>
      <c r="UNT746" s="13"/>
      <c r="UNU746" s="13"/>
      <c r="UNV746" s="13"/>
      <c r="UNW746" s="13"/>
      <c r="UNX746" s="13"/>
      <c r="UNY746" s="13"/>
      <c r="UNZ746" s="13"/>
      <c r="UOA746" s="13"/>
      <c r="UOB746" s="13"/>
      <c r="UOC746" s="13"/>
      <c r="UOD746" s="13"/>
      <c r="UOE746" s="13"/>
      <c r="UOF746" s="13"/>
      <c r="UOG746" s="13"/>
      <c r="UOH746" s="13"/>
      <c r="UOI746" s="13"/>
      <c r="UOJ746" s="13"/>
      <c r="UOK746" s="13"/>
      <c r="UOL746" s="13"/>
      <c r="UOM746" s="13"/>
      <c r="UON746" s="13"/>
      <c r="UOO746" s="13"/>
      <c r="UOP746" s="13"/>
      <c r="UOQ746" s="13"/>
      <c r="UOR746" s="13"/>
      <c r="UOS746" s="13"/>
      <c r="UOT746" s="13"/>
      <c r="UOU746" s="13"/>
      <c r="UOV746" s="13"/>
      <c r="UOW746" s="13"/>
      <c r="UOX746" s="13"/>
      <c r="UOY746" s="13"/>
      <c r="UOZ746" s="13"/>
      <c r="UPA746" s="13"/>
      <c r="UPB746" s="13"/>
      <c r="UPC746" s="13"/>
      <c r="UPD746" s="13"/>
      <c r="UPE746" s="13"/>
      <c r="UPF746" s="13"/>
      <c r="UPG746" s="13"/>
      <c r="UPH746" s="13"/>
      <c r="UPI746" s="13"/>
      <c r="UPJ746" s="13"/>
      <c r="UPK746" s="13"/>
      <c r="UPL746" s="13"/>
      <c r="UPM746" s="13"/>
      <c r="UPN746" s="13"/>
      <c r="UPO746" s="13"/>
      <c r="UPP746" s="13"/>
      <c r="UPQ746" s="13"/>
      <c r="UPR746" s="13"/>
      <c r="UPS746" s="13"/>
      <c r="UPT746" s="13"/>
      <c r="UPU746" s="13"/>
      <c r="UPV746" s="13"/>
      <c r="UPW746" s="13"/>
      <c r="UPX746" s="13"/>
      <c r="UPY746" s="13"/>
      <c r="UPZ746" s="13"/>
      <c r="UQA746" s="13"/>
      <c r="UQB746" s="13"/>
      <c r="UQC746" s="13"/>
      <c r="UQD746" s="13"/>
      <c r="UQE746" s="13"/>
      <c r="UQF746" s="13"/>
      <c r="UQG746" s="13"/>
      <c r="UQH746" s="13"/>
      <c r="UQI746" s="13"/>
      <c r="UQJ746" s="13"/>
      <c r="UQK746" s="13"/>
      <c r="UQL746" s="13"/>
      <c r="UQM746" s="13"/>
      <c r="UQN746" s="13"/>
      <c r="UQO746" s="13"/>
      <c r="UQP746" s="13"/>
      <c r="UQQ746" s="13"/>
      <c r="UQR746" s="13"/>
      <c r="UQS746" s="13"/>
      <c r="UQT746" s="13"/>
      <c r="UQU746" s="13"/>
      <c r="UQV746" s="13"/>
      <c r="UQW746" s="13"/>
      <c r="UQX746" s="13"/>
      <c r="UQY746" s="13"/>
      <c r="UQZ746" s="13"/>
      <c r="URA746" s="13"/>
      <c r="URB746" s="13"/>
      <c r="URC746" s="13"/>
      <c r="URD746" s="13"/>
      <c r="URE746" s="13"/>
      <c r="URF746" s="13"/>
      <c r="URG746" s="13"/>
      <c r="URH746" s="13"/>
      <c r="URI746" s="13"/>
      <c r="URJ746" s="13"/>
      <c r="URK746" s="13"/>
      <c r="URL746" s="13"/>
      <c r="URM746" s="13"/>
      <c r="URN746" s="13"/>
      <c r="URO746" s="13"/>
      <c r="URP746" s="13"/>
      <c r="URQ746" s="13"/>
      <c r="URR746" s="13"/>
      <c r="URS746" s="13"/>
      <c r="URT746" s="13"/>
      <c r="URU746" s="13"/>
      <c r="URV746" s="13"/>
      <c r="URW746" s="13"/>
      <c r="URX746" s="13"/>
      <c r="URY746" s="13"/>
      <c r="URZ746" s="13"/>
      <c r="USA746" s="13"/>
      <c r="USB746" s="13"/>
      <c r="USC746" s="13"/>
      <c r="USD746" s="13"/>
      <c r="USE746" s="13"/>
      <c r="USF746" s="13"/>
      <c r="USG746" s="13"/>
      <c r="USH746" s="13"/>
      <c r="USI746" s="13"/>
      <c r="USJ746" s="13"/>
      <c r="USK746" s="13"/>
      <c r="USL746" s="13"/>
      <c r="USM746" s="13"/>
      <c r="USN746" s="13"/>
      <c r="USO746" s="13"/>
      <c r="USP746" s="13"/>
      <c r="USQ746" s="13"/>
      <c r="USR746" s="13"/>
      <c r="USS746" s="13"/>
      <c r="UST746" s="13"/>
      <c r="USU746" s="13"/>
      <c r="USV746" s="13"/>
      <c r="USW746" s="13"/>
      <c r="USX746" s="13"/>
      <c r="USY746" s="13"/>
      <c r="USZ746" s="13"/>
      <c r="UTA746" s="13"/>
      <c r="UTB746" s="13"/>
      <c r="UTC746" s="13"/>
      <c r="UTD746" s="13"/>
      <c r="UTE746" s="13"/>
      <c r="UTF746" s="13"/>
      <c r="UTG746" s="13"/>
      <c r="UTH746" s="13"/>
      <c r="UTI746" s="13"/>
      <c r="UTJ746" s="13"/>
      <c r="UTK746" s="13"/>
      <c r="UTL746" s="13"/>
      <c r="UTM746" s="13"/>
      <c r="UTN746" s="13"/>
      <c r="UTO746" s="13"/>
      <c r="UTP746" s="13"/>
      <c r="UTQ746" s="13"/>
      <c r="UTR746" s="13"/>
      <c r="UTS746" s="13"/>
      <c r="UTT746" s="13"/>
      <c r="UTU746" s="13"/>
      <c r="UTV746" s="13"/>
      <c r="UTW746" s="13"/>
      <c r="UTX746" s="13"/>
      <c r="UTY746" s="13"/>
      <c r="UTZ746" s="13"/>
      <c r="UUA746" s="13"/>
      <c r="UUB746" s="13"/>
      <c r="UUC746" s="13"/>
      <c r="UUD746" s="13"/>
      <c r="UUE746" s="13"/>
      <c r="UUF746" s="13"/>
      <c r="UUG746" s="13"/>
      <c r="UUH746" s="13"/>
      <c r="UUI746" s="13"/>
      <c r="UUJ746" s="13"/>
      <c r="UUK746" s="13"/>
      <c r="UUL746" s="13"/>
      <c r="UUM746" s="13"/>
      <c r="UUN746" s="13"/>
      <c r="UUO746" s="13"/>
      <c r="UUP746" s="13"/>
      <c r="UUQ746" s="13"/>
      <c r="UUR746" s="13"/>
      <c r="UUS746" s="13"/>
      <c r="UUT746" s="13"/>
      <c r="UUU746" s="13"/>
      <c r="UUV746" s="13"/>
      <c r="UUW746" s="13"/>
      <c r="UUX746" s="13"/>
      <c r="UUY746" s="13"/>
      <c r="UUZ746" s="13"/>
      <c r="UVA746" s="13"/>
      <c r="UVB746" s="13"/>
      <c r="UVC746" s="13"/>
      <c r="UVD746" s="13"/>
      <c r="UVE746" s="13"/>
      <c r="UVF746" s="13"/>
      <c r="UVG746" s="13"/>
      <c r="UVH746" s="13"/>
      <c r="UVI746" s="13"/>
      <c r="UVJ746" s="13"/>
      <c r="UVK746" s="13"/>
      <c r="UVL746" s="13"/>
      <c r="UVM746" s="13"/>
      <c r="UVN746" s="13"/>
      <c r="UVO746" s="13"/>
      <c r="UVP746" s="13"/>
      <c r="UVQ746" s="13"/>
      <c r="UVR746" s="13"/>
      <c r="UVS746" s="13"/>
      <c r="UVT746" s="13"/>
      <c r="UVU746" s="13"/>
      <c r="UVV746" s="13"/>
      <c r="UVW746" s="13"/>
      <c r="UVX746" s="13"/>
      <c r="UVY746" s="13"/>
      <c r="UVZ746" s="13"/>
      <c r="UWA746" s="13"/>
      <c r="UWB746" s="13"/>
      <c r="UWC746" s="13"/>
      <c r="UWD746" s="13"/>
      <c r="UWE746" s="13"/>
      <c r="UWF746" s="13"/>
      <c r="UWG746" s="13"/>
      <c r="UWH746" s="13"/>
      <c r="UWI746" s="13"/>
      <c r="UWJ746" s="13"/>
      <c r="UWK746" s="13"/>
      <c r="UWL746" s="13"/>
      <c r="UWM746" s="13"/>
      <c r="UWN746" s="13"/>
      <c r="UWO746" s="13"/>
      <c r="UWP746" s="13"/>
      <c r="UWQ746" s="13"/>
      <c r="UWR746" s="13"/>
      <c r="UWS746" s="13"/>
      <c r="UWT746" s="13"/>
      <c r="UWU746" s="13"/>
      <c r="UWV746" s="13"/>
      <c r="UWW746" s="13"/>
      <c r="UWX746" s="13"/>
      <c r="UWY746" s="13"/>
      <c r="UWZ746" s="13"/>
      <c r="UXA746" s="13"/>
      <c r="UXB746" s="13"/>
      <c r="UXC746" s="13"/>
      <c r="UXD746" s="13"/>
      <c r="UXE746" s="13"/>
      <c r="UXF746" s="13"/>
      <c r="UXG746" s="13"/>
      <c r="UXH746" s="13"/>
      <c r="UXI746" s="13"/>
      <c r="UXJ746" s="13"/>
      <c r="UXK746" s="13"/>
      <c r="UXL746" s="13"/>
      <c r="UXM746" s="13"/>
      <c r="UXN746" s="13"/>
      <c r="UXO746" s="13"/>
      <c r="UXP746" s="13"/>
      <c r="UXQ746" s="13"/>
      <c r="UXR746" s="13"/>
      <c r="UXS746" s="13"/>
      <c r="UXT746" s="13"/>
      <c r="UXU746" s="13"/>
      <c r="UXV746" s="13"/>
      <c r="UXW746" s="13"/>
      <c r="UXX746" s="13"/>
      <c r="UXY746" s="13"/>
      <c r="UXZ746" s="13"/>
      <c r="UYA746" s="13"/>
      <c r="UYB746" s="13"/>
      <c r="UYC746" s="13"/>
      <c r="UYD746" s="13"/>
      <c r="UYE746" s="13"/>
      <c r="UYF746" s="13"/>
      <c r="UYG746" s="13"/>
      <c r="UYH746" s="13"/>
      <c r="UYI746" s="13"/>
      <c r="UYJ746" s="13"/>
      <c r="UYK746" s="13"/>
      <c r="UYL746" s="13"/>
      <c r="UYM746" s="13"/>
      <c r="UYN746" s="13"/>
      <c r="UYO746" s="13"/>
      <c r="UYP746" s="13"/>
      <c r="UYQ746" s="13"/>
      <c r="UYR746" s="13"/>
      <c r="UYS746" s="13"/>
      <c r="UYT746" s="13"/>
      <c r="UYU746" s="13"/>
      <c r="UYV746" s="13"/>
      <c r="UYW746" s="13"/>
      <c r="UYX746" s="13"/>
      <c r="UYY746" s="13"/>
      <c r="UYZ746" s="13"/>
      <c r="UZA746" s="13"/>
      <c r="UZB746" s="13"/>
      <c r="UZC746" s="13"/>
      <c r="UZD746" s="13"/>
      <c r="UZE746" s="13"/>
      <c r="UZF746" s="13"/>
      <c r="UZG746" s="13"/>
      <c r="UZH746" s="13"/>
      <c r="UZI746" s="13"/>
      <c r="UZJ746" s="13"/>
      <c r="UZK746" s="13"/>
      <c r="UZL746" s="13"/>
      <c r="UZM746" s="13"/>
      <c r="UZN746" s="13"/>
      <c r="UZO746" s="13"/>
      <c r="UZP746" s="13"/>
      <c r="UZQ746" s="13"/>
      <c r="UZR746" s="13"/>
      <c r="UZS746" s="13"/>
      <c r="UZT746" s="13"/>
      <c r="UZU746" s="13"/>
      <c r="UZV746" s="13"/>
      <c r="UZW746" s="13"/>
      <c r="UZX746" s="13"/>
      <c r="UZY746" s="13"/>
      <c r="UZZ746" s="13"/>
      <c r="VAA746" s="13"/>
      <c r="VAB746" s="13"/>
      <c r="VAC746" s="13"/>
      <c r="VAD746" s="13"/>
      <c r="VAE746" s="13"/>
      <c r="VAF746" s="13"/>
      <c r="VAG746" s="13"/>
      <c r="VAH746" s="13"/>
      <c r="VAI746" s="13"/>
      <c r="VAJ746" s="13"/>
      <c r="VAK746" s="13"/>
      <c r="VAL746" s="13"/>
      <c r="VAM746" s="13"/>
      <c r="VAN746" s="13"/>
      <c r="VAO746" s="13"/>
      <c r="VAP746" s="13"/>
      <c r="VAQ746" s="13"/>
      <c r="VAR746" s="13"/>
      <c r="VAS746" s="13"/>
      <c r="VAT746" s="13"/>
      <c r="VAU746" s="13"/>
      <c r="VAV746" s="13"/>
      <c r="VAW746" s="13"/>
      <c r="VAX746" s="13"/>
      <c r="VAY746" s="13"/>
      <c r="VAZ746" s="13"/>
      <c r="VBA746" s="13"/>
      <c r="VBB746" s="13"/>
      <c r="VBC746" s="13"/>
      <c r="VBD746" s="13"/>
      <c r="VBE746" s="13"/>
      <c r="VBF746" s="13"/>
      <c r="VBG746" s="13"/>
      <c r="VBH746" s="13"/>
      <c r="VBI746" s="13"/>
      <c r="VBJ746" s="13"/>
      <c r="VBK746" s="13"/>
      <c r="VBL746" s="13"/>
      <c r="VBM746" s="13"/>
      <c r="VBN746" s="13"/>
      <c r="VBO746" s="13"/>
      <c r="VBP746" s="13"/>
      <c r="VBQ746" s="13"/>
      <c r="VBR746" s="13"/>
      <c r="VBS746" s="13"/>
      <c r="VBT746" s="13"/>
      <c r="VBU746" s="13"/>
      <c r="VBV746" s="13"/>
      <c r="VBW746" s="13"/>
      <c r="VBX746" s="13"/>
      <c r="VBY746" s="13"/>
      <c r="VBZ746" s="13"/>
      <c r="VCA746" s="13"/>
      <c r="VCB746" s="13"/>
      <c r="VCC746" s="13"/>
      <c r="VCD746" s="13"/>
      <c r="VCE746" s="13"/>
      <c r="VCF746" s="13"/>
      <c r="VCG746" s="13"/>
      <c r="VCH746" s="13"/>
      <c r="VCI746" s="13"/>
      <c r="VCJ746" s="13"/>
      <c r="VCK746" s="13"/>
      <c r="VCL746" s="13"/>
      <c r="VCM746" s="13"/>
      <c r="VCN746" s="13"/>
      <c r="VCO746" s="13"/>
      <c r="VCP746" s="13"/>
      <c r="VCQ746" s="13"/>
      <c r="VCR746" s="13"/>
      <c r="VCS746" s="13"/>
      <c r="VCT746" s="13"/>
      <c r="VCU746" s="13"/>
      <c r="VCV746" s="13"/>
      <c r="VCW746" s="13"/>
      <c r="VCX746" s="13"/>
      <c r="VCY746" s="13"/>
      <c r="VCZ746" s="13"/>
      <c r="VDA746" s="13"/>
      <c r="VDB746" s="13"/>
      <c r="VDC746" s="13"/>
      <c r="VDD746" s="13"/>
      <c r="VDE746" s="13"/>
      <c r="VDF746" s="13"/>
      <c r="VDG746" s="13"/>
      <c r="VDH746" s="13"/>
      <c r="VDI746" s="13"/>
      <c r="VDJ746" s="13"/>
      <c r="VDK746" s="13"/>
      <c r="VDL746" s="13"/>
      <c r="VDM746" s="13"/>
      <c r="VDN746" s="13"/>
      <c r="VDO746" s="13"/>
      <c r="VDP746" s="13"/>
      <c r="VDQ746" s="13"/>
      <c r="VDR746" s="13"/>
      <c r="VDS746" s="13"/>
      <c r="VDT746" s="13"/>
      <c r="VDU746" s="13"/>
      <c r="VDV746" s="13"/>
      <c r="VDW746" s="13"/>
      <c r="VDX746" s="13"/>
      <c r="VDY746" s="13"/>
      <c r="VDZ746" s="13"/>
      <c r="VEA746" s="13"/>
      <c r="VEB746" s="13"/>
      <c r="VEC746" s="13"/>
      <c r="VED746" s="13"/>
      <c r="VEE746" s="13"/>
      <c r="VEF746" s="13"/>
      <c r="VEG746" s="13"/>
      <c r="VEH746" s="13"/>
      <c r="VEI746" s="13"/>
      <c r="VEJ746" s="13"/>
      <c r="VEK746" s="13"/>
      <c r="VEL746" s="13"/>
      <c r="VEM746" s="13"/>
      <c r="VEN746" s="13"/>
      <c r="VEO746" s="13"/>
      <c r="VEP746" s="13"/>
      <c r="VEQ746" s="13"/>
      <c r="VER746" s="13"/>
      <c r="VES746" s="13"/>
      <c r="VET746" s="13"/>
      <c r="VEU746" s="13"/>
      <c r="VEV746" s="13"/>
      <c r="VEW746" s="13"/>
      <c r="VEX746" s="13"/>
      <c r="VEY746" s="13"/>
      <c r="VEZ746" s="13"/>
      <c r="VFA746" s="13"/>
      <c r="VFB746" s="13"/>
      <c r="VFC746" s="13"/>
      <c r="VFD746" s="13"/>
      <c r="VFE746" s="13"/>
      <c r="VFF746" s="13"/>
      <c r="VFG746" s="13"/>
      <c r="VFH746" s="13"/>
      <c r="VFI746" s="13"/>
      <c r="VFJ746" s="13"/>
      <c r="VFK746" s="13"/>
      <c r="VFL746" s="13"/>
      <c r="VFM746" s="13"/>
      <c r="VFN746" s="13"/>
      <c r="VFO746" s="13"/>
      <c r="VFP746" s="13"/>
      <c r="VFQ746" s="13"/>
      <c r="VFR746" s="13"/>
      <c r="VFS746" s="13"/>
      <c r="VFT746" s="13"/>
      <c r="VFU746" s="13"/>
      <c r="VFV746" s="13"/>
      <c r="VFW746" s="13"/>
      <c r="VFX746" s="13"/>
      <c r="VFY746" s="13"/>
      <c r="VFZ746" s="13"/>
      <c r="VGA746" s="13"/>
      <c r="VGB746" s="13"/>
      <c r="VGC746" s="13"/>
      <c r="VGD746" s="13"/>
      <c r="VGE746" s="13"/>
      <c r="VGF746" s="13"/>
      <c r="VGG746" s="13"/>
      <c r="VGH746" s="13"/>
      <c r="VGI746" s="13"/>
      <c r="VGJ746" s="13"/>
      <c r="VGK746" s="13"/>
      <c r="VGL746" s="13"/>
      <c r="VGM746" s="13"/>
      <c r="VGN746" s="13"/>
      <c r="VGO746" s="13"/>
      <c r="VGP746" s="13"/>
      <c r="VGQ746" s="13"/>
      <c r="VGR746" s="13"/>
      <c r="VGS746" s="13"/>
      <c r="VGT746" s="13"/>
      <c r="VGU746" s="13"/>
      <c r="VGV746" s="13"/>
      <c r="VGW746" s="13"/>
      <c r="VGX746" s="13"/>
      <c r="VGY746" s="13"/>
      <c r="VGZ746" s="13"/>
      <c r="VHA746" s="13"/>
      <c r="VHB746" s="13"/>
      <c r="VHC746" s="13"/>
      <c r="VHD746" s="13"/>
      <c r="VHE746" s="13"/>
      <c r="VHF746" s="13"/>
      <c r="VHG746" s="13"/>
      <c r="VHH746" s="13"/>
      <c r="VHI746" s="13"/>
      <c r="VHJ746" s="13"/>
      <c r="VHK746" s="13"/>
      <c r="VHL746" s="13"/>
      <c r="VHM746" s="13"/>
      <c r="VHN746" s="13"/>
      <c r="VHO746" s="13"/>
      <c r="VHP746" s="13"/>
      <c r="VHQ746" s="13"/>
      <c r="VHR746" s="13"/>
      <c r="VHS746" s="13"/>
      <c r="VHT746" s="13"/>
      <c r="VHU746" s="13"/>
      <c r="VHV746" s="13"/>
      <c r="VHW746" s="13"/>
      <c r="VHX746" s="13"/>
      <c r="VHY746" s="13"/>
      <c r="VHZ746" s="13"/>
      <c r="VIA746" s="13"/>
      <c r="VIB746" s="13"/>
      <c r="VIC746" s="13"/>
      <c r="VID746" s="13"/>
      <c r="VIE746" s="13"/>
      <c r="VIF746" s="13"/>
      <c r="VIG746" s="13"/>
      <c r="VIH746" s="13"/>
      <c r="VII746" s="13"/>
      <c r="VIJ746" s="13"/>
      <c r="VIK746" s="13"/>
      <c r="VIL746" s="13"/>
      <c r="VIM746" s="13"/>
      <c r="VIN746" s="13"/>
      <c r="VIO746" s="13"/>
      <c r="VIP746" s="13"/>
      <c r="VIQ746" s="13"/>
      <c r="VIR746" s="13"/>
      <c r="VIS746" s="13"/>
      <c r="VIT746" s="13"/>
      <c r="VIU746" s="13"/>
      <c r="VIV746" s="13"/>
      <c r="VIW746" s="13"/>
      <c r="VIX746" s="13"/>
      <c r="VIY746" s="13"/>
      <c r="VIZ746" s="13"/>
      <c r="VJA746" s="13"/>
      <c r="VJB746" s="13"/>
      <c r="VJC746" s="13"/>
      <c r="VJD746" s="13"/>
      <c r="VJE746" s="13"/>
      <c r="VJF746" s="13"/>
      <c r="VJG746" s="13"/>
      <c r="VJH746" s="13"/>
      <c r="VJI746" s="13"/>
      <c r="VJJ746" s="13"/>
      <c r="VJK746" s="13"/>
      <c r="VJL746" s="13"/>
      <c r="VJM746" s="13"/>
      <c r="VJN746" s="13"/>
      <c r="VJO746" s="13"/>
      <c r="VJP746" s="13"/>
      <c r="VJQ746" s="13"/>
      <c r="VJR746" s="13"/>
      <c r="VJS746" s="13"/>
      <c r="VJT746" s="13"/>
      <c r="VJU746" s="13"/>
      <c r="VJV746" s="13"/>
      <c r="VJW746" s="13"/>
      <c r="VJX746" s="13"/>
      <c r="VJY746" s="13"/>
      <c r="VJZ746" s="13"/>
      <c r="VKA746" s="13"/>
      <c r="VKB746" s="13"/>
      <c r="VKC746" s="13"/>
      <c r="VKD746" s="13"/>
      <c r="VKE746" s="13"/>
      <c r="VKF746" s="13"/>
      <c r="VKG746" s="13"/>
      <c r="VKH746" s="13"/>
      <c r="VKI746" s="13"/>
      <c r="VKJ746" s="13"/>
      <c r="VKK746" s="13"/>
      <c r="VKL746" s="13"/>
      <c r="VKM746" s="13"/>
      <c r="VKN746" s="13"/>
      <c r="VKO746" s="13"/>
      <c r="VKP746" s="13"/>
      <c r="VKQ746" s="13"/>
      <c r="VKR746" s="13"/>
      <c r="VKS746" s="13"/>
      <c r="VKT746" s="13"/>
      <c r="VKU746" s="13"/>
      <c r="VKV746" s="13"/>
      <c r="VKW746" s="13"/>
      <c r="VKX746" s="13"/>
      <c r="VKY746" s="13"/>
      <c r="VKZ746" s="13"/>
      <c r="VLA746" s="13"/>
      <c r="VLB746" s="13"/>
      <c r="VLC746" s="13"/>
      <c r="VLD746" s="13"/>
      <c r="VLE746" s="13"/>
      <c r="VLF746" s="13"/>
      <c r="VLG746" s="13"/>
      <c r="VLH746" s="13"/>
      <c r="VLI746" s="13"/>
      <c r="VLJ746" s="13"/>
      <c r="VLK746" s="13"/>
      <c r="VLL746" s="13"/>
      <c r="VLM746" s="13"/>
      <c r="VLN746" s="13"/>
      <c r="VLO746" s="13"/>
      <c r="VLP746" s="13"/>
      <c r="VLQ746" s="13"/>
      <c r="VLR746" s="13"/>
      <c r="VLS746" s="13"/>
      <c r="VLT746" s="13"/>
      <c r="VLU746" s="13"/>
      <c r="VLV746" s="13"/>
      <c r="VLW746" s="13"/>
      <c r="VLX746" s="13"/>
      <c r="VLY746" s="13"/>
      <c r="VLZ746" s="13"/>
      <c r="VMA746" s="13"/>
      <c r="VMB746" s="13"/>
      <c r="VMC746" s="13"/>
      <c r="VMD746" s="13"/>
      <c r="VME746" s="13"/>
      <c r="VMF746" s="13"/>
      <c r="VMG746" s="13"/>
      <c r="VMH746" s="13"/>
      <c r="VMI746" s="13"/>
      <c r="VMJ746" s="13"/>
      <c r="VMK746" s="13"/>
      <c r="VML746" s="13"/>
      <c r="VMM746" s="13"/>
      <c r="VMN746" s="13"/>
      <c r="VMO746" s="13"/>
      <c r="VMP746" s="13"/>
      <c r="VMQ746" s="13"/>
      <c r="VMR746" s="13"/>
      <c r="VMS746" s="13"/>
      <c r="VMT746" s="13"/>
      <c r="VMU746" s="13"/>
      <c r="VMV746" s="13"/>
      <c r="VMW746" s="13"/>
      <c r="VMX746" s="13"/>
      <c r="VMY746" s="13"/>
      <c r="VMZ746" s="13"/>
      <c r="VNA746" s="13"/>
      <c r="VNB746" s="13"/>
      <c r="VNC746" s="13"/>
      <c r="VND746" s="13"/>
      <c r="VNE746" s="13"/>
      <c r="VNF746" s="13"/>
      <c r="VNG746" s="13"/>
      <c r="VNH746" s="13"/>
      <c r="VNI746" s="13"/>
      <c r="VNJ746" s="13"/>
      <c r="VNK746" s="13"/>
      <c r="VNL746" s="13"/>
      <c r="VNM746" s="13"/>
      <c r="VNN746" s="13"/>
      <c r="VNO746" s="13"/>
      <c r="VNP746" s="13"/>
      <c r="VNQ746" s="13"/>
      <c r="VNR746" s="13"/>
      <c r="VNS746" s="13"/>
      <c r="VNT746" s="13"/>
      <c r="VNU746" s="13"/>
      <c r="VNV746" s="13"/>
      <c r="VNW746" s="13"/>
      <c r="VNX746" s="13"/>
      <c r="VNY746" s="13"/>
      <c r="VNZ746" s="13"/>
      <c r="VOA746" s="13"/>
      <c r="VOB746" s="13"/>
      <c r="VOC746" s="13"/>
      <c r="VOD746" s="13"/>
      <c r="VOE746" s="13"/>
      <c r="VOF746" s="13"/>
      <c r="VOG746" s="13"/>
      <c r="VOH746" s="13"/>
      <c r="VOI746" s="13"/>
      <c r="VOJ746" s="13"/>
      <c r="VOK746" s="13"/>
      <c r="VOL746" s="13"/>
      <c r="VOM746" s="13"/>
      <c r="VON746" s="13"/>
      <c r="VOO746" s="13"/>
      <c r="VOP746" s="13"/>
      <c r="VOQ746" s="13"/>
      <c r="VOR746" s="13"/>
      <c r="VOS746" s="13"/>
      <c r="VOT746" s="13"/>
      <c r="VOU746" s="13"/>
      <c r="VOV746" s="13"/>
      <c r="VOW746" s="13"/>
      <c r="VOX746" s="13"/>
      <c r="VOY746" s="13"/>
      <c r="VOZ746" s="13"/>
      <c r="VPA746" s="13"/>
      <c r="VPB746" s="13"/>
      <c r="VPC746" s="13"/>
      <c r="VPD746" s="13"/>
      <c r="VPE746" s="13"/>
      <c r="VPF746" s="13"/>
      <c r="VPG746" s="13"/>
      <c r="VPH746" s="13"/>
      <c r="VPI746" s="13"/>
      <c r="VPJ746" s="13"/>
      <c r="VPK746" s="13"/>
      <c r="VPL746" s="13"/>
      <c r="VPM746" s="13"/>
      <c r="VPN746" s="13"/>
      <c r="VPO746" s="13"/>
      <c r="VPP746" s="13"/>
      <c r="VPQ746" s="13"/>
      <c r="VPR746" s="13"/>
      <c r="VPS746" s="13"/>
      <c r="VPT746" s="13"/>
      <c r="VPU746" s="13"/>
      <c r="VPV746" s="13"/>
      <c r="VPW746" s="13"/>
      <c r="VPX746" s="13"/>
      <c r="VPY746" s="13"/>
      <c r="VPZ746" s="13"/>
      <c r="VQA746" s="13"/>
      <c r="VQB746" s="13"/>
      <c r="VQC746" s="13"/>
      <c r="VQD746" s="13"/>
      <c r="VQE746" s="13"/>
      <c r="VQF746" s="13"/>
      <c r="VQG746" s="13"/>
      <c r="VQH746" s="13"/>
      <c r="VQI746" s="13"/>
      <c r="VQJ746" s="13"/>
      <c r="VQK746" s="13"/>
      <c r="VQL746" s="13"/>
      <c r="VQM746" s="13"/>
      <c r="VQN746" s="13"/>
      <c r="VQO746" s="13"/>
      <c r="VQP746" s="13"/>
      <c r="VQQ746" s="13"/>
      <c r="VQR746" s="13"/>
      <c r="VQS746" s="13"/>
      <c r="VQT746" s="13"/>
      <c r="VQU746" s="13"/>
      <c r="VQV746" s="13"/>
      <c r="VQW746" s="13"/>
      <c r="VQX746" s="13"/>
      <c r="VQY746" s="13"/>
      <c r="VQZ746" s="13"/>
      <c r="VRA746" s="13"/>
      <c r="VRB746" s="13"/>
      <c r="VRC746" s="13"/>
      <c r="VRD746" s="13"/>
      <c r="VRE746" s="13"/>
      <c r="VRF746" s="13"/>
      <c r="VRG746" s="13"/>
      <c r="VRH746" s="13"/>
      <c r="VRI746" s="13"/>
      <c r="VRJ746" s="13"/>
      <c r="VRK746" s="13"/>
      <c r="VRL746" s="13"/>
      <c r="VRM746" s="13"/>
      <c r="VRN746" s="13"/>
      <c r="VRO746" s="13"/>
      <c r="VRP746" s="13"/>
      <c r="VRQ746" s="13"/>
      <c r="VRR746" s="13"/>
      <c r="VRS746" s="13"/>
      <c r="VRT746" s="13"/>
      <c r="VRU746" s="13"/>
      <c r="VRV746" s="13"/>
      <c r="VRW746" s="13"/>
      <c r="VRX746" s="13"/>
      <c r="VRY746" s="13"/>
      <c r="VRZ746" s="13"/>
      <c r="VSA746" s="13"/>
      <c r="VSB746" s="13"/>
      <c r="VSC746" s="13"/>
      <c r="VSD746" s="13"/>
      <c r="VSE746" s="13"/>
      <c r="VSF746" s="13"/>
      <c r="VSG746" s="13"/>
      <c r="VSH746" s="13"/>
      <c r="VSI746" s="13"/>
      <c r="VSJ746" s="13"/>
      <c r="VSK746" s="13"/>
      <c r="VSL746" s="13"/>
      <c r="VSM746" s="13"/>
      <c r="VSN746" s="13"/>
      <c r="VSO746" s="13"/>
      <c r="VSP746" s="13"/>
      <c r="VSQ746" s="13"/>
      <c r="VSR746" s="13"/>
      <c r="VSS746" s="13"/>
      <c r="VST746" s="13"/>
      <c r="VSU746" s="13"/>
      <c r="VSV746" s="13"/>
      <c r="VSW746" s="13"/>
      <c r="VSX746" s="13"/>
      <c r="VSY746" s="13"/>
      <c r="VSZ746" s="13"/>
      <c r="VTA746" s="13"/>
      <c r="VTB746" s="13"/>
      <c r="VTC746" s="13"/>
      <c r="VTD746" s="13"/>
      <c r="VTE746" s="13"/>
      <c r="VTF746" s="13"/>
      <c r="VTG746" s="13"/>
      <c r="VTH746" s="13"/>
      <c r="VTI746" s="13"/>
      <c r="VTJ746" s="13"/>
      <c r="VTK746" s="13"/>
      <c r="VTL746" s="13"/>
      <c r="VTM746" s="13"/>
      <c r="VTN746" s="13"/>
      <c r="VTO746" s="13"/>
      <c r="VTP746" s="13"/>
      <c r="VTQ746" s="13"/>
      <c r="VTR746" s="13"/>
      <c r="VTS746" s="13"/>
      <c r="VTT746" s="13"/>
      <c r="VTU746" s="13"/>
      <c r="VTV746" s="13"/>
      <c r="VTW746" s="13"/>
      <c r="VTX746" s="13"/>
      <c r="VTY746" s="13"/>
      <c r="VTZ746" s="13"/>
      <c r="VUA746" s="13"/>
      <c r="VUB746" s="13"/>
      <c r="VUC746" s="13"/>
      <c r="VUD746" s="13"/>
      <c r="VUE746" s="13"/>
      <c r="VUF746" s="13"/>
      <c r="VUG746" s="13"/>
      <c r="VUH746" s="13"/>
      <c r="VUI746" s="13"/>
      <c r="VUJ746" s="13"/>
      <c r="VUK746" s="13"/>
      <c r="VUL746" s="13"/>
      <c r="VUM746" s="13"/>
      <c r="VUN746" s="13"/>
      <c r="VUO746" s="13"/>
      <c r="VUP746" s="13"/>
      <c r="VUQ746" s="13"/>
      <c r="VUR746" s="13"/>
      <c r="VUS746" s="13"/>
      <c r="VUT746" s="13"/>
      <c r="VUU746" s="13"/>
      <c r="VUV746" s="13"/>
      <c r="VUW746" s="13"/>
      <c r="VUX746" s="13"/>
      <c r="VUY746" s="13"/>
      <c r="VUZ746" s="13"/>
      <c r="VVA746" s="13"/>
      <c r="VVB746" s="13"/>
      <c r="VVC746" s="13"/>
      <c r="VVD746" s="13"/>
      <c r="VVE746" s="13"/>
      <c r="VVF746" s="13"/>
      <c r="VVG746" s="13"/>
      <c r="VVH746" s="13"/>
      <c r="VVI746" s="13"/>
      <c r="VVJ746" s="13"/>
      <c r="VVK746" s="13"/>
      <c r="VVL746" s="13"/>
      <c r="VVM746" s="13"/>
      <c r="VVN746" s="13"/>
      <c r="VVO746" s="13"/>
      <c r="VVP746" s="13"/>
      <c r="VVQ746" s="13"/>
      <c r="VVR746" s="13"/>
      <c r="VVS746" s="13"/>
      <c r="VVT746" s="13"/>
      <c r="VVU746" s="13"/>
      <c r="VVV746" s="13"/>
      <c r="VVW746" s="13"/>
      <c r="VVX746" s="13"/>
      <c r="VVY746" s="13"/>
      <c r="VVZ746" s="13"/>
      <c r="VWA746" s="13"/>
      <c r="VWB746" s="13"/>
      <c r="VWC746" s="13"/>
      <c r="VWD746" s="13"/>
      <c r="VWE746" s="13"/>
      <c r="VWF746" s="13"/>
      <c r="VWG746" s="13"/>
      <c r="VWH746" s="13"/>
      <c r="VWI746" s="13"/>
      <c r="VWJ746" s="13"/>
      <c r="VWK746" s="13"/>
      <c r="VWL746" s="13"/>
      <c r="VWM746" s="13"/>
      <c r="VWN746" s="13"/>
      <c r="VWO746" s="13"/>
      <c r="VWP746" s="13"/>
      <c r="VWQ746" s="13"/>
      <c r="VWR746" s="13"/>
      <c r="VWS746" s="13"/>
      <c r="VWT746" s="13"/>
      <c r="VWU746" s="13"/>
      <c r="VWV746" s="13"/>
      <c r="VWW746" s="13"/>
      <c r="VWX746" s="13"/>
      <c r="VWY746" s="13"/>
      <c r="VWZ746" s="13"/>
      <c r="VXA746" s="13"/>
      <c r="VXB746" s="13"/>
      <c r="VXC746" s="13"/>
      <c r="VXD746" s="13"/>
      <c r="VXE746" s="13"/>
      <c r="VXF746" s="13"/>
      <c r="VXG746" s="13"/>
      <c r="VXH746" s="13"/>
      <c r="VXI746" s="13"/>
      <c r="VXJ746" s="13"/>
      <c r="VXK746" s="13"/>
      <c r="VXL746" s="13"/>
      <c r="VXM746" s="13"/>
      <c r="VXN746" s="13"/>
      <c r="VXO746" s="13"/>
      <c r="VXP746" s="13"/>
      <c r="VXQ746" s="13"/>
      <c r="VXR746" s="13"/>
      <c r="VXS746" s="13"/>
      <c r="VXT746" s="13"/>
      <c r="VXU746" s="13"/>
      <c r="VXV746" s="13"/>
      <c r="VXW746" s="13"/>
      <c r="VXX746" s="13"/>
      <c r="VXY746" s="13"/>
      <c r="VXZ746" s="13"/>
      <c r="VYA746" s="13"/>
      <c r="VYB746" s="13"/>
      <c r="VYC746" s="13"/>
      <c r="VYD746" s="13"/>
      <c r="VYE746" s="13"/>
      <c r="VYF746" s="13"/>
      <c r="VYG746" s="13"/>
      <c r="VYH746" s="13"/>
      <c r="VYI746" s="13"/>
      <c r="VYJ746" s="13"/>
      <c r="VYK746" s="13"/>
      <c r="VYL746" s="13"/>
      <c r="VYM746" s="13"/>
      <c r="VYN746" s="13"/>
      <c r="VYO746" s="13"/>
      <c r="VYP746" s="13"/>
      <c r="VYQ746" s="13"/>
      <c r="VYR746" s="13"/>
      <c r="VYS746" s="13"/>
      <c r="VYT746" s="13"/>
      <c r="VYU746" s="13"/>
      <c r="VYV746" s="13"/>
      <c r="VYW746" s="13"/>
      <c r="VYX746" s="13"/>
      <c r="VYY746" s="13"/>
      <c r="VYZ746" s="13"/>
      <c r="VZA746" s="13"/>
      <c r="VZB746" s="13"/>
      <c r="VZC746" s="13"/>
      <c r="VZD746" s="13"/>
      <c r="VZE746" s="13"/>
      <c r="VZF746" s="13"/>
      <c r="VZG746" s="13"/>
      <c r="VZH746" s="13"/>
      <c r="VZI746" s="13"/>
      <c r="VZJ746" s="13"/>
      <c r="VZK746" s="13"/>
      <c r="VZL746" s="13"/>
      <c r="VZM746" s="13"/>
      <c r="VZN746" s="13"/>
      <c r="VZO746" s="13"/>
      <c r="VZP746" s="13"/>
      <c r="VZQ746" s="13"/>
      <c r="VZR746" s="13"/>
      <c r="VZS746" s="13"/>
      <c r="VZT746" s="13"/>
      <c r="VZU746" s="13"/>
      <c r="VZV746" s="13"/>
      <c r="VZW746" s="13"/>
      <c r="VZX746" s="13"/>
      <c r="VZY746" s="13"/>
      <c r="VZZ746" s="13"/>
      <c r="WAA746" s="13"/>
      <c r="WAB746" s="13"/>
      <c r="WAC746" s="13"/>
      <c r="WAD746" s="13"/>
      <c r="WAE746" s="13"/>
      <c r="WAF746" s="13"/>
      <c r="WAG746" s="13"/>
      <c r="WAH746" s="13"/>
      <c r="WAI746" s="13"/>
      <c r="WAJ746" s="13"/>
      <c r="WAK746" s="13"/>
      <c r="WAL746" s="13"/>
      <c r="WAM746" s="13"/>
      <c r="WAN746" s="13"/>
      <c r="WAO746" s="13"/>
      <c r="WAP746" s="13"/>
      <c r="WAQ746" s="13"/>
      <c r="WAR746" s="13"/>
      <c r="WAS746" s="13"/>
      <c r="WAT746" s="13"/>
      <c r="WAU746" s="13"/>
      <c r="WAV746" s="13"/>
      <c r="WAW746" s="13"/>
      <c r="WAX746" s="13"/>
      <c r="WAY746" s="13"/>
      <c r="WAZ746" s="13"/>
      <c r="WBA746" s="13"/>
      <c r="WBB746" s="13"/>
      <c r="WBC746" s="13"/>
      <c r="WBD746" s="13"/>
      <c r="WBE746" s="13"/>
      <c r="WBF746" s="13"/>
      <c r="WBG746" s="13"/>
      <c r="WBH746" s="13"/>
      <c r="WBI746" s="13"/>
      <c r="WBJ746" s="13"/>
      <c r="WBK746" s="13"/>
      <c r="WBL746" s="13"/>
      <c r="WBM746" s="13"/>
      <c r="WBN746" s="13"/>
      <c r="WBO746" s="13"/>
      <c r="WBP746" s="13"/>
      <c r="WBQ746" s="13"/>
      <c r="WBR746" s="13"/>
      <c r="WBS746" s="13"/>
      <c r="WBT746" s="13"/>
      <c r="WBU746" s="13"/>
      <c r="WBV746" s="13"/>
      <c r="WBW746" s="13"/>
      <c r="WBX746" s="13"/>
      <c r="WBY746" s="13"/>
      <c r="WBZ746" s="13"/>
      <c r="WCA746" s="13"/>
      <c r="WCB746" s="13"/>
      <c r="WCC746" s="13"/>
      <c r="WCD746" s="13"/>
      <c r="WCE746" s="13"/>
      <c r="WCF746" s="13"/>
      <c r="WCG746" s="13"/>
      <c r="WCH746" s="13"/>
      <c r="WCI746" s="13"/>
      <c r="WCJ746" s="13"/>
      <c r="WCK746" s="13"/>
      <c r="WCL746" s="13"/>
      <c r="WCM746" s="13"/>
      <c r="WCN746" s="13"/>
      <c r="WCO746" s="13"/>
      <c r="WCP746" s="13"/>
      <c r="WCQ746" s="13"/>
      <c r="WCR746" s="13"/>
      <c r="WCS746" s="13"/>
      <c r="WCT746" s="13"/>
      <c r="WCU746" s="13"/>
      <c r="WCV746" s="13"/>
      <c r="WCW746" s="13"/>
      <c r="WCX746" s="13"/>
      <c r="WCY746" s="13"/>
      <c r="WCZ746" s="13"/>
      <c r="WDA746" s="13"/>
      <c r="WDB746" s="13"/>
      <c r="WDC746" s="13"/>
      <c r="WDD746" s="13"/>
      <c r="WDE746" s="13"/>
      <c r="WDF746" s="13"/>
      <c r="WDG746" s="13"/>
      <c r="WDH746" s="13"/>
      <c r="WDI746" s="13"/>
      <c r="WDJ746" s="13"/>
      <c r="WDK746" s="13"/>
      <c r="WDL746" s="13"/>
      <c r="WDM746" s="13"/>
      <c r="WDN746" s="13"/>
      <c r="WDO746" s="13"/>
      <c r="WDP746" s="13"/>
      <c r="WDQ746" s="13"/>
      <c r="WDR746" s="13"/>
      <c r="WDS746" s="13"/>
      <c r="WDT746" s="13"/>
      <c r="WDU746" s="13"/>
      <c r="WDV746" s="13"/>
      <c r="WDW746" s="13"/>
      <c r="WDX746" s="13"/>
      <c r="WDY746" s="13"/>
      <c r="WDZ746" s="13"/>
      <c r="WEA746" s="13"/>
      <c r="WEB746" s="13"/>
      <c r="WEC746" s="13"/>
      <c r="WED746" s="13"/>
      <c r="WEE746" s="13"/>
      <c r="WEF746" s="13"/>
      <c r="WEG746" s="13"/>
      <c r="WEH746" s="13"/>
      <c r="WEI746" s="13"/>
      <c r="WEJ746" s="13"/>
      <c r="WEK746" s="13"/>
      <c r="WEL746" s="13"/>
      <c r="WEM746" s="13"/>
      <c r="WEN746" s="13"/>
      <c r="WEO746" s="13"/>
      <c r="WEP746" s="13"/>
      <c r="WEQ746" s="13"/>
      <c r="WER746" s="13"/>
      <c r="WES746" s="13"/>
      <c r="WET746" s="13"/>
      <c r="WEU746" s="13"/>
      <c r="WEV746" s="13"/>
      <c r="WEW746" s="13"/>
      <c r="WEX746" s="13"/>
      <c r="WEY746" s="13"/>
      <c r="WEZ746" s="13"/>
      <c r="WFA746" s="13"/>
      <c r="WFB746" s="13"/>
      <c r="WFC746" s="13"/>
      <c r="WFD746" s="13"/>
      <c r="WFE746" s="13"/>
      <c r="WFF746" s="13"/>
      <c r="WFG746" s="13"/>
      <c r="WFH746" s="13"/>
      <c r="WFI746" s="13"/>
      <c r="WFJ746" s="13"/>
      <c r="WFK746" s="13"/>
      <c r="WFL746" s="13"/>
      <c r="WFM746" s="13"/>
      <c r="WFN746" s="13"/>
      <c r="WFO746" s="13"/>
      <c r="WFP746" s="13"/>
      <c r="WFQ746" s="13"/>
      <c r="WFR746" s="13"/>
      <c r="WFS746" s="13"/>
      <c r="WFT746" s="13"/>
      <c r="WFU746" s="13"/>
      <c r="WFV746" s="13"/>
      <c r="WFW746" s="13"/>
      <c r="WFX746" s="13"/>
      <c r="WFY746" s="13"/>
      <c r="WFZ746" s="13"/>
      <c r="WGA746" s="13"/>
      <c r="WGB746" s="13"/>
      <c r="WGC746" s="13"/>
      <c r="WGD746" s="13"/>
      <c r="WGE746" s="13"/>
      <c r="WGF746" s="13"/>
      <c r="WGG746" s="13"/>
      <c r="WGH746" s="13"/>
      <c r="WGI746" s="13"/>
      <c r="WGJ746" s="13"/>
      <c r="WGK746" s="13"/>
      <c r="WGL746" s="13"/>
      <c r="WGM746" s="13"/>
      <c r="WGN746" s="13"/>
      <c r="WGO746" s="13"/>
      <c r="WGP746" s="13"/>
      <c r="WGQ746" s="13"/>
      <c r="WGR746" s="13"/>
      <c r="WGS746" s="13"/>
      <c r="WGT746" s="13"/>
      <c r="WGU746" s="13"/>
      <c r="WGV746" s="13"/>
      <c r="WGW746" s="13"/>
      <c r="WGX746" s="13"/>
      <c r="WGY746" s="13"/>
      <c r="WGZ746" s="13"/>
      <c r="WHA746" s="13"/>
      <c r="WHB746" s="13"/>
      <c r="WHC746" s="13"/>
      <c r="WHD746" s="13"/>
      <c r="WHE746" s="13"/>
      <c r="WHF746" s="13"/>
      <c r="WHG746" s="13"/>
      <c r="WHH746" s="13"/>
      <c r="WHI746" s="13"/>
      <c r="WHJ746" s="13"/>
      <c r="WHK746" s="13"/>
      <c r="WHL746" s="13"/>
      <c r="WHM746" s="13"/>
      <c r="WHN746" s="13"/>
      <c r="WHO746" s="13"/>
      <c r="WHP746" s="13"/>
      <c r="WHQ746" s="13"/>
      <c r="WHR746" s="13"/>
      <c r="WHS746" s="13"/>
      <c r="WHT746" s="13"/>
      <c r="WHU746" s="13"/>
      <c r="WHV746" s="13"/>
      <c r="WHW746" s="13"/>
      <c r="WHX746" s="13"/>
      <c r="WHY746" s="13"/>
      <c r="WHZ746" s="13"/>
      <c r="WIA746" s="13"/>
      <c r="WIB746" s="13"/>
      <c r="WIC746" s="13"/>
      <c r="WID746" s="13"/>
      <c r="WIE746" s="13"/>
      <c r="WIF746" s="13"/>
      <c r="WIG746" s="13"/>
      <c r="WIH746" s="13"/>
      <c r="WII746" s="13"/>
      <c r="WIJ746" s="13"/>
      <c r="WIK746" s="13"/>
      <c r="WIL746" s="13"/>
      <c r="WIM746" s="13"/>
      <c r="WIN746" s="13"/>
      <c r="WIO746" s="13"/>
      <c r="WIP746" s="13"/>
      <c r="WIQ746" s="13"/>
      <c r="WIR746" s="13"/>
      <c r="WIS746" s="13"/>
      <c r="WIT746" s="13"/>
      <c r="WIU746" s="13"/>
      <c r="WIV746" s="13"/>
      <c r="WIW746" s="13"/>
      <c r="WIX746" s="13"/>
      <c r="WIY746" s="13"/>
      <c r="WIZ746" s="13"/>
      <c r="WJA746" s="13"/>
      <c r="WJB746" s="13"/>
      <c r="WJC746" s="13"/>
      <c r="WJD746" s="13"/>
      <c r="WJE746" s="13"/>
      <c r="WJF746" s="13"/>
      <c r="WJG746" s="13"/>
      <c r="WJH746" s="13"/>
      <c r="WJI746" s="13"/>
      <c r="WJJ746" s="13"/>
      <c r="WJK746" s="13"/>
      <c r="WJL746" s="13"/>
      <c r="WJM746" s="13"/>
      <c r="WJN746" s="13"/>
      <c r="WJO746" s="13"/>
      <c r="WJP746" s="13"/>
      <c r="WJQ746" s="13"/>
      <c r="WJR746" s="13"/>
      <c r="WJS746" s="13"/>
      <c r="WJT746" s="13"/>
      <c r="WJU746" s="13"/>
      <c r="WJV746" s="13"/>
      <c r="WJW746" s="13"/>
      <c r="WJX746" s="13"/>
      <c r="WJY746" s="13"/>
      <c r="WJZ746" s="13"/>
      <c r="WKA746" s="13"/>
      <c r="WKB746" s="13"/>
      <c r="WKC746" s="13"/>
      <c r="WKD746" s="13"/>
      <c r="WKE746" s="13"/>
      <c r="WKF746" s="13"/>
      <c r="WKG746" s="13"/>
      <c r="WKH746" s="13"/>
      <c r="WKI746" s="13"/>
      <c r="WKJ746" s="13"/>
      <c r="WKK746" s="13"/>
      <c r="WKL746" s="13"/>
      <c r="WKM746" s="13"/>
      <c r="WKN746" s="13"/>
      <c r="WKO746" s="13"/>
      <c r="WKP746" s="13"/>
      <c r="WKQ746" s="13"/>
      <c r="WKR746" s="13"/>
      <c r="WKS746" s="13"/>
      <c r="WKT746" s="13"/>
      <c r="WKU746" s="13"/>
      <c r="WKV746" s="13"/>
      <c r="WKW746" s="13"/>
      <c r="WKX746" s="13"/>
      <c r="WKY746" s="13"/>
      <c r="WKZ746" s="13"/>
      <c r="WLA746" s="13"/>
      <c r="WLB746" s="13"/>
      <c r="WLC746" s="13"/>
      <c r="WLD746" s="13"/>
      <c r="WLE746" s="13"/>
      <c r="WLF746" s="13"/>
      <c r="WLG746" s="13"/>
      <c r="WLH746" s="13"/>
      <c r="WLI746" s="13"/>
      <c r="WLJ746" s="13"/>
      <c r="WLK746" s="13"/>
      <c r="WLL746" s="13"/>
      <c r="WLM746" s="13"/>
      <c r="WLN746" s="13"/>
      <c r="WLO746" s="13"/>
      <c r="WLP746" s="13"/>
      <c r="WLQ746" s="13"/>
      <c r="WLR746" s="13"/>
      <c r="WLS746" s="13"/>
      <c r="WLT746" s="13"/>
      <c r="WLU746" s="13"/>
      <c r="WLV746" s="13"/>
      <c r="WLW746" s="13"/>
      <c r="WLX746" s="13"/>
      <c r="WLY746" s="13"/>
      <c r="WLZ746" s="13"/>
      <c r="WMA746" s="13"/>
      <c r="WMB746" s="13"/>
      <c r="WMC746" s="13"/>
      <c r="WMD746" s="13"/>
      <c r="WME746" s="13"/>
      <c r="WMF746" s="13"/>
      <c r="WMG746" s="13"/>
      <c r="WMH746" s="13"/>
      <c r="WMI746" s="13"/>
      <c r="WMJ746" s="13"/>
      <c r="WMK746" s="13"/>
      <c r="WML746" s="13"/>
      <c r="WMM746" s="13"/>
      <c r="WMN746" s="13"/>
      <c r="WMO746" s="13"/>
      <c r="WMP746" s="13"/>
      <c r="WMQ746" s="13"/>
      <c r="WMR746" s="13"/>
      <c r="WMS746" s="13"/>
      <c r="WMT746" s="13"/>
      <c r="WMU746" s="13"/>
      <c r="WMV746" s="13"/>
      <c r="WMW746" s="13"/>
      <c r="WMX746" s="13"/>
      <c r="WMY746" s="13"/>
      <c r="WMZ746" s="13"/>
      <c r="WNA746" s="13"/>
      <c r="WNB746" s="13"/>
      <c r="WNC746" s="13"/>
      <c r="WND746" s="13"/>
      <c r="WNE746" s="13"/>
      <c r="WNF746" s="13"/>
      <c r="WNG746" s="13"/>
      <c r="WNH746" s="13"/>
      <c r="WNI746" s="13"/>
      <c r="WNJ746" s="13"/>
      <c r="WNK746" s="13"/>
      <c r="WNL746" s="13"/>
      <c r="WNM746" s="13"/>
      <c r="WNN746" s="13"/>
      <c r="WNO746" s="13"/>
      <c r="WNP746" s="13"/>
      <c r="WNQ746" s="13"/>
      <c r="WNR746" s="13"/>
      <c r="WNS746" s="13"/>
      <c r="WNT746" s="13"/>
      <c r="WNU746" s="13"/>
      <c r="WNV746" s="13"/>
      <c r="WNW746" s="13"/>
      <c r="WNX746" s="13"/>
      <c r="WNY746" s="13"/>
      <c r="WNZ746" s="13"/>
      <c r="WOA746" s="13"/>
      <c r="WOB746" s="13"/>
      <c r="WOC746" s="13"/>
      <c r="WOD746" s="13"/>
      <c r="WOE746" s="13"/>
      <c r="WOF746" s="13"/>
      <c r="WOG746" s="13"/>
      <c r="WOH746" s="13"/>
      <c r="WOI746" s="13"/>
      <c r="WOJ746" s="13"/>
      <c r="WOK746" s="13"/>
      <c r="WOL746" s="13"/>
      <c r="WOM746" s="13"/>
      <c r="WON746" s="13"/>
      <c r="WOO746" s="13"/>
      <c r="WOP746" s="13"/>
      <c r="WOQ746" s="13"/>
      <c r="WOR746" s="13"/>
      <c r="WOS746" s="13"/>
      <c r="WOT746" s="13"/>
      <c r="WOU746" s="13"/>
      <c r="WOV746" s="13"/>
      <c r="WOW746" s="13"/>
      <c r="WOX746" s="13"/>
      <c r="WOY746" s="13"/>
      <c r="WOZ746" s="13"/>
      <c r="WPA746" s="13"/>
      <c r="WPB746" s="13"/>
      <c r="WPC746" s="13"/>
      <c r="WPD746" s="13"/>
      <c r="WPE746" s="13"/>
      <c r="WPF746" s="13"/>
      <c r="WPG746" s="13"/>
      <c r="WPH746" s="13"/>
      <c r="WPI746" s="13"/>
      <c r="WPJ746" s="13"/>
      <c r="WPK746" s="13"/>
      <c r="WPL746" s="13"/>
      <c r="WPM746" s="13"/>
      <c r="WPN746" s="13"/>
      <c r="WPO746" s="13"/>
      <c r="WPP746" s="13"/>
      <c r="WPQ746" s="13"/>
      <c r="WPR746" s="13"/>
      <c r="WPS746" s="13"/>
      <c r="WPT746" s="13"/>
      <c r="WPU746" s="13"/>
      <c r="WPV746" s="13"/>
      <c r="WPW746" s="13"/>
      <c r="WPX746" s="13"/>
      <c r="WPY746" s="13"/>
      <c r="WPZ746" s="13"/>
      <c r="WQA746" s="13"/>
      <c r="WQB746" s="13"/>
      <c r="WQC746" s="13"/>
      <c r="WQD746" s="13"/>
      <c r="WQE746" s="13"/>
      <c r="WQF746" s="13"/>
      <c r="WQG746" s="13"/>
      <c r="WQH746" s="13"/>
      <c r="WQI746" s="13"/>
      <c r="WQJ746" s="13"/>
      <c r="WQK746" s="13"/>
      <c r="WQL746" s="13"/>
      <c r="WQM746" s="13"/>
      <c r="WQN746" s="13"/>
      <c r="WQO746" s="13"/>
      <c r="WQP746" s="13"/>
      <c r="WQQ746" s="13"/>
      <c r="WQR746" s="13"/>
      <c r="WQS746" s="13"/>
      <c r="WQT746" s="13"/>
      <c r="WQU746" s="13"/>
      <c r="WQV746" s="13"/>
      <c r="WQW746" s="13"/>
      <c r="WQX746" s="13"/>
      <c r="WQY746" s="13"/>
      <c r="WQZ746" s="13"/>
      <c r="WRA746" s="13"/>
      <c r="WRB746" s="13"/>
      <c r="WRC746" s="13"/>
      <c r="WRD746" s="13"/>
      <c r="WRE746" s="13"/>
      <c r="WRF746" s="13"/>
      <c r="WRG746" s="13"/>
      <c r="WRH746" s="13"/>
      <c r="WRI746" s="13"/>
      <c r="WRJ746" s="13"/>
      <c r="WRK746" s="13"/>
      <c r="WRL746" s="13"/>
      <c r="WRM746" s="13"/>
      <c r="WRN746" s="13"/>
      <c r="WRO746" s="13"/>
      <c r="WRP746" s="13"/>
      <c r="WRQ746" s="13"/>
      <c r="WRR746" s="13"/>
      <c r="WRS746" s="13"/>
      <c r="WRT746" s="13"/>
      <c r="WRU746" s="13"/>
      <c r="WRV746" s="13"/>
      <c r="WRW746" s="13"/>
      <c r="WRX746" s="13"/>
      <c r="WRY746" s="13"/>
      <c r="WRZ746" s="13"/>
      <c r="WSA746" s="13"/>
      <c r="WSB746" s="13"/>
      <c r="WSC746" s="13"/>
      <c r="WSD746" s="13"/>
      <c r="WSE746" s="13"/>
      <c r="WSF746" s="13"/>
      <c r="WSG746" s="13"/>
      <c r="WSH746" s="13"/>
      <c r="WSI746" s="13"/>
      <c r="WSJ746" s="13"/>
      <c r="WSK746" s="13"/>
      <c r="WSL746" s="13"/>
      <c r="WSM746" s="13"/>
      <c r="WSN746" s="13"/>
      <c r="WSO746" s="13"/>
      <c r="WSP746" s="13"/>
      <c r="WSQ746" s="13"/>
      <c r="WSR746" s="13"/>
      <c r="WSS746" s="13"/>
      <c r="WST746" s="13"/>
      <c r="WSU746" s="13"/>
      <c r="WSV746" s="13"/>
      <c r="WSW746" s="13"/>
      <c r="WSX746" s="13"/>
      <c r="WSY746" s="13"/>
      <c r="WSZ746" s="13"/>
      <c r="WTA746" s="13"/>
      <c r="WTB746" s="13"/>
      <c r="WTC746" s="13"/>
      <c r="WTD746" s="13"/>
      <c r="WTE746" s="13"/>
      <c r="WTF746" s="13"/>
      <c r="WTG746" s="13"/>
      <c r="WTH746" s="13"/>
      <c r="WTI746" s="13"/>
      <c r="WTJ746" s="13"/>
      <c r="WTK746" s="13"/>
      <c r="WTL746" s="13"/>
      <c r="WTM746" s="13"/>
      <c r="WTN746" s="13"/>
      <c r="WTO746" s="13"/>
      <c r="WTP746" s="13"/>
      <c r="WTQ746" s="13"/>
      <c r="WTR746" s="13"/>
      <c r="WTS746" s="13"/>
      <c r="WTT746" s="13"/>
      <c r="WTU746" s="13"/>
      <c r="WTV746" s="13"/>
      <c r="WTW746" s="13"/>
      <c r="WTX746" s="13"/>
      <c r="WTY746" s="13"/>
      <c r="WTZ746" s="13"/>
      <c r="WUA746" s="13"/>
      <c r="WUB746" s="13"/>
      <c r="WUC746" s="13"/>
      <c r="WUD746" s="13"/>
      <c r="WUE746" s="13"/>
      <c r="WUF746" s="13"/>
      <c r="WUG746" s="13"/>
      <c r="WUH746" s="13"/>
      <c r="WUI746" s="13"/>
      <c r="WUJ746" s="13"/>
      <c r="WUK746" s="13"/>
      <c r="WUL746" s="13"/>
      <c r="WUM746" s="13"/>
      <c r="WUN746" s="13"/>
      <c r="WUO746" s="13"/>
      <c r="WUP746" s="13"/>
      <c r="WUQ746" s="13"/>
      <c r="WUR746" s="13"/>
      <c r="WUS746" s="13"/>
      <c r="WUT746" s="13"/>
      <c r="WUU746" s="13"/>
      <c r="WUV746" s="13"/>
      <c r="WUW746" s="13"/>
      <c r="WUX746" s="13"/>
      <c r="WUY746" s="13"/>
      <c r="WUZ746" s="13"/>
      <c r="WVA746" s="13"/>
      <c r="WVB746" s="13"/>
      <c r="WVC746" s="13"/>
      <c r="WVD746" s="13"/>
      <c r="WVE746" s="13"/>
      <c r="WVF746" s="13"/>
      <c r="WVG746" s="13"/>
      <c r="WVH746" s="13"/>
      <c r="WVI746" s="13"/>
      <c r="WVJ746" s="13"/>
      <c r="WVK746" s="13"/>
      <c r="WVL746" s="13"/>
      <c r="WVM746" s="13"/>
      <c r="WVN746" s="13"/>
      <c r="WVO746" s="13"/>
      <c r="WVP746" s="13"/>
      <c r="WVQ746" s="13"/>
      <c r="WVR746" s="13"/>
      <c r="WVS746" s="13"/>
      <c r="WVT746" s="13"/>
      <c r="WVU746" s="13"/>
      <c r="WVV746" s="13"/>
      <c r="WVW746" s="13"/>
      <c r="WVX746" s="13"/>
      <c r="WVY746" s="13"/>
      <c r="WVZ746" s="13"/>
      <c r="WWA746" s="13"/>
      <c r="WWB746" s="13"/>
      <c r="WWC746" s="13"/>
      <c r="WWD746" s="13"/>
      <c r="WWE746" s="13"/>
      <c r="WWF746" s="13"/>
      <c r="WWG746" s="13"/>
      <c r="WWH746" s="13"/>
      <c r="WWI746" s="13"/>
      <c r="WWJ746" s="13"/>
      <c r="WWK746" s="13"/>
      <c r="WWL746" s="13"/>
      <c r="WWM746" s="13"/>
      <c r="WWN746" s="13"/>
      <c r="WWO746" s="13"/>
      <c r="WWP746" s="13"/>
      <c r="WWQ746" s="13"/>
      <c r="WWR746" s="13"/>
      <c r="WWS746" s="13"/>
      <c r="WWT746" s="13"/>
      <c r="WWU746" s="13"/>
      <c r="WWV746" s="13"/>
      <c r="WWW746" s="13"/>
      <c r="WWX746" s="13"/>
      <c r="WWY746" s="13"/>
      <c r="WWZ746" s="13"/>
      <c r="WXA746" s="13"/>
      <c r="WXB746" s="13"/>
      <c r="WXC746" s="13"/>
      <c r="WXD746" s="13"/>
      <c r="WXE746" s="13"/>
      <c r="WXF746" s="13"/>
      <c r="WXG746" s="13"/>
      <c r="WXH746" s="13"/>
      <c r="WXI746" s="13"/>
      <c r="WXJ746" s="13"/>
      <c r="WXK746" s="13"/>
      <c r="WXL746" s="13"/>
      <c r="WXM746" s="13"/>
      <c r="WXN746" s="13"/>
      <c r="WXO746" s="13"/>
      <c r="WXP746" s="13"/>
      <c r="WXQ746" s="13"/>
      <c r="WXR746" s="13"/>
      <c r="WXS746" s="13"/>
      <c r="WXT746" s="13"/>
      <c r="WXU746" s="13"/>
      <c r="WXV746" s="13"/>
      <c r="WXW746" s="13"/>
      <c r="WXX746" s="13"/>
      <c r="WXY746" s="13"/>
      <c r="WXZ746" s="13"/>
      <c r="WYA746" s="13"/>
      <c r="WYB746" s="13"/>
      <c r="WYC746" s="13"/>
      <c r="WYD746" s="13"/>
      <c r="WYE746" s="13"/>
      <c r="WYF746" s="13"/>
      <c r="WYG746" s="13"/>
      <c r="WYH746" s="13"/>
      <c r="WYI746" s="13"/>
      <c r="WYJ746" s="13"/>
      <c r="WYK746" s="13"/>
      <c r="WYL746" s="13"/>
      <c r="WYM746" s="13"/>
      <c r="WYN746" s="13"/>
      <c r="WYO746" s="13"/>
      <c r="WYP746" s="13"/>
      <c r="WYQ746" s="13"/>
      <c r="WYR746" s="13"/>
      <c r="WYS746" s="13"/>
      <c r="WYT746" s="13"/>
      <c r="WYU746" s="13"/>
      <c r="WYV746" s="13"/>
      <c r="WYW746" s="13"/>
      <c r="WYX746" s="13"/>
      <c r="WYY746" s="13"/>
      <c r="WYZ746" s="13"/>
      <c r="WZA746" s="13"/>
      <c r="WZB746" s="13"/>
      <c r="WZC746" s="13"/>
      <c r="WZD746" s="13"/>
      <c r="WZE746" s="13"/>
      <c r="WZF746" s="13"/>
      <c r="WZG746" s="13"/>
      <c r="WZH746" s="13"/>
      <c r="WZI746" s="13"/>
      <c r="WZJ746" s="13"/>
      <c r="WZK746" s="13"/>
      <c r="WZL746" s="13"/>
      <c r="WZM746" s="13"/>
      <c r="WZN746" s="13"/>
      <c r="WZO746" s="13"/>
      <c r="WZP746" s="13"/>
      <c r="WZQ746" s="13"/>
      <c r="WZR746" s="13"/>
      <c r="WZS746" s="13"/>
      <c r="WZT746" s="13"/>
      <c r="WZU746" s="13"/>
      <c r="WZV746" s="13"/>
      <c r="WZW746" s="13"/>
      <c r="WZX746" s="13"/>
      <c r="WZY746" s="13"/>
      <c r="WZZ746" s="13"/>
      <c r="XAA746" s="13"/>
      <c r="XAB746" s="13"/>
      <c r="XAC746" s="13"/>
      <c r="XAD746" s="13"/>
      <c r="XAE746" s="13"/>
      <c r="XAF746" s="13"/>
      <c r="XAG746" s="13"/>
      <c r="XAH746" s="13"/>
      <c r="XAI746" s="13"/>
      <c r="XAJ746" s="13"/>
      <c r="XAK746" s="13"/>
      <c r="XAL746" s="13"/>
      <c r="XAM746" s="13"/>
      <c r="XAN746" s="13"/>
      <c r="XAO746" s="13"/>
      <c r="XAP746" s="13"/>
      <c r="XAQ746" s="13"/>
      <c r="XAR746" s="13"/>
      <c r="XAS746" s="13"/>
      <c r="XAT746" s="13"/>
      <c r="XAU746" s="13"/>
      <c r="XAV746" s="13"/>
      <c r="XAW746" s="13"/>
      <c r="XAX746" s="13"/>
      <c r="XAY746" s="13"/>
      <c r="XAZ746" s="13"/>
      <c r="XBA746" s="13"/>
      <c r="XBB746" s="13"/>
      <c r="XBC746" s="13"/>
      <c r="XBD746" s="13"/>
      <c r="XBE746" s="13"/>
      <c r="XBF746" s="13"/>
      <c r="XBG746" s="13"/>
      <c r="XBH746" s="13"/>
      <c r="XBI746" s="13"/>
      <c r="XBJ746" s="13"/>
      <c r="XBK746" s="13"/>
      <c r="XBL746" s="13"/>
      <c r="XBM746" s="13"/>
      <c r="XBN746" s="13"/>
      <c r="XBO746" s="13"/>
      <c r="XBP746" s="13"/>
      <c r="XBQ746" s="13"/>
      <c r="XBR746" s="13"/>
      <c r="XBS746" s="13"/>
      <c r="XBT746" s="13"/>
      <c r="XBU746" s="13"/>
      <c r="XBV746" s="13"/>
      <c r="XBW746" s="13"/>
      <c r="XBX746" s="13"/>
      <c r="XBY746" s="13"/>
      <c r="XBZ746" s="13"/>
      <c r="XCA746" s="13"/>
      <c r="XCB746" s="13"/>
      <c r="XCC746" s="13"/>
      <c r="XCD746" s="13"/>
      <c r="XCE746" s="13"/>
      <c r="XCF746" s="13"/>
      <c r="XCG746" s="13"/>
      <c r="XCH746" s="13"/>
      <c r="XCI746" s="13"/>
      <c r="XCJ746" s="13"/>
      <c r="XCK746" s="13"/>
      <c r="XCL746" s="13"/>
      <c r="XCM746" s="13"/>
      <c r="XCN746" s="13"/>
      <c r="XCO746" s="13"/>
      <c r="XCP746" s="13"/>
      <c r="XCQ746" s="13"/>
      <c r="XCR746" s="13"/>
      <c r="XCS746" s="13"/>
      <c r="XCT746" s="13"/>
      <c r="XCU746" s="13"/>
      <c r="XCV746" s="13"/>
      <c r="XCW746" s="13"/>
      <c r="XCX746" s="13"/>
      <c r="XCY746" s="13"/>
      <c r="XCZ746" s="13"/>
      <c r="XDA746" s="13"/>
      <c r="XDB746" s="13"/>
      <c r="XDC746" s="13"/>
      <c r="XDD746" s="13"/>
      <c r="XDE746" s="13"/>
      <c r="XDF746" s="13"/>
      <c r="XDG746" s="13"/>
      <c r="XDH746" s="13"/>
      <c r="XDI746" s="13"/>
      <c r="XDJ746" s="13"/>
      <c r="XDK746" s="13"/>
      <c r="XDL746" s="13"/>
      <c r="XDM746" s="13"/>
      <c r="XDN746" s="13"/>
      <c r="XDO746" s="13"/>
      <c r="XDP746" s="13"/>
      <c r="XDQ746" s="13"/>
      <c r="XDR746" s="13"/>
      <c r="XDS746" s="13"/>
      <c r="XDT746" s="13"/>
      <c r="XDU746" s="13"/>
      <c r="XDV746" s="13"/>
      <c r="XDW746" s="13"/>
      <c r="XDX746" s="13"/>
      <c r="XDY746" s="13"/>
      <c r="XDZ746" s="13"/>
      <c r="XEA746" s="13"/>
      <c r="XEB746" s="13"/>
      <c r="XEC746" s="13"/>
      <c r="XED746" s="13"/>
      <c r="XEE746" s="13"/>
      <c r="XEF746" s="13"/>
      <c r="XEG746" s="13"/>
      <c r="XEH746" s="13"/>
      <c r="XEI746" s="13"/>
      <c r="XEJ746" s="13"/>
      <c r="XEK746" s="13"/>
      <c r="XEL746" s="13"/>
      <c r="XEM746" s="13"/>
      <c r="XEN746" s="13"/>
      <c r="XEO746" s="13"/>
      <c r="XEP746" s="13"/>
      <c r="XEQ746" s="13"/>
      <c r="XER746" s="13"/>
      <c r="XES746" s="13"/>
      <c r="XET746" s="13"/>
      <c r="XEU746" s="13"/>
      <c r="XEV746" s="13"/>
      <c r="XEW746" s="13"/>
      <c r="XEX746" s="13"/>
      <c r="XEY746" s="13"/>
      <c r="XEZ746" s="13"/>
      <c r="XFA746" s="13"/>
      <c r="XFB746" s="13"/>
    </row>
    <row r="748" spans="1:16382" x14ac:dyDescent="0.25">
      <c r="K748" s="158">
        <f>SUM(K2:K746)</f>
        <v>83858000</v>
      </c>
    </row>
    <row r="749" spans="1:16382" s="187" customFormat="1" x14ac:dyDescent="0.25">
      <c r="I749" s="188"/>
      <c r="K749" s="189">
        <v>950000</v>
      </c>
      <c r="L749" s="187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workbookViewId="0">
      <selection activeCell="C2" sqref="C2:C5"/>
    </sheetView>
  </sheetViews>
  <sheetFormatPr defaultRowHeight="15" x14ac:dyDescent="0.25"/>
  <cols>
    <col min="5" max="5" width="11.85546875" customWidth="1"/>
    <col min="6" max="6" width="11.5703125" bestFit="1" customWidth="1"/>
    <col min="7" max="7" width="16.85546875" customWidth="1"/>
    <col min="8" max="8" width="33.140625" bestFit="1" customWidth="1"/>
    <col min="17" max="17" width="17.28515625" customWidth="1"/>
    <col min="22" max="22" width="11.28515625" customWidth="1"/>
  </cols>
  <sheetData>
    <row r="1" spans="1:26" x14ac:dyDescent="0.25">
      <c r="A1" s="30" t="s">
        <v>36</v>
      </c>
      <c r="B1" s="30" t="s">
        <v>37</v>
      </c>
      <c r="C1" s="31" t="s">
        <v>38</v>
      </c>
      <c r="D1" s="30" t="s">
        <v>11</v>
      </c>
      <c r="E1" s="30" t="s">
        <v>39</v>
      </c>
      <c r="F1" s="30" t="s">
        <v>40</v>
      </c>
      <c r="G1" s="30" t="s">
        <v>41</v>
      </c>
      <c r="H1" s="190" t="s">
        <v>4943</v>
      </c>
      <c r="I1" s="32" t="s">
        <v>42</v>
      </c>
      <c r="J1" s="30" t="s">
        <v>43</v>
      </c>
      <c r="K1" s="32" t="s">
        <v>44</v>
      </c>
      <c r="L1" s="33" t="s">
        <v>45</v>
      </c>
      <c r="M1" s="30" t="s">
        <v>46</v>
      </c>
      <c r="N1" s="30" t="s">
        <v>47</v>
      </c>
      <c r="O1" s="30" t="s">
        <v>48</v>
      </c>
      <c r="P1" s="32" t="s">
        <v>49</v>
      </c>
      <c r="Q1" s="34" t="s">
        <v>50</v>
      </c>
      <c r="R1" s="35" t="s">
        <v>51</v>
      </c>
      <c r="S1" s="36" t="s">
        <v>52</v>
      </c>
      <c r="T1" s="37" t="s">
        <v>53</v>
      </c>
      <c r="U1" s="37" t="s">
        <v>54</v>
      </c>
      <c r="V1" s="35" t="s">
        <v>55</v>
      </c>
      <c r="W1" s="35" t="s">
        <v>56</v>
      </c>
      <c r="X1" s="38" t="s">
        <v>57</v>
      </c>
      <c r="Y1" s="39" t="s">
        <v>58</v>
      </c>
      <c r="Z1" s="40" t="s">
        <v>59</v>
      </c>
    </row>
    <row r="2" spans="1:26" x14ac:dyDescent="0.25">
      <c r="A2" s="14">
        <v>4</v>
      </c>
      <c r="B2" s="42" t="s">
        <v>60</v>
      </c>
      <c r="C2" s="43" t="s">
        <v>10</v>
      </c>
      <c r="D2" s="42" t="s">
        <v>61</v>
      </c>
      <c r="E2" s="52">
        <v>42998</v>
      </c>
      <c r="F2" s="53">
        <v>0.12093749999999999</v>
      </c>
      <c r="G2" s="42" t="s">
        <v>31</v>
      </c>
      <c r="H2" s="179" t="s">
        <v>4942</v>
      </c>
      <c r="I2" s="42" t="s">
        <v>31</v>
      </c>
      <c r="J2" s="42" t="s">
        <v>31</v>
      </c>
      <c r="K2" s="42" t="s">
        <v>31</v>
      </c>
      <c r="L2" s="46">
        <v>50000</v>
      </c>
      <c r="M2" s="42" t="s">
        <v>31</v>
      </c>
      <c r="N2" s="42" t="s">
        <v>31</v>
      </c>
      <c r="O2" s="42" t="s">
        <v>31</v>
      </c>
      <c r="P2" s="42" t="s">
        <v>31</v>
      </c>
      <c r="Q2" s="42" t="s">
        <v>99</v>
      </c>
      <c r="R2" s="14" t="s">
        <v>100</v>
      </c>
      <c r="S2" s="47" t="s">
        <v>72</v>
      </c>
      <c r="T2" s="42" t="s">
        <v>101</v>
      </c>
      <c r="U2" s="14" t="s">
        <v>89</v>
      </c>
      <c r="V2" s="42" t="s">
        <v>102</v>
      </c>
      <c r="W2" s="42" t="s">
        <v>31</v>
      </c>
      <c r="X2" s="42" t="s">
        <v>31</v>
      </c>
      <c r="Y2" s="42" t="s">
        <v>78</v>
      </c>
      <c r="Z2" s="48" t="s">
        <v>4936</v>
      </c>
    </row>
    <row r="3" spans="1:26" x14ac:dyDescent="0.25">
      <c r="A3" s="14">
        <v>5</v>
      </c>
      <c r="B3" s="42" t="s">
        <v>60</v>
      </c>
      <c r="C3" s="43" t="s">
        <v>10</v>
      </c>
      <c r="D3" s="42" t="s">
        <v>61</v>
      </c>
      <c r="E3" s="52">
        <v>42998</v>
      </c>
      <c r="F3" s="53">
        <v>0.12121527777777778</v>
      </c>
      <c r="G3" s="42" t="s">
        <v>31</v>
      </c>
      <c r="H3" s="179" t="s">
        <v>4942</v>
      </c>
      <c r="I3" s="42" t="s">
        <v>31</v>
      </c>
      <c r="J3" s="42" t="s">
        <v>31</v>
      </c>
      <c r="K3" s="42" t="s">
        <v>31</v>
      </c>
      <c r="L3" s="46">
        <v>50000</v>
      </c>
      <c r="M3" s="42" t="s">
        <v>31</v>
      </c>
      <c r="N3" s="42" t="s">
        <v>31</v>
      </c>
      <c r="O3" s="42" t="s">
        <v>31</v>
      </c>
      <c r="P3" s="42" t="s">
        <v>31</v>
      </c>
      <c r="Q3" s="42" t="s">
        <v>103</v>
      </c>
      <c r="R3" s="14" t="s">
        <v>100</v>
      </c>
      <c r="S3" s="47" t="s">
        <v>72</v>
      </c>
      <c r="T3" s="42" t="s">
        <v>101</v>
      </c>
      <c r="U3" s="14" t="s">
        <v>89</v>
      </c>
      <c r="V3" s="42" t="s">
        <v>102</v>
      </c>
      <c r="W3" s="42" t="s">
        <v>31</v>
      </c>
      <c r="X3" s="42" t="s">
        <v>31</v>
      </c>
      <c r="Y3" s="42" t="s">
        <v>78</v>
      </c>
      <c r="Z3" s="48" t="s">
        <v>4936</v>
      </c>
    </row>
    <row r="4" spans="1:26" x14ac:dyDescent="0.25">
      <c r="A4" s="14">
        <v>6</v>
      </c>
      <c r="B4" s="42" t="s">
        <v>60</v>
      </c>
      <c r="C4" s="43" t="s">
        <v>10</v>
      </c>
      <c r="D4" s="42" t="s">
        <v>61</v>
      </c>
      <c r="E4" s="52">
        <v>42998</v>
      </c>
      <c r="F4" s="53">
        <v>0.12131944444444444</v>
      </c>
      <c r="G4" s="42" t="s">
        <v>31</v>
      </c>
      <c r="H4" s="179" t="s">
        <v>4942</v>
      </c>
      <c r="I4" s="42" t="s">
        <v>31</v>
      </c>
      <c r="J4" s="42" t="s">
        <v>31</v>
      </c>
      <c r="K4" s="42" t="s">
        <v>31</v>
      </c>
      <c r="L4" s="46">
        <v>50000</v>
      </c>
      <c r="M4" s="42" t="s">
        <v>31</v>
      </c>
      <c r="N4" s="42" t="s">
        <v>31</v>
      </c>
      <c r="O4" s="42" t="s">
        <v>31</v>
      </c>
      <c r="P4" s="42" t="s">
        <v>31</v>
      </c>
      <c r="Q4" s="42" t="s">
        <v>104</v>
      </c>
      <c r="R4" s="14" t="s">
        <v>100</v>
      </c>
      <c r="S4" s="47" t="s">
        <v>72</v>
      </c>
      <c r="T4" s="42" t="s">
        <v>101</v>
      </c>
      <c r="U4" s="14" t="s">
        <v>89</v>
      </c>
      <c r="V4" s="42" t="s">
        <v>102</v>
      </c>
      <c r="W4" s="42" t="s">
        <v>31</v>
      </c>
      <c r="X4" s="42" t="s">
        <v>31</v>
      </c>
      <c r="Y4" s="42" t="s">
        <v>78</v>
      </c>
      <c r="Z4" s="48" t="s">
        <v>4936</v>
      </c>
    </row>
    <row r="5" spans="1:26" x14ac:dyDescent="0.25">
      <c r="A5" s="14">
        <v>7</v>
      </c>
      <c r="B5" s="42" t="s">
        <v>60</v>
      </c>
      <c r="C5" s="43" t="s">
        <v>10</v>
      </c>
      <c r="D5" s="42" t="s">
        <v>61</v>
      </c>
      <c r="E5" s="52">
        <v>42998</v>
      </c>
      <c r="F5" s="53">
        <v>0.12138888888888888</v>
      </c>
      <c r="G5" s="42" t="s">
        <v>31</v>
      </c>
      <c r="H5" s="179" t="s">
        <v>4942</v>
      </c>
      <c r="I5" s="42" t="s">
        <v>31</v>
      </c>
      <c r="J5" s="42" t="s">
        <v>31</v>
      </c>
      <c r="K5" s="42" t="s">
        <v>31</v>
      </c>
      <c r="L5" s="46">
        <v>100000</v>
      </c>
      <c r="M5" s="42" t="s">
        <v>31</v>
      </c>
      <c r="N5" s="42" t="s">
        <v>31</v>
      </c>
      <c r="O5" s="42" t="s">
        <v>31</v>
      </c>
      <c r="P5" s="42" t="s">
        <v>31</v>
      </c>
      <c r="Q5" s="42" t="s">
        <v>105</v>
      </c>
      <c r="R5" s="14" t="s">
        <v>100</v>
      </c>
      <c r="S5" s="47" t="s">
        <v>72</v>
      </c>
      <c r="T5" s="42" t="s">
        <v>101</v>
      </c>
      <c r="U5" s="14" t="s">
        <v>89</v>
      </c>
      <c r="V5" s="42" t="s">
        <v>102</v>
      </c>
      <c r="W5" s="42" t="s">
        <v>31</v>
      </c>
      <c r="X5" s="42" t="s">
        <v>31</v>
      </c>
      <c r="Y5" s="42" t="s">
        <v>78</v>
      </c>
      <c r="Z5" s="48" t="s">
        <v>4936</v>
      </c>
    </row>
    <row r="6" spans="1:26" x14ac:dyDescent="0.25">
      <c r="A6" s="14">
        <v>15</v>
      </c>
      <c r="B6" s="42" t="s">
        <v>60</v>
      </c>
      <c r="C6" s="43" t="s">
        <v>9</v>
      </c>
      <c r="D6" s="42" t="s">
        <v>61</v>
      </c>
      <c r="E6" s="44">
        <v>42981</v>
      </c>
      <c r="F6" s="45" t="s">
        <v>162</v>
      </c>
      <c r="G6" s="42">
        <v>8172000041</v>
      </c>
      <c r="H6" s="179" t="s">
        <v>4942</v>
      </c>
      <c r="I6" s="42" t="s">
        <v>163</v>
      </c>
      <c r="J6" s="42" t="s">
        <v>164</v>
      </c>
      <c r="K6" s="42" t="s">
        <v>121</v>
      </c>
      <c r="L6" s="46">
        <v>800000</v>
      </c>
      <c r="M6" s="42" t="s">
        <v>66</v>
      </c>
      <c r="N6" s="42" t="s">
        <v>67</v>
      </c>
      <c r="O6" s="42" t="s">
        <v>165</v>
      </c>
      <c r="P6" s="42" t="s">
        <v>166</v>
      </c>
      <c r="Q6" s="42" t="s">
        <v>167</v>
      </c>
      <c r="R6" s="14" t="s">
        <v>168</v>
      </c>
      <c r="S6" s="47" t="s">
        <v>72</v>
      </c>
      <c r="T6" s="42" t="s">
        <v>114</v>
      </c>
      <c r="U6" s="14" t="s">
        <v>115</v>
      </c>
      <c r="V6" s="42" t="s">
        <v>116</v>
      </c>
      <c r="W6" s="42" t="s">
        <v>169</v>
      </c>
      <c r="X6" s="42" t="s">
        <v>77</v>
      </c>
      <c r="Y6" s="42" t="s">
        <v>78</v>
      </c>
      <c r="Z6" s="48" t="s">
        <v>4936</v>
      </c>
    </row>
    <row r="7" spans="1:26" x14ac:dyDescent="0.25">
      <c r="A7" s="14">
        <v>18</v>
      </c>
      <c r="B7" s="42" t="s">
        <v>60</v>
      </c>
      <c r="C7" s="43" t="s">
        <v>9</v>
      </c>
      <c r="D7" s="42" t="s">
        <v>138</v>
      </c>
      <c r="E7" s="44">
        <v>42983</v>
      </c>
      <c r="F7" s="45" t="s">
        <v>184</v>
      </c>
      <c r="G7" s="42">
        <v>8172000228</v>
      </c>
      <c r="H7" s="179" t="s">
        <v>4942</v>
      </c>
      <c r="I7" s="42" t="s">
        <v>185</v>
      </c>
      <c r="J7" s="42" t="s">
        <v>186</v>
      </c>
      <c r="K7" s="42" t="s">
        <v>121</v>
      </c>
      <c r="L7" s="46">
        <v>100000</v>
      </c>
      <c r="M7" s="42" t="s">
        <v>66</v>
      </c>
      <c r="N7" s="42" t="s">
        <v>67</v>
      </c>
      <c r="O7" s="42" t="s">
        <v>187</v>
      </c>
      <c r="P7" s="42" t="s">
        <v>188</v>
      </c>
      <c r="Q7" s="42" t="s">
        <v>189</v>
      </c>
      <c r="R7" s="14" t="s">
        <v>190</v>
      </c>
      <c r="S7" s="47" t="s">
        <v>72</v>
      </c>
      <c r="T7" s="42" t="s">
        <v>146</v>
      </c>
      <c r="U7" s="14" t="s">
        <v>115</v>
      </c>
      <c r="V7" s="42" t="s">
        <v>147</v>
      </c>
      <c r="W7" s="42" t="s">
        <v>76</v>
      </c>
      <c r="X7" s="42" t="s">
        <v>77</v>
      </c>
      <c r="Y7" s="42" t="s">
        <v>78</v>
      </c>
      <c r="Z7" s="48" t="s">
        <v>4937</v>
      </c>
    </row>
    <row r="8" spans="1:26" x14ac:dyDescent="0.25">
      <c r="A8" s="14">
        <v>22</v>
      </c>
      <c r="B8" s="42" t="s">
        <v>60</v>
      </c>
      <c r="C8" s="43" t="s">
        <v>9</v>
      </c>
      <c r="D8" s="42" t="s">
        <v>138</v>
      </c>
      <c r="E8" s="44">
        <v>42993</v>
      </c>
      <c r="F8" s="45" t="s">
        <v>208</v>
      </c>
      <c r="G8" s="42">
        <v>8179000764</v>
      </c>
      <c r="H8" s="179" t="s">
        <v>4942</v>
      </c>
      <c r="I8" s="42" t="s">
        <v>209</v>
      </c>
      <c r="J8" s="42" t="s">
        <v>210</v>
      </c>
      <c r="K8" s="42" t="s">
        <v>109</v>
      </c>
      <c r="L8" s="46">
        <v>50000</v>
      </c>
      <c r="M8" s="42" t="s">
        <v>66</v>
      </c>
      <c r="N8" s="42" t="s">
        <v>67</v>
      </c>
      <c r="O8" s="42" t="s">
        <v>211</v>
      </c>
      <c r="P8" s="42" t="s">
        <v>212</v>
      </c>
      <c r="Q8" s="42" t="s">
        <v>213</v>
      </c>
      <c r="R8" s="14" t="s">
        <v>214</v>
      </c>
      <c r="S8" s="47" t="s">
        <v>72</v>
      </c>
      <c r="T8" s="42" t="s">
        <v>146</v>
      </c>
      <c r="U8" s="14" t="s">
        <v>115</v>
      </c>
      <c r="V8" s="42" t="s">
        <v>147</v>
      </c>
      <c r="W8" s="42" t="s">
        <v>76</v>
      </c>
      <c r="X8" s="42" t="s">
        <v>77</v>
      </c>
      <c r="Y8" s="42" t="s">
        <v>78</v>
      </c>
      <c r="Z8" s="48" t="s">
        <v>4937</v>
      </c>
    </row>
    <row r="9" spans="1:26" x14ac:dyDescent="0.25">
      <c r="A9" s="14">
        <v>34</v>
      </c>
      <c r="B9" s="42" t="s">
        <v>60</v>
      </c>
      <c r="C9" s="43" t="s">
        <v>9</v>
      </c>
      <c r="D9" s="42" t="s">
        <v>138</v>
      </c>
      <c r="E9" s="44">
        <v>43004</v>
      </c>
      <c r="F9" s="45" t="s">
        <v>289</v>
      </c>
      <c r="G9" s="42">
        <v>93010248622</v>
      </c>
      <c r="H9" s="179" t="s">
        <v>4942</v>
      </c>
      <c r="I9" s="42" t="s">
        <v>290</v>
      </c>
      <c r="J9" s="42" t="s">
        <v>291</v>
      </c>
      <c r="K9" s="42" t="s">
        <v>121</v>
      </c>
      <c r="L9" s="46">
        <v>100000</v>
      </c>
      <c r="M9" s="42" t="s">
        <v>66</v>
      </c>
      <c r="N9" s="42" t="s">
        <v>67</v>
      </c>
      <c r="O9" s="42" t="s">
        <v>292</v>
      </c>
      <c r="P9" s="42" t="s">
        <v>293</v>
      </c>
      <c r="Q9" s="42" t="s">
        <v>294</v>
      </c>
      <c r="R9" s="14" t="s">
        <v>295</v>
      </c>
      <c r="S9" s="47" t="s">
        <v>72</v>
      </c>
      <c r="T9" s="42" t="s">
        <v>146</v>
      </c>
      <c r="U9" s="14" t="s">
        <v>115</v>
      </c>
      <c r="V9" s="42" t="s">
        <v>147</v>
      </c>
      <c r="W9" s="42" t="s">
        <v>76</v>
      </c>
      <c r="X9" s="42" t="s">
        <v>77</v>
      </c>
      <c r="Y9" s="42" t="s">
        <v>78</v>
      </c>
      <c r="Z9" s="48" t="s">
        <v>4937</v>
      </c>
    </row>
    <row r="10" spans="1:26" x14ac:dyDescent="0.25">
      <c r="A10" s="14">
        <v>40</v>
      </c>
      <c r="B10" s="42" t="s">
        <v>60</v>
      </c>
      <c r="C10" s="43" t="s">
        <v>9</v>
      </c>
      <c r="D10" s="42" t="s">
        <v>138</v>
      </c>
      <c r="E10" s="44">
        <v>43007</v>
      </c>
      <c r="F10" s="45" t="s">
        <v>331</v>
      </c>
      <c r="G10" s="42">
        <v>8173000113</v>
      </c>
      <c r="H10" s="179" t="s">
        <v>4942</v>
      </c>
      <c r="I10" s="42" t="s">
        <v>332</v>
      </c>
      <c r="J10" s="42" t="s">
        <v>333</v>
      </c>
      <c r="K10" s="42" t="s">
        <v>121</v>
      </c>
      <c r="L10" s="46">
        <v>100000</v>
      </c>
      <c r="M10" s="42" t="s">
        <v>66</v>
      </c>
      <c r="N10" s="42" t="s">
        <v>67</v>
      </c>
      <c r="O10" s="42" t="s">
        <v>334</v>
      </c>
      <c r="P10" s="42" t="s">
        <v>335</v>
      </c>
      <c r="Q10" s="42" t="s">
        <v>336</v>
      </c>
      <c r="R10" s="14" t="s">
        <v>337</v>
      </c>
      <c r="S10" s="47" t="s">
        <v>72</v>
      </c>
      <c r="T10" s="42" t="s">
        <v>146</v>
      </c>
      <c r="U10" s="14" t="s">
        <v>115</v>
      </c>
      <c r="V10" s="42" t="s">
        <v>147</v>
      </c>
      <c r="W10" s="42" t="s">
        <v>76</v>
      </c>
      <c r="X10" s="42" t="s">
        <v>77</v>
      </c>
      <c r="Y10" s="42" t="s">
        <v>78</v>
      </c>
      <c r="Z10" s="48" t="s">
        <v>4937</v>
      </c>
    </row>
    <row r="11" spans="1:26" x14ac:dyDescent="0.25">
      <c r="A11" s="14">
        <v>46</v>
      </c>
      <c r="B11" s="42" t="s">
        <v>60</v>
      </c>
      <c r="C11" s="43" t="s">
        <v>10</v>
      </c>
      <c r="D11" s="42" t="s">
        <v>61</v>
      </c>
      <c r="E11" s="55">
        <v>43001</v>
      </c>
      <c r="F11" s="53">
        <v>0.79218749999999993</v>
      </c>
      <c r="G11" s="42" t="s">
        <v>31</v>
      </c>
      <c r="H11" s="179" t="s">
        <v>4942</v>
      </c>
      <c r="I11" s="42" t="s">
        <v>31</v>
      </c>
      <c r="J11" s="42" t="s">
        <v>31</v>
      </c>
      <c r="K11" s="42" t="s">
        <v>31</v>
      </c>
      <c r="L11" s="46">
        <v>100000</v>
      </c>
      <c r="M11" s="42" t="s">
        <v>31</v>
      </c>
      <c r="N11" s="42" t="s">
        <v>31</v>
      </c>
      <c r="O11" s="42" t="s">
        <v>31</v>
      </c>
      <c r="P11" s="42" t="s">
        <v>31</v>
      </c>
      <c r="Q11" s="42" t="s">
        <v>376</v>
      </c>
      <c r="R11" s="14" t="s">
        <v>100</v>
      </c>
      <c r="S11" s="47" t="s">
        <v>72</v>
      </c>
      <c r="T11" s="42" t="s">
        <v>377</v>
      </c>
      <c r="U11" s="14" t="s">
        <v>375</v>
      </c>
      <c r="V11" s="42" t="s">
        <v>102</v>
      </c>
      <c r="W11" s="42" t="s">
        <v>31</v>
      </c>
      <c r="X11" s="42" t="s">
        <v>31</v>
      </c>
      <c r="Y11" s="42" t="s">
        <v>78</v>
      </c>
      <c r="Z11" s="48" t="s">
        <v>4936</v>
      </c>
    </row>
    <row r="12" spans="1:26" x14ac:dyDescent="0.25">
      <c r="A12" s="14">
        <v>47</v>
      </c>
      <c r="B12" s="42" t="s">
        <v>60</v>
      </c>
      <c r="C12" s="43" t="s">
        <v>10</v>
      </c>
      <c r="D12" s="42" t="s">
        <v>61</v>
      </c>
      <c r="E12" s="56">
        <v>42997</v>
      </c>
      <c r="F12" s="57">
        <v>0.32929398148148148</v>
      </c>
      <c r="G12" s="42" t="s">
        <v>31</v>
      </c>
      <c r="H12" s="179" t="s">
        <v>4942</v>
      </c>
      <c r="I12" s="42" t="s">
        <v>31</v>
      </c>
      <c r="J12" s="42" t="s">
        <v>31</v>
      </c>
      <c r="K12" s="42" t="s">
        <v>31</v>
      </c>
      <c r="L12" s="46">
        <v>50000</v>
      </c>
      <c r="M12" s="42" t="s">
        <v>31</v>
      </c>
      <c r="N12" s="42" t="s">
        <v>31</v>
      </c>
      <c r="O12" s="42" t="s">
        <v>31</v>
      </c>
      <c r="P12" s="42" t="s">
        <v>31</v>
      </c>
      <c r="Q12" s="42" t="s">
        <v>378</v>
      </c>
      <c r="R12" s="14" t="s">
        <v>100</v>
      </c>
      <c r="S12" s="47" t="s">
        <v>72</v>
      </c>
      <c r="T12" s="42" t="s">
        <v>379</v>
      </c>
      <c r="U12" s="14" t="s">
        <v>380</v>
      </c>
      <c r="V12" s="42" t="s">
        <v>102</v>
      </c>
      <c r="W12" s="42" t="s">
        <v>31</v>
      </c>
      <c r="X12" s="42" t="s">
        <v>31</v>
      </c>
      <c r="Y12" s="42" t="s">
        <v>78</v>
      </c>
      <c r="Z12" s="48" t="s">
        <v>4936</v>
      </c>
    </row>
    <row r="13" spans="1:26" x14ac:dyDescent="0.25">
      <c r="A13" s="14">
        <v>49</v>
      </c>
      <c r="B13" s="42" t="s">
        <v>60</v>
      </c>
      <c r="C13" s="43" t="s">
        <v>10</v>
      </c>
      <c r="D13" s="42" t="s">
        <v>61</v>
      </c>
      <c r="E13" s="56">
        <v>43003</v>
      </c>
      <c r="F13" s="57">
        <v>7.767361111111111E-2</v>
      </c>
      <c r="G13" s="42" t="s">
        <v>31</v>
      </c>
      <c r="H13" s="179" t="s">
        <v>4942</v>
      </c>
      <c r="I13" s="42" t="s">
        <v>31</v>
      </c>
      <c r="J13" s="42" t="s">
        <v>31</v>
      </c>
      <c r="K13" s="42" t="s">
        <v>31</v>
      </c>
      <c r="L13" s="46">
        <v>50000</v>
      </c>
      <c r="M13" s="42" t="s">
        <v>31</v>
      </c>
      <c r="N13" s="42" t="s">
        <v>31</v>
      </c>
      <c r="O13" s="42" t="s">
        <v>31</v>
      </c>
      <c r="P13" s="42" t="s">
        <v>31</v>
      </c>
      <c r="Q13" s="42" t="s">
        <v>390</v>
      </c>
      <c r="R13" s="14" t="s">
        <v>100</v>
      </c>
      <c r="S13" s="47" t="s">
        <v>72</v>
      </c>
      <c r="T13" s="42" t="s">
        <v>379</v>
      </c>
      <c r="U13" s="14" t="s">
        <v>380</v>
      </c>
      <c r="V13" s="42" t="s">
        <v>102</v>
      </c>
      <c r="W13" s="42" t="s">
        <v>31</v>
      </c>
      <c r="X13" s="42" t="s">
        <v>31</v>
      </c>
      <c r="Y13" s="42" t="s">
        <v>78</v>
      </c>
      <c r="Z13" s="48" t="s">
        <v>4936</v>
      </c>
    </row>
    <row r="14" spans="1:26" x14ac:dyDescent="0.25">
      <c r="A14" s="14">
        <v>50</v>
      </c>
      <c r="B14" s="42" t="s">
        <v>391</v>
      </c>
      <c r="C14" s="43" t="s">
        <v>10</v>
      </c>
      <c r="D14" s="42" t="s">
        <v>61</v>
      </c>
      <c r="E14" s="52">
        <v>42982</v>
      </c>
      <c r="F14" s="59">
        <v>0.49434027777777773</v>
      </c>
      <c r="G14" s="42" t="s">
        <v>31</v>
      </c>
      <c r="H14" s="179" t="s">
        <v>4942</v>
      </c>
      <c r="I14" s="42" t="s">
        <v>31</v>
      </c>
      <c r="J14" s="42" t="s">
        <v>31</v>
      </c>
      <c r="K14" s="42" t="s">
        <v>31</v>
      </c>
      <c r="L14" s="46">
        <v>200000</v>
      </c>
      <c r="M14" s="42" t="s">
        <v>31</v>
      </c>
      <c r="N14" s="42" t="s">
        <v>31</v>
      </c>
      <c r="O14" s="42" t="s">
        <v>31</v>
      </c>
      <c r="P14" s="42" t="s">
        <v>31</v>
      </c>
      <c r="Q14" s="42" t="s">
        <v>392</v>
      </c>
      <c r="R14" s="14" t="s">
        <v>100</v>
      </c>
      <c r="S14" s="47" t="s">
        <v>72</v>
      </c>
      <c r="T14" s="42" t="s">
        <v>393</v>
      </c>
      <c r="U14" s="14" t="s">
        <v>394</v>
      </c>
      <c r="V14" s="42" t="s">
        <v>102</v>
      </c>
      <c r="W14" s="42" t="s">
        <v>31</v>
      </c>
      <c r="X14" s="42" t="s">
        <v>31</v>
      </c>
      <c r="Y14" s="42" t="s">
        <v>78</v>
      </c>
      <c r="Z14" s="48" t="s">
        <v>4936</v>
      </c>
    </row>
    <row r="15" spans="1:26" x14ac:dyDescent="0.25">
      <c r="A15" s="14">
        <v>51</v>
      </c>
      <c r="B15" s="42" t="s">
        <v>391</v>
      </c>
      <c r="C15" s="43" t="s">
        <v>10</v>
      </c>
      <c r="D15" s="42" t="s">
        <v>61</v>
      </c>
      <c r="E15" s="52">
        <v>42999</v>
      </c>
      <c r="F15" s="53">
        <v>0.39594907407407409</v>
      </c>
      <c r="G15" s="42" t="s">
        <v>31</v>
      </c>
      <c r="H15" s="179" t="s">
        <v>4942</v>
      </c>
      <c r="I15" s="42" t="s">
        <v>31</v>
      </c>
      <c r="J15" s="42" t="s">
        <v>31</v>
      </c>
      <c r="K15" s="42" t="s">
        <v>31</v>
      </c>
      <c r="L15" s="46">
        <v>100000</v>
      </c>
      <c r="M15" s="42" t="s">
        <v>31</v>
      </c>
      <c r="N15" s="42" t="s">
        <v>31</v>
      </c>
      <c r="O15" s="42" t="s">
        <v>31</v>
      </c>
      <c r="P15" s="42" t="s">
        <v>31</v>
      </c>
      <c r="Q15" s="42" t="s">
        <v>395</v>
      </c>
      <c r="R15" s="14" t="s">
        <v>100</v>
      </c>
      <c r="S15" s="47" t="s">
        <v>72</v>
      </c>
      <c r="T15" s="42" t="s">
        <v>396</v>
      </c>
      <c r="U15" s="14" t="s">
        <v>394</v>
      </c>
      <c r="V15" s="42" t="s">
        <v>102</v>
      </c>
      <c r="W15" s="42" t="s">
        <v>31</v>
      </c>
      <c r="X15" s="42" t="s">
        <v>31</v>
      </c>
      <c r="Y15" s="42" t="s">
        <v>78</v>
      </c>
      <c r="Z15" s="48" t="s">
        <v>4936</v>
      </c>
    </row>
    <row r="16" spans="1:26" x14ac:dyDescent="0.25">
      <c r="A16" s="14">
        <v>52</v>
      </c>
      <c r="B16" s="42" t="s">
        <v>391</v>
      </c>
      <c r="C16" s="43" t="s">
        <v>10</v>
      </c>
      <c r="D16" s="42" t="s">
        <v>61</v>
      </c>
      <c r="E16" s="52">
        <v>42999</v>
      </c>
      <c r="F16" s="53">
        <v>0.3991898148148148</v>
      </c>
      <c r="G16" s="42" t="s">
        <v>31</v>
      </c>
      <c r="H16" s="179" t="s">
        <v>4942</v>
      </c>
      <c r="I16" s="42" t="s">
        <v>31</v>
      </c>
      <c r="J16" s="42" t="s">
        <v>31</v>
      </c>
      <c r="K16" s="42" t="s">
        <v>31</v>
      </c>
      <c r="L16" s="46">
        <v>100000</v>
      </c>
      <c r="M16" s="42" t="s">
        <v>31</v>
      </c>
      <c r="N16" s="42" t="s">
        <v>31</v>
      </c>
      <c r="O16" s="42" t="s">
        <v>31</v>
      </c>
      <c r="P16" s="42" t="s">
        <v>31</v>
      </c>
      <c r="Q16" s="42" t="s">
        <v>395</v>
      </c>
      <c r="R16" s="14" t="s">
        <v>100</v>
      </c>
      <c r="S16" s="47" t="s">
        <v>72</v>
      </c>
      <c r="T16" s="42" t="s">
        <v>396</v>
      </c>
      <c r="U16" s="14" t="s">
        <v>394</v>
      </c>
      <c r="V16" s="42" t="s">
        <v>102</v>
      </c>
      <c r="W16" s="42" t="s">
        <v>31</v>
      </c>
      <c r="X16" s="42" t="s">
        <v>31</v>
      </c>
      <c r="Y16" s="42" t="s">
        <v>78</v>
      </c>
      <c r="Z16" s="48" t="s">
        <v>4936</v>
      </c>
    </row>
    <row r="17" spans="1:26" x14ac:dyDescent="0.25">
      <c r="A17" s="14">
        <v>53</v>
      </c>
      <c r="B17" s="42" t="s">
        <v>391</v>
      </c>
      <c r="C17" s="43" t="s">
        <v>10</v>
      </c>
      <c r="D17" s="42" t="s">
        <v>61</v>
      </c>
      <c r="E17" s="52">
        <v>42999</v>
      </c>
      <c r="F17" s="53">
        <v>0.41690972222222222</v>
      </c>
      <c r="G17" s="42" t="s">
        <v>31</v>
      </c>
      <c r="H17" s="179" t="s">
        <v>4942</v>
      </c>
      <c r="I17" s="42" t="s">
        <v>31</v>
      </c>
      <c r="J17" s="42" t="s">
        <v>31</v>
      </c>
      <c r="K17" s="42" t="s">
        <v>31</v>
      </c>
      <c r="L17" s="46">
        <v>300000</v>
      </c>
      <c r="M17" s="42" t="s">
        <v>31</v>
      </c>
      <c r="N17" s="42" t="s">
        <v>31</v>
      </c>
      <c r="O17" s="42" t="s">
        <v>31</v>
      </c>
      <c r="P17" s="42" t="s">
        <v>31</v>
      </c>
      <c r="Q17" s="42" t="s">
        <v>397</v>
      </c>
      <c r="R17" s="14" t="s">
        <v>100</v>
      </c>
      <c r="S17" s="47" t="s">
        <v>72</v>
      </c>
      <c r="T17" s="42" t="s">
        <v>396</v>
      </c>
      <c r="U17" s="14" t="s">
        <v>394</v>
      </c>
      <c r="V17" s="42" t="s">
        <v>102</v>
      </c>
      <c r="W17" s="42" t="s">
        <v>31</v>
      </c>
      <c r="X17" s="42" t="s">
        <v>31</v>
      </c>
      <c r="Y17" s="42" t="s">
        <v>78</v>
      </c>
      <c r="Z17" s="48" t="s">
        <v>4936</v>
      </c>
    </row>
    <row r="18" spans="1:26" x14ac:dyDescent="0.25">
      <c r="A18" s="14">
        <v>54</v>
      </c>
      <c r="B18" s="42" t="s">
        <v>391</v>
      </c>
      <c r="C18" s="43" t="s">
        <v>10</v>
      </c>
      <c r="D18" s="42" t="s">
        <v>61</v>
      </c>
      <c r="E18" s="52">
        <v>42999</v>
      </c>
      <c r="F18" s="53">
        <v>0.41690972222222222</v>
      </c>
      <c r="G18" s="42" t="s">
        <v>31</v>
      </c>
      <c r="H18" s="179" t="s">
        <v>4942</v>
      </c>
      <c r="I18" s="42" t="s">
        <v>31</v>
      </c>
      <c r="J18" s="42" t="s">
        <v>31</v>
      </c>
      <c r="K18" s="42" t="s">
        <v>31</v>
      </c>
      <c r="L18" s="46">
        <v>50000</v>
      </c>
      <c r="M18" s="42" t="s">
        <v>31</v>
      </c>
      <c r="N18" s="42" t="s">
        <v>31</v>
      </c>
      <c r="O18" s="42" t="s">
        <v>31</v>
      </c>
      <c r="P18" s="42" t="s">
        <v>31</v>
      </c>
      <c r="Q18" s="42" t="s">
        <v>398</v>
      </c>
      <c r="R18" s="14" t="s">
        <v>100</v>
      </c>
      <c r="S18" s="47" t="s">
        <v>72</v>
      </c>
      <c r="T18" s="42" t="s">
        <v>396</v>
      </c>
      <c r="U18" s="14" t="s">
        <v>394</v>
      </c>
      <c r="V18" s="42" t="s">
        <v>102</v>
      </c>
      <c r="W18" s="42" t="s">
        <v>31</v>
      </c>
      <c r="X18" s="42" t="s">
        <v>31</v>
      </c>
      <c r="Y18" s="42" t="s">
        <v>78</v>
      </c>
      <c r="Z18" s="48" t="s">
        <v>4936</v>
      </c>
    </row>
    <row r="19" spans="1:26" x14ac:dyDescent="0.25">
      <c r="A19" s="14">
        <v>55</v>
      </c>
      <c r="B19" s="42" t="s">
        <v>391</v>
      </c>
      <c r="C19" s="43" t="s">
        <v>10</v>
      </c>
      <c r="D19" s="42" t="s">
        <v>61</v>
      </c>
      <c r="E19" s="52">
        <v>42999</v>
      </c>
      <c r="F19" s="53">
        <v>0.42370370370370369</v>
      </c>
      <c r="G19" s="42" t="s">
        <v>31</v>
      </c>
      <c r="H19" s="179" t="s">
        <v>4942</v>
      </c>
      <c r="I19" s="42" t="s">
        <v>31</v>
      </c>
      <c r="J19" s="42" t="s">
        <v>31</v>
      </c>
      <c r="K19" s="42" t="s">
        <v>31</v>
      </c>
      <c r="L19" s="46">
        <v>100000</v>
      </c>
      <c r="M19" s="42" t="s">
        <v>31</v>
      </c>
      <c r="N19" s="42" t="s">
        <v>31</v>
      </c>
      <c r="O19" s="42" t="s">
        <v>31</v>
      </c>
      <c r="P19" s="42" t="s">
        <v>31</v>
      </c>
      <c r="Q19" s="42" t="s">
        <v>399</v>
      </c>
      <c r="R19" s="14" t="s">
        <v>100</v>
      </c>
      <c r="S19" s="47" t="s">
        <v>72</v>
      </c>
      <c r="T19" s="42" t="s">
        <v>396</v>
      </c>
      <c r="U19" s="14" t="s">
        <v>394</v>
      </c>
      <c r="V19" s="42" t="s">
        <v>102</v>
      </c>
      <c r="W19" s="42" t="s">
        <v>31</v>
      </c>
      <c r="X19" s="42" t="s">
        <v>31</v>
      </c>
      <c r="Y19" s="42" t="s">
        <v>78</v>
      </c>
      <c r="Z19" s="48" t="s">
        <v>4936</v>
      </c>
    </row>
    <row r="20" spans="1:26" x14ac:dyDescent="0.25">
      <c r="A20" s="14">
        <v>56</v>
      </c>
      <c r="B20" s="42" t="s">
        <v>391</v>
      </c>
      <c r="C20" s="43" t="s">
        <v>10</v>
      </c>
      <c r="D20" s="42" t="s">
        <v>61</v>
      </c>
      <c r="E20" s="52">
        <v>42999</v>
      </c>
      <c r="F20" s="53">
        <v>0.71795138888888888</v>
      </c>
      <c r="G20" s="42" t="s">
        <v>31</v>
      </c>
      <c r="H20" s="179" t="s">
        <v>4942</v>
      </c>
      <c r="I20" s="42" t="s">
        <v>31</v>
      </c>
      <c r="J20" s="42" t="s">
        <v>31</v>
      </c>
      <c r="K20" s="42" t="s">
        <v>31</v>
      </c>
      <c r="L20" s="46">
        <v>100000</v>
      </c>
      <c r="M20" s="42" t="s">
        <v>31</v>
      </c>
      <c r="N20" s="42" t="s">
        <v>31</v>
      </c>
      <c r="O20" s="42" t="s">
        <v>31</v>
      </c>
      <c r="P20" s="42" t="s">
        <v>31</v>
      </c>
      <c r="Q20" s="42" t="s">
        <v>400</v>
      </c>
      <c r="R20" s="14" t="s">
        <v>100</v>
      </c>
      <c r="S20" s="47" t="s">
        <v>72</v>
      </c>
      <c r="T20" s="42" t="s">
        <v>396</v>
      </c>
      <c r="U20" s="14" t="s">
        <v>394</v>
      </c>
      <c r="V20" s="42" t="s">
        <v>102</v>
      </c>
      <c r="W20" s="42" t="s">
        <v>31</v>
      </c>
      <c r="X20" s="42" t="s">
        <v>31</v>
      </c>
      <c r="Y20" s="42" t="s">
        <v>78</v>
      </c>
      <c r="Z20" s="48" t="s">
        <v>4936</v>
      </c>
    </row>
    <row r="21" spans="1:26" x14ac:dyDescent="0.25">
      <c r="A21" s="14">
        <v>69</v>
      </c>
      <c r="B21" s="42" t="s">
        <v>391</v>
      </c>
      <c r="C21" s="43" t="s">
        <v>9</v>
      </c>
      <c r="D21" s="42" t="s">
        <v>61</v>
      </c>
      <c r="E21" s="44">
        <v>42920</v>
      </c>
      <c r="F21" s="45" t="s">
        <v>497</v>
      </c>
      <c r="G21" s="42">
        <v>93010248622</v>
      </c>
      <c r="H21" s="179" t="s">
        <v>4942</v>
      </c>
      <c r="I21" s="42" t="s">
        <v>290</v>
      </c>
      <c r="J21" s="42" t="s">
        <v>291</v>
      </c>
      <c r="K21" s="42" t="s">
        <v>121</v>
      </c>
      <c r="L21" s="46">
        <v>100000</v>
      </c>
      <c r="M21" s="42" t="s">
        <v>66</v>
      </c>
      <c r="N21" s="42" t="s">
        <v>67</v>
      </c>
      <c r="O21" s="42" t="s">
        <v>498</v>
      </c>
      <c r="P21" s="42" t="s">
        <v>499</v>
      </c>
      <c r="Q21" s="42" t="s">
        <v>500</v>
      </c>
      <c r="R21" s="14" t="s">
        <v>295</v>
      </c>
      <c r="S21" s="47" t="s">
        <v>72</v>
      </c>
      <c r="T21" s="42" t="s">
        <v>408</v>
      </c>
      <c r="U21" s="14" t="s">
        <v>115</v>
      </c>
      <c r="V21" s="42" t="s">
        <v>433</v>
      </c>
      <c r="W21" s="42" t="s">
        <v>501</v>
      </c>
      <c r="X21" s="42" t="s">
        <v>502</v>
      </c>
      <c r="Y21" s="42" t="s">
        <v>78</v>
      </c>
      <c r="Z21" s="48" t="s">
        <v>4936</v>
      </c>
    </row>
    <row r="22" spans="1:26" x14ac:dyDescent="0.25">
      <c r="A22" s="14">
        <v>77</v>
      </c>
      <c r="B22" s="42" t="s">
        <v>391</v>
      </c>
      <c r="C22" s="43" t="s">
        <v>9</v>
      </c>
      <c r="D22" s="42" t="s">
        <v>138</v>
      </c>
      <c r="E22" s="44">
        <v>42969</v>
      </c>
      <c r="F22" s="45" t="s">
        <v>544</v>
      </c>
      <c r="G22" s="42">
        <v>8172000232</v>
      </c>
      <c r="H22" s="179" t="s">
        <v>4942</v>
      </c>
      <c r="I22" s="42" t="s">
        <v>545</v>
      </c>
      <c r="J22" s="42" t="s">
        <v>546</v>
      </c>
      <c r="K22" s="42" t="s">
        <v>109</v>
      </c>
      <c r="L22" s="46">
        <v>100000</v>
      </c>
      <c r="M22" s="42" t="s">
        <v>66</v>
      </c>
      <c r="N22" s="42" t="s">
        <v>67</v>
      </c>
      <c r="O22" s="42" t="s">
        <v>547</v>
      </c>
      <c r="P22" s="42" t="s">
        <v>548</v>
      </c>
      <c r="Q22" s="42" t="s">
        <v>549</v>
      </c>
      <c r="R22" s="14" t="s">
        <v>154</v>
      </c>
      <c r="S22" s="47" t="s">
        <v>72</v>
      </c>
      <c r="T22" s="42" t="s">
        <v>408</v>
      </c>
      <c r="U22" s="14" t="s">
        <v>115</v>
      </c>
      <c r="V22" s="42" t="s">
        <v>147</v>
      </c>
      <c r="W22" s="42" t="s">
        <v>76</v>
      </c>
      <c r="X22" s="42" t="s">
        <v>502</v>
      </c>
      <c r="Y22" s="42" t="s">
        <v>78</v>
      </c>
      <c r="Z22" s="48" t="s">
        <v>4937</v>
      </c>
    </row>
    <row r="23" spans="1:26" x14ac:dyDescent="0.25">
      <c r="A23" s="14">
        <v>80</v>
      </c>
      <c r="B23" s="42" t="s">
        <v>391</v>
      </c>
      <c r="C23" s="43" t="s">
        <v>9</v>
      </c>
      <c r="D23" s="42" t="s">
        <v>138</v>
      </c>
      <c r="E23" s="44">
        <v>42978</v>
      </c>
      <c r="F23" s="45" t="s">
        <v>562</v>
      </c>
      <c r="G23" s="42">
        <v>8179000797</v>
      </c>
      <c r="H23" s="179" t="s">
        <v>4942</v>
      </c>
      <c r="I23" s="42" t="s">
        <v>563</v>
      </c>
      <c r="J23" s="42" t="s">
        <v>564</v>
      </c>
      <c r="K23" s="42" t="s">
        <v>121</v>
      </c>
      <c r="L23" s="46">
        <v>50000</v>
      </c>
      <c r="M23" s="42" t="s">
        <v>66</v>
      </c>
      <c r="N23" s="42" t="s">
        <v>67</v>
      </c>
      <c r="O23" s="42" t="s">
        <v>565</v>
      </c>
      <c r="P23" s="42" t="s">
        <v>566</v>
      </c>
      <c r="Q23" s="42" t="s">
        <v>567</v>
      </c>
      <c r="R23" s="14" t="s">
        <v>568</v>
      </c>
      <c r="S23" s="47" t="s">
        <v>72</v>
      </c>
      <c r="T23" s="42" t="s">
        <v>408</v>
      </c>
      <c r="U23" s="14" t="s">
        <v>115</v>
      </c>
      <c r="V23" s="42" t="s">
        <v>147</v>
      </c>
      <c r="W23" s="42" t="s">
        <v>76</v>
      </c>
      <c r="X23" s="42" t="s">
        <v>502</v>
      </c>
      <c r="Y23" s="42" t="s">
        <v>78</v>
      </c>
      <c r="Z23" s="48" t="s">
        <v>4937</v>
      </c>
    </row>
    <row r="24" spans="1:26" x14ac:dyDescent="0.25">
      <c r="A24" s="14">
        <v>95</v>
      </c>
      <c r="B24" s="42" t="s">
        <v>607</v>
      </c>
      <c r="C24" s="43" t="s">
        <v>10</v>
      </c>
      <c r="D24" s="42" t="s">
        <v>61</v>
      </c>
      <c r="E24" s="52">
        <v>43004</v>
      </c>
      <c r="F24" s="64">
        <v>0.11197916666666667</v>
      </c>
      <c r="G24" s="42" t="s">
        <v>31</v>
      </c>
      <c r="H24" s="179" t="s">
        <v>4942</v>
      </c>
      <c r="I24" s="42" t="s">
        <v>31</v>
      </c>
      <c r="J24" s="42" t="s">
        <v>31</v>
      </c>
      <c r="K24" s="42" t="s">
        <v>31</v>
      </c>
      <c r="L24" s="46">
        <v>50000</v>
      </c>
      <c r="M24" s="42" t="s">
        <v>31</v>
      </c>
      <c r="N24" s="42" t="s">
        <v>31</v>
      </c>
      <c r="O24" s="42" t="s">
        <v>31</v>
      </c>
      <c r="P24" s="42" t="s">
        <v>31</v>
      </c>
      <c r="Q24" s="42" t="s">
        <v>693</v>
      </c>
      <c r="R24" s="14" t="s">
        <v>100</v>
      </c>
      <c r="S24" s="47" t="s">
        <v>72</v>
      </c>
      <c r="T24" s="42" t="s">
        <v>694</v>
      </c>
      <c r="U24" s="14" t="s">
        <v>606</v>
      </c>
      <c r="V24" s="42" t="s">
        <v>102</v>
      </c>
      <c r="W24" s="42" t="s">
        <v>31</v>
      </c>
      <c r="X24" s="42" t="s">
        <v>31</v>
      </c>
      <c r="Y24" s="42" t="s">
        <v>78</v>
      </c>
      <c r="Z24" s="48" t="s">
        <v>4936</v>
      </c>
    </row>
    <row r="25" spans="1:26" x14ac:dyDescent="0.25">
      <c r="A25" s="14">
        <v>96</v>
      </c>
      <c r="B25" s="42" t="s">
        <v>607</v>
      </c>
      <c r="C25" s="43" t="s">
        <v>10</v>
      </c>
      <c r="D25" s="42" t="s">
        <v>61</v>
      </c>
      <c r="E25" s="52">
        <v>43009</v>
      </c>
      <c r="F25" s="64">
        <v>0.8389699074074074</v>
      </c>
      <c r="G25" s="42" t="s">
        <v>31</v>
      </c>
      <c r="H25" s="179" t="s">
        <v>4942</v>
      </c>
      <c r="I25" s="42" t="s">
        <v>31</v>
      </c>
      <c r="J25" s="42" t="s">
        <v>31</v>
      </c>
      <c r="K25" s="42" t="s">
        <v>31</v>
      </c>
      <c r="L25" s="46">
        <v>100000</v>
      </c>
      <c r="M25" s="42" t="s">
        <v>31</v>
      </c>
      <c r="N25" s="42" t="s">
        <v>31</v>
      </c>
      <c r="O25" s="42" t="s">
        <v>31</v>
      </c>
      <c r="P25" s="42" t="s">
        <v>31</v>
      </c>
      <c r="Q25" s="42" t="s">
        <v>695</v>
      </c>
      <c r="R25" s="14" t="s">
        <v>100</v>
      </c>
      <c r="S25" s="47" t="s">
        <v>72</v>
      </c>
      <c r="T25" s="42" t="s">
        <v>694</v>
      </c>
      <c r="U25" s="14" t="s">
        <v>606</v>
      </c>
      <c r="V25" s="42" t="s">
        <v>102</v>
      </c>
      <c r="W25" s="42" t="s">
        <v>31</v>
      </c>
      <c r="X25" s="42" t="s">
        <v>31</v>
      </c>
      <c r="Y25" s="42" t="s">
        <v>78</v>
      </c>
      <c r="Z25" s="48" t="s">
        <v>4936</v>
      </c>
    </row>
    <row r="26" spans="1:26" x14ac:dyDescent="0.25">
      <c r="A26" s="14">
        <v>102</v>
      </c>
      <c r="B26" s="42" t="s">
        <v>696</v>
      </c>
      <c r="C26" s="43" t="s">
        <v>10</v>
      </c>
      <c r="D26" s="42" t="s">
        <v>61</v>
      </c>
      <c r="E26" s="65">
        <v>43018</v>
      </c>
      <c r="F26" s="67">
        <v>0.12164351851851851</v>
      </c>
      <c r="G26" s="42" t="s">
        <v>31</v>
      </c>
      <c r="H26" s="179" t="s">
        <v>4942</v>
      </c>
      <c r="I26" s="42" t="s">
        <v>31</v>
      </c>
      <c r="J26" s="42" t="s">
        <v>31</v>
      </c>
      <c r="K26" s="42" t="s">
        <v>31</v>
      </c>
      <c r="L26" s="46">
        <v>100000</v>
      </c>
      <c r="M26" s="42" t="s">
        <v>31</v>
      </c>
      <c r="N26" s="42" t="s">
        <v>31</v>
      </c>
      <c r="O26" s="42" t="s">
        <v>31</v>
      </c>
      <c r="P26" s="42" t="s">
        <v>31</v>
      </c>
      <c r="Q26" s="42" t="s">
        <v>737</v>
      </c>
      <c r="R26" s="14" t="s">
        <v>100</v>
      </c>
      <c r="S26" s="47" t="s">
        <v>72</v>
      </c>
      <c r="T26" s="42" t="s">
        <v>738</v>
      </c>
      <c r="U26" s="14" t="s">
        <v>706</v>
      </c>
      <c r="V26" s="42" t="s">
        <v>102</v>
      </c>
      <c r="W26" s="42" t="s">
        <v>31</v>
      </c>
      <c r="X26" s="42" t="s">
        <v>31</v>
      </c>
      <c r="Y26" s="42" t="s">
        <v>78</v>
      </c>
      <c r="Z26" s="48" t="s">
        <v>4936</v>
      </c>
    </row>
    <row r="27" spans="1:26" x14ac:dyDescent="0.25">
      <c r="A27" s="14">
        <v>116</v>
      </c>
      <c r="B27" s="42" t="s">
        <v>793</v>
      </c>
      <c r="C27" s="43" t="s">
        <v>10</v>
      </c>
      <c r="D27" s="42" t="s">
        <v>61</v>
      </c>
      <c r="E27" s="72">
        <v>43004</v>
      </c>
      <c r="F27" s="64">
        <v>0.42664351851851851</v>
      </c>
      <c r="G27" s="42" t="s">
        <v>31</v>
      </c>
      <c r="H27" s="179" t="s">
        <v>4942</v>
      </c>
      <c r="I27" s="42" t="s">
        <v>31</v>
      </c>
      <c r="J27" s="42" t="s">
        <v>31</v>
      </c>
      <c r="K27" s="42" t="s">
        <v>31</v>
      </c>
      <c r="L27" s="46">
        <v>50000</v>
      </c>
      <c r="M27" s="42" t="s">
        <v>31</v>
      </c>
      <c r="N27" s="42" t="s">
        <v>31</v>
      </c>
      <c r="O27" s="42" t="s">
        <v>31</v>
      </c>
      <c r="P27" s="42" t="s">
        <v>31</v>
      </c>
      <c r="Q27" s="42" t="s">
        <v>841</v>
      </c>
      <c r="R27" s="14" t="s">
        <v>100</v>
      </c>
      <c r="S27" s="47" t="s">
        <v>72</v>
      </c>
      <c r="T27" s="42" t="s">
        <v>842</v>
      </c>
      <c r="U27" s="14" t="s">
        <v>843</v>
      </c>
      <c r="V27" s="42" t="s">
        <v>102</v>
      </c>
      <c r="W27" s="42" t="s">
        <v>31</v>
      </c>
      <c r="X27" s="42" t="s">
        <v>31</v>
      </c>
      <c r="Y27" s="42" t="s">
        <v>78</v>
      </c>
      <c r="Z27" s="48" t="s">
        <v>4936</v>
      </c>
    </row>
    <row r="28" spans="1:26" x14ac:dyDescent="0.25">
      <c r="A28" s="14">
        <v>122</v>
      </c>
      <c r="B28" s="42" t="s">
        <v>793</v>
      </c>
      <c r="C28" s="43" t="s">
        <v>10</v>
      </c>
      <c r="D28" s="42" t="s">
        <v>61</v>
      </c>
      <c r="E28" s="52">
        <v>43032</v>
      </c>
      <c r="F28" s="64">
        <v>0.11012731481481482</v>
      </c>
      <c r="G28" s="42" t="s">
        <v>31</v>
      </c>
      <c r="H28" s="179" t="s">
        <v>4942</v>
      </c>
      <c r="I28" s="42" t="s">
        <v>31</v>
      </c>
      <c r="J28" s="42" t="s">
        <v>31</v>
      </c>
      <c r="K28" s="42" t="s">
        <v>31</v>
      </c>
      <c r="L28" s="46">
        <v>50000</v>
      </c>
      <c r="M28" s="42" t="s">
        <v>31</v>
      </c>
      <c r="N28" s="42" t="s">
        <v>31</v>
      </c>
      <c r="O28" s="42" t="s">
        <v>31</v>
      </c>
      <c r="P28" s="42" t="s">
        <v>31</v>
      </c>
      <c r="Q28" s="42" t="s">
        <v>884</v>
      </c>
      <c r="R28" s="14" t="s">
        <v>100</v>
      </c>
      <c r="S28" s="47" t="s">
        <v>72</v>
      </c>
      <c r="T28" s="42" t="s">
        <v>885</v>
      </c>
      <c r="U28" s="14" t="s">
        <v>74</v>
      </c>
      <c r="V28" s="42" t="s">
        <v>102</v>
      </c>
      <c r="W28" s="42" t="s">
        <v>31</v>
      </c>
      <c r="X28" s="42" t="s">
        <v>31</v>
      </c>
      <c r="Y28" s="42" t="s">
        <v>78</v>
      </c>
      <c r="Z28" s="48" t="s">
        <v>4936</v>
      </c>
    </row>
    <row r="29" spans="1:26" x14ac:dyDescent="0.25">
      <c r="A29" s="14">
        <v>123</v>
      </c>
      <c r="B29" s="42" t="s">
        <v>793</v>
      </c>
      <c r="C29" s="43" t="s">
        <v>10</v>
      </c>
      <c r="D29" s="42" t="s">
        <v>61</v>
      </c>
      <c r="E29" s="52">
        <v>42917</v>
      </c>
      <c r="F29" s="58" t="s">
        <v>886</v>
      </c>
      <c r="G29" s="42" t="s">
        <v>31</v>
      </c>
      <c r="H29" s="179" t="s">
        <v>4942</v>
      </c>
      <c r="I29" s="42" t="s">
        <v>31</v>
      </c>
      <c r="J29" s="42" t="s">
        <v>31</v>
      </c>
      <c r="K29" s="42" t="s">
        <v>31</v>
      </c>
      <c r="L29" s="46">
        <v>258000</v>
      </c>
      <c r="M29" s="42" t="s">
        <v>31</v>
      </c>
      <c r="N29" s="42" t="s">
        <v>31</v>
      </c>
      <c r="O29" s="42" t="s">
        <v>31</v>
      </c>
      <c r="P29" s="42" t="s">
        <v>31</v>
      </c>
      <c r="Q29" s="42" t="s">
        <v>887</v>
      </c>
      <c r="R29" s="14" t="s">
        <v>100</v>
      </c>
      <c r="S29" s="47" t="s">
        <v>72</v>
      </c>
      <c r="T29" s="42" t="s">
        <v>888</v>
      </c>
      <c r="U29" s="14" t="s">
        <v>889</v>
      </c>
      <c r="V29" s="42" t="s">
        <v>102</v>
      </c>
      <c r="W29" s="42" t="s">
        <v>31</v>
      </c>
      <c r="X29" s="42" t="s">
        <v>31</v>
      </c>
      <c r="Y29" s="42" t="s">
        <v>78</v>
      </c>
      <c r="Z29" s="48" t="s">
        <v>4936</v>
      </c>
    </row>
    <row r="30" spans="1:26" x14ac:dyDescent="0.25">
      <c r="A30" s="14">
        <v>124</v>
      </c>
      <c r="B30" s="42" t="s">
        <v>793</v>
      </c>
      <c r="C30" s="43" t="s">
        <v>9</v>
      </c>
      <c r="D30" s="42" t="s">
        <v>61</v>
      </c>
      <c r="E30" s="50">
        <v>43022</v>
      </c>
      <c r="F30" s="51" t="s">
        <v>890</v>
      </c>
      <c r="G30" s="191">
        <v>93010370676</v>
      </c>
      <c r="H30" s="179" t="s">
        <v>4942</v>
      </c>
      <c r="I30" s="42" t="s">
        <v>892</v>
      </c>
      <c r="J30" s="42" t="s">
        <v>893</v>
      </c>
      <c r="K30" s="42" t="s">
        <v>83</v>
      </c>
      <c r="L30" s="46">
        <v>50000</v>
      </c>
      <c r="M30" s="42" t="s">
        <v>66</v>
      </c>
      <c r="N30" s="42" t="s">
        <v>67</v>
      </c>
      <c r="O30" s="42" t="s">
        <v>894</v>
      </c>
      <c r="P30" s="42" t="s">
        <v>895</v>
      </c>
      <c r="Q30" s="42" t="s">
        <v>896</v>
      </c>
      <c r="R30" s="14" t="s">
        <v>897</v>
      </c>
      <c r="S30" s="47" t="s">
        <v>72</v>
      </c>
      <c r="T30" s="42" t="s">
        <v>898</v>
      </c>
      <c r="U30" s="14" t="s">
        <v>89</v>
      </c>
      <c r="V30" s="42" t="s">
        <v>899</v>
      </c>
      <c r="W30" s="42" t="s">
        <v>661</v>
      </c>
      <c r="X30" s="42" t="s">
        <v>77</v>
      </c>
      <c r="Y30" s="42" t="s">
        <v>78</v>
      </c>
      <c r="Z30" s="48" t="s">
        <v>4936</v>
      </c>
    </row>
    <row r="31" spans="1:26" x14ac:dyDescent="0.25">
      <c r="A31" s="14">
        <v>125</v>
      </c>
      <c r="B31" s="42" t="s">
        <v>793</v>
      </c>
      <c r="C31" s="43" t="s">
        <v>9</v>
      </c>
      <c r="D31" s="42" t="s">
        <v>61</v>
      </c>
      <c r="E31" s="70">
        <v>42988</v>
      </c>
      <c r="F31" s="71" t="s">
        <v>900</v>
      </c>
      <c r="G31" s="42">
        <v>93010248622</v>
      </c>
      <c r="H31" s="179" t="s">
        <v>4942</v>
      </c>
      <c r="I31" s="42" t="s">
        <v>290</v>
      </c>
      <c r="J31" s="42" t="s">
        <v>291</v>
      </c>
      <c r="K31" s="42" t="s">
        <v>121</v>
      </c>
      <c r="L31" s="46">
        <v>500000</v>
      </c>
      <c r="M31" s="42" t="s">
        <v>66</v>
      </c>
      <c r="N31" s="42" t="s">
        <v>67</v>
      </c>
      <c r="O31" s="42" t="s">
        <v>901</v>
      </c>
      <c r="P31" s="42" t="s">
        <v>902</v>
      </c>
      <c r="Q31" s="42" t="s">
        <v>903</v>
      </c>
      <c r="R31" s="14" t="s">
        <v>295</v>
      </c>
      <c r="S31" s="47" t="s">
        <v>72</v>
      </c>
      <c r="T31" s="42" t="s">
        <v>904</v>
      </c>
      <c r="U31" s="14" t="s">
        <v>115</v>
      </c>
      <c r="V31" s="42" t="s">
        <v>433</v>
      </c>
      <c r="W31" s="42" t="s">
        <v>905</v>
      </c>
      <c r="X31" s="42" t="s">
        <v>77</v>
      </c>
      <c r="Y31" s="42" t="s">
        <v>78</v>
      </c>
      <c r="Z31" s="48" t="s">
        <v>4936</v>
      </c>
    </row>
    <row r="32" spans="1:26" x14ac:dyDescent="0.25">
      <c r="A32" s="14">
        <v>126</v>
      </c>
      <c r="B32" s="42" t="s">
        <v>793</v>
      </c>
      <c r="C32" s="43" t="s">
        <v>9</v>
      </c>
      <c r="D32" s="42" t="s">
        <v>61</v>
      </c>
      <c r="E32" s="70">
        <v>42969</v>
      </c>
      <c r="F32" s="71" t="s">
        <v>906</v>
      </c>
      <c r="G32" s="42">
        <v>93010248622</v>
      </c>
      <c r="H32" s="179" t="s">
        <v>4942</v>
      </c>
      <c r="I32" s="42" t="s">
        <v>290</v>
      </c>
      <c r="J32" s="42" t="s">
        <v>291</v>
      </c>
      <c r="K32" s="42" t="s">
        <v>121</v>
      </c>
      <c r="L32" s="46">
        <v>100000</v>
      </c>
      <c r="M32" s="42" t="s">
        <v>66</v>
      </c>
      <c r="N32" s="42" t="s">
        <v>67</v>
      </c>
      <c r="O32" s="42" t="s">
        <v>907</v>
      </c>
      <c r="P32" s="42" t="s">
        <v>908</v>
      </c>
      <c r="Q32" s="42" t="s">
        <v>909</v>
      </c>
      <c r="R32" s="14" t="s">
        <v>295</v>
      </c>
      <c r="S32" s="47" t="s">
        <v>72</v>
      </c>
      <c r="T32" s="42" t="s">
        <v>904</v>
      </c>
      <c r="U32" s="14" t="s">
        <v>115</v>
      </c>
      <c r="V32" s="42" t="s">
        <v>433</v>
      </c>
      <c r="W32" s="42" t="s">
        <v>910</v>
      </c>
      <c r="X32" s="42" t="s">
        <v>77</v>
      </c>
      <c r="Y32" s="42" t="s">
        <v>78</v>
      </c>
      <c r="Z32" s="48" t="s">
        <v>4936</v>
      </c>
    </row>
    <row r="33" spans="1:26" x14ac:dyDescent="0.25">
      <c r="A33" s="14">
        <v>132</v>
      </c>
      <c r="B33" s="42" t="s">
        <v>793</v>
      </c>
      <c r="C33" s="43" t="s">
        <v>9</v>
      </c>
      <c r="D33" s="42" t="s">
        <v>138</v>
      </c>
      <c r="E33" s="70">
        <v>43036</v>
      </c>
      <c r="F33" s="71" t="s">
        <v>949</v>
      </c>
      <c r="G33" s="42">
        <v>8179000655</v>
      </c>
      <c r="H33" s="179" t="s">
        <v>4942</v>
      </c>
      <c r="I33" s="42" t="s">
        <v>950</v>
      </c>
      <c r="J33" s="42" t="s">
        <v>951</v>
      </c>
      <c r="K33" s="42" t="s">
        <v>109</v>
      </c>
      <c r="L33" s="46">
        <v>50000</v>
      </c>
      <c r="M33" s="42" t="s">
        <v>66</v>
      </c>
      <c r="N33" s="42" t="s">
        <v>67</v>
      </c>
      <c r="O33" s="42" t="s">
        <v>952</v>
      </c>
      <c r="P33" s="42" t="s">
        <v>953</v>
      </c>
      <c r="Q33" s="42" t="s">
        <v>954</v>
      </c>
      <c r="R33" s="14" t="s">
        <v>955</v>
      </c>
      <c r="S33" s="47" t="s">
        <v>72</v>
      </c>
      <c r="T33" s="42" t="s">
        <v>904</v>
      </c>
      <c r="U33" s="14" t="s">
        <v>115</v>
      </c>
      <c r="V33" s="42" t="s">
        <v>941</v>
      </c>
      <c r="W33" s="42" t="s">
        <v>661</v>
      </c>
      <c r="X33" s="42" t="s">
        <v>502</v>
      </c>
      <c r="Y33" s="42" t="s">
        <v>78</v>
      </c>
      <c r="Z33" s="48" t="s">
        <v>4937</v>
      </c>
    </row>
    <row r="34" spans="1:26" x14ac:dyDescent="0.25">
      <c r="A34" s="14">
        <v>136</v>
      </c>
      <c r="B34" s="42" t="s">
        <v>793</v>
      </c>
      <c r="C34" s="43" t="s">
        <v>9</v>
      </c>
      <c r="D34" s="42" t="s">
        <v>138</v>
      </c>
      <c r="E34" s="70">
        <v>43026</v>
      </c>
      <c r="F34" s="71" t="s">
        <v>976</v>
      </c>
      <c r="G34" s="42">
        <v>8179000676</v>
      </c>
      <c r="H34" s="179" t="s">
        <v>4942</v>
      </c>
      <c r="I34" s="42" t="s">
        <v>977</v>
      </c>
      <c r="J34" s="42" t="s">
        <v>978</v>
      </c>
      <c r="K34" s="42" t="s">
        <v>121</v>
      </c>
      <c r="L34" s="46">
        <v>50000</v>
      </c>
      <c r="M34" s="42" t="s">
        <v>66</v>
      </c>
      <c r="N34" s="42" t="s">
        <v>67</v>
      </c>
      <c r="O34" s="42" t="s">
        <v>979</v>
      </c>
      <c r="P34" s="42" t="s">
        <v>980</v>
      </c>
      <c r="Q34" s="42" t="s">
        <v>981</v>
      </c>
      <c r="R34" s="14" t="s">
        <v>982</v>
      </c>
      <c r="S34" s="47" t="s">
        <v>72</v>
      </c>
      <c r="T34" s="42" t="s">
        <v>904</v>
      </c>
      <c r="U34" s="14" t="s">
        <v>115</v>
      </c>
      <c r="V34" s="42" t="s">
        <v>941</v>
      </c>
      <c r="W34" s="42" t="s">
        <v>661</v>
      </c>
      <c r="X34" s="42" t="s">
        <v>502</v>
      </c>
      <c r="Y34" s="42" t="s">
        <v>78</v>
      </c>
      <c r="Z34" s="48" t="s">
        <v>4937</v>
      </c>
    </row>
    <row r="35" spans="1:26" x14ac:dyDescent="0.25">
      <c r="A35" s="14">
        <v>140</v>
      </c>
      <c r="B35" s="42" t="s">
        <v>793</v>
      </c>
      <c r="C35" s="43" t="s">
        <v>9</v>
      </c>
      <c r="D35" s="42" t="s">
        <v>138</v>
      </c>
      <c r="E35" s="70">
        <v>43017</v>
      </c>
      <c r="F35" s="71" t="s">
        <v>999</v>
      </c>
      <c r="G35" s="42">
        <v>8172000227</v>
      </c>
      <c r="H35" s="179" t="s">
        <v>4942</v>
      </c>
      <c r="I35" s="42" t="s">
        <v>1000</v>
      </c>
      <c r="J35" s="42" t="s">
        <v>1001</v>
      </c>
      <c r="K35" s="42" t="s">
        <v>121</v>
      </c>
      <c r="L35" s="46">
        <v>50000</v>
      </c>
      <c r="M35" s="42" t="s">
        <v>66</v>
      </c>
      <c r="N35" s="42" t="s">
        <v>67</v>
      </c>
      <c r="O35" s="42" t="s">
        <v>1002</v>
      </c>
      <c r="P35" s="42" t="s">
        <v>1003</v>
      </c>
      <c r="Q35" s="42" t="s">
        <v>1004</v>
      </c>
      <c r="R35" s="14" t="s">
        <v>1005</v>
      </c>
      <c r="S35" s="47" t="s">
        <v>72</v>
      </c>
      <c r="T35" s="42" t="s">
        <v>904</v>
      </c>
      <c r="U35" s="14" t="s">
        <v>115</v>
      </c>
      <c r="V35" s="42" t="s">
        <v>941</v>
      </c>
      <c r="W35" s="42" t="s">
        <v>661</v>
      </c>
      <c r="X35" s="42" t="s">
        <v>502</v>
      </c>
      <c r="Y35" s="42" t="s">
        <v>78</v>
      </c>
      <c r="Z35" s="48" t="s">
        <v>4937</v>
      </c>
    </row>
    <row r="36" spans="1:26" x14ac:dyDescent="0.25">
      <c r="A36" s="14">
        <v>150</v>
      </c>
      <c r="B36" s="42" t="s">
        <v>793</v>
      </c>
      <c r="C36" s="43" t="s">
        <v>9</v>
      </c>
      <c r="D36" s="42" t="s">
        <v>138</v>
      </c>
      <c r="E36" s="70">
        <v>43028</v>
      </c>
      <c r="F36" s="71" t="s">
        <v>1063</v>
      </c>
      <c r="G36" s="42">
        <v>8179000859</v>
      </c>
      <c r="H36" s="179" t="s">
        <v>4942</v>
      </c>
      <c r="I36" s="42" t="s">
        <v>1064</v>
      </c>
      <c r="J36" s="42" t="s">
        <v>1065</v>
      </c>
      <c r="K36" s="42" t="s">
        <v>121</v>
      </c>
      <c r="L36" s="46">
        <v>100000</v>
      </c>
      <c r="M36" s="42" t="s">
        <v>66</v>
      </c>
      <c r="N36" s="42" t="s">
        <v>67</v>
      </c>
      <c r="O36" s="42" t="s">
        <v>1066</v>
      </c>
      <c r="P36" s="42" t="s">
        <v>1067</v>
      </c>
      <c r="Q36" s="42" t="s">
        <v>1068</v>
      </c>
      <c r="R36" s="14" t="s">
        <v>1069</v>
      </c>
      <c r="S36" s="47" t="s">
        <v>72</v>
      </c>
      <c r="T36" s="42" t="s">
        <v>904</v>
      </c>
      <c r="U36" s="14" t="s">
        <v>115</v>
      </c>
      <c r="V36" s="42" t="s">
        <v>941</v>
      </c>
      <c r="W36" s="42" t="s">
        <v>661</v>
      </c>
      <c r="X36" s="42" t="s">
        <v>502</v>
      </c>
      <c r="Y36" s="42" t="s">
        <v>78</v>
      </c>
      <c r="Z36" s="48" t="s">
        <v>4937</v>
      </c>
    </row>
    <row r="37" spans="1:26" x14ac:dyDescent="0.25">
      <c r="A37" s="14">
        <v>155</v>
      </c>
      <c r="B37" s="42" t="s">
        <v>793</v>
      </c>
      <c r="C37" s="43" t="s">
        <v>9</v>
      </c>
      <c r="D37" s="42" t="s">
        <v>138</v>
      </c>
      <c r="E37" s="70">
        <v>43021</v>
      </c>
      <c r="F37" s="71" t="s">
        <v>1095</v>
      </c>
      <c r="G37" s="42">
        <v>8169000263</v>
      </c>
      <c r="H37" s="179" t="s">
        <v>4942</v>
      </c>
      <c r="I37" s="42" t="s">
        <v>1096</v>
      </c>
      <c r="J37" s="42" t="s">
        <v>1097</v>
      </c>
      <c r="K37" s="42" t="s">
        <v>121</v>
      </c>
      <c r="L37" s="46">
        <v>50000</v>
      </c>
      <c r="M37" s="42" t="s">
        <v>66</v>
      </c>
      <c r="N37" s="42" t="s">
        <v>67</v>
      </c>
      <c r="O37" s="42" t="s">
        <v>1098</v>
      </c>
      <c r="P37" s="42" t="s">
        <v>1099</v>
      </c>
      <c r="Q37" s="42" t="s">
        <v>1100</v>
      </c>
      <c r="R37" s="14" t="s">
        <v>1101</v>
      </c>
      <c r="S37" s="47" t="s">
        <v>72</v>
      </c>
      <c r="T37" s="42" t="s">
        <v>904</v>
      </c>
      <c r="U37" s="14" t="s">
        <v>115</v>
      </c>
      <c r="V37" s="42" t="s">
        <v>941</v>
      </c>
      <c r="W37" s="42" t="s">
        <v>661</v>
      </c>
      <c r="X37" s="42" t="s">
        <v>502</v>
      </c>
      <c r="Y37" s="42" t="s">
        <v>78</v>
      </c>
      <c r="Z37" s="48" t="s">
        <v>4937</v>
      </c>
    </row>
    <row r="38" spans="1:26" x14ac:dyDescent="0.25">
      <c r="A38" s="14">
        <v>159</v>
      </c>
      <c r="B38" s="42" t="s">
        <v>793</v>
      </c>
      <c r="C38" s="43" t="s">
        <v>9</v>
      </c>
      <c r="D38" s="42" t="s">
        <v>138</v>
      </c>
      <c r="E38" s="70">
        <v>43020</v>
      </c>
      <c r="F38" s="71" t="s">
        <v>1121</v>
      </c>
      <c r="G38" s="42">
        <v>8173000112</v>
      </c>
      <c r="H38" s="179" t="s">
        <v>4942</v>
      </c>
      <c r="I38" s="42" t="s">
        <v>1122</v>
      </c>
      <c r="J38" s="42" t="s">
        <v>1123</v>
      </c>
      <c r="K38" s="42" t="s">
        <v>121</v>
      </c>
      <c r="L38" s="46">
        <v>100000</v>
      </c>
      <c r="M38" s="42" t="s">
        <v>66</v>
      </c>
      <c r="N38" s="42" t="s">
        <v>67</v>
      </c>
      <c r="O38" s="42" t="s">
        <v>1124</v>
      </c>
      <c r="P38" s="42" t="s">
        <v>1125</v>
      </c>
      <c r="Q38" s="42" t="s">
        <v>1126</v>
      </c>
      <c r="R38" s="14" t="s">
        <v>1127</v>
      </c>
      <c r="S38" s="47" t="s">
        <v>72</v>
      </c>
      <c r="T38" s="42" t="s">
        <v>904</v>
      </c>
      <c r="U38" s="14" t="s">
        <v>115</v>
      </c>
      <c r="V38" s="42" t="s">
        <v>941</v>
      </c>
      <c r="W38" s="42" t="s">
        <v>661</v>
      </c>
      <c r="X38" s="42" t="s">
        <v>502</v>
      </c>
      <c r="Y38" s="42" t="s">
        <v>78</v>
      </c>
      <c r="Z38" s="48" t="s">
        <v>4937</v>
      </c>
    </row>
    <row r="39" spans="1:26" x14ac:dyDescent="0.25">
      <c r="A39" s="14">
        <v>167</v>
      </c>
      <c r="B39" s="42" t="s">
        <v>793</v>
      </c>
      <c r="C39" s="43" t="s">
        <v>9</v>
      </c>
      <c r="D39" s="42" t="s">
        <v>138</v>
      </c>
      <c r="E39" s="70">
        <v>43022</v>
      </c>
      <c r="F39" s="71" t="s">
        <v>1166</v>
      </c>
      <c r="G39" s="42">
        <v>8172000171</v>
      </c>
      <c r="H39" s="179" t="s">
        <v>4942</v>
      </c>
      <c r="I39" s="42" t="s">
        <v>1167</v>
      </c>
      <c r="J39" s="42" t="s">
        <v>1137</v>
      </c>
      <c r="K39" s="42" t="s">
        <v>121</v>
      </c>
      <c r="L39" s="46">
        <v>100000</v>
      </c>
      <c r="M39" s="42" t="s">
        <v>66</v>
      </c>
      <c r="N39" s="42" t="s">
        <v>67</v>
      </c>
      <c r="O39" s="42" t="s">
        <v>1168</v>
      </c>
      <c r="P39" s="42" t="s">
        <v>1169</v>
      </c>
      <c r="Q39" s="42" t="s">
        <v>1170</v>
      </c>
      <c r="R39" s="14" t="s">
        <v>145</v>
      </c>
      <c r="S39" s="47" t="s">
        <v>72</v>
      </c>
      <c r="T39" s="42" t="s">
        <v>904</v>
      </c>
      <c r="U39" s="14" t="s">
        <v>115</v>
      </c>
      <c r="V39" s="42" t="s">
        <v>941</v>
      </c>
      <c r="W39" s="42" t="s">
        <v>661</v>
      </c>
      <c r="X39" s="42" t="s">
        <v>502</v>
      </c>
      <c r="Y39" s="42" t="s">
        <v>78</v>
      </c>
      <c r="Z39" s="48" t="s">
        <v>4937</v>
      </c>
    </row>
    <row r="40" spans="1:26" x14ac:dyDescent="0.25">
      <c r="A40" s="14">
        <v>171</v>
      </c>
      <c r="B40" s="42" t="s">
        <v>793</v>
      </c>
      <c r="C40" s="43" t="s">
        <v>9</v>
      </c>
      <c r="D40" s="42" t="s">
        <v>138</v>
      </c>
      <c r="E40" s="70">
        <v>43032</v>
      </c>
      <c r="F40" s="71" t="s">
        <v>1189</v>
      </c>
      <c r="G40" s="42">
        <v>8172000232</v>
      </c>
      <c r="H40" s="179" t="s">
        <v>4942</v>
      </c>
      <c r="I40" s="42" t="s">
        <v>545</v>
      </c>
      <c r="J40" s="42" t="s">
        <v>1190</v>
      </c>
      <c r="K40" s="42" t="s">
        <v>109</v>
      </c>
      <c r="L40" s="46">
        <v>50000</v>
      </c>
      <c r="M40" s="42" t="s">
        <v>66</v>
      </c>
      <c r="N40" s="42" t="s">
        <v>67</v>
      </c>
      <c r="O40" s="42" t="s">
        <v>1191</v>
      </c>
      <c r="P40" s="42" t="s">
        <v>1192</v>
      </c>
      <c r="Q40" s="42" t="s">
        <v>1193</v>
      </c>
      <c r="R40" s="14" t="s">
        <v>154</v>
      </c>
      <c r="S40" s="47" t="s">
        <v>72</v>
      </c>
      <c r="T40" s="42" t="s">
        <v>904</v>
      </c>
      <c r="U40" s="14" t="s">
        <v>115</v>
      </c>
      <c r="V40" s="42" t="s">
        <v>941</v>
      </c>
      <c r="W40" s="42" t="s">
        <v>661</v>
      </c>
      <c r="X40" s="42" t="s">
        <v>502</v>
      </c>
      <c r="Y40" s="42" t="s">
        <v>78</v>
      </c>
      <c r="Z40" s="48" t="s">
        <v>4937</v>
      </c>
    </row>
    <row r="41" spans="1:26" x14ac:dyDescent="0.25">
      <c r="A41" s="14">
        <v>177</v>
      </c>
      <c r="B41" s="42" t="s">
        <v>793</v>
      </c>
      <c r="C41" s="43" t="s">
        <v>9</v>
      </c>
      <c r="D41" s="42" t="s">
        <v>138</v>
      </c>
      <c r="E41" s="70">
        <v>43035</v>
      </c>
      <c r="F41" s="71" t="s">
        <v>1225</v>
      </c>
      <c r="G41" s="42">
        <v>8173000112</v>
      </c>
      <c r="H41" s="179" t="s">
        <v>4942</v>
      </c>
      <c r="I41" s="42" t="s">
        <v>1122</v>
      </c>
      <c r="J41" s="42" t="s">
        <v>1123</v>
      </c>
      <c r="K41" s="42" t="s">
        <v>121</v>
      </c>
      <c r="L41" s="46">
        <v>100000</v>
      </c>
      <c r="M41" s="42" t="s">
        <v>66</v>
      </c>
      <c r="N41" s="42" t="s">
        <v>67</v>
      </c>
      <c r="O41" s="42" t="s">
        <v>1226</v>
      </c>
      <c r="P41" s="42" t="s">
        <v>1227</v>
      </c>
      <c r="Q41" s="42" t="s">
        <v>1228</v>
      </c>
      <c r="R41" s="14" t="s">
        <v>1127</v>
      </c>
      <c r="S41" s="47" t="s">
        <v>72</v>
      </c>
      <c r="T41" s="42" t="s">
        <v>904</v>
      </c>
      <c r="U41" s="14" t="s">
        <v>115</v>
      </c>
      <c r="V41" s="42" t="s">
        <v>941</v>
      </c>
      <c r="W41" s="42" t="s">
        <v>661</v>
      </c>
      <c r="X41" s="42" t="s">
        <v>502</v>
      </c>
      <c r="Y41" s="42" t="s">
        <v>78</v>
      </c>
      <c r="Z41" s="48" t="s">
        <v>4937</v>
      </c>
    </row>
    <row r="42" spans="1:26" x14ac:dyDescent="0.25">
      <c r="A42" s="14">
        <v>178</v>
      </c>
      <c r="B42" s="42" t="s">
        <v>793</v>
      </c>
      <c r="C42" s="43" t="s">
        <v>9</v>
      </c>
      <c r="D42" s="42" t="s">
        <v>138</v>
      </c>
      <c r="E42" s="70">
        <v>43037</v>
      </c>
      <c r="F42" s="71" t="s">
        <v>1229</v>
      </c>
      <c r="G42" s="42">
        <v>8173000113</v>
      </c>
      <c r="H42" s="179" t="s">
        <v>4942</v>
      </c>
      <c r="I42" s="42" t="s">
        <v>332</v>
      </c>
      <c r="J42" s="42" t="s">
        <v>333</v>
      </c>
      <c r="K42" s="42" t="s">
        <v>121</v>
      </c>
      <c r="L42" s="46">
        <v>50000</v>
      </c>
      <c r="M42" s="42" t="s">
        <v>66</v>
      </c>
      <c r="N42" s="42" t="s">
        <v>67</v>
      </c>
      <c r="O42" s="42" t="s">
        <v>1230</v>
      </c>
      <c r="P42" s="42" t="s">
        <v>1231</v>
      </c>
      <c r="Q42" s="42" t="s">
        <v>1232</v>
      </c>
      <c r="R42" s="14" t="s">
        <v>337</v>
      </c>
      <c r="S42" s="47" t="s">
        <v>72</v>
      </c>
      <c r="T42" s="42" t="s">
        <v>904</v>
      </c>
      <c r="U42" s="14" t="s">
        <v>115</v>
      </c>
      <c r="V42" s="42" t="s">
        <v>941</v>
      </c>
      <c r="W42" s="42" t="s">
        <v>661</v>
      </c>
      <c r="X42" s="42" t="s">
        <v>502</v>
      </c>
      <c r="Y42" s="42" t="s">
        <v>78</v>
      </c>
      <c r="Z42" s="48" t="s">
        <v>4937</v>
      </c>
    </row>
    <row r="43" spans="1:26" x14ac:dyDescent="0.25">
      <c r="A43" s="14">
        <v>181</v>
      </c>
      <c r="B43" s="42" t="s">
        <v>793</v>
      </c>
      <c r="C43" s="43" t="s">
        <v>10</v>
      </c>
      <c r="D43" s="42" t="s">
        <v>61</v>
      </c>
      <c r="E43" s="73">
        <v>43022</v>
      </c>
      <c r="F43" s="74">
        <v>0.85636574074074068</v>
      </c>
      <c r="G43" s="42" t="s">
        <v>31</v>
      </c>
      <c r="H43" s="179" t="s">
        <v>4942</v>
      </c>
      <c r="I43" s="42" t="s">
        <v>31</v>
      </c>
      <c r="J43" s="42" t="s">
        <v>31</v>
      </c>
      <c r="K43" s="42" t="s">
        <v>31</v>
      </c>
      <c r="L43" s="46">
        <v>100000</v>
      </c>
      <c r="M43" s="42" t="s">
        <v>31</v>
      </c>
      <c r="N43" s="42" t="s">
        <v>31</v>
      </c>
      <c r="O43" s="42" t="s">
        <v>31</v>
      </c>
      <c r="P43" s="42" t="s">
        <v>31</v>
      </c>
      <c r="Q43" s="42" t="s">
        <v>1244</v>
      </c>
      <c r="R43" s="14" t="s">
        <v>100</v>
      </c>
      <c r="S43" s="47" t="s">
        <v>72</v>
      </c>
      <c r="T43" s="42" t="s">
        <v>1245</v>
      </c>
      <c r="U43" s="14" t="s">
        <v>115</v>
      </c>
      <c r="V43" s="42" t="s">
        <v>102</v>
      </c>
      <c r="W43" s="42" t="s">
        <v>31</v>
      </c>
      <c r="X43" s="42" t="s">
        <v>31</v>
      </c>
      <c r="Y43" s="42" t="s">
        <v>78</v>
      </c>
      <c r="Z43" s="48" t="s">
        <v>4936</v>
      </c>
    </row>
    <row r="44" spans="1:26" x14ac:dyDescent="0.25">
      <c r="A44" s="14">
        <v>183</v>
      </c>
      <c r="B44" s="42" t="s">
        <v>793</v>
      </c>
      <c r="C44" s="43" t="s">
        <v>10</v>
      </c>
      <c r="D44" s="42" t="s">
        <v>61</v>
      </c>
      <c r="E44" s="55">
        <v>43009</v>
      </c>
      <c r="F44" s="75">
        <v>0.13692129629629629</v>
      </c>
      <c r="G44" s="42" t="s">
        <v>31</v>
      </c>
      <c r="H44" s="179" t="s">
        <v>4942</v>
      </c>
      <c r="I44" s="42" t="s">
        <v>31</v>
      </c>
      <c r="J44" s="42" t="s">
        <v>31</v>
      </c>
      <c r="K44" s="42" t="s">
        <v>31</v>
      </c>
      <c r="L44" s="46">
        <v>100000</v>
      </c>
      <c r="M44" s="42" t="s">
        <v>31</v>
      </c>
      <c r="N44" s="42" t="s">
        <v>31</v>
      </c>
      <c r="O44" s="42" t="s">
        <v>31</v>
      </c>
      <c r="P44" s="42" t="s">
        <v>31</v>
      </c>
      <c r="Q44" s="42" t="s">
        <v>1254</v>
      </c>
      <c r="R44" s="14" t="s">
        <v>100</v>
      </c>
      <c r="S44" s="47" t="s">
        <v>72</v>
      </c>
      <c r="T44" s="42" t="s">
        <v>1255</v>
      </c>
      <c r="U44" s="14" t="s">
        <v>790</v>
      </c>
      <c r="V44" s="42" t="s">
        <v>102</v>
      </c>
      <c r="W44" s="42" t="s">
        <v>31</v>
      </c>
      <c r="X44" s="42" t="s">
        <v>31</v>
      </c>
      <c r="Y44" s="42" t="s">
        <v>78</v>
      </c>
      <c r="Z44" s="48" t="s">
        <v>4936</v>
      </c>
    </row>
    <row r="45" spans="1:26" x14ac:dyDescent="0.25">
      <c r="A45" s="14">
        <v>188</v>
      </c>
      <c r="B45" s="42" t="s">
        <v>793</v>
      </c>
      <c r="C45" s="43" t="s">
        <v>10</v>
      </c>
      <c r="D45" s="42" t="s">
        <v>61</v>
      </c>
      <c r="E45" s="56">
        <v>43012</v>
      </c>
      <c r="F45" s="76">
        <v>0.11217592592592592</v>
      </c>
      <c r="G45" s="42" t="s">
        <v>31</v>
      </c>
      <c r="H45" s="179" t="s">
        <v>4942</v>
      </c>
      <c r="I45" s="42" t="s">
        <v>31</v>
      </c>
      <c r="J45" s="42" t="s">
        <v>31</v>
      </c>
      <c r="K45" s="42" t="s">
        <v>31</v>
      </c>
      <c r="L45" s="46">
        <v>50000</v>
      </c>
      <c r="M45" s="42" t="s">
        <v>31</v>
      </c>
      <c r="N45" s="42" t="s">
        <v>31</v>
      </c>
      <c r="O45" s="42" t="s">
        <v>31</v>
      </c>
      <c r="P45" s="42" t="s">
        <v>31</v>
      </c>
      <c r="Q45" s="42" t="s">
        <v>1279</v>
      </c>
      <c r="R45" s="14" t="s">
        <v>100</v>
      </c>
      <c r="S45" s="47" t="s">
        <v>72</v>
      </c>
      <c r="T45" s="42" t="s">
        <v>1280</v>
      </c>
      <c r="U45" s="14" t="s">
        <v>380</v>
      </c>
      <c r="V45" s="42" t="s">
        <v>102</v>
      </c>
      <c r="W45" s="42" t="s">
        <v>31</v>
      </c>
      <c r="X45" s="42" t="s">
        <v>31</v>
      </c>
      <c r="Y45" s="42" t="s">
        <v>78</v>
      </c>
      <c r="Z45" s="48" t="s">
        <v>4936</v>
      </c>
    </row>
    <row r="46" spans="1:26" x14ac:dyDescent="0.25">
      <c r="A46" s="14">
        <v>189</v>
      </c>
      <c r="B46" s="42" t="s">
        <v>793</v>
      </c>
      <c r="C46" s="43" t="s">
        <v>10</v>
      </c>
      <c r="D46" s="42" t="s">
        <v>61</v>
      </c>
      <c r="E46" s="56">
        <v>43013</v>
      </c>
      <c r="F46" s="76">
        <v>0.10260416666666666</v>
      </c>
      <c r="G46" s="42" t="s">
        <v>31</v>
      </c>
      <c r="H46" s="179" t="s">
        <v>4942</v>
      </c>
      <c r="I46" s="42" t="s">
        <v>31</v>
      </c>
      <c r="J46" s="42" t="s">
        <v>31</v>
      </c>
      <c r="K46" s="42" t="s">
        <v>31</v>
      </c>
      <c r="L46" s="46">
        <v>100000</v>
      </c>
      <c r="M46" s="42" t="s">
        <v>31</v>
      </c>
      <c r="N46" s="42" t="s">
        <v>31</v>
      </c>
      <c r="O46" s="42" t="s">
        <v>31</v>
      </c>
      <c r="P46" s="42" t="s">
        <v>31</v>
      </c>
      <c r="Q46" s="42" t="s">
        <v>1281</v>
      </c>
      <c r="R46" s="14" t="s">
        <v>100</v>
      </c>
      <c r="S46" s="47" t="s">
        <v>72</v>
      </c>
      <c r="T46" s="42" t="s">
        <v>1280</v>
      </c>
      <c r="U46" s="14" t="s">
        <v>380</v>
      </c>
      <c r="V46" s="42" t="s">
        <v>102</v>
      </c>
      <c r="W46" s="42" t="s">
        <v>31</v>
      </c>
      <c r="X46" s="42" t="s">
        <v>31</v>
      </c>
      <c r="Y46" s="42" t="s">
        <v>78</v>
      </c>
      <c r="Z46" s="48" t="s">
        <v>4936</v>
      </c>
    </row>
    <row r="47" spans="1:26" x14ac:dyDescent="0.25">
      <c r="A47" s="14">
        <v>222</v>
      </c>
      <c r="B47" s="42" t="s">
        <v>1502</v>
      </c>
      <c r="C47" s="43" t="s">
        <v>10</v>
      </c>
      <c r="D47" s="42" t="s">
        <v>61</v>
      </c>
      <c r="E47" s="80">
        <v>43058.139004629629</v>
      </c>
      <c r="F47" s="81">
        <v>43058.139004629629</v>
      </c>
      <c r="G47" s="42" t="s">
        <v>31</v>
      </c>
      <c r="H47" s="179" t="s">
        <v>4942</v>
      </c>
      <c r="I47" s="42" t="s">
        <v>31</v>
      </c>
      <c r="J47" s="42" t="s">
        <v>31</v>
      </c>
      <c r="K47" s="42" t="s">
        <v>31</v>
      </c>
      <c r="L47" s="46">
        <v>100000</v>
      </c>
      <c r="M47" s="42" t="s">
        <v>31</v>
      </c>
      <c r="N47" s="42" t="s">
        <v>31</v>
      </c>
      <c r="O47" s="42" t="s">
        <v>31</v>
      </c>
      <c r="P47" s="42" t="s">
        <v>31</v>
      </c>
      <c r="Q47" s="42" t="s">
        <v>1524</v>
      </c>
      <c r="R47" s="14" t="s">
        <v>100</v>
      </c>
      <c r="S47" s="47" t="s">
        <v>72</v>
      </c>
      <c r="T47" s="42" t="s">
        <v>1525</v>
      </c>
      <c r="U47" s="14" t="s">
        <v>748</v>
      </c>
      <c r="V47" s="42" t="s">
        <v>1526</v>
      </c>
      <c r="W47" s="42" t="s">
        <v>31</v>
      </c>
      <c r="X47" s="42" t="s">
        <v>31</v>
      </c>
      <c r="Y47" s="42" t="s">
        <v>1358</v>
      </c>
      <c r="Z47" s="48" t="s">
        <v>4936</v>
      </c>
    </row>
    <row r="48" spans="1:26" x14ac:dyDescent="0.25">
      <c r="A48" s="14">
        <v>228</v>
      </c>
      <c r="B48" s="42" t="s">
        <v>1502</v>
      </c>
      <c r="C48" s="43" t="s">
        <v>10</v>
      </c>
      <c r="D48" s="42" t="s">
        <v>61</v>
      </c>
      <c r="E48" s="86">
        <v>43041</v>
      </c>
      <c r="F48" s="87">
        <v>0.12186342592592592</v>
      </c>
      <c r="G48" s="42" t="s">
        <v>31</v>
      </c>
      <c r="H48" s="179" t="s">
        <v>4942</v>
      </c>
      <c r="I48" s="42" t="s">
        <v>31</v>
      </c>
      <c r="J48" s="42" t="s">
        <v>31</v>
      </c>
      <c r="K48" s="42" t="s">
        <v>31</v>
      </c>
      <c r="L48" s="46">
        <v>200000</v>
      </c>
      <c r="M48" s="42" t="s">
        <v>31</v>
      </c>
      <c r="N48" s="42" t="s">
        <v>31</v>
      </c>
      <c r="O48" s="42" t="s">
        <v>31</v>
      </c>
      <c r="P48" s="42" t="s">
        <v>31</v>
      </c>
      <c r="Q48" s="42" t="s">
        <v>1570</v>
      </c>
      <c r="R48" s="14" t="s">
        <v>100</v>
      </c>
      <c r="S48" s="47" t="s">
        <v>72</v>
      </c>
      <c r="T48" s="42" t="s">
        <v>1571</v>
      </c>
      <c r="U48" s="14" t="s">
        <v>790</v>
      </c>
      <c r="V48" s="42" t="s">
        <v>1572</v>
      </c>
      <c r="W48" s="42" t="s">
        <v>31</v>
      </c>
      <c r="X48" s="42" t="s">
        <v>31</v>
      </c>
      <c r="Y48" s="42" t="s">
        <v>1358</v>
      </c>
      <c r="Z48" s="48" t="s">
        <v>4936</v>
      </c>
    </row>
    <row r="49" spans="1:26" x14ac:dyDescent="0.25">
      <c r="A49" s="14">
        <v>239</v>
      </c>
      <c r="B49" s="42" t="s">
        <v>1595</v>
      </c>
      <c r="C49" s="43" t="s">
        <v>10</v>
      </c>
      <c r="D49" s="42" t="s">
        <v>61</v>
      </c>
      <c r="E49" s="70">
        <v>43006</v>
      </c>
      <c r="F49" s="67">
        <v>0.78642361111111114</v>
      </c>
      <c r="G49" s="42" t="s">
        <v>31</v>
      </c>
      <c r="H49" s="179" t="s">
        <v>4942</v>
      </c>
      <c r="I49" s="42" t="s">
        <v>31</v>
      </c>
      <c r="J49" s="42" t="s">
        <v>31</v>
      </c>
      <c r="K49" s="42" t="s">
        <v>31</v>
      </c>
      <c r="L49" s="46">
        <v>150000</v>
      </c>
      <c r="M49" s="42" t="s">
        <v>31</v>
      </c>
      <c r="N49" s="42" t="s">
        <v>31</v>
      </c>
      <c r="O49" s="42" t="s">
        <v>31</v>
      </c>
      <c r="P49" s="42" t="s">
        <v>31</v>
      </c>
      <c r="Q49" s="42" t="s">
        <v>1647</v>
      </c>
      <c r="R49" s="14" t="s">
        <v>100</v>
      </c>
      <c r="S49" s="47" t="s">
        <v>72</v>
      </c>
      <c r="T49" s="42" t="s">
        <v>1648</v>
      </c>
      <c r="U49" s="14" t="s">
        <v>1649</v>
      </c>
      <c r="V49" s="42" t="s">
        <v>102</v>
      </c>
      <c r="W49" s="42" t="s">
        <v>31</v>
      </c>
      <c r="X49" s="42" t="s">
        <v>31</v>
      </c>
      <c r="Y49" s="42" t="s">
        <v>1358</v>
      </c>
      <c r="Z49" s="48" t="s">
        <v>4936</v>
      </c>
    </row>
    <row r="50" spans="1:26" x14ac:dyDescent="0.25">
      <c r="A50" s="14">
        <v>240</v>
      </c>
      <c r="B50" s="42" t="s">
        <v>1595</v>
      </c>
      <c r="C50" s="43" t="s">
        <v>10</v>
      </c>
      <c r="D50" s="42" t="s">
        <v>61</v>
      </c>
      <c r="E50" s="70">
        <v>43062</v>
      </c>
      <c r="F50" s="67">
        <v>0.68199074074074073</v>
      </c>
      <c r="G50" s="42" t="s">
        <v>31</v>
      </c>
      <c r="H50" s="179" t="s">
        <v>4942</v>
      </c>
      <c r="I50" s="42" t="s">
        <v>31</v>
      </c>
      <c r="J50" s="42" t="s">
        <v>31</v>
      </c>
      <c r="K50" s="42" t="s">
        <v>31</v>
      </c>
      <c r="L50" s="46">
        <v>200000</v>
      </c>
      <c r="M50" s="42" t="s">
        <v>31</v>
      </c>
      <c r="N50" s="42" t="s">
        <v>31</v>
      </c>
      <c r="O50" s="42" t="s">
        <v>31</v>
      </c>
      <c r="P50" s="42" t="s">
        <v>31</v>
      </c>
      <c r="Q50" s="42" t="s">
        <v>1650</v>
      </c>
      <c r="R50" s="14" t="s">
        <v>100</v>
      </c>
      <c r="S50" s="47" t="s">
        <v>72</v>
      </c>
      <c r="T50" s="42" t="s">
        <v>1651</v>
      </c>
      <c r="U50" s="14" t="s">
        <v>1649</v>
      </c>
      <c r="V50" s="42" t="s">
        <v>102</v>
      </c>
      <c r="W50" s="42" t="s">
        <v>31</v>
      </c>
      <c r="X50" s="42" t="s">
        <v>31</v>
      </c>
      <c r="Y50" s="42" t="s">
        <v>1358</v>
      </c>
      <c r="Z50" s="48" t="s">
        <v>4936</v>
      </c>
    </row>
    <row r="51" spans="1:26" x14ac:dyDescent="0.25">
      <c r="A51" s="14">
        <v>241</v>
      </c>
      <c r="B51" s="42" t="s">
        <v>1595</v>
      </c>
      <c r="C51" s="43" t="s">
        <v>10</v>
      </c>
      <c r="D51" s="42" t="s">
        <v>61</v>
      </c>
      <c r="E51" s="70">
        <v>43054</v>
      </c>
      <c r="F51" s="88">
        <v>0</v>
      </c>
      <c r="G51" s="42" t="s">
        <v>31</v>
      </c>
      <c r="H51" s="179" t="s">
        <v>4942</v>
      </c>
      <c r="I51" s="42" t="s">
        <v>31</v>
      </c>
      <c r="J51" s="42" t="s">
        <v>31</v>
      </c>
      <c r="K51" s="42" t="s">
        <v>31</v>
      </c>
      <c r="L51" s="46">
        <v>400000</v>
      </c>
      <c r="M51" s="42" t="s">
        <v>31</v>
      </c>
      <c r="N51" s="42" t="s">
        <v>31</v>
      </c>
      <c r="O51" s="42" t="s">
        <v>31</v>
      </c>
      <c r="P51" s="42" t="s">
        <v>31</v>
      </c>
      <c r="Q51" s="42" t="s">
        <v>1652</v>
      </c>
      <c r="R51" s="14" t="s">
        <v>100</v>
      </c>
      <c r="S51" s="47" t="s">
        <v>72</v>
      </c>
      <c r="T51" s="42" t="s">
        <v>1653</v>
      </c>
      <c r="U51" s="14" t="s">
        <v>1649</v>
      </c>
      <c r="V51" s="42" t="s">
        <v>102</v>
      </c>
      <c r="W51" s="42" t="s">
        <v>31</v>
      </c>
      <c r="X51" s="42" t="s">
        <v>31</v>
      </c>
      <c r="Y51" s="42" t="s">
        <v>1358</v>
      </c>
      <c r="Z51" s="48" t="s">
        <v>4936</v>
      </c>
    </row>
    <row r="52" spans="1:26" x14ac:dyDescent="0.25">
      <c r="A52" s="14">
        <v>242</v>
      </c>
      <c r="B52" s="42" t="s">
        <v>1595</v>
      </c>
      <c r="C52" s="43" t="s">
        <v>9</v>
      </c>
      <c r="D52" s="42" t="s">
        <v>138</v>
      </c>
      <c r="E52" s="70">
        <v>43040</v>
      </c>
      <c r="F52" s="71" t="s">
        <v>1654</v>
      </c>
      <c r="G52" s="42">
        <v>8173000112</v>
      </c>
      <c r="H52" s="179" t="s">
        <v>4942</v>
      </c>
      <c r="I52" s="42" t="s">
        <v>1122</v>
      </c>
      <c r="J52" s="42" t="s">
        <v>1655</v>
      </c>
      <c r="K52" s="42" t="s">
        <v>121</v>
      </c>
      <c r="L52" s="46">
        <v>50000</v>
      </c>
      <c r="M52" s="42" t="s">
        <v>66</v>
      </c>
      <c r="N52" s="42" t="s">
        <v>67</v>
      </c>
      <c r="O52" s="42" t="s">
        <v>1656</v>
      </c>
      <c r="P52" s="42" t="s">
        <v>1657</v>
      </c>
      <c r="Q52" s="42" t="s">
        <v>1658</v>
      </c>
      <c r="R52" s="14" t="s">
        <v>1127</v>
      </c>
      <c r="S52" s="47" t="s">
        <v>72</v>
      </c>
      <c r="T52" s="42" t="s">
        <v>1659</v>
      </c>
      <c r="U52" s="14" t="s">
        <v>115</v>
      </c>
      <c r="V52" s="42" t="s">
        <v>941</v>
      </c>
      <c r="W52" s="42" t="s">
        <v>661</v>
      </c>
      <c r="X52" s="42" t="s">
        <v>502</v>
      </c>
      <c r="Y52" s="42" t="s">
        <v>1358</v>
      </c>
      <c r="Z52" s="48" t="s">
        <v>4937</v>
      </c>
    </row>
    <row r="53" spans="1:26" x14ac:dyDescent="0.25">
      <c r="A53" s="14">
        <v>252</v>
      </c>
      <c r="B53" s="42" t="s">
        <v>1595</v>
      </c>
      <c r="C53" s="43" t="s">
        <v>9</v>
      </c>
      <c r="D53" s="42" t="s">
        <v>138</v>
      </c>
      <c r="E53" s="78">
        <v>43041</v>
      </c>
      <c r="F53" s="79" t="s">
        <v>1714</v>
      </c>
      <c r="G53" s="42">
        <v>8179000767</v>
      </c>
      <c r="H53" s="179" t="s">
        <v>4942</v>
      </c>
      <c r="I53" s="42" t="s">
        <v>1715</v>
      </c>
      <c r="J53" s="42" t="s">
        <v>1716</v>
      </c>
      <c r="K53" s="42" t="s">
        <v>121</v>
      </c>
      <c r="L53" s="46">
        <v>50000</v>
      </c>
      <c r="M53" s="42" t="s">
        <v>66</v>
      </c>
      <c r="N53" s="42" t="s">
        <v>67</v>
      </c>
      <c r="O53" s="42" t="s">
        <v>1717</v>
      </c>
      <c r="P53" s="42" t="s">
        <v>1718</v>
      </c>
      <c r="Q53" s="42" t="s">
        <v>1719</v>
      </c>
      <c r="R53" s="14" t="s">
        <v>1720</v>
      </c>
      <c r="S53" s="47" t="s">
        <v>72</v>
      </c>
      <c r="T53" s="42" t="s">
        <v>1659</v>
      </c>
      <c r="U53" s="14" t="s">
        <v>115</v>
      </c>
      <c r="V53" s="42" t="s">
        <v>941</v>
      </c>
      <c r="W53" s="42" t="s">
        <v>661</v>
      </c>
      <c r="X53" s="42" t="s">
        <v>502</v>
      </c>
      <c r="Y53" s="42" t="s">
        <v>1358</v>
      </c>
      <c r="Z53" s="48" t="s">
        <v>4937</v>
      </c>
    </row>
    <row r="54" spans="1:26" x14ac:dyDescent="0.25">
      <c r="A54" s="14">
        <v>253</v>
      </c>
      <c r="B54" s="42" t="s">
        <v>1595</v>
      </c>
      <c r="C54" s="43" t="s">
        <v>9</v>
      </c>
      <c r="D54" s="42" t="s">
        <v>138</v>
      </c>
      <c r="E54" s="78">
        <v>43041</v>
      </c>
      <c r="F54" s="79" t="s">
        <v>1721</v>
      </c>
      <c r="G54" s="42">
        <v>8173000112</v>
      </c>
      <c r="H54" s="179" t="s">
        <v>4942</v>
      </c>
      <c r="I54" s="42" t="s">
        <v>1122</v>
      </c>
      <c r="J54" s="42" t="s">
        <v>1123</v>
      </c>
      <c r="K54" s="42" t="s">
        <v>121</v>
      </c>
      <c r="L54" s="46">
        <v>150000</v>
      </c>
      <c r="M54" s="42" t="s">
        <v>66</v>
      </c>
      <c r="N54" s="42" t="s">
        <v>67</v>
      </c>
      <c r="O54" s="42" t="s">
        <v>1722</v>
      </c>
      <c r="P54" s="42" t="s">
        <v>1723</v>
      </c>
      <c r="Q54" s="42" t="s">
        <v>1724</v>
      </c>
      <c r="R54" s="14" t="s">
        <v>1127</v>
      </c>
      <c r="S54" s="47" t="s">
        <v>72</v>
      </c>
      <c r="T54" s="42" t="s">
        <v>1659</v>
      </c>
      <c r="U54" s="14" t="s">
        <v>115</v>
      </c>
      <c r="V54" s="42" t="s">
        <v>941</v>
      </c>
      <c r="W54" s="42" t="s">
        <v>661</v>
      </c>
      <c r="X54" s="42" t="s">
        <v>502</v>
      </c>
      <c r="Y54" s="42" t="s">
        <v>1358</v>
      </c>
      <c r="Z54" s="48" t="s">
        <v>4937</v>
      </c>
    </row>
    <row r="55" spans="1:26" x14ac:dyDescent="0.25">
      <c r="A55" s="14">
        <v>274</v>
      </c>
      <c r="B55" s="42" t="s">
        <v>1595</v>
      </c>
      <c r="C55" s="43" t="s">
        <v>9</v>
      </c>
      <c r="D55" s="42" t="s">
        <v>138</v>
      </c>
      <c r="E55" s="84">
        <v>43047</v>
      </c>
      <c r="F55" s="85" t="s">
        <v>1843</v>
      </c>
      <c r="G55" s="42">
        <v>8173000116</v>
      </c>
      <c r="H55" s="179" t="s">
        <v>4942</v>
      </c>
      <c r="I55" s="42" t="s">
        <v>1844</v>
      </c>
      <c r="J55" s="42" t="s">
        <v>1845</v>
      </c>
      <c r="K55" s="42" t="s">
        <v>109</v>
      </c>
      <c r="L55" s="46">
        <v>50000</v>
      </c>
      <c r="M55" s="42" t="s">
        <v>66</v>
      </c>
      <c r="N55" s="42" t="s">
        <v>67</v>
      </c>
      <c r="O55" s="42" t="s">
        <v>1846</v>
      </c>
      <c r="P55" s="42" t="s">
        <v>1847</v>
      </c>
      <c r="Q55" s="42" t="s">
        <v>1848</v>
      </c>
      <c r="R55" s="14" t="s">
        <v>1849</v>
      </c>
      <c r="S55" s="47" t="s">
        <v>72</v>
      </c>
      <c r="T55" s="42" t="s">
        <v>1659</v>
      </c>
      <c r="U55" s="14" t="s">
        <v>115</v>
      </c>
      <c r="V55" s="42" t="s">
        <v>941</v>
      </c>
      <c r="W55" s="42" t="s">
        <v>661</v>
      </c>
      <c r="X55" s="42" t="s">
        <v>502</v>
      </c>
      <c r="Y55" s="42" t="s">
        <v>1358</v>
      </c>
      <c r="Z55" s="48" t="s">
        <v>4937</v>
      </c>
    </row>
    <row r="56" spans="1:26" x14ac:dyDescent="0.25">
      <c r="A56" s="14">
        <v>279</v>
      </c>
      <c r="B56" s="42" t="s">
        <v>1595</v>
      </c>
      <c r="C56" s="43" t="s">
        <v>9</v>
      </c>
      <c r="D56" s="42" t="s">
        <v>138</v>
      </c>
      <c r="E56" s="70">
        <v>43049</v>
      </c>
      <c r="F56" s="71" t="s">
        <v>1872</v>
      </c>
      <c r="G56" s="42">
        <v>8179000480</v>
      </c>
      <c r="H56" s="179" t="s">
        <v>4942</v>
      </c>
      <c r="I56" s="42" t="s">
        <v>1873</v>
      </c>
      <c r="J56" s="42" t="s">
        <v>1874</v>
      </c>
      <c r="K56" s="42" t="s">
        <v>121</v>
      </c>
      <c r="L56" s="46">
        <v>100000</v>
      </c>
      <c r="M56" s="42" t="s">
        <v>66</v>
      </c>
      <c r="N56" s="42" t="s">
        <v>67</v>
      </c>
      <c r="O56" s="42" t="s">
        <v>1875</v>
      </c>
      <c r="P56" s="42" t="s">
        <v>1876</v>
      </c>
      <c r="Q56" s="42" t="s">
        <v>1877</v>
      </c>
      <c r="R56" s="14" t="s">
        <v>1878</v>
      </c>
      <c r="S56" s="47" t="s">
        <v>72</v>
      </c>
      <c r="T56" s="42" t="s">
        <v>1659</v>
      </c>
      <c r="U56" s="14" t="s">
        <v>115</v>
      </c>
      <c r="V56" s="42" t="s">
        <v>941</v>
      </c>
      <c r="W56" s="42" t="s">
        <v>661</v>
      </c>
      <c r="X56" s="42" t="s">
        <v>502</v>
      </c>
      <c r="Y56" s="42" t="s">
        <v>1358</v>
      </c>
      <c r="Z56" s="48" t="s">
        <v>4937</v>
      </c>
    </row>
    <row r="57" spans="1:26" x14ac:dyDescent="0.25">
      <c r="A57" s="14">
        <v>286</v>
      </c>
      <c r="B57" s="42" t="s">
        <v>1595</v>
      </c>
      <c r="C57" s="43" t="s">
        <v>9</v>
      </c>
      <c r="D57" s="42" t="s">
        <v>138</v>
      </c>
      <c r="E57" s="70">
        <v>43051</v>
      </c>
      <c r="F57" s="71" t="s">
        <v>1913</v>
      </c>
      <c r="G57" s="42">
        <v>8179000726</v>
      </c>
      <c r="H57" s="179" t="s">
        <v>4942</v>
      </c>
      <c r="I57" s="42" t="s">
        <v>1914</v>
      </c>
      <c r="J57" s="42" t="s">
        <v>1915</v>
      </c>
      <c r="K57" s="42" t="s">
        <v>121</v>
      </c>
      <c r="L57" s="46">
        <v>50000</v>
      </c>
      <c r="M57" s="42" t="s">
        <v>66</v>
      </c>
      <c r="N57" s="42" t="s">
        <v>67</v>
      </c>
      <c r="O57" s="42" t="s">
        <v>1916</v>
      </c>
      <c r="P57" s="42" t="s">
        <v>1917</v>
      </c>
      <c r="Q57" s="42" t="s">
        <v>1918</v>
      </c>
      <c r="R57" s="14" t="s">
        <v>1919</v>
      </c>
      <c r="S57" s="47" t="s">
        <v>72</v>
      </c>
      <c r="T57" s="42" t="s">
        <v>1659</v>
      </c>
      <c r="U57" s="14" t="s">
        <v>115</v>
      </c>
      <c r="V57" s="42" t="s">
        <v>941</v>
      </c>
      <c r="W57" s="42" t="s">
        <v>661</v>
      </c>
      <c r="X57" s="42" t="s">
        <v>502</v>
      </c>
      <c r="Y57" s="42" t="s">
        <v>1358</v>
      </c>
      <c r="Z57" s="48" t="s">
        <v>4937</v>
      </c>
    </row>
    <row r="58" spans="1:26" x14ac:dyDescent="0.25">
      <c r="A58" s="14">
        <v>289</v>
      </c>
      <c r="B58" s="42" t="s">
        <v>1595</v>
      </c>
      <c r="C58" s="43" t="s">
        <v>9</v>
      </c>
      <c r="D58" s="42" t="s">
        <v>138</v>
      </c>
      <c r="E58" s="70">
        <v>43051</v>
      </c>
      <c r="F58" s="71" t="s">
        <v>1931</v>
      </c>
      <c r="G58" s="42">
        <v>8179000587</v>
      </c>
      <c r="H58" s="179" t="s">
        <v>4942</v>
      </c>
      <c r="I58" s="42" t="s">
        <v>1932</v>
      </c>
      <c r="J58" s="42" t="s">
        <v>1933</v>
      </c>
      <c r="K58" s="42" t="s">
        <v>121</v>
      </c>
      <c r="L58" s="46">
        <v>50000</v>
      </c>
      <c r="M58" s="42" t="s">
        <v>66</v>
      </c>
      <c r="N58" s="42" t="s">
        <v>67</v>
      </c>
      <c r="O58" s="42" t="s">
        <v>1934</v>
      </c>
      <c r="P58" s="42" t="s">
        <v>1935</v>
      </c>
      <c r="Q58" s="42" t="s">
        <v>1936</v>
      </c>
      <c r="R58" s="14" t="s">
        <v>1937</v>
      </c>
      <c r="S58" s="47" t="s">
        <v>72</v>
      </c>
      <c r="T58" s="42" t="s">
        <v>1659</v>
      </c>
      <c r="U58" s="14" t="s">
        <v>115</v>
      </c>
      <c r="V58" s="42" t="s">
        <v>941</v>
      </c>
      <c r="W58" s="42" t="s">
        <v>661</v>
      </c>
      <c r="X58" s="42" t="s">
        <v>502</v>
      </c>
      <c r="Y58" s="42" t="s">
        <v>1358</v>
      </c>
      <c r="Z58" s="48" t="s">
        <v>4937</v>
      </c>
    </row>
    <row r="59" spans="1:26" x14ac:dyDescent="0.25">
      <c r="A59" s="14">
        <v>294</v>
      </c>
      <c r="B59" s="42" t="s">
        <v>1595</v>
      </c>
      <c r="C59" s="43" t="s">
        <v>9</v>
      </c>
      <c r="D59" s="42" t="s">
        <v>138</v>
      </c>
      <c r="E59" s="84">
        <v>43053</v>
      </c>
      <c r="F59" s="85" t="s">
        <v>1963</v>
      </c>
      <c r="G59" s="42">
        <v>8169000263</v>
      </c>
      <c r="H59" s="179" t="s">
        <v>4942</v>
      </c>
      <c r="I59" s="42" t="s">
        <v>1096</v>
      </c>
      <c r="J59" s="42" t="s">
        <v>1210</v>
      </c>
      <c r="K59" s="42" t="s">
        <v>121</v>
      </c>
      <c r="L59" s="46">
        <v>50000</v>
      </c>
      <c r="M59" s="42" t="s">
        <v>66</v>
      </c>
      <c r="N59" s="42" t="s">
        <v>67</v>
      </c>
      <c r="O59" s="42" t="s">
        <v>1964</v>
      </c>
      <c r="P59" s="42" t="s">
        <v>1965</v>
      </c>
      <c r="Q59" s="42" t="s">
        <v>1966</v>
      </c>
      <c r="R59" s="14" t="s">
        <v>1101</v>
      </c>
      <c r="S59" s="47" t="s">
        <v>72</v>
      </c>
      <c r="T59" s="42" t="s">
        <v>1659</v>
      </c>
      <c r="U59" s="14" t="s">
        <v>115</v>
      </c>
      <c r="V59" s="42" t="s">
        <v>941</v>
      </c>
      <c r="W59" s="42" t="s">
        <v>661</v>
      </c>
      <c r="X59" s="42" t="s">
        <v>502</v>
      </c>
      <c r="Y59" s="42" t="s">
        <v>1358</v>
      </c>
      <c r="Z59" s="48" t="s">
        <v>4937</v>
      </c>
    </row>
    <row r="60" spans="1:26" x14ac:dyDescent="0.25">
      <c r="A60" s="14">
        <v>307</v>
      </c>
      <c r="B60" s="42" t="s">
        <v>1595</v>
      </c>
      <c r="C60" s="43" t="s">
        <v>9</v>
      </c>
      <c r="D60" s="42" t="s">
        <v>138</v>
      </c>
      <c r="E60" s="70">
        <v>43057</v>
      </c>
      <c r="F60" s="71" t="s">
        <v>2040</v>
      </c>
      <c r="G60" s="42">
        <v>8173000055</v>
      </c>
      <c r="H60" s="179" t="s">
        <v>4942</v>
      </c>
      <c r="I60" s="42" t="s">
        <v>2041</v>
      </c>
      <c r="J60" s="42" t="s">
        <v>2042</v>
      </c>
      <c r="K60" s="42" t="s">
        <v>121</v>
      </c>
      <c r="L60" s="46">
        <v>200000</v>
      </c>
      <c r="M60" s="42" t="s">
        <v>66</v>
      </c>
      <c r="N60" s="42" t="s">
        <v>67</v>
      </c>
      <c r="O60" s="42" t="s">
        <v>2043</v>
      </c>
      <c r="P60" s="42" t="s">
        <v>2044</v>
      </c>
      <c r="Q60" s="42" t="s">
        <v>2045</v>
      </c>
      <c r="R60" s="14" t="s">
        <v>2046</v>
      </c>
      <c r="S60" s="47" t="s">
        <v>72</v>
      </c>
      <c r="T60" s="42" t="s">
        <v>1659</v>
      </c>
      <c r="U60" s="14" t="s">
        <v>115</v>
      </c>
      <c r="V60" s="42" t="s">
        <v>941</v>
      </c>
      <c r="W60" s="42" t="s">
        <v>661</v>
      </c>
      <c r="X60" s="42" t="s">
        <v>502</v>
      </c>
      <c r="Y60" s="42" t="s">
        <v>1358</v>
      </c>
      <c r="Z60" s="48" t="s">
        <v>4937</v>
      </c>
    </row>
    <row r="61" spans="1:26" x14ac:dyDescent="0.25">
      <c r="A61" s="14">
        <v>314</v>
      </c>
      <c r="B61" s="42" t="s">
        <v>1595</v>
      </c>
      <c r="C61" s="43" t="s">
        <v>9</v>
      </c>
      <c r="D61" s="42" t="s">
        <v>138</v>
      </c>
      <c r="E61" s="70">
        <v>43060</v>
      </c>
      <c r="F61" s="71" t="s">
        <v>2083</v>
      </c>
      <c r="G61" s="42">
        <v>8172000171</v>
      </c>
      <c r="H61" s="179" t="s">
        <v>4942</v>
      </c>
      <c r="I61" s="42" t="s">
        <v>1167</v>
      </c>
      <c r="J61" s="42" t="s">
        <v>2084</v>
      </c>
      <c r="K61" s="42" t="s">
        <v>121</v>
      </c>
      <c r="L61" s="46">
        <v>100000</v>
      </c>
      <c r="M61" s="42" t="s">
        <v>66</v>
      </c>
      <c r="N61" s="42" t="s">
        <v>67</v>
      </c>
      <c r="O61" s="42" t="s">
        <v>2085</v>
      </c>
      <c r="P61" s="42" t="s">
        <v>2086</v>
      </c>
      <c r="Q61" s="42" t="s">
        <v>2087</v>
      </c>
      <c r="R61" s="14" t="s">
        <v>145</v>
      </c>
      <c r="S61" s="47" t="s">
        <v>72</v>
      </c>
      <c r="T61" s="42" t="s">
        <v>1659</v>
      </c>
      <c r="U61" s="14" t="s">
        <v>115</v>
      </c>
      <c r="V61" s="42" t="s">
        <v>941</v>
      </c>
      <c r="W61" s="42" t="s">
        <v>661</v>
      </c>
      <c r="X61" s="42" t="s">
        <v>502</v>
      </c>
      <c r="Y61" s="42" t="s">
        <v>1358</v>
      </c>
      <c r="Z61" s="48" t="s">
        <v>4937</v>
      </c>
    </row>
    <row r="62" spans="1:26" x14ac:dyDescent="0.25">
      <c r="A62" s="14">
        <v>324</v>
      </c>
      <c r="B62" s="42" t="s">
        <v>1595</v>
      </c>
      <c r="C62" s="43" t="s">
        <v>9</v>
      </c>
      <c r="D62" s="42" t="s">
        <v>138</v>
      </c>
      <c r="E62" s="70">
        <v>43063</v>
      </c>
      <c r="F62" s="71" t="s">
        <v>2142</v>
      </c>
      <c r="G62" s="42">
        <v>8169000263</v>
      </c>
      <c r="H62" s="179" t="s">
        <v>4942</v>
      </c>
      <c r="I62" s="42" t="s">
        <v>1096</v>
      </c>
      <c r="J62" s="42" t="s">
        <v>2143</v>
      </c>
      <c r="K62" s="42" t="s">
        <v>121</v>
      </c>
      <c r="L62" s="46">
        <v>100000</v>
      </c>
      <c r="M62" s="42" t="s">
        <v>66</v>
      </c>
      <c r="N62" s="42" t="s">
        <v>67</v>
      </c>
      <c r="O62" s="42" t="s">
        <v>2144</v>
      </c>
      <c r="P62" s="42" t="s">
        <v>2145</v>
      </c>
      <c r="Q62" s="42" t="s">
        <v>2146</v>
      </c>
      <c r="R62" s="14" t="s">
        <v>1101</v>
      </c>
      <c r="S62" s="47" t="s">
        <v>72</v>
      </c>
      <c r="T62" s="42" t="s">
        <v>1659</v>
      </c>
      <c r="U62" s="14" t="s">
        <v>115</v>
      </c>
      <c r="V62" s="42" t="s">
        <v>941</v>
      </c>
      <c r="W62" s="42" t="s">
        <v>661</v>
      </c>
      <c r="X62" s="42" t="s">
        <v>502</v>
      </c>
      <c r="Y62" s="42" t="s">
        <v>1358</v>
      </c>
      <c r="Z62" s="48" t="s">
        <v>4937</v>
      </c>
    </row>
    <row r="63" spans="1:26" x14ac:dyDescent="0.25">
      <c r="A63" s="14">
        <v>329</v>
      </c>
      <c r="B63" s="42" t="s">
        <v>1595</v>
      </c>
      <c r="C63" s="43" t="s">
        <v>9</v>
      </c>
      <c r="D63" s="42" t="s">
        <v>138</v>
      </c>
      <c r="E63" s="70">
        <v>43063</v>
      </c>
      <c r="F63" s="71" t="s">
        <v>2168</v>
      </c>
      <c r="G63" s="42">
        <v>8172000112</v>
      </c>
      <c r="H63" s="179" t="s">
        <v>4942</v>
      </c>
      <c r="I63" s="42" t="s">
        <v>2169</v>
      </c>
      <c r="J63" s="42" t="s">
        <v>2170</v>
      </c>
      <c r="K63" s="42" t="s">
        <v>109</v>
      </c>
      <c r="L63" s="46">
        <v>100000</v>
      </c>
      <c r="M63" s="42" t="s">
        <v>66</v>
      </c>
      <c r="N63" s="42" t="s">
        <v>67</v>
      </c>
      <c r="O63" s="42" t="s">
        <v>2171</v>
      </c>
      <c r="P63" s="42" t="s">
        <v>2172</v>
      </c>
      <c r="Q63" s="42" t="s">
        <v>2173</v>
      </c>
      <c r="R63" s="14" t="s">
        <v>2174</v>
      </c>
      <c r="S63" s="47" t="s">
        <v>72</v>
      </c>
      <c r="T63" s="42" t="s">
        <v>1659</v>
      </c>
      <c r="U63" s="14" t="s">
        <v>115</v>
      </c>
      <c r="V63" s="42" t="s">
        <v>941</v>
      </c>
      <c r="W63" s="42" t="s">
        <v>661</v>
      </c>
      <c r="X63" s="42" t="s">
        <v>502</v>
      </c>
      <c r="Y63" s="42" t="s">
        <v>1358</v>
      </c>
      <c r="Z63" s="48" t="s">
        <v>4937</v>
      </c>
    </row>
    <row r="64" spans="1:26" x14ac:dyDescent="0.25">
      <c r="A64" s="14">
        <v>331</v>
      </c>
      <c r="B64" s="42" t="s">
        <v>1595</v>
      </c>
      <c r="C64" s="43" t="s">
        <v>9</v>
      </c>
      <c r="D64" s="42" t="s">
        <v>138</v>
      </c>
      <c r="E64" s="70">
        <v>43063</v>
      </c>
      <c r="F64" s="71" t="s">
        <v>2182</v>
      </c>
      <c r="G64" s="42">
        <v>8173000064</v>
      </c>
      <c r="H64" s="179" t="s">
        <v>4942</v>
      </c>
      <c r="I64" s="42" t="s">
        <v>2183</v>
      </c>
      <c r="J64" s="42" t="s">
        <v>2184</v>
      </c>
      <c r="K64" s="42" t="s">
        <v>121</v>
      </c>
      <c r="L64" s="46">
        <v>150000</v>
      </c>
      <c r="M64" s="42" t="s">
        <v>66</v>
      </c>
      <c r="N64" s="42" t="s">
        <v>67</v>
      </c>
      <c r="O64" s="42" t="s">
        <v>2185</v>
      </c>
      <c r="P64" s="42" t="s">
        <v>2186</v>
      </c>
      <c r="Q64" s="42" t="s">
        <v>2187</v>
      </c>
      <c r="R64" s="14" t="s">
        <v>2188</v>
      </c>
      <c r="S64" s="47" t="s">
        <v>72</v>
      </c>
      <c r="T64" s="42" t="s">
        <v>1659</v>
      </c>
      <c r="U64" s="14" t="s">
        <v>115</v>
      </c>
      <c r="V64" s="42" t="s">
        <v>941</v>
      </c>
      <c r="W64" s="42" t="s">
        <v>661</v>
      </c>
      <c r="X64" s="42" t="s">
        <v>502</v>
      </c>
      <c r="Y64" s="42" t="s">
        <v>1358</v>
      </c>
      <c r="Z64" s="48" t="s">
        <v>4937</v>
      </c>
    </row>
    <row r="65" spans="1:26" x14ac:dyDescent="0.25">
      <c r="A65" s="14">
        <v>340</v>
      </c>
      <c r="B65" s="42" t="s">
        <v>1595</v>
      </c>
      <c r="C65" s="43" t="s">
        <v>9</v>
      </c>
      <c r="D65" s="42" t="s">
        <v>138</v>
      </c>
      <c r="E65" s="70">
        <v>43067</v>
      </c>
      <c r="F65" s="71" t="s">
        <v>2237</v>
      </c>
      <c r="G65" s="42">
        <v>8173000117</v>
      </c>
      <c r="H65" s="179" t="s">
        <v>4942</v>
      </c>
      <c r="I65" s="42" t="s">
        <v>2238</v>
      </c>
      <c r="J65" s="42" t="s">
        <v>2239</v>
      </c>
      <c r="K65" s="42" t="s">
        <v>121</v>
      </c>
      <c r="L65" s="46">
        <v>50000</v>
      </c>
      <c r="M65" s="42" t="s">
        <v>66</v>
      </c>
      <c r="N65" s="42" t="s">
        <v>67</v>
      </c>
      <c r="O65" s="42" t="s">
        <v>2240</v>
      </c>
      <c r="P65" s="42" t="s">
        <v>2241</v>
      </c>
      <c r="Q65" s="42" t="s">
        <v>2242</v>
      </c>
      <c r="R65" s="14" t="s">
        <v>2243</v>
      </c>
      <c r="S65" s="47" t="s">
        <v>72</v>
      </c>
      <c r="T65" s="42" t="s">
        <v>1659</v>
      </c>
      <c r="U65" s="14" t="s">
        <v>115</v>
      </c>
      <c r="V65" s="42" t="s">
        <v>941</v>
      </c>
      <c r="W65" s="42" t="s">
        <v>661</v>
      </c>
      <c r="X65" s="42" t="s">
        <v>502</v>
      </c>
      <c r="Y65" s="42" t="s">
        <v>1358</v>
      </c>
      <c r="Z65" s="48" t="s">
        <v>4937</v>
      </c>
    </row>
    <row r="66" spans="1:26" x14ac:dyDescent="0.25">
      <c r="A66" s="14">
        <v>344</v>
      </c>
      <c r="B66" s="42" t="s">
        <v>1595</v>
      </c>
      <c r="C66" s="43" t="s">
        <v>9</v>
      </c>
      <c r="D66" s="42" t="s">
        <v>138</v>
      </c>
      <c r="E66" s="70">
        <v>43068</v>
      </c>
      <c r="F66" s="71" t="s">
        <v>2262</v>
      </c>
      <c r="G66" s="42">
        <v>8173000119</v>
      </c>
      <c r="H66" s="179" t="s">
        <v>4942</v>
      </c>
      <c r="I66" s="42" t="s">
        <v>2263</v>
      </c>
      <c r="J66" s="42" t="s">
        <v>2264</v>
      </c>
      <c r="K66" s="42" t="s">
        <v>121</v>
      </c>
      <c r="L66" s="46">
        <v>150000</v>
      </c>
      <c r="M66" s="42" t="s">
        <v>66</v>
      </c>
      <c r="N66" s="42" t="s">
        <v>67</v>
      </c>
      <c r="O66" s="42" t="s">
        <v>2265</v>
      </c>
      <c r="P66" s="42" t="s">
        <v>2266</v>
      </c>
      <c r="Q66" s="42" t="s">
        <v>2267</v>
      </c>
      <c r="R66" s="14" t="s">
        <v>2268</v>
      </c>
      <c r="S66" s="47" t="s">
        <v>72</v>
      </c>
      <c r="T66" s="42" t="s">
        <v>1659</v>
      </c>
      <c r="U66" s="14" t="s">
        <v>115</v>
      </c>
      <c r="V66" s="42" t="s">
        <v>941</v>
      </c>
      <c r="W66" s="42" t="s">
        <v>661</v>
      </c>
      <c r="X66" s="42" t="s">
        <v>502</v>
      </c>
      <c r="Y66" s="42" t="s">
        <v>1358</v>
      </c>
      <c r="Z66" s="48" t="s">
        <v>4937</v>
      </c>
    </row>
    <row r="67" spans="1:26" x14ac:dyDescent="0.25">
      <c r="A67" s="14">
        <v>347</v>
      </c>
      <c r="B67" s="42" t="s">
        <v>1595</v>
      </c>
      <c r="C67" s="43" t="s">
        <v>9</v>
      </c>
      <c r="D67" s="42" t="s">
        <v>138</v>
      </c>
      <c r="E67" s="70">
        <v>43069</v>
      </c>
      <c r="F67" s="71" t="s">
        <v>2278</v>
      </c>
      <c r="G67" s="42">
        <v>8172000123</v>
      </c>
      <c r="H67" s="179" t="s">
        <v>4942</v>
      </c>
      <c r="I67" s="42" t="s">
        <v>2279</v>
      </c>
      <c r="J67" s="42" t="s">
        <v>2280</v>
      </c>
      <c r="K67" s="42" t="s">
        <v>121</v>
      </c>
      <c r="L67" s="46">
        <v>100000</v>
      </c>
      <c r="M67" s="42" t="s">
        <v>66</v>
      </c>
      <c r="N67" s="42" t="s">
        <v>67</v>
      </c>
      <c r="O67" s="42" t="s">
        <v>2281</v>
      </c>
      <c r="P67" s="42" t="s">
        <v>2282</v>
      </c>
      <c r="Q67" s="42" t="s">
        <v>2283</v>
      </c>
      <c r="R67" s="14" t="s">
        <v>2284</v>
      </c>
      <c r="S67" s="47" t="s">
        <v>72</v>
      </c>
      <c r="T67" s="42" t="s">
        <v>1659</v>
      </c>
      <c r="U67" s="14" t="s">
        <v>115</v>
      </c>
      <c r="V67" s="42" t="s">
        <v>941</v>
      </c>
      <c r="W67" s="42" t="s">
        <v>661</v>
      </c>
      <c r="X67" s="42" t="s">
        <v>502</v>
      </c>
      <c r="Y67" s="42" t="s">
        <v>1358</v>
      </c>
      <c r="Z67" s="48" t="s">
        <v>4937</v>
      </c>
    </row>
    <row r="68" spans="1:26" x14ac:dyDescent="0.25">
      <c r="A68" s="14">
        <v>348</v>
      </c>
      <c r="B68" s="42" t="s">
        <v>1595</v>
      </c>
      <c r="C68" s="43" t="s">
        <v>9</v>
      </c>
      <c r="D68" s="42" t="s">
        <v>138</v>
      </c>
      <c r="E68" s="89">
        <v>43069</v>
      </c>
      <c r="F68" s="90" t="s">
        <v>2285</v>
      </c>
      <c r="G68" s="42">
        <v>8173000055</v>
      </c>
      <c r="H68" s="179" t="s">
        <v>4942</v>
      </c>
      <c r="I68" s="42" t="s">
        <v>2041</v>
      </c>
      <c r="J68" s="42" t="s">
        <v>2042</v>
      </c>
      <c r="K68" s="42" t="s">
        <v>121</v>
      </c>
      <c r="L68" s="46">
        <v>50000</v>
      </c>
      <c r="M68" s="42" t="s">
        <v>66</v>
      </c>
      <c r="N68" s="42" t="s">
        <v>67</v>
      </c>
      <c r="O68" s="42" t="s">
        <v>2286</v>
      </c>
      <c r="P68" s="42" t="s">
        <v>2287</v>
      </c>
      <c r="Q68" s="42" t="s">
        <v>2288</v>
      </c>
      <c r="R68" s="14" t="s">
        <v>2046</v>
      </c>
      <c r="S68" s="47" t="s">
        <v>72</v>
      </c>
      <c r="T68" s="42" t="s">
        <v>1659</v>
      </c>
      <c r="U68" s="14" t="s">
        <v>115</v>
      </c>
      <c r="V68" s="42" t="s">
        <v>941</v>
      </c>
      <c r="W68" s="42" t="s">
        <v>661</v>
      </c>
      <c r="X68" s="42" t="s">
        <v>502</v>
      </c>
      <c r="Y68" s="42" t="s">
        <v>1358</v>
      </c>
      <c r="Z68" s="48" t="s">
        <v>4937</v>
      </c>
    </row>
    <row r="69" spans="1:26" x14ac:dyDescent="0.25">
      <c r="A69" s="14">
        <v>350</v>
      </c>
      <c r="B69" s="42" t="s">
        <v>1595</v>
      </c>
      <c r="C69" s="43" t="s">
        <v>9</v>
      </c>
      <c r="D69" s="42" t="s">
        <v>61</v>
      </c>
      <c r="E69" s="70">
        <v>42985</v>
      </c>
      <c r="F69" s="71" t="s">
        <v>2293</v>
      </c>
      <c r="G69" s="42">
        <v>93010248622</v>
      </c>
      <c r="H69" s="179" t="s">
        <v>4942</v>
      </c>
      <c r="I69" s="42" t="s">
        <v>290</v>
      </c>
      <c r="J69" s="42" t="s">
        <v>291</v>
      </c>
      <c r="K69" s="42" t="s">
        <v>121</v>
      </c>
      <c r="L69" s="46">
        <v>150000</v>
      </c>
      <c r="M69" s="42" t="s">
        <v>66</v>
      </c>
      <c r="N69" s="42" t="s">
        <v>67</v>
      </c>
      <c r="O69" s="42" t="s">
        <v>2294</v>
      </c>
      <c r="P69" s="42" t="s">
        <v>2295</v>
      </c>
      <c r="Q69" s="42" t="s">
        <v>2296</v>
      </c>
      <c r="R69" s="14" t="s">
        <v>295</v>
      </c>
      <c r="S69" s="47" t="s">
        <v>72</v>
      </c>
      <c r="T69" s="42" t="s">
        <v>1659</v>
      </c>
      <c r="U69" s="14" t="s">
        <v>115</v>
      </c>
      <c r="V69" s="42" t="s">
        <v>75</v>
      </c>
      <c r="W69" s="42" t="s">
        <v>661</v>
      </c>
      <c r="X69" s="42" t="s">
        <v>502</v>
      </c>
      <c r="Y69" s="42" t="s">
        <v>1358</v>
      </c>
      <c r="Z69" s="48" t="s">
        <v>4936</v>
      </c>
    </row>
    <row r="70" spans="1:26" x14ac:dyDescent="0.25">
      <c r="A70" s="14">
        <v>352</v>
      </c>
      <c r="B70" s="42" t="s">
        <v>1595</v>
      </c>
      <c r="C70" s="43" t="s">
        <v>9</v>
      </c>
      <c r="D70" s="42" t="s">
        <v>61</v>
      </c>
      <c r="E70" s="70">
        <v>43052</v>
      </c>
      <c r="F70" s="71" t="s">
        <v>2304</v>
      </c>
      <c r="G70" s="42">
        <v>8172000122</v>
      </c>
      <c r="H70" s="179" t="s">
        <v>4942</v>
      </c>
      <c r="I70" s="42" t="s">
        <v>2305</v>
      </c>
      <c r="J70" s="42" t="s">
        <v>2306</v>
      </c>
      <c r="K70" s="42" t="s">
        <v>109</v>
      </c>
      <c r="L70" s="46">
        <v>100000</v>
      </c>
      <c r="M70" s="42" t="s">
        <v>66</v>
      </c>
      <c r="N70" s="42" t="s">
        <v>67</v>
      </c>
      <c r="O70" s="42" t="s">
        <v>2307</v>
      </c>
      <c r="P70" s="42" t="s">
        <v>2308</v>
      </c>
      <c r="Q70" s="42" t="s">
        <v>2309</v>
      </c>
      <c r="R70" s="14" t="s">
        <v>2310</v>
      </c>
      <c r="S70" s="47" t="s">
        <v>72</v>
      </c>
      <c r="T70" s="42" t="s">
        <v>1659</v>
      </c>
      <c r="U70" s="14" t="s">
        <v>115</v>
      </c>
      <c r="V70" s="42" t="s">
        <v>433</v>
      </c>
      <c r="W70" s="42" t="s">
        <v>661</v>
      </c>
      <c r="X70" s="42" t="s">
        <v>502</v>
      </c>
      <c r="Y70" s="42" t="s">
        <v>1358</v>
      </c>
      <c r="Z70" s="48" t="s">
        <v>4936</v>
      </c>
    </row>
    <row r="71" spans="1:26" x14ac:dyDescent="0.25">
      <c r="A71" s="14">
        <v>353</v>
      </c>
      <c r="B71" s="42" t="s">
        <v>1595</v>
      </c>
      <c r="C71" s="43" t="s">
        <v>10</v>
      </c>
      <c r="D71" s="42" t="s">
        <v>61</v>
      </c>
      <c r="E71" s="91" t="s">
        <v>2311</v>
      </c>
      <c r="F71" s="92">
        <v>0.87395833333333339</v>
      </c>
      <c r="G71" s="42" t="s">
        <v>31</v>
      </c>
      <c r="H71" s="179" t="s">
        <v>4942</v>
      </c>
      <c r="I71" s="42" t="s">
        <v>31</v>
      </c>
      <c r="J71" s="42" t="s">
        <v>31</v>
      </c>
      <c r="K71" s="42" t="s">
        <v>31</v>
      </c>
      <c r="L71" s="46">
        <v>50000</v>
      </c>
      <c r="M71" s="42" t="s">
        <v>31</v>
      </c>
      <c r="N71" s="42" t="s">
        <v>31</v>
      </c>
      <c r="O71" s="42" t="s">
        <v>31</v>
      </c>
      <c r="P71" s="42" t="s">
        <v>31</v>
      </c>
      <c r="Q71" s="42" t="s">
        <v>2312</v>
      </c>
      <c r="R71" s="14" t="s">
        <v>100</v>
      </c>
      <c r="S71" s="47" t="s">
        <v>72</v>
      </c>
      <c r="T71" s="42" t="s">
        <v>2313</v>
      </c>
      <c r="U71" s="14" t="s">
        <v>586</v>
      </c>
      <c r="V71" s="42" t="s">
        <v>2314</v>
      </c>
      <c r="W71" s="42" t="s">
        <v>31</v>
      </c>
      <c r="X71" s="42" t="s">
        <v>31</v>
      </c>
      <c r="Y71" s="42" t="s">
        <v>1358</v>
      </c>
      <c r="Z71" s="48" t="s">
        <v>4936</v>
      </c>
    </row>
    <row r="72" spans="1:26" x14ac:dyDescent="0.25">
      <c r="A72" s="14">
        <v>362</v>
      </c>
      <c r="B72" s="42" t="s">
        <v>1595</v>
      </c>
      <c r="C72" s="43" t="s">
        <v>10</v>
      </c>
      <c r="D72" s="42" t="s">
        <v>61</v>
      </c>
      <c r="E72" s="86">
        <v>43052</v>
      </c>
      <c r="F72" s="94">
        <v>8.4351851851851845E-2</v>
      </c>
      <c r="G72" s="42" t="s">
        <v>31</v>
      </c>
      <c r="H72" s="179" t="s">
        <v>4942</v>
      </c>
      <c r="I72" s="42" t="s">
        <v>31</v>
      </c>
      <c r="J72" s="42" t="s">
        <v>31</v>
      </c>
      <c r="K72" s="42" t="s">
        <v>31</v>
      </c>
      <c r="L72" s="46">
        <v>50000</v>
      </c>
      <c r="M72" s="42" t="s">
        <v>31</v>
      </c>
      <c r="N72" s="42" t="s">
        <v>31</v>
      </c>
      <c r="O72" s="42" t="s">
        <v>31</v>
      </c>
      <c r="P72" s="42" t="s">
        <v>31</v>
      </c>
      <c r="Q72" s="42" t="s">
        <v>2373</v>
      </c>
      <c r="R72" s="14" t="s">
        <v>100</v>
      </c>
      <c r="S72" s="47" t="s">
        <v>72</v>
      </c>
      <c r="T72" s="42" t="s">
        <v>2374</v>
      </c>
      <c r="U72" s="14" t="s">
        <v>375</v>
      </c>
      <c r="V72" s="42" t="s">
        <v>2314</v>
      </c>
      <c r="W72" s="42" t="s">
        <v>31</v>
      </c>
      <c r="X72" s="42" t="s">
        <v>31</v>
      </c>
      <c r="Y72" s="42" t="s">
        <v>1358</v>
      </c>
      <c r="Z72" s="48" t="s">
        <v>4936</v>
      </c>
    </row>
    <row r="73" spans="1:26" x14ac:dyDescent="0.25">
      <c r="A73" s="14">
        <v>363</v>
      </c>
      <c r="B73" s="42" t="s">
        <v>1595</v>
      </c>
      <c r="C73" s="43" t="s">
        <v>10</v>
      </c>
      <c r="D73" s="42" t="s">
        <v>61</v>
      </c>
      <c r="E73" s="86">
        <v>43052</v>
      </c>
      <c r="F73" s="94">
        <v>8.4490740740740741E-2</v>
      </c>
      <c r="G73" s="42" t="s">
        <v>31</v>
      </c>
      <c r="H73" s="179" t="s">
        <v>4942</v>
      </c>
      <c r="I73" s="42" t="s">
        <v>31</v>
      </c>
      <c r="J73" s="42" t="s">
        <v>31</v>
      </c>
      <c r="K73" s="42" t="s">
        <v>31</v>
      </c>
      <c r="L73" s="46">
        <v>50000</v>
      </c>
      <c r="M73" s="42" t="s">
        <v>31</v>
      </c>
      <c r="N73" s="42" t="s">
        <v>31</v>
      </c>
      <c r="O73" s="42" t="s">
        <v>31</v>
      </c>
      <c r="P73" s="42" t="s">
        <v>31</v>
      </c>
      <c r="Q73" s="42" t="s">
        <v>2375</v>
      </c>
      <c r="R73" s="14" t="s">
        <v>100</v>
      </c>
      <c r="S73" s="47" t="s">
        <v>72</v>
      </c>
      <c r="T73" s="42" t="s">
        <v>2374</v>
      </c>
      <c r="U73" s="14" t="s">
        <v>375</v>
      </c>
      <c r="V73" s="42" t="s">
        <v>2314</v>
      </c>
      <c r="W73" s="42" t="s">
        <v>31</v>
      </c>
      <c r="X73" s="42" t="s">
        <v>31</v>
      </c>
      <c r="Y73" s="42" t="s">
        <v>1358</v>
      </c>
      <c r="Z73" s="48" t="s">
        <v>4936</v>
      </c>
    </row>
    <row r="74" spans="1:26" x14ac:dyDescent="0.25">
      <c r="A74" s="14">
        <v>364</v>
      </c>
      <c r="B74" s="42" t="s">
        <v>1595</v>
      </c>
      <c r="C74" s="43" t="s">
        <v>10</v>
      </c>
      <c r="D74" s="42" t="s">
        <v>61</v>
      </c>
      <c r="E74" s="86">
        <v>43052</v>
      </c>
      <c r="F74" s="94">
        <v>8.5092592592592595E-2</v>
      </c>
      <c r="G74" s="42" t="s">
        <v>31</v>
      </c>
      <c r="H74" s="179" t="s">
        <v>4942</v>
      </c>
      <c r="I74" s="42" t="s">
        <v>31</v>
      </c>
      <c r="J74" s="42" t="s">
        <v>31</v>
      </c>
      <c r="K74" s="42" t="s">
        <v>31</v>
      </c>
      <c r="L74" s="46">
        <v>100000</v>
      </c>
      <c r="M74" s="42" t="s">
        <v>31</v>
      </c>
      <c r="N74" s="42" t="s">
        <v>31</v>
      </c>
      <c r="O74" s="42" t="s">
        <v>31</v>
      </c>
      <c r="P74" s="42" t="s">
        <v>31</v>
      </c>
      <c r="Q74" s="42" t="s">
        <v>2376</v>
      </c>
      <c r="R74" s="14" t="s">
        <v>100</v>
      </c>
      <c r="S74" s="47" t="s">
        <v>72</v>
      </c>
      <c r="T74" s="42" t="s">
        <v>2374</v>
      </c>
      <c r="U74" s="14" t="s">
        <v>375</v>
      </c>
      <c r="V74" s="42" t="s">
        <v>2314</v>
      </c>
      <c r="W74" s="42" t="s">
        <v>31</v>
      </c>
      <c r="X74" s="42" t="s">
        <v>31</v>
      </c>
      <c r="Y74" s="42" t="s">
        <v>1358</v>
      </c>
      <c r="Z74" s="48" t="s">
        <v>4936</v>
      </c>
    </row>
    <row r="75" spans="1:26" x14ac:dyDescent="0.25">
      <c r="A75" s="14">
        <v>365</v>
      </c>
      <c r="B75" s="42" t="s">
        <v>1595</v>
      </c>
      <c r="C75" s="43" t="s">
        <v>10</v>
      </c>
      <c r="D75" s="42" t="s">
        <v>61</v>
      </c>
      <c r="E75" s="86">
        <v>43058</v>
      </c>
      <c r="F75" s="94">
        <v>0.13777777777777778</v>
      </c>
      <c r="G75" s="42" t="s">
        <v>31</v>
      </c>
      <c r="H75" s="179" t="s">
        <v>4942</v>
      </c>
      <c r="I75" s="42" t="s">
        <v>31</v>
      </c>
      <c r="J75" s="42" t="s">
        <v>31</v>
      </c>
      <c r="K75" s="42" t="s">
        <v>31</v>
      </c>
      <c r="L75" s="46">
        <v>100000</v>
      </c>
      <c r="M75" s="42" t="s">
        <v>31</v>
      </c>
      <c r="N75" s="42" t="s">
        <v>31</v>
      </c>
      <c r="O75" s="42" t="s">
        <v>31</v>
      </c>
      <c r="P75" s="42" t="s">
        <v>31</v>
      </c>
      <c r="Q75" s="42" t="s">
        <v>2377</v>
      </c>
      <c r="R75" s="14" t="s">
        <v>100</v>
      </c>
      <c r="S75" s="47" t="s">
        <v>72</v>
      </c>
      <c r="T75" s="42" t="s">
        <v>2374</v>
      </c>
      <c r="U75" s="14" t="s">
        <v>375</v>
      </c>
      <c r="V75" s="42" t="s">
        <v>2314</v>
      </c>
      <c r="W75" s="42" t="s">
        <v>31</v>
      </c>
      <c r="X75" s="42" t="s">
        <v>31</v>
      </c>
      <c r="Y75" s="42" t="s">
        <v>1358</v>
      </c>
      <c r="Z75" s="48" t="s">
        <v>4936</v>
      </c>
    </row>
    <row r="76" spans="1:26" x14ac:dyDescent="0.25">
      <c r="A76" s="14">
        <v>375</v>
      </c>
      <c r="B76" s="42" t="s">
        <v>1595</v>
      </c>
      <c r="C76" s="43" t="s">
        <v>10</v>
      </c>
      <c r="D76" s="42" t="s">
        <v>61</v>
      </c>
      <c r="E76" s="86">
        <v>43060</v>
      </c>
      <c r="F76" s="95">
        <v>0.92219907407407409</v>
      </c>
      <c r="G76" s="42" t="s">
        <v>31</v>
      </c>
      <c r="H76" s="179" t="s">
        <v>4942</v>
      </c>
      <c r="I76" s="42" t="s">
        <v>31</v>
      </c>
      <c r="J76" s="42" t="s">
        <v>31</v>
      </c>
      <c r="K76" s="42" t="s">
        <v>31</v>
      </c>
      <c r="L76" s="46">
        <v>50000</v>
      </c>
      <c r="M76" s="42" t="s">
        <v>31</v>
      </c>
      <c r="N76" s="42" t="s">
        <v>31</v>
      </c>
      <c r="O76" s="42" t="s">
        <v>31</v>
      </c>
      <c r="P76" s="42" t="s">
        <v>31</v>
      </c>
      <c r="Q76" s="42" t="s">
        <v>2440</v>
      </c>
      <c r="R76" s="14" t="s">
        <v>100</v>
      </c>
      <c r="S76" s="47" t="s">
        <v>72</v>
      </c>
      <c r="T76" s="42" t="s">
        <v>2441</v>
      </c>
      <c r="U76" s="14" t="s">
        <v>790</v>
      </c>
      <c r="V76" s="42" t="s">
        <v>2314</v>
      </c>
      <c r="W76" s="42" t="s">
        <v>31</v>
      </c>
      <c r="X76" s="42" t="s">
        <v>31</v>
      </c>
      <c r="Y76" s="42" t="s">
        <v>1358</v>
      </c>
      <c r="Z76" s="48" t="s">
        <v>4936</v>
      </c>
    </row>
    <row r="77" spans="1:26" x14ac:dyDescent="0.25">
      <c r="A77" s="14">
        <v>383</v>
      </c>
      <c r="B77" s="42" t="s">
        <v>2468</v>
      </c>
      <c r="C77" s="43" t="s">
        <v>10</v>
      </c>
      <c r="D77" s="42" t="s">
        <v>61</v>
      </c>
      <c r="E77" s="65">
        <v>43058</v>
      </c>
      <c r="F77" s="67">
        <v>0.13848379629629629</v>
      </c>
      <c r="G77" s="42" t="s">
        <v>31</v>
      </c>
      <c r="H77" s="179" t="s">
        <v>4942</v>
      </c>
      <c r="I77" s="42" t="s">
        <v>31</v>
      </c>
      <c r="J77" s="42" t="s">
        <v>31</v>
      </c>
      <c r="K77" s="42" t="s">
        <v>31</v>
      </c>
      <c r="L77" s="46">
        <v>300000</v>
      </c>
      <c r="M77" s="42" t="s">
        <v>31</v>
      </c>
      <c r="N77" s="42" t="s">
        <v>31</v>
      </c>
      <c r="O77" s="42" t="s">
        <v>31</v>
      </c>
      <c r="P77" s="42" t="s">
        <v>31</v>
      </c>
      <c r="Q77" s="42" t="s">
        <v>2491</v>
      </c>
      <c r="R77" s="14" t="s">
        <v>100</v>
      </c>
      <c r="S77" s="47" t="s">
        <v>72</v>
      </c>
      <c r="T77" s="42" t="s">
        <v>2492</v>
      </c>
      <c r="U77" s="14" t="s">
        <v>606</v>
      </c>
      <c r="V77" s="42" t="s">
        <v>2314</v>
      </c>
      <c r="W77" s="42" t="s">
        <v>31</v>
      </c>
      <c r="X77" s="42" t="s">
        <v>31</v>
      </c>
      <c r="Y77" s="42" t="s">
        <v>1358</v>
      </c>
      <c r="Z77" s="48" t="s">
        <v>4936</v>
      </c>
    </row>
    <row r="78" spans="1:26" x14ac:dyDescent="0.25">
      <c r="A78" s="14">
        <v>384</v>
      </c>
      <c r="B78" s="42" t="s">
        <v>2468</v>
      </c>
      <c r="C78" s="43" t="s">
        <v>10</v>
      </c>
      <c r="D78" s="42" t="s">
        <v>61</v>
      </c>
      <c r="E78" s="65">
        <v>43067</v>
      </c>
      <c r="F78" s="67">
        <v>0.12460648148148147</v>
      </c>
      <c r="G78" s="42" t="s">
        <v>31</v>
      </c>
      <c r="H78" s="179" t="s">
        <v>4942</v>
      </c>
      <c r="I78" s="42" t="s">
        <v>31</v>
      </c>
      <c r="J78" s="42" t="s">
        <v>31</v>
      </c>
      <c r="K78" s="42" t="s">
        <v>31</v>
      </c>
      <c r="L78" s="46">
        <v>350000</v>
      </c>
      <c r="M78" s="42" t="s">
        <v>31</v>
      </c>
      <c r="N78" s="42" t="s">
        <v>31</v>
      </c>
      <c r="O78" s="42" t="s">
        <v>31</v>
      </c>
      <c r="P78" s="42" t="s">
        <v>31</v>
      </c>
      <c r="Q78" s="42" t="s">
        <v>2493</v>
      </c>
      <c r="R78" s="14" t="s">
        <v>100</v>
      </c>
      <c r="S78" s="47" t="s">
        <v>72</v>
      </c>
      <c r="T78" s="42" t="s">
        <v>2492</v>
      </c>
      <c r="U78" s="14" t="s">
        <v>606</v>
      </c>
      <c r="V78" s="42" t="s">
        <v>2314</v>
      </c>
      <c r="W78" s="42" t="s">
        <v>31</v>
      </c>
      <c r="X78" s="42" t="s">
        <v>31</v>
      </c>
      <c r="Y78" s="42" t="s">
        <v>1358</v>
      </c>
      <c r="Z78" s="48" t="s">
        <v>4936</v>
      </c>
    </row>
    <row r="79" spans="1:26" x14ac:dyDescent="0.25">
      <c r="A79" s="14">
        <v>395</v>
      </c>
      <c r="B79" s="42" t="s">
        <v>2494</v>
      </c>
      <c r="C79" s="43" t="s">
        <v>10</v>
      </c>
      <c r="D79" s="42" t="s">
        <v>61</v>
      </c>
      <c r="E79" s="86">
        <v>43072</v>
      </c>
      <c r="F79" s="94">
        <v>0.75741898148148146</v>
      </c>
      <c r="G79" s="42" t="s">
        <v>31</v>
      </c>
      <c r="H79" s="179" t="s">
        <v>4942</v>
      </c>
      <c r="I79" s="42" t="s">
        <v>31</v>
      </c>
      <c r="J79" s="42" t="s">
        <v>31</v>
      </c>
      <c r="K79" s="42" t="s">
        <v>31</v>
      </c>
      <c r="L79" s="46">
        <v>200000</v>
      </c>
      <c r="M79" s="42" t="s">
        <v>31</v>
      </c>
      <c r="N79" s="42" t="s">
        <v>31</v>
      </c>
      <c r="O79" s="42" t="s">
        <v>31</v>
      </c>
      <c r="P79" s="42" t="s">
        <v>31</v>
      </c>
      <c r="Q79" s="42" t="s">
        <v>2569</v>
      </c>
      <c r="R79" s="14" t="s">
        <v>100</v>
      </c>
      <c r="S79" s="47" t="s">
        <v>72</v>
      </c>
      <c r="T79" s="42" t="s">
        <v>2570</v>
      </c>
      <c r="U79" s="14" t="s">
        <v>790</v>
      </c>
      <c r="V79" s="42" t="s">
        <v>102</v>
      </c>
      <c r="W79" s="42" t="s">
        <v>31</v>
      </c>
      <c r="X79" s="42" t="s">
        <v>31</v>
      </c>
      <c r="Y79" s="42" t="s">
        <v>1358</v>
      </c>
      <c r="Z79" s="48" t="s">
        <v>4936</v>
      </c>
    </row>
    <row r="80" spans="1:26" x14ac:dyDescent="0.25">
      <c r="A80" s="14">
        <v>408</v>
      </c>
      <c r="B80" s="42" t="s">
        <v>2580</v>
      </c>
      <c r="C80" s="43" t="s">
        <v>9</v>
      </c>
      <c r="D80" s="42" t="s">
        <v>61</v>
      </c>
      <c r="E80" s="52">
        <v>43053</v>
      </c>
      <c r="F80" s="97" t="s">
        <v>2670</v>
      </c>
      <c r="G80" s="191">
        <v>8233000207</v>
      </c>
      <c r="H80" s="179" t="s">
        <v>4942</v>
      </c>
      <c r="I80" s="42" t="s">
        <v>2672</v>
      </c>
      <c r="J80" s="42" t="s">
        <v>2673</v>
      </c>
      <c r="K80" s="42" t="s">
        <v>2656</v>
      </c>
      <c r="L80" s="46">
        <v>50000</v>
      </c>
      <c r="M80" s="42" t="s">
        <v>66</v>
      </c>
      <c r="N80" s="42" t="s">
        <v>67</v>
      </c>
      <c r="O80" s="42" t="s">
        <v>2674</v>
      </c>
      <c r="P80" s="42" t="s">
        <v>2675</v>
      </c>
      <c r="Q80" s="42" t="s">
        <v>2676</v>
      </c>
      <c r="R80" s="14" t="s">
        <v>2677</v>
      </c>
      <c r="S80" s="47" t="s">
        <v>72</v>
      </c>
      <c r="T80" s="42" t="s">
        <v>2661</v>
      </c>
      <c r="U80" s="14" t="s">
        <v>2642</v>
      </c>
      <c r="V80" s="42" t="s">
        <v>450</v>
      </c>
      <c r="W80" s="42" t="s">
        <v>661</v>
      </c>
      <c r="X80" s="42" t="s">
        <v>77</v>
      </c>
      <c r="Y80" s="42" t="s">
        <v>1358</v>
      </c>
      <c r="Z80" s="48" t="s">
        <v>4938</v>
      </c>
    </row>
    <row r="81" spans="1:26" x14ac:dyDescent="0.25">
      <c r="A81" s="14">
        <v>409</v>
      </c>
      <c r="B81" s="42" t="s">
        <v>2580</v>
      </c>
      <c r="C81" s="43" t="s">
        <v>10</v>
      </c>
      <c r="D81" s="42" t="s">
        <v>61</v>
      </c>
      <c r="E81" s="52">
        <v>43062</v>
      </c>
      <c r="F81" s="64">
        <v>0.89210648148148142</v>
      </c>
      <c r="G81" s="42" t="s">
        <v>31</v>
      </c>
      <c r="H81" s="179" t="s">
        <v>4942</v>
      </c>
      <c r="I81" s="42" t="s">
        <v>31</v>
      </c>
      <c r="J81" s="42" t="s">
        <v>31</v>
      </c>
      <c r="K81" s="42" t="s">
        <v>31</v>
      </c>
      <c r="L81" s="46">
        <v>150000</v>
      </c>
      <c r="M81" s="42" t="s">
        <v>31</v>
      </c>
      <c r="N81" s="42" t="s">
        <v>31</v>
      </c>
      <c r="O81" s="42" t="s">
        <v>31</v>
      </c>
      <c r="P81" s="42" t="s">
        <v>31</v>
      </c>
      <c r="Q81" s="42" t="s">
        <v>2678</v>
      </c>
      <c r="R81" s="14" t="s">
        <v>100</v>
      </c>
      <c r="S81" s="47" t="s">
        <v>72</v>
      </c>
      <c r="T81" s="42" t="s">
        <v>2679</v>
      </c>
      <c r="U81" s="14" t="s">
        <v>2642</v>
      </c>
      <c r="V81" s="42" t="s">
        <v>2314</v>
      </c>
      <c r="W81" s="42" t="s">
        <v>31</v>
      </c>
      <c r="X81" s="42" t="s">
        <v>31</v>
      </c>
      <c r="Y81" s="42" t="s">
        <v>1358</v>
      </c>
      <c r="Z81" s="48" t="s">
        <v>4938</v>
      </c>
    </row>
    <row r="82" spans="1:26" x14ac:dyDescent="0.25">
      <c r="A82" s="14">
        <v>412</v>
      </c>
      <c r="B82" s="42" t="s">
        <v>2580</v>
      </c>
      <c r="C82" s="43" t="s">
        <v>10</v>
      </c>
      <c r="D82" s="42" t="s">
        <v>61</v>
      </c>
      <c r="E82" s="72">
        <v>43071</v>
      </c>
      <c r="F82" s="95">
        <v>0.12153935185185184</v>
      </c>
      <c r="G82" s="42" t="s">
        <v>31</v>
      </c>
      <c r="H82" s="179" t="s">
        <v>4942</v>
      </c>
      <c r="I82" s="42" t="s">
        <v>31</v>
      </c>
      <c r="J82" s="42" t="s">
        <v>31</v>
      </c>
      <c r="K82" s="42" t="s">
        <v>31</v>
      </c>
      <c r="L82" s="46">
        <v>100000</v>
      </c>
      <c r="M82" s="42" t="s">
        <v>31</v>
      </c>
      <c r="N82" s="42" t="s">
        <v>31</v>
      </c>
      <c r="O82" s="42" t="s">
        <v>31</v>
      </c>
      <c r="P82" s="42" t="s">
        <v>31</v>
      </c>
      <c r="Q82" s="42" t="s">
        <v>2698</v>
      </c>
      <c r="R82" s="14" t="s">
        <v>100</v>
      </c>
      <c r="S82" s="47" t="s">
        <v>72</v>
      </c>
      <c r="T82" s="42" t="s">
        <v>2699</v>
      </c>
      <c r="U82" s="14" t="s">
        <v>89</v>
      </c>
      <c r="V82" s="42" t="s">
        <v>2314</v>
      </c>
      <c r="W82" s="42" t="s">
        <v>31</v>
      </c>
      <c r="X82" s="42" t="s">
        <v>31</v>
      </c>
      <c r="Y82" s="42" t="s">
        <v>1358</v>
      </c>
      <c r="Z82" s="48" t="s">
        <v>4938</v>
      </c>
    </row>
    <row r="83" spans="1:26" x14ac:dyDescent="0.25">
      <c r="A83" s="14">
        <v>413</v>
      </c>
      <c r="B83" s="42" t="s">
        <v>2580</v>
      </c>
      <c r="C83" s="43" t="s">
        <v>10</v>
      </c>
      <c r="D83" s="42" t="s">
        <v>61</v>
      </c>
      <c r="E83" s="72">
        <v>43071</v>
      </c>
      <c r="F83" s="95">
        <v>0.1215625</v>
      </c>
      <c r="G83" s="42" t="s">
        <v>31</v>
      </c>
      <c r="H83" s="179" t="s">
        <v>4942</v>
      </c>
      <c r="I83" s="42" t="s">
        <v>31</v>
      </c>
      <c r="J83" s="42" t="s">
        <v>31</v>
      </c>
      <c r="K83" s="42" t="s">
        <v>31</v>
      </c>
      <c r="L83" s="46">
        <v>150000</v>
      </c>
      <c r="M83" s="42" t="s">
        <v>31</v>
      </c>
      <c r="N83" s="42" t="s">
        <v>31</v>
      </c>
      <c r="O83" s="42" t="s">
        <v>31</v>
      </c>
      <c r="P83" s="42" t="s">
        <v>31</v>
      </c>
      <c r="Q83" s="42" t="s">
        <v>2700</v>
      </c>
      <c r="R83" s="14" t="s">
        <v>100</v>
      </c>
      <c r="S83" s="47" t="s">
        <v>72</v>
      </c>
      <c r="T83" s="42" t="s">
        <v>2699</v>
      </c>
      <c r="U83" s="14" t="s">
        <v>89</v>
      </c>
      <c r="V83" s="42" t="s">
        <v>2314</v>
      </c>
      <c r="W83" s="42" t="s">
        <v>31</v>
      </c>
      <c r="X83" s="42" t="s">
        <v>31</v>
      </c>
      <c r="Y83" s="42" t="s">
        <v>1358</v>
      </c>
      <c r="Z83" s="48" t="s">
        <v>4938</v>
      </c>
    </row>
    <row r="84" spans="1:26" x14ac:dyDescent="0.25">
      <c r="A84" s="14">
        <v>414</v>
      </c>
      <c r="B84" s="42" t="s">
        <v>2580</v>
      </c>
      <c r="C84" s="43" t="s">
        <v>10</v>
      </c>
      <c r="D84" s="42" t="s">
        <v>61</v>
      </c>
      <c r="E84" s="72">
        <v>43071</v>
      </c>
      <c r="F84" s="95">
        <v>0.12209490740740742</v>
      </c>
      <c r="G84" s="42" t="s">
        <v>31</v>
      </c>
      <c r="H84" s="179" t="s">
        <v>4942</v>
      </c>
      <c r="I84" s="42" t="s">
        <v>31</v>
      </c>
      <c r="J84" s="42" t="s">
        <v>31</v>
      </c>
      <c r="K84" s="42" t="s">
        <v>31</v>
      </c>
      <c r="L84" s="46">
        <v>50000</v>
      </c>
      <c r="M84" s="42" t="s">
        <v>31</v>
      </c>
      <c r="N84" s="42" t="s">
        <v>31</v>
      </c>
      <c r="O84" s="42" t="s">
        <v>31</v>
      </c>
      <c r="P84" s="42" t="s">
        <v>31</v>
      </c>
      <c r="Q84" s="42" t="s">
        <v>2701</v>
      </c>
      <c r="R84" s="14" t="s">
        <v>100</v>
      </c>
      <c r="S84" s="47" t="s">
        <v>72</v>
      </c>
      <c r="T84" s="42" t="s">
        <v>2699</v>
      </c>
      <c r="U84" s="14" t="s">
        <v>89</v>
      </c>
      <c r="V84" s="42" t="s">
        <v>2314</v>
      </c>
      <c r="W84" s="42" t="s">
        <v>31</v>
      </c>
      <c r="X84" s="42" t="s">
        <v>31</v>
      </c>
      <c r="Y84" s="42" t="s">
        <v>1358</v>
      </c>
      <c r="Z84" s="48" t="s">
        <v>4938</v>
      </c>
    </row>
    <row r="85" spans="1:26" x14ac:dyDescent="0.25">
      <c r="A85" s="14">
        <v>415</v>
      </c>
      <c r="B85" s="42" t="s">
        <v>2580</v>
      </c>
      <c r="C85" s="43" t="s">
        <v>10</v>
      </c>
      <c r="D85" s="42" t="s">
        <v>61</v>
      </c>
      <c r="E85" s="72">
        <v>43092</v>
      </c>
      <c r="F85" s="95">
        <v>0.44454861111111116</v>
      </c>
      <c r="G85" s="42" t="s">
        <v>31</v>
      </c>
      <c r="H85" s="179" t="s">
        <v>4942</v>
      </c>
      <c r="I85" s="42" t="s">
        <v>31</v>
      </c>
      <c r="J85" s="42" t="s">
        <v>31</v>
      </c>
      <c r="K85" s="42" t="s">
        <v>31</v>
      </c>
      <c r="L85" s="46">
        <v>50000</v>
      </c>
      <c r="M85" s="42" t="s">
        <v>31</v>
      </c>
      <c r="N85" s="42" t="s">
        <v>31</v>
      </c>
      <c r="O85" s="42" t="s">
        <v>31</v>
      </c>
      <c r="P85" s="42" t="s">
        <v>31</v>
      </c>
      <c r="Q85" s="42" t="s">
        <v>2702</v>
      </c>
      <c r="R85" s="14" t="s">
        <v>100</v>
      </c>
      <c r="S85" s="47" t="s">
        <v>72</v>
      </c>
      <c r="T85" s="42" t="s">
        <v>2703</v>
      </c>
      <c r="U85" s="14" t="s">
        <v>89</v>
      </c>
      <c r="V85" s="42" t="s">
        <v>2314</v>
      </c>
      <c r="W85" s="42" t="s">
        <v>31</v>
      </c>
      <c r="X85" s="42" t="s">
        <v>31</v>
      </c>
      <c r="Y85" s="42" t="s">
        <v>1358</v>
      </c>
      <c r="Z85" s="48" t="s">
        <v>4938</v>
      </c>
    </row>
    <row r="86" spans="1:26" x14ac:dyDescent="0.25">
      <c r="A86" s="14">
        <v>427</v>
      </c>
      <c r="B86" s="42" t="s">
        <v>2580</v>
      </c>
      <c r="C86" s="43" t="s">
        <v>9</v>
      </c>
      <c r="D86" s="42" t="s">
        <v>138</v>
      </c>
      <c r="E86" s="44">
        <v>43092</v>
      </c>
      <c r="F86" s="45" t="s">
        <v>2770</v>
      </c>
      <c r="G86" s="42">
        <v>96010232458</v>
      </c>
      <c r="H86" s="179" t="s">
        <v>4942</v>
      </c>
      <c r="I86" s="42" t="s">
        <v>2771</v>
      </c>
      <c r="J86" s="42" t="s">
        <v>2772</v>
      </c>
      <c r="K86" s="42" t="s">
        <v>109</v>
      </c>
      <c r="L86" s="46">
        <v>50000</v>
      </c>
      <c r="M86" s="42" t="s">
        <v>66</v>
      </c>
      <c r="N86" s="42" t="s">
        <v>67</v>
      </c>
      <c r="O86" s="42" t="s">
        <v>2773</v>
      </c>
      <c r="P86" s="42" t="s">
        <v>2774</v>
      </c>
      <c r="Q86" s="42" t="s">
        <v>2775</v>
      </c>
      <c r="R86" s="14" t="s">
        <v>2776</v>
      </c>
      <c r="S86" s="47" t="s">
        <v>72</v>
      </c>
      <c r="T86" s="42" t="s">
        <v>2711</v>
      </c>
      <c r="U86" s="14" t="s">
        <v>115</v>
      </c>
      <c r="V86" s="42" t="s">
        <v>147</v>
      </c>
      <c r="W86" s="42" t="s">
        <v>76</v>
      </c>
      <c r="X86" s="42" t="s">
        <v>77</v>
      </c>
      <c r="Y86" s="42" t="s">
        <v>1358</v>
      </c>
      <c r="Z86" s="48" t="s">
        <v>4937</v>
      </c>
    </row>
    <row r="87" spans="1:26" x14ac:dyDescent="0.25">
      <c r="A87" s="14">
        <v>435</v>
      </c>
      <c r="B87" s="42" t="s">
        <v>2580</v>
      </c>
      <c r="C87" s="43" t="s">
        <v>9</v>
      </c>
      <c r="D87" s="42" t="s">
        <v>138</v>
      </c>
      <c r="E87" s="44">
        <v>43093</v>
      </c>
      <c r="F87" s="45" t="s">
        <v>2808</v>
      </c>
      <c r="G87" s="42">
        <v>8172000112</v>
      </c>
      <c r="H87" s="179" t="s">
        <v>4942</v>
      </c>
      <c r="I87" s="42" t="s">
        <v>2169</v>
      </c>
      <c r="J87" s="42" t="s">
        <v>2809</v>
      </c>
      <c r="K87" s="42" t="s">
        <v>109</v>
      </c>
      <c r="L87" s="46">
        <v>50000</v>
      </c>
      <c r="M87" s="42" t="s">
        <v>66</v>
      </c>
      <c r="N87" s="42" t="s">
        <v>67</v>
      </c>
      <c r="O87" s="42" t="s">
        <v>2810</v>
      </c>
      <c r="P87" s="42" t="s">
        <v>2811</v>
      </c>
      <c r="Q87" s="42" t="s">
        <v>2812</v>
      </c>
      <c r="R87" s="14" t="s">
        <v>2174</v>
      </c>
      <c r="S87" s="47" t="s">
        <v>72</v>
      </c>
      <c r="T87" s="42" t="s">
        <v>2711</v>
      </c>
      <c r="U87" s="14" t="s">
        <v>115</v>
      </c>
      <c r="V87" s="42" t="s">
        <v>147</v>
      </c>
      <c r="W87" s="42" t="s">
        <v>76</v>
      </c>
      <c r="X87" s="42" t="s">
        <v>77</v>
      </c>
      <c r="Y87" s="42" t="s">
        <v>1358</v>
      </c>
      <c r="Z87" s="48" t="s">
        <v>4937</v>
      </c>
    </row>
    <row r="88" spans="1:26" x14ac:dyDescent="0.25">
      <c r="A88" s="14">
        <v>436</v>
      </c>
      <c r="B88" s="42" t="s">
        <v>2580</v>
      </c>
      <c r="C88" s="43" t="s">
        <v>9</v>
      </c>
      <c r="D88" s="42" t="s">
        <v>138</v>
      </c>
      <c r="E88" s="44">
        <v>43072</v>
      </c>
      <c r="F88" s="45" t="s">
        <v>2813</v>
      </c>
      <c r="G88" s="42">
        <v>8172000095</v>
      </c>
      <c r="H88" s="179" t="s">
        <v>4942</v>
      </c>
      <c r="I88" s="42" t="s">
        <v>2814</v>
      </c>
      <c r="J88" s="42" t="s">
        <v>2815</v>
      </c>
      <c r="K88" s="42" t="s">
        <v>109</v>
      </c>
      <c r="L88" s="46">
        <v>200000</v>
      </c>
      <c r="M88" s="42" t="s">
        <v>66</v>
      </c>
      <c r="N88" s="42" t="s">
        <v>67</v>
      </c>
      <c r="O88" s="42" t="s">
        <v>2816</v>
      </c>
      <c r="P88" s="42" t="s">
        <v>2817</v>
      </c>
      <c r="Q88" s="42" t="s">
        <v>2818</v>
      </c>
      <c r="R88" s="14" t="s">
        <v>2819</v>
      </c>
      <c r="S88" s="47" t="s">
        <v>72</v>
      </c>
      <c r="T88" s="42" t="s">
        <v>2711</v>
      </c>
      <c r="U88" s="14" t="s">
        <v>115</v>
      </c>
      <c r="V88" s="42" t="s">
        <v>147</v>
      </c>
      <c r="W88" s="42" t="s">
        <v>76</v>
      </c>
      <c r="X88" s="42" t="s">
        <v>77</v>
      </c>
      <c r="Y88" s="42" t="s">
        <v>1358</v>
      </c>
      <c r="Z88" s="48" t="s">
        <v>4937</v>
      </c>
    </row>
    <row r="89" spans="1:26" x14ac:dyDescent="0.25">
      <c r="A89" s="14">
        <v>438</v>
      </c>
      <c r="B89" s="42" t="s">
        <v>2580</v>
      </c>
      <c r="C89" s="43" t="s">
        <v>9</v>
      </c>
      <c r="D89" s="42" t="s">
        <v>138</v>
      </c>
      <c r="E89" s="44">
        <v>43091</v>
      </c>
      <c r="F89" s="45" t="s">
        <v>2824</v>
      </c>
      <c r="G89" s="42">
        <v>8172000232</v>
      </c>
      <c r="H89" s="179" t="s">
        <v>4942</v>
      </c>
      <c r="I89" s="42" t="s">
        <v>545</v>
      </c>
      <c r="J89" s="42" t="s">
        <v>1190</v>
      </c>
      <c r="K89" s="42" t="s">
        <v>109</v>
      </c>
      <c r="L89" s="46">
        <v>100000</v>
      </c>
      <c r="M89" s="42" t="s">
        <v>66</v>
      </c>
      <c r="N89" s="42" t="s">
        <v>67</v>
      </c>
      <c r="O89" s="42" t="s">
        <v>2825</v>
      </c>
      <c r="P89" s="42" t="s">
        <v>2826</v>
      </c>
      <c r="Q89" s="42" t="s">
        <v>2827</v>
      </c>
      <c r="R89" s="14" t="s">
        <v>154</v>
      </c>
      <c r="S89" s="47" t="s">
        <v>72</v>
      </c>
      <c r="T89" s="42" t="s">
        <v>2711</v>
      </c>
      <c r="U89" s="14" t="s">
        <v>115</v>
      </c>
      <c r="V89" s="42" t="s">
        <v>147</v>
      </c>
      <c r="W89" s="42" t="s">
        <v>76</v>
      </c>
      <c r="X89" s="42" t="s">
        <v>77</v>
      </c>
      <c r="Y89" s="42" t="s">
        <v>1358</v>
      </c>
      <c r="Z89" s="48" t="s">
        <v>4937</v>
      </c>
    </row>
    <row r="90" spans="1:26" x14ac:dyDescent="0.25">
      <c r="A90" s="14">
        <v>444</v>
      </c>
      <c r="B90" s="42" t="s">
        <v>2580</v>
      </c>
      <c r="C90" s="43" t="s">
        <v>9</v>
      </c>
      <c r="D90" s="42" t="s">
        <v>138</v>
      </c>
      <c r="E90" s="102">
        <v>43071</v>
      </c>
      <c r="F90" s="103" t="s">
        <v>2858</v>
      </c>
      <c r="G90" s="42">
        <v>8173000089</v>
      </c>
      <c r="H90" s="179" t="s">
        <v>4942</v>
      </c>
      <c r="I90" s="42" t="s">
        <v>2859</v>
      </c>
      <c r="J90" s="42" t="s">
        <v>2860</v>
      </c>
      <c r="K90" s="42" t="s">
        <v>121</v>
      </c>
      <c r="L90" s="46">
        <v>50000</v>
      </c>
      <c r="M90" s="42" t="s">
        <v>66</v>
      </c>
      <c r="N90" s="42" t="s">
        <v>67</v>
      </c>
      <c r="O90" s="42" t="s">
        <v>2861</v>
      </c>
      <c r="P90" s="42" t="s">
        <v>2862</v>
      </c>
      <c r="Q90" s="42" t="s">
        <v>2863</v>
      </c>
      <c r="R90" s="14" t="s">
        <v>2864</v>
      </c>
      <c r="S90" s="47" t="s">
        <v>72</v>
      </c>
      <c r="T90" s="42" t="s">
        <v>2711</v>
      </c>
      <c r="U90" s="14" t="s">
        <v>115</v>
      </c>
      <c r="V90" s="42" t="s">
        <v>147</v>
      </c>
      <c r="W90" s="42" t="s">
        <v>76</v>
      </c>
      <c r="X90" s="42" t="s">
        <v>77</v>
      </c>
      <c r="Y90" s="42" t="s">
        <v>1358</v>
      </c>
      <c r="Z90" s="48" t="s">
        <v>4937</v>
      </c>
    </row>
    <row r="91" spans="1:26" x14ac:dyDescent="0.25">
      <c r="A91" s="14">
        <v>450</v>
      </c>
      <c r="B91" s="42" t="s">
        <v>2580</v>
      </c>
      <c r="C91" s="43" t="s">
        <v>9</v>
      </c>
      <c r="D91" s="42" t="s">
        <v>138</v>
      </c>
      <c r="E91" s="44">
        <v>43073</v>
      </c>
      <c r="F91" s="45" t="s">
        <v>2897</v>
      </c>
      <c r="G91" s="42">
        <v>8169000263</v>
      </c>
      <c r="H91" s="179" t="s">
        <v>4942</v>
      </c>
      <c r="I91" s="42" t="s">
        <v>1096</v>
      </c>
      <c r="J91" s="42" t="s">
        <v>1210</v>
      </c>
      <c r="K91" s="42" t="s">
        <v>121</v>
      </c>
      <c r="L91" s="46">
        <v>100000</v>
      </c>
      <c r="M91" s="42" t="s">
        <v>66</v>
      </c>
      <c r="N91" s="42" t="s">
        <v>67</v>
      </c>
      <c r="O91" s="42" t="s">
        <v>2898</v>
      </c>
      <c r="P91" s="42" t="s">
        <v>2899</v>
      </c>
      <c r="Q91" s="42" t="s">
        <v>2900</v>
      </c>
      <c r="R91" s="14" t="s">
        <v>1101</v>
      </c>
      <c r="S91" s="47" t="s">
        <v>72</v>
      </c>
      <c r="T91" s="42" t="s">
        <v>2711</v>
      </c>
      <c r="U91" s="14" t="s">
        <v>115</v>
      </c>
      <c r="V91" s="42" t="s">
        <v>147</v>
      </c>
      <c r="W91" s="42" t="s">
        <v>76</v>
      </c>
      <c r="X91" s="42" t="s">
        <v>77</v>
      </c>
      <c r="Y91" s="42" t="s">
        <v>1358</v>
      </c>
      <c r="Z91" s="48" t="s">
        <v>4937</v>
      </c>
    </row>
    <row r="92" spans="1:26" x14ac:dyDescent="0.25">
      <c r="A92" s="14">
        <v>452</v>
      </c>
      <c r="B92" s="42" t="s">
        <v>2580</v>
      </c>
      <c r="C92" s="43" t="s">
        <v>9</v>
      </c>
      <c r="D92" s="42" t="s">
        <v>138</v>
      </c>
      <c r="E92" s="102">
        <v>43071</v>
      </c>
      <c r="F92" s="103" t="s">
        <v>2905</v>
      </c>
      <c r="G92" s="42">
        <v>8173000055</v>
      </c>
      <c r="H92" s="179" t="s">
        <v>4942</v>
      </c>
      <c r="I92" s="42" t="s">
        <v>2041</v>
      </c>
      <c r="J92" s="42" t="s">
        <v>2042</v>
      </c>
      <c r="K92" s="42" t="s">
        <v>121</v>
      </c>
      <c r="L92" s="46">
        <v>50000</v>
      </c>
      <c r="M92" s="42" t="s">
        <v>66</v>
      </c>
      <c r="N92" s="42" t="s">
        <v>67</v>
      </c>
      <c r="O92" s="42" t="s">
        <v>2906</v>
      </c>
      <c r="P92" s="42" t="s">
        <v>2907</v>
      </c>
      <c r="Q92" s="42" t="s">
        <v>2908</v>
      </c>
      <c r="R92" s="14" t="s">
        <v>2046</v>
      </c>
      <c r="S92" s="47" t="s">
        <v>72</v>
      </c>
      <c r="T92" s="42" t="s">
        <v>2711</v>
      </c>
      <c r="U92" s="14" t="s">
        <v>115</v>
      </c>
      <c r="V92" s="42" t="s">
        <v>147</v>
      </c>
      <c r="W92" s="42" t="s">
        <v>76</v>
      </c>
      <c r="X92" s="42" t="s">
        <v>77</v>
      </c>
      <c r="Y92" s="42" t="s">
        <v>1358</v>
      </c>
      <c r="Z92" s="48" t="s">
        <v>4937</v>
      </c>
    </row>
    <row r="93" spans="1:26" x14ac:dyDescent="0.25">
      <c r="A93" s="14">
        <v>455</v>
      </c>
      <c r="B93" s="42" t="s">
        <v>2580</v>
      </c>
      <c r="C93" s="43" t="s">
        <v>9</v>
      </c>
      <c r="D93" s="42" t="s">
        <v>138</v>
      </c>
      <c r="E93" s="44">
        <v>43080</v>
      </c>
      <c r="F93" s="45" t="s">
        <v>2920</v>
      </c>
      <c r="G93" s="42">
        <v>8173000112</v>
      </c>
      <c r="H93" s="179" t="s">
        <v>4942</v>
      </c>
      <c r="I93" s="42" t="s">
        <v>1122</v>
      </c>
      <c r="J93" s="42" t="s">
        <v>1123</v>
      </c>
      <c r="K93" s="42" t="s">
        <v>121</v>
      </c>
      <c r="L93" s="46">
        <v>50000</v>
      </c>
      <c r="M93" s="42" t="s">
        <v>66</v>
      </c>
      <c r="N93" s="42" t="s">
        <v>67</v>
      </c>
      <c r="O93" s="42" t="s">
        <v>2921</v>
      </c>
      <c r="P93" s="42" t="s">
        <v>2922</v>
      </c>
      <c r="Q93" s="42" t="s">
        <v>2923</v>
      </c>
      <c r="R93" s="14" t="s">
        <v>1127</v>
      </c>
      <c r="S93" s="47" t="s">
        <v>72</v>
      </c>
      <c r="T93" s="42" t="s">
        <v>2711</v>
      </c>
      <c r="U93" s="14" t="s">
        <v>115</v>
      </c>
      <c r="V93" s="42" t="s">
        <v>147</v>
      </c>
      <c r="W93" s="42" t="s">
        <v>76</v>
      </c>
      <c r="X93" s="42" t="s">
        <v>77</v>
      </c>
      <c r="Y93" s="42" t="s">
        <v>1358</v>
      </c>
      <c r="Z93" s="48" t="s">
        <v>4937</v>
      </c>
    </row>
    <row r="94" spans="1:26" x14ac:dyDescent="0.25">
      <c r="A94" s="14">
        <v>460</v>
      </c>
      <c r="B94" s="42" t="s">
        <v>2580</v>
      </c>
      <c r="C94" s="43" t="s">
        <v>9</v>
      </c>
      <c r="D94" s="42" t="s">
        <v>138</v>
      </c>
      <c r="E94" s="44">
        <v>43098</v>
      </c>
      <c r="F94" s="45" t="s">
        <v>2943</v>
      </c>
      <c r="G94" s="42">
        <v>8172000041</v>
      </c>
      <c r="H94" s="179" t="s">
        <v>4942</v>
      </c>
      <c r="I94" s="42" t="s">
        <v>163</v>
      </c>
      <c r="J94" s="42" t="s">
        <v>2944</v>
      </c>
      <c r="K94" s="42" t="s">
        <v>121</v>
      </c>
      <c r="L94" s="46">
        <v>100000</v>
      </c>
      <c r="M94" s="42" t="s">
        <v>66</v>
      </c>
      <c r="N94" s="42" t="s">
        <v>67</v>
      </c>
      <c r="O94" s="42" t="s">
        <v>2945</v>
      </c>
      <c r="P94" s="42" t="s">
        <v>2946</v>
      </c>
      <c r="Q94" s="42" t="s">
        <v>2947</v>
      </c>
      <c r="R94" s="14" t="s">
        <v>2948</v>
      </c>
      <c r="S94" s="47" t="s">
        <v>72</v>
      </c>
      <c r="T94" s="42" t="s">
        <v>2711</v>
      </c>
      <c r="U94" s="14" t="s">
        <v>115</v>
      </c>
      <c r="V94" s="42" t="s">
        <v>147</v>
      </c>
      <c r="W94" s="42" t="s">
        <v>76</v>
      </c>
      <c r="X94" s="42" t="s">
        <v>77</v>
      </c>
      <c r="Y94" s="42" t="s">
        <v>1358</v>
      </c>
      <c r="Z94" s="48" t="s">
        <v>4937</v>
      </c>
    </row>
    <row r="95" spans="1:26" x14ac:dyDescent="0.25">
      <c r="A95" s="14">
        <v>462</v>
      </c>
      <c r="B95" s="42" t="s">
        <v>2580</v>
      </c>
      <c r="C95" s="43" t="s">
        <v>9</v>
      </c>
      <c r="D95" s="42" t="s">
        <v>138</v>
      </c>
      <c r="E95" s="44">
        <v>43097</v>
      </c>
      <c r="F95" s="45" t="s">
        <v>2956</v>
      </c>
      <c r="G95" s="42">
        <v>8173000117</v>
      </c>
      <c r="H95" s="179" t="s">
        <v>4942</v>
      </c>
      <c r="I95" s="42" t="s">
        <v>2238</v>
      </c>
      <c r="J95" s="42" t="s">
        <v>2239</v>
      </c>
      <c r="K95" s="42" t="s">
        <v>121</v>
      </c>
      <c r="L95" s="46">
        <v>300000</v>
      </c>
      <c r="M95" s="42" t="s">
        <v>66</v>
      </c>
      <c r="N95" s="42" t="s">
        <v>67</v>
      </c>
      <c r="O95" s="42" t="s">
        <v>2957</v>
      </c>
      <c r="P95" s="42" t="s">
        <v>2958</v>
      </c>
      <c r="Q95" s="42" t="s">
        <v>2959</v>
      </c>
      <c r="R95" s="14" t="s">
        <v>2243</v>
      </c>
      <c r="S95" s="47" t="s">
        <v>72</v>
      </c>
      <c r="T95" s="42" t="s">
        <v>2711</v>
      </c>
      <c r="U95" s="14" t="s">
        <v>115</v>
      </c>
      <c r="V95" s="42" t="s">
        <v>147</v>
      </c>
      <c r="W95" s="42" t="s">
        <v>76</v>
      </c>
      <c r="X95" s="42" t="s">
        <v>77</v>
      </c>
      <c r="Y95" s="42" t="s">
        <v>1358</v>
      </c>
      <c r="Z95" s="48" t="s">
        <v>4937</v>
      </c>
    </row>
    <row r="96" spans="1:26" x14ac:dyDescent="0.25">
      <c r="A96" s="14">
        <v>477</v>
      </c>
      <c r="B96" s="42" t="s">
        <v>2580</v>
      </c>
      <c r="C96" s="43" t="s">
        <v>9</v>
      </c>
      <c r="D96" s="42" t="s">
        <v>138</v>
      </c>
      <c r="E96" s="44">
        <v>43082</v>
      </c>
      <c r="F96" s="45" t="s">
        <v>3038</v>
      </c>
      <c r="G96" s="42">
        <v>8179000939</v>
      </c>
      <c r="H96" s="179" t="s">
        <v>4942</v>
      </c>
      <c r="I96" s="42" t="s">
        <v>3039</v>
      </c>
      <c r="J96" s="42" t="s">
        <v>3040</v>
      </c>
      <c r="K96" s="42" t="s">
        <v>121</v>
      </c>
      <c r="L96" s="46">
        <v>200000</v>
      </c>
      <c r="M96" s="42" t="s">
        <v>66</v>
      </c>
      <c r="N96" s="42" t="s">
        <v>67</v>
      </c>
      <c r="O96" s="42" t="s">
        <v>3041</v>
      </c>
      <c r="P96" s="42" t="s">
        <v>3042</v>
      </c>
      <c r="Q96" s="42" t="s">
        <v>3043</v>
      </c>
      <c r="R96" s="14" t="s">
        <v>3044</v>
      </c>
      <c r="S96" s="47" t="s">
        <v>72</v>
      </c>
      <c r="T96" s="42" t="s">
        <v>2711</v>
      </c>
      <c r="U96" s="14" t="s">
        <v>115</v>
      </c>
      <c r="V96" s="42" t="s">
        <v>147</v>
      </c>
      <c r="W96" s="42" t="s">
        <v>76</v>
      </c>
      <c r="X96" s="42" t="s">
        <v>77</v>
      </c>
      <c r="Y96" s="42" t="s">
        <v>1358</v>
      </c>
      <c r="Z96" s="48" t="s">
        <v>4937</v>
      </c>
    </row>
    <row r="97" spans="1:26" x14ac:dyDescent="0.25">
      <c r="A97" s="14">
        <v>505</v>
      </c>
      <c r="B97" s="42" t="s">
        <v>3127</v>
      </c>
      <c r="C97" s="43" t="s">
        <v>10</v>
      </c>
      <c r="D97" s="42" t="s">
        <v>61</v>
      </c>
      <c r="E97" s="55">
        <v>43092</v>
      </c>
      <c r="F97" s="64">
        <v>0.27082175925925928</v>
      </c>
      <c r="G97" s="42" t="s">
        <v>31</v>
      </c>
      <c r="H97" s="179" t="s">
        <v>4942</v>
      </c>
      <c r="I97" s="42" t="s">
        <v>31</v>
      </c>
      <c r="J97" s="42" t="s">
        <v>31</v>
      </c>
      <c r="K97" s="42" t="s">
        <v>31</v>
      </c>
      <c r="L97" s="46">
        <v>50000</v>
      </c>
      <c r="M97" s="42" t="s">
        <v>31</v>
      </c>
      <c r="N97" s="42" t="s">
        <v>31</v>
      </c>
      <c r="O97" s="42" t="s">
        <v>31</v>
      </c>
      <c r="P97" s="42" t="s">
        <v>31</v>
      </c>
      <c r="Q97" s="42" t="s">
        <v>3230</v>
      </c>
      <c r="R97" s="14" t="s">
        <v>100</v>
      </c>
      <c r="S97" s="47" t="s">
        <v>72</v>
      </c>
      <c r="T97" s="42" t="s">
        <v>3231</v>
      </c>
      <c r="U97" s="14" t="s">
        <v>375</v>
      </c>
      <c r="V97" s="42" t="s">
        <v>2314</v>
      </c>
      <c r="W97" s="42" t="s">
        <v>31</v>
      </c>
      <c r="X97" s="42" t="s">
        <v>31</v>
      </c>
      <c r="Y97" s="42" t="s">
        <v>1358</v>
      </c>
      <c r="Z97" s="48" t="s">
        <v>4938</v>
      </c>
    </row>
    <row r="98" spans="1:26" x14ac:dyDescent="0.25">
      <c r="A98" s="14">
        <v>515</v>
      </c>
      <c r="B98" s="42" t="s">
        <v>3127</v>
      </c>
      <c r="C98" s="43" t="s">
        <v>10</v>
      </c>
      <c r="D98" s="42" t="s">
        <v>61</v>
      </c>
      <c r="E98" s="72">
        <v>43076</v>
      </c>
      <c r="F98" s="109">
        <v>0.12238425925925926</v>
      </c>
      <c r="G98" s="42" t="s">
        <v>31</v>
      </c>
      <c r="H98" s="179" t="s">
        <v>4942</v>
      </c>
      <c r="I98" s="42" t="s">
        <v>31</v>
      </c>
      <c r="J98" s="42" t="s">
        <v>31</v>
      </c>
      <c r="K98" s="42" t="s">
        <v>31</v>
      </c>
      <c r="L98" s="46">
        <v>200000</v>
      </c>
      <c r="M98" s="42" t="s">
        <v>31</v>
      </c>
      <c r="N98" s="42" t="s">
        <v>31</v>
      </c>
      <c r="O98" s="42" t="s">
        <v>31</v>
      </c>
      <c r="P98" s="42" t="s">
        <v>31</v>
      </c>
      <c r="Q98" s="42" t="s">
        <v>3291</v>
      </c>
      <c r="R98" s="14" t="s">
        <v>100</v>
      </c>
      <c r="S98" s="47" t="s">
        <v>72</v>
      </c>
      <c r="T98" s="42" t="s">
        <v>3292</v>
      </c>
      <c r="U98" s="14" t="s">
        <v>380</v>
      </c>
      <c r="V98" s="42" t="s">
        <v>2314</v>
      </c>
      <c r="W98" s="42" t="s">
        <v>31</v>
      </c>
      <c r="X98" s="42" t="s">
        <v>31</v>
      </c>
      <c r="Y98" s="42" t="s">
        <v>1358</v>
      </c>
      <c r="Z98" s="48" t="s">
        <v>4938</v>
      </c>
    </row>
    <row r="99" spans="1:26" x14ac:dyDescent="0.25">
      <c r="A99" s="14">
        <v>516</v>
      </c>
      <c r="B99" s="42" t="s">
        <v>3127</v>
      </c>
      <c r="C99" s="43" t="s">
        <v>10</v>
      </c>
      <c r="D99" s="42" t="s">
        <v>61</v>
      </c>
      <c r="E99" s="56">
        <v>43092</v>
      </c>
      <c r="F99" s="109">
        <v>0.1216087962962963</v>
      </c>
      <c r="G99" s="42" t="s">
        <v>31</v>
      </c>
      <c r="H99" s="179" t="s">
        <v>4942</v>
      </c>
      <c r="I99" s="42" t="s">
        <v>31</v>
      </c>
      <c r="J99" s="42" t="s">
        <v>31</v>
      </c>
      <c r="K99" s="42" t="s">
        <v>31</v>
      </c>
      <c r="L99" s="46">
        <v>200000</v>
      </c>
      <c r="M99" s="42" t="s">
        <v>31</v>
      </c>
      <c r="N99" s="42" t="s">
        <v>31</v>
      </c>
      <c r="O99" s="42" t="s">
        <v>31</v>
      </c>
      <c r="P99" s="42" t="s">
        <v>31</v>
      </c>
      <c r="Q99" s="42" t="s">
        <v>3293</v>
      </c>
      <c r="R99" s="14" t="s">
        <v>100</v>
      </c>
      <c r="S99" s="47" t="s">
        <v>72</v>
      </c>
      <c r="T99" s="42" t="s">
        <v>3292</v>
      </c>
      <c r="U99" s="14" t="s">
        <v>380</v>
      </c>
      <c r="V99" s="42" t="s">
        <v>2314</v>
      </c>
      <c r="W99" s="42" t="s">
        <v>31</v>
      </c>
      <c r="X99" s="42" t="s">
        <v>31</v>
      </c>
      <c r="Y99" s="42" t="s">
        <v>1358</v>
      </c>
      <c r="Z99" s="48" t="s">
        <v>4938</v>
      </c>
    </row>
    <row r="100" spans="1:26" x14ac:dyDescent="0.25">
      <c r="A100" s="14">
        <v>532</v>
      </c>
      <c r="B100" s="42" t="s">
        <v>3411</v>
      </c>
      <c r="C100" s="43" t="s">
        <v>10</v>
      </c>
      <c r="D100" s="42" t="s">
        <v>61</v>
      </c>
      <c r="E100" s="110">
        <v>43131</v>
      </c>
      <c r="F100" s="111">
        <v>0.92310185185185178</v>
      </c>
      <c r="G100" s="14" t="s">
        <v>31</v>
      </c>
      <c r="H100" s="179" t="s">
        <v>4942</v>
      </c>
      <c r="I100" s="14" t="s">
        <v>31</v>
      </c>
      <c r="J100" s="14" t="s">
        <v>31</v>
      </c>
      <c r="K100" s="14" t="s">
        <v>31</v>
      </c>
      <c r="L100" s="46">
        <v>50000</v>
      </c>
      <c r="M100" s="14" t="s">
        <v>31</v>
      </c>
      <c r="N100" s="14" t="s">
        <v>31</v>
      </c>
      <c r="O100" s="14" t="s">
        <v>31</v>
      </c>
      <c r="P100" s="14" t="s">
        <v>31</v>
      </c>
      <c r="Q100" s="42" t="s">
        <v>3412</v>
      </c>
      <c r="R100" s="14" t="s">
        <v>100</v>
      </c>
      <c r="S100" s="42" t="s">
        <v>72</v>
      </c>
      <c r="T100" s="42" t="s">
        <v>3413</v>
      </c>
      <c r="U100" s="14" t="s">
        <v>706</v>
      </c>
      <c r="V100" s="42" t="s">
        <v>3414</v>
      </c>
      <c r="W100" s="14" t="s">
        <v>31</v>
      </c>
      <c r="X100" s="14" t="s">
        <v>31</v>
      </c>
      <c r="Y100" s="58" t="s">
        <v>1358</v>
      </c>
      <c r="Z100" s="48" t="s">
        <v>4938</v>
      </c>
    </row>
    <row r="101" spans="1:26" x14ac:dyDescent="0.25">
      <c r="A101" s="14">
        <v>533</v>
      </c>
      <c r="B101" s="42" t="s">
        <v>3411</v>
      </c>
      <c r="C101" s="43" t="s">
        <v>10</v>
      </c>
      <c r="D101" s="42" t="s">
        <v>61</v>
      </c>
      <c r="E101" s="110">
        <v>43131</v>
      </c>
      <c r="F101" s="111">
        <v>0.66653935185185187</v>
      </c>
      <c r="G101" s="14" t="s">
        <v>31</v>
      </c>
      <c r="H101" s="179" t="s">
        <v>4942</v>
      </c>
      <c r="I101" s="14" t="s">
        <v>31</v>
      </c>
      <c r="J101" s="14" t="s">
        <v>31</v>
      </c>
      <c r="K101" s="14" t="s">
        <v>31</v>
      </c>
      <c r="L101" s="46">
        <v>50000</v>
      </c>
      <c r="M101" s="14" t="s">
        <v>31</v>
      </c>
      <c r="N101" s="14" t="s">
        <v>31</v>
      </c>
      <c r="O101" s="14" t="s">
        <v>31</v>
      </c>
      <c r="P101" s="14" t="s">
        <v>31</v>
      </c>
      <c r="Q101" s="42" t="s">
        <v>3415</v>
      </c>
      <c r="R101" s="14" t="s">
        <v>100</v>
      </c>
      <c r="S101" s="42" t="s">
        <v>72</v>
      </c>
      <c r="T101" s="42" t="s">
        <v>3413</v>
      </c>
      <c r="U101" s="14" t="s">
        <v>706</v>
      </c>
      <c r="V101" s="42" t="s">
        <v>3414</v>
      </c>
      <c r="W101" s="14" t="s">
        <v>31</v>
      </c>
      <c r="X101" s="14" t="s">
        <v>31</v>
      </c>
      <c r="Y101" s="58" t="s">
        <v>1358</v>
      </c>
      <c r="Z101" s="48" t="s">
        <v>4938</v>
      </c>
    </row>
    <row r="102" spans="1:26" x14ac:dyDescent="0.25">
      <c r="A102" s="14">
        <v>545</v>
      </c>
      <c r="B102" s="42" t="s">
        <v>3411</v>
      </c>
      <c r="C102" s="43" t="s">
        <v>10</v>
      </c>
      <c r="D102" s="42" t="s">
        <v>61</v>
      </c>
      <c r="E102" s="86">
        <v>43130</v>
      </c>
      <c r="F102" s="67">
        <v>0.1444212962962963</v>
      </c>
      <c r="G102" s="14" t="s">
        <v>31</v>
      </c>
      <c r="H102" s="179" t="s">
        <v>4942</v>
      </c>
      <c r="I102" s="14" t="s">
        <v>31</v>
      </c>
      <c r="J102" s="14" t="s">
        <v>31</v>
      </c>
      <c r="K102" s="14" t="s">
        <v>31</v>
      </c>
      <c r="L102" s="46">
        <v>150000</v>
      </c>
      <c r="M102" s="14" t="s">
        <v>31</v>
      </c>
      <c r="N102" s="14" t="s">
        <v>31</v>
      </c>
      <c r="O102" s="14" t="s">
        <v>31</v>
      </c>
      <c r="P102" s="14" t="s">
        <v>31</v>
      </c>
      <c r="Q102" s="42" t="s">
        <v>3499</v>
      </c>
      <c r="R102" s="14" t="s">
        <v>100</v>
      </c>
      <c r="S102" s="42" t="s">
        <v>72</v>
      </c>
      <c r="T102" s="42" t="s">
        <v>3500</v>
      </c>
      <c r="U102" s="14" t="s">
        <v>3501</v>
      </c>
      <c r="V102" s="42" t="s">
        <v>3414</v>
      </c>
      <c r="W102" s="14" t="s">
        <v>31</v>
      </c>
      <c r="X102" s="14" t="s">
        <v>31</v>
      </c>
      <c r="Y102" s="66" t="s">
        <v>1358</v>
      </c>
      <c r="Z102" s="48" t="s">
        <v>4938</v>
      </c>
    </row>
    <row r="103" spans="1:26" x14ac:dyDescent="0.25">
      <c r="A103" s="14">
        <v>546</v>
      </c>
      <c r="B103" s="42" t="s">
        <v>3411</v>
      </c>
      <c r="C103" s="43" t="s">
        <v>10</v>
      </c>
      <c r="D103" s="42" t="s">
        <v>61</v>
      </c>
      <c r="E103" s="86">
        <v>43130</v>
      </c>
      <c r="F103" s="67">
        <v>0.14517361111111113</v>
      </c>
      <c r="G103" s="14" t="s">
        <v>31</v>
      </c>
      <c r="H103" s="179" t="s">
        <v>4942</v>
      </c>
      <c r="I103" s="14" t="s">
        <v>31</v>
      </c>
      <c r="J103" s="14" t="s">
        <v>31</v>
      </c>
      <c r="K103" s="14" t="s">
        <v>31</v>
      </c>
      <c r="L103" s="46">
        <v>50000</v>
      </c>
      <c r="M103" s="14" t="s">
        <v>31</v>
      </c>
      <c r="N103" s="14" t="s">
        <v>31</v>
      </c>
      <c r="O103" s="14" t="s">
        <v>31</v>
      </c>
      <c r="P103" s="14" t="s">
        <v>31</v>
      </c>
      <c r="Q103" s="42" t="s">
        <v>3502</v>
      </c>
      <c r="R103" s="14" t="s">
        <v>100</v>
      </c>
      <c r="S103" s="42" t="s">
        <v>72</v>
      </c>
      <c r="T103" s="42" t="s">
        <v>3500</v>
      </c>
      <c r="U103" s="14" t="s">
        <v>3501</v>
      </c>
      <c r="V103" s="42" t="s">
        <v>3414</v>
      </c>
      <c r="W103" s="14" t="s">
        <v>31</v>
      </c>
      <c r="X103" s="14" t="s">
        <v>31</v>
      </c>
      <c r="Y103" s="66" t="s">
        <v>1358</v>
      </c>
      <c r="Z103" s="48" t="s">
        <v>4938</v>
      </c>
    </row>
    <row r="104" spans="1:26" x14ac:dyDescent="0.25">
      <c r="A104" s="14">
        <v>547</v>
      </c>
      <c r="B104" s="42" t="s">
        <v>3411</v>
      </c>
      <c r="C104" s="43" t="s">
        <v>10</v>
      </c>
      <c r="D104" s="42" t="s">
        <v>61</v>
      </c>
      <c r="E104" s="86">
        <v>43130</v>
      </c>
      <c r="F104" s="67">
        <v>0.1456712962962963</v>
      </c>
      <c r="G104" s="14" t="s">
        <v>31</v>
      </c>
      <c r="H104" s="179" t="s">
        <v>4942</v>
      </c>
      <c r="I104" s="14" t="s">
        <v>31</v>
      </c>
      <c r="J104" s="14" t="s">
        <v>31</v>
      </c>
      <c r="K104" s="14" t="s">
        <v>31</v>
      </c>
      <c r="L104" s="46">
        <v>100000</v>
      </c>
      <c r="M104" s="14" t="s">
        <v>31</v>
      </c>
      <c r="N104" s="14" t="s">
        <v>31</v>
      </c>
      <c r="O104" s="14" t="s">
        <v>31</v>
      </c>
      <c r="P104" s="14" t="s">
        <v>31</v>
      </c>
      <c r="Q104" s="42" t="s">
        <v>3503</v>
      </c>
      <c r="R104" s="14" t="s">
        <v>100</v>
      </c>
      <c r="S104" s="42" t="s">
        <v>72</v>
      </c>
      <c r="T104" s="42" t="s">
        <v>3500</v>
      </c>
      <c r="U104" s="14" t="s">
        <v>3501</v>
      </c>
      <c r="V104" s="42" t="s">
        <v>3414</v>
      </c>
      <c r="W104" s="14" t="s">
        <v>31</v>
      </c>
      <c r="X104" s="14" t="s">
        <v>31</v>
      </c>
      <c r="Y104" s="66" t="s">
        <v>1358</v>
      </c>
      <c r="Z104" s="48" t="s">
        <v>4938</v>
      </c>
    </row>
    <row r="105" spans="1:26" x14ac:dyDescent="0.25">
      <c r="A105" s="14">
        <v>548</v>
      </c>
      <c r="B105" s="42" t="s">
        <v>3411</v>
      </c>
      <c r="C105" s="43" t="s">
        <v>10</v>
      </c>
      <c r="D105" s="42" t="s">
        <v>61</v>
      </c>
      <c r="E105" s="86">
        <v>43130</v>
      </c>
      <c r="F105" s="67">
        <v>0.14616898148148147</v>
      </c>
      <c r="G105" s="14" t="s">
        <v>31</v>
      </c>
      <c r="H105" s="179" t="s">
        <v>4942</v>
      </c>
      <c r="I105" s="14" t="s">
        <v>31</v>
      </c>
      <c r="J105" s="14" t="s">
        <v>31</v>
      </c>
      <c r="K105" s="14" t="s">
        <v>31</v>
      </c>
      <c r="L105" s="46">
        <v>150000</v>
      </c>
      <c r="M105" s="14" t="s">
        <v>31</v>
      </c>
      <c r="N105" s="14" t="s">
        <v>31</v>
      </c>
      <c r="O105" s="14" t="s">
        <v>31</v>
      </c>
      <c r="P105" s="14" t="s">
        <v>31</v>
      </c>
      <c r="Q105" s="42" t="s">
        <v>3504</v>
      </c>
      <c r="R105" s="14" t="s">
        <v>100</v>
      </c>
      <c r="S105" s="42" t="s">
        <v>72</v>
      </c>
      <c r="T105" s="42" t="s">
        <v>3500</v>
      </c>
      <c r="U105" s="14" t="s">
        <v>3501</v>
      </c>
      <c r="V105" s="42" t="s">
        <v>3414</v>
      </c>
      <c r="W105" s="14" t="s">
        <v>31</v>
      </c>
      <c r="X105" s="14" t="s">
        <v>31</v>
      </c>
      <c r="Y105" s="66" t="s">
        <v>1358</v>
      </c>
      <c r="Z105" s="48" t="s">
        <v>4938</v>
      </c>
    </row>
    <row r="106" spans="1:26" x14ac:dyDescent="0.25">
      <c r="A106" s="14">
        <v>549</v>
      </c>
      <c r="B106" s="42" t="s">
        <v>3411</v>
      </c>
      <c r="C106" s="43" t="s">
        <v>10</v>
      </c>
      <c r="D106" s="42" t="s">
        <v>61</v>
      </c>
      <c r="E106" s="86">
        <v>43130</v>
      </c>
      <c r="F106" s="67">
        <v>0.14621527777777779</v>
      </c>
      <c r="G106" s="14" t="s">
        <v>31</v>
      </c>
      <c r="H106" s="179" t="s">
        <v>4942</v>
      </c>
      <c r="I106" s="14" t="s">
        <v>31</v>
      </c>
      <c r="J106" s="14" t="s">
        <v>31</v>
      </c>
      <c r="K106" s="14" t="s">
        <v>31</v>
      </c>
      <c r="L106" s="46">
        <v>50000</v>
      </c>
      <c r="M106" s="14" t="s">
        <v>31</v>
      </c>
      <c r="N106" s="14" t="s">
        <v>31</v>
      </c>
      <c r="O106" s="14" t="s">
        <v>31</v>
      </c>
      <c r="P106" s="14" t="s">
        <v>31</v>
      </c>
      <c r="Q106" s="42" t="s">
        <v>3505</v>
      </c>
      <c r="R106" s="14" t="s">
        <v>100</v>
      </c>
      <c r="S106" s="42" t="s">
        <v>72</v>
      </c>
      <c r="T106" s="42" t="s">
        <v>3500</v>
      </c>
      <c r="U106" s="14" t="s">
        <v>3501</v>
      </c>
      <c r="V106" s="42" t="s">
        <v>3414</v>
      </c>
      <c r="W106" s="14" t="s">
        <v>31</v>
      </c>
      <c r="X106" s="14" t="s">
        <v>31</v>
      </c>
      <c r="Y106" s="66" t="s">
        <v>1358</v>
      </c>
      <c r="Z106" s="48" t="s">
        <v>4938</v>
      </c>
    </row>
    <row r="107" spans="1:26" x14ac:dyDescent="0.25">
      <c r="A107" s="14">
        <v>550</v>
      </c>
      <c r="B107" s="42" t="s">
        <v>3411</v>
      </c>
      <c r="C107" s="43" t="s">
        <v>10</v>
      </c>
      <c r="D107" s="42" t="s">
        <v>61</v>
      </c>
      <c r="E107" s="86">
        <v>43130</v>
      </c>
      <c r="F107" s="67">
        <v>0.14635416666666667</v>
      </c>
      <c r="G107" s="14" t="s">
        <v>31</v>
      </c>
      <c r="H107" s="179" t="s">
        <v>4942</v>
      </c>
      <c r="I107" s="14" t="s">
        <v>31</v>
      </c>
      <c r="J107" s="14" t="s">
        <v>31</v>
      </c>
      <c r="K107" s="14" t="s">
        <v>31</v>
      </c>
      <c r="L107" s="46">
        <v>50000</v>
      </c>
      <c r="M107" s="14" t="s">
        <v>31</v>
      </c>
      <c r="N107" s="14" t="s">
        <v>31</v>
      </c>
      <c r="O107" s="14" t="s">
        <v>31</v>
      </c>
      <c r="P107" s="14" t="s">
        <v>31</v>
      </c>
      <c r="Q107" s="42" t="s">
        <v>3506</v>
      </c>
      <c r="R107" s="14" t="s">
        <v>100</v>
      </c>
      <c r="S107" s="42" t="s">
        <v>72</v>
      </c>
      <c r="T107" s="42" t="s">
        <v>3500</v>
      </c>
      <c r="U107" s="14" t="s">
        <v>3501</v>
      </c>
      <c r="V107" s="42" t="s">
        <v>3414</v>
      </c>
      <c r="W107" s="14" t="s">
        <v>31</v>
      </c>
      <c r="X107" s="14" t="s">
        <v>31</v>
      </c>
      <c r="Y107" s="66" t="s">
        <v>1358</v>
      </c>
      <c r="Z107" s="48" t="s">
        <v>4938</v>
      </c>
    </row>
    <row r="108" spans="1:26" x14ac:dyDescent="0.25">
      <c r="A108" s="14">
        <v>551</v>
      </c>
      <c r="B108" s="42" t="s">
        <v>3411</v>
      </c>
      <c r="C108" s="43" t="s">
        <v>10</v>
      </c>
      <c r="D108" s="42" t="s">
        <v>61</v>
      </c>
      <c r="E108" s="86">
        <v>43130</v>
      </c>
      <c r="F108" s="67">
        <v>0.14724537037037036</v>
      </c>
      <c r="G108" s="14" t="s">
        <v>31</v>
      </c>
      <c r="H108" s="179" t="s">
        <v>4942</v>
      </c>
      <c r="I108" s="14" t="s">
        <v>31</v>
      </c>
      <c r="J108" s="14" t="s">
        <v>31</v>
      </c>
      <c r="K108" s="14" t="s">
        <v>31</v>
      </c>
      <c r="L108" s="46">
        <v>250000</v>
      </c>
      <c r="M108" s="14" t="s">
        <v>31</v>
      </c>
      <c r="N108" s="14" t="s">
        <v>31</v>
      </c>
      <c r="O108" s="14" t="s">
        <v>31</v>
      </c>
      <c r="P108" s="14" t="s">
        <v>31</v>
      </c>
      <c r="Q108" s="42" t="s">
        <v>3507</v>
      </c>
      <c r="R108" s="14" t="s">
        <v>100</v>
      </c>
      <c r="S108" s="42" t="s">
        <v>72</v>
      </c>
      <c r="T108" s="42" t="s">
        <v>3500</v>
      </c>
      <c r="U108" s="14" t="s">
        <v>3501</v>
      </c>
      <c r="V108" s="42" t="s">
        <v>3414</v>
      </c>
      <c r="W108" s="14" t="s">
        <v>31</v>
      </c>
      <c r="X108" s="14" t="s">
        <v>31</v>
      </c>
      <c r="Y108" s="66" t="s">
        <v>1358</v>
      </c>
      <c r="Z108" s="48" t="s">
        <v>4938</v>
      </c>
    </row>
    <row r="109" spans="1:26" x14ac:dyDescent="0.25">
      <c r="A109" s="14">
        <v>552</v>
      </c>
      <c r="B109" s="42" t="s">
        <v>3411</v>
      </c>
      <c r="C109" s="43" t="s">
        <v>10</v>
      </c>
      <c r="D109" s="42" t="s">
        <v>61</v>
      </c>
      <c r="E109" s="86">
        <v>43130</v>
      </c>
      <c r="F109" s="67">
        <v>0.14783564814814815</v>
      </c>
      <c r="G109" s="14" t="s">
        <v>31</v>
      </c>
      <c r="H109" s="179" t="s">
        <v>4942</v>
      </c>
      <c r="I109" s="14" t="s">
        <v>31</v>
      </c>
      <c r="J109" s="14" t="s">
        <v>31</v>
      </c>
      <c r="K109" s="14" t="s">
        <v>31</v>
      </c>
      <c r="L109" s="46">
        <v>200000</v>
      </c>
      <c r="M109" s="14" t="s">
        <v>31</v>
      </c>
      <c r="N109" s="14" t="s">
        <v>31</v>
      </c>
      <c r="O109" s="14" t="s">
        <v>31</v>
      </c>
      <c r="P109" s="14" t="s">
        <v>31</v>
      </c>
      <c r="Q109" s="42" t="s">
        <v>3508</v>
      </c>
      <c r="R109" s="14" t="s">
        <v>100</v>
      </c>
      <c r="S109" s="42" t="s">
        <v>72</v>
      </c>
      <c r="T109" s="42" t="s">
        <v>3500</v>
      </c>
      <c r="U109" s="14" t="s">
        <v>3501</v>
      </c>
      <c r="V109" s="42" t="s">
        <v>3414</v>
      </c>
      <c r="W109" s="14" t="s">
        <v>31</v>
      </c>
      <c r="X109" s="14" t="s">
        <v>31</v>
      </c>
      <c r="Y109" s="66" t="s">
        <v>1358</v>
      </c>
      <c r="Z109" s="48" t="s">
        <v>4938</v>
      </c>
    </row>
    <row r="110" spans="1:26" x14ac:dyDescent="0.25">
      <c r="A110" s="14">
        <v>568</v>
      </c>
      <c r="B110" s="42" t="s">
        <v>3411</v>
      </c>
      <c r="C110" s="43" t="s">
        <v>10</v>
      </c>
      <c r="D110" s="42" t="s">
        <v>61</v>
      </c>
      <c r="E110" s="86">
        <v>43131</v>
      </c>
      <c r="F110" s="122">
        <v>0.94246527777777767</v>
      </c>
      <c r="G110" s="14" t="s">
        <v>31</v>
      </c>
      <c r="H110" s="179" t="s">
        <v>4942</v>
      </c>
      <c r="I110" s="14" t="s">
        <v>31</v>
      </c>
      <c r="J110" s="14" t="s">
        <v>31</v>
      </c>
      <c r="K110" s="14" t="s">
        <v>31</v>
      </c>
      <c r="L110" s="46">
        <v>100000</v>
      </c>
      <c r="M110" s="14" t="s">
        <v>31</v>
      </c>
      <c r="N110" s="14" t="s">
        <v>31</v>
      </c>
      <c r="O110" s="14" t="s">
        <v>31</v>
      </c>
      <c r="P110" s="14" t="s">
        <v>31</v>
      </c>
      <c r="Q110" s="42" t="s">
        <v>3582</v>
      </c>
      <c r="R110" s="14" t="s">
        <v>100</v>
      </c>
      <c r="S110" s="42" t="s">
        <v>72</v>
      </c>
      <c r="T110" s="42" t="s">
        <v>3583</v>
      </c>
      <c r="U110" s="14" t="s">
        <v>74</v>
      </c>
      <c r="V110" s="42" t="s">
        <v>3414</v>
      </c>
      <c r="W110" s="14" t="s">
        <v>31</v>
      </c>
      <c r="X110" s="14" t="s">
        <v>31</v>
      </c>
      <c r="Y110" s="66" t="s">
        <v>1358</v>
      </c>
      <c r="Z110" s="48" t="s">
        <v>4938</v>
      </c>
    </row>
    <row r="111" spans="1:26" x14ac:dyDescent="0.25">
      <c r="A111" s="14">
        <v>597</v>
      </c>
      <c r="B111" s="42" t="s">
        <v>3411</v>
      </c>
      <c r="C111" s="43" t="s">
        <v>10</v>
      </c>
      <c r="D111" s="42" t="s">
        <v>61</v>
      </c>
      <c r="E111" s="132">
        <v>43119</v>
      </c>
      <c r="F111" s="132" t="s">
        <v>3724</v>
      </c>
      <c r="G111" s="14" t="s">
        <v>31</v>
      </c>
      <c r="H111" s="179" t="s">
        <v>4942</v>
      </c>
      <c r="I111" s="14" t="s">
        <v>31</v>
      </c>
      <c r="J111" s="14" t="s">
        <v>31</v>
      </c>
      <c r="K111" s="14" t="s">
        <v>31</v>
      </c>
      <c r="L111" s="46">
        <v>300000</v>
      </c>
      <c r="M111" s="14" t="s">
        <v>31</v>
      </c>
      <c r="N111" s="14" t="s">
        <v>31</v>
      </c>
      <c r="O111" s="14" t="s">
        <v>31</v>
      </c>
      <c r="P111" s="14" t="s">
        <v>31</v>
      </c>
      <c r="Q111" s="42" t="s">
        <v>3725</v>
      </c>
      <c r="R111" s="14" t="s">
        <v>100</v>
      </c>
      <c r="S111" s="42" t="s">
        <v>72</v>
      </c>
      <c r="T111" s="42" t="s">
        <v>3726</v>
      </c>
      <c r="U111" s="14" t="s">
        <v>3727</v>
      </c>
      <c r="V111" s="42" t="s">
        <v>3414</v>
      </c>
      <c r="W111" s="14" t="s">
        <v>31</v>
      </c>
      <c r="X111" s="14" t="s">
        <v>31</v>
      </c>
      <c r="Y111" s="132" t="s">
        <v>1358</v>
      </c>
      <c r="Z111" s="48" t="s">
        <v>4938</v>
      </c>
    </row>
    <row r="112" spans="1:26" x14ac:dyDescent="0.25">
      <c r="A112" s="14">
        <v>629</v>
      </c>
      <c r="B112" s="42" t="s">
        <v>3411</v>
      </c>
      <c r="C112" s="43" t="s">
        <v>9</v>
      </c>
      <c r="D112" s="42" t="s">
        <v>138</v>
      </c>
      <c r="E112" s="70">
        <v>43120</v>
      </c>
      <c r="F112" s="71" t="s">
        <v>3891</v>
      </c>
      <c r="G112" s="71">
        <v>8172000171</v>
      </c>
      <c r="H112" s="179" t="s">
        <v>4942</v>
      </c>
      <c r="I112" s="71" t="s">
        <v>1167</v>
      </c>
      <c r="J112" s="71" t="s">
        <v>2084</v>
      </c>
      <c r="K112" s="113" t="s">
        <v>121</v>
      </c>
      <c r="L112" s="114">
        <v>150000</v>
      </c>
      <c r="M112" s="113" t="s">
        <v>66</v>
      </c>
      <c r="N112" s="113" t="s">
        <v>67</v>
      </c>
      <c r="O112" s="71" t="s">
        <v>3892</v>
      </c>
      <c r="P112" s="71" t="s">
        <v>3893</v>
      </c>
      <c r="Q112" s="71" t="s">
        <v>3894</v>
      </c>
      <c r="R112" s="119" t="s">
        <v>145</v>
      </c>
      <c r="S112" s="58" t="s">
        <v>72</v>
      </c>
      <c r="T112" s="66" t="s">
        <v>3732</v>
      </c>
      <c r="U112" s="119" t="s">
        <v>115</v>
      </c>
      <c r="V112" s="43" t="s">
        <v>3593</v>
      </c>
      <c r="W112" s="126" t="s">
        <v>661</v>
      </c>
      <c r="X112" s="66" t="s">
        <v>77</v>
      </c>
      <c r="Y112" s="66" t="s">
        <v>1358</v>
      </c>
      <c r="Z112" s="126" t="s">
        <v>4939</v>
      </c>
    </row>
    <row r="113" spans="1:26" x14ac:dyDescent="0.25">
      <c r="A113" s="14">
        <v>646</v>
      </c>
      <c r="B113" s="42" t="s">
        <v>3411</v>
      </c>
      <c r="C113" s="43" t="s">
        <v>9</v>
      </c>
      <c r="D113" s="42" t="s">
        <v>138</v>
      </c>
      <c r="E113" s="70">
        <v>43105</v>
      </c>
      <c r="F113" s="71" t="s">
        <v>3983</v>
      </c>
      <c r="G113" s="71">
        <v>8179000822</v>
      </c>
      <c r="H113" s="179" t="s">
        <v>4942</v>
      </c>
      <c r="I113" s="71" t="s">
        <v>3984</v>
      </c>
      <c r="J113" s="71" t="s">
        <v>3985</v>
      </c>
      <c r="K113" s="113" t="s">
        <v>121</v>
      </c>
      <c r="L113" s="114">
        <v>100000</v>
      </c>
      <c r="M113" s="113" t="s">
        <v>66</v>
      </c>
      <c r="N113" s="113" t="s">
        <v>67</v>
      </c>
      <c r="O113" s="71" t="s">
        <v>3986</v>
      </c>
      <c r="P113" s="71" t="s">
        <v>3987</v>
      </c>
      <c r="Q113" s="71" t="s">
        <v>3988</v>
      </c>
      <c r="R113" s="119" t="s">
        <v>3989</v>
      </c>
      <c r="S113" s="58" t="s">
        <v>72</v>
      </c>
      <c r="T113" s="66" t="s">
        <v>3732</v>
      </c>
      <c r="U113" s="119" t="s">
        <v>115</v>
      </c>
      <c r="V113" s="43" t="s">
        <v>3593</v>
      </c>
      <c r="W113" s="126" t="s">
        <v>661</v>
      </c>
      <c r="X113" s="66" t="s">
        <v>77</v>
      </c>
      <c r="Y113" s="66" t="s">
        <v>1358</v>
      </c>
      <c r="Z113" s="126" t="s">
        <v>4939</v>
      </c>
    </row>
    <row r="114" spans="1:26" x14ac:dyDescent="0.25">
      <c r="A114" s="14">
        <v>648</v>
      </c>
      <c r="B114" s="42" t="s">
        <v>3411</v>
      </c>
      <c r="C114" s="43" t="s">
        <v>9</v>
      </c>
      <c r="D114" s="42" t="s">
        <v>138</v>
      </c>
      <c r="E114" s="70">
        <v>43115</v>
      </c>
      <c r="F114" s="71" t="s">
        <v>3997</v>
      </c>
      <c r="G114" s="71">
        <v>8172000225</v>
      </c>
      <c r="H114" s="179" t="s">
        <v>4942</v>
      </c>
      <c r="I114" s="71" t="s">
        <v>3998</v>
      </c>
      <c r="J114" s="71" t="s">
        <v>3999</v>
      </c>
      <c r="K114" s="113" t="s">
        <v>121</v>
      </c>
      <c r="L114" s="114">
        <v>100000</v>
      </c>
      <c r="M114" s="113" t="s">
        <v>66</v>
      </c>
      <c r="N114" s="113" t="s">
        <v>67</v>
      </c>
      <c r="O114" s="71" t="s">
        <v>4000</v>
      </c>
      <c r="P114" s="71" t="s">
        <v>4001</v>
      </c>
      <c r="Q114" s="71" t="s">
        <v>4002</v>
      </c>
      <c r="R114" s="119" t="s">
        <v>4003</v>
      </c>
      <c r="S114" s="58" t="s">
        <v>72</v>
      </c>
      <c r="T114" s="66" t="s">
        <v>3732</v>
      </c>
      <c r="U114" s="119" t="s">
        <v>115</v>
      </c>
      <c r="V114" s="43" t="s">
        <v>3593</v>
      </c>
      <c r="W114" s="126" t="s">
        <v>661</v>
      </c>
      <c r="X114" s="66" t="s">
        <v>77</v>
      </c>
      <c r="Y114" s="66" t="s">
        <v>1358</v>
      </c>
      <c r="Z114" s="126" t="s">
        <v>4939</v>
      </c>
    </row>
    <row r="115" spans="1:26" x14ac:dyDescent="0.25">
      <c r="A115" s="14">
        <v>655</v>
      </c>
      <c r="B115" s="42" t="s">
        <v>3411</v>
      </c>
      <c r="C115" s="43" t="s">
        <v>9</v>
      </c>
      <c r="D115" s="42" t="s">
        <v>138</v>
      </c>
      <c r="E115" s="70">
        <v>43107</v>
      </c>
      <c r="F115" s="71" t="s">
        <v>757</v>
      </c>
      <c r="G115" s="71">
        <v>8173000113</v>
      </c>
      <c r="H115" s="179" t="s">
        <v>4942</v>
      </c>
      <c r="I115" s="71" t="s">
        <v>332</v>
      </c>
      <c r="J115" s="71" t="s">
        <v>333</v>
      </c>
      <c r="K115" s="113" t="s">
        <v>121</v>
      </c>
      <c r="L115" s="114">
        <v>100000</v>
      </c>
      <c r="M115" s="113" t="s">
        <v>66</v>
      </c>
      <c r="N115" s="113" t="s">
        <v>67</v>
      </c>
      <c r="O115" s="71" t="s">
        <v>4036</v>
      </c>
      <c r="P115" s="71" t="s">
        <v>4037</v>
      </c>
      <c r="Q115" s="71" t="s">
        <v>4038</v>
      </c>
      <c r="R115" s="119" t="s">
        <v>337</v>
      </c>
      <c r="S115" s="58" t="s">
        <v>72</v>
      </c>
      <c r="T115" s="66" t="s">
        <v>3732</v>
      </c>
      <c r="U115" s="119" t="s">
        <v>115</v>
      </c>
      <c r="V115" s="43" t="s">
        <v>3593</v>
      </c>
      <c r="W115" s="126" t="s">
        <v>661</v>
      </c>
      <c r="X115" s="66" t="s">
        <v>77</v>
      </c>
      <c r="Y115" s="66" t="s">
        <v>1358</v>
      </c>
      <c r="Z115" s="126" t="s">
        <v>4939</v>
      </c>
    </row>
    <row r="116" spans="1:26" x14ac:dyDescent="0.25">
      <c r="A116" s="14">
        <v>657</v>
      </c>
      <c r="B116" s="42" t="s">
        <v>3411</v>
      </c>
      <c r="C116" s="43" t="s">
        <v>9</v>
      </c>
      <c r="D116" s="42" t="s">
        <v>138</v>
      </c>
      <c r="E116" s="70">
        <v>43108</v>
      </c>
      <c r="F116" s="71" t="s">
        <v>4046</v>
      </c>
      <c r="G116" s="71">
        <v>8172000175</v>
      </c>
      <c r="H116" s="179" t="s">
        <v>4942</v>
      </c>
      <c r="I116" s="71" t="s">
        <v>4047</v>
      </c>
      <c r="J116" s="71" t="s">
        <v>4048</v>
      </c>
      <c r="K116" s="113" t="s">
        <v>121</v>
      </c>
      <c r="L116" s="114">
        <v>50000</v>
      </c>
      <c r="M116" s="113" t="s">
        <v>66</v>
      </c>
      <c r="N116" s="113" t="s">
        <v>67</v>
      </c>
      <c r="O116" s="71" t="s">
        <v>4049</v>
      </c>
      <c r="P116" s="71" t="s">
        <v>4050</v>
      </c>
      <c r="Q116" s="71" t="s">
        <v>4051</v>
      </c>
      <c r="R116" s="119" t="s">
        <v>4052</v>
      </c>
      <c r="S116" s="58" t="s">
        <v>72</v>
      </c>
      <c r="T116" s="66" t="s">
        <v>3732</v>
      </c>
      <c r="U116" s="119" t="s">
        <v>115</v>
      </c>
      <c r="V116" s="43" t="s">
        <v>3593</v>
      </c>
      <c r="W116" s="126" t="s">
        <v>661</v>
      </c>
      <c r="X116" s="66" t="s">
        <v>77</v>
      </c>
      <c r="Y116" s="66" t="s">
        <v>1358</v>
      </c>
      <c r="Z116" s="126" t="s">
        <v>4939</v>
      </c>
    </row>
    <row r="117" spans="1:26" x14ac:dyDescent="0.25">
      <c r="A117" s="14">
        <v>684</v>
      </c>
      <c r="B117" s="42" t="s">
        <v>3411</v>
      </c>
      <c r="C117" s="43" t="s">
        <v>10</v>
      </c>
      <c r="D117" s="42" t="s">
        <v>61</v>
      </c>
      <c r="E117" s="86">
        <v>43117</v>
      </c>
      <c r="F117" s="111">
        <v>0.61061342592592593</v>
      </c>
      <c r="G117" s="14" t="s">
        <v>31</v>
      </c>
      <c r="H117" s="179" t="s">
        <v>4942</v>
      </c>
      <c r="I117" s="14" t="s">
        <v>31</v>
      </c>
      <c r="J117" s="14" t="s">
        <v>31</v>
      </c>
      <c r="K117" s="14" t="s">
        <v>31</v>
      </c>
      <c r="L117" s="46">
        <v>100000</v>
      </c>
      <c r="M117" s="14" t="s">
        <v>31</v>
      </c>
      <c r="N117" s="14" t="s">
        <v>31</v>
      </c>
      <c r="O117" s="14" t="s">
        <v>31</v>
      </c>
      <c r="P117" s="14" t="s">
        <v>31</v>
      </c>
      <c r="Q117" s="42" t="s">
        <v>4227</v>
      </c>
      <c r="R117" s="14" t="s">
        <v>100</v>
      </c>
      <c r="S117" s="42" t="s">
        <v>72</v>
      </c>
      <c r="T117" s="42" t="s">
        <v>4228</v>
      </c>
      <c r="U117" s="14" t="s">
        <v>375</v>
      </c>
      <c r="V117" s="42" t="s">
        <v>3414</v>
      </c>
      <c r="W117" s="14" t="s">
        <v>31</v>
      </c>
      <c r="X117" s="14" t="s">
        <v>31</v>
      </c>
      <c r="Y117" s="66" t="s">
        <v>1358</v>
      </c>
      <c r="Z117" s="48" t="s">
        <v>4938</v>
      </c>
    </row>
    <row r="118" spans="1:26" x14ac:dyDescent="0.25">
      <c r="A118" s="14">
        <v>688</v>
      </c>
      <c r="B118" s="138" t="s">
        <v>4229</v>
      </c>
      <c r="C118" s="138" t="s">
        <v>9</v>
      </c>
      <c r="D118" s="138" t="s">
        <v>61</v>
      </c>
      <c r="E118" s="63">
        <v>43113</v>
      </c>
      <c r="F118" s="45" t="s">
        <v>4245</v>
      </c>
      <c r="G118" s="138">
        <v>8163000517</v>
      </c>
      <c r="H118" s="179" t="s">
        <v>4942</v>
      </c>
      <c r="I118" s="138" t="s">
        <v>4246</v>
      </c>
      <c r="J118" s="138" t="s">
        <v>4247</v>
      </c>
      <c r="K118" s="138" t="s">
        <v>611</v>
      </c>
      <c r="L118" s="139">
        <v>50000</v>
      </c>
      <c r="M118" s="138" t="s">
        <v>66</v>
      </c>
      <c r="N118" s="138" t="s">
        <v>67</v>
      </c>
      <c r="O118" s="138" t="s">
        <v>4248</v>
      </c>
      <c r="P118" s="138" t="s">
        <v>4249</v>
      </c>
      <c r="Q118" s="117" t="s">
        <v>4250</v>
      </c>
      <c r="R118" s="140" t="s">
        <v>4251</v>
      </c>
      <c r="S118" s="141" t="s">
        <v>72</v>
      </c>
      <c r="T118" s="138" t="s">
        <v>4237</v>
      </c>
      <c r="U118" s="140" t="s">
        <v>617</v>
      </c>
      <c r="V118" s="117" t="s">
        <v>75</v>
      </c>
      <c r="W118" s="117" t="s">
        <v>4238</v>
      </c>
      <c r="X118" s="117" t="s">
        <v>77</v>
      </c>
      <c r="Y118" s="142" t="s">
        <v>1358</v>
      </c>
      <c r="Z118" s="48" t="s">
        <v>4938</v>
      </c>
    </row>
    <row r="119" spans="1:26" x14ac:dyDescent="0.25">
      <c r="A119" s="14">
        <v>690</v>
      </c>
      <c r="B119" s="138" t="s">
        <v>4229</v>
      </c>
      <c r="C119" s="138" t="s">
        <v>10</v>
      </c>
      <c r="D119" s="138" t="s">
        <v>61</v>
      </c>
      <c r="E119" s="86">
        <v>43129</v>
      </c>
      <c r="F119" s="94">
        <v>0.9220949074074074</v>
      </c>
      <c r="G119" s="138" t="s">
        <v>31</v>
      </c>
      <c r="H119" s="179" t="s">
        <v>4942</v>
      </c>
      <c r="I119" s="138" t="s">
        <v>31</v>
      </c>
      <c r="J119" s="138" t="s">
        <v>31</v>
      </c>
      <c r="K119" s="138" t="s">
        <v>31</v>
      </c>
      <c r="L119" s="139">
        <v>50000</v>
      </c>
      <c r="M119" s="138" t="s">
        <v>31</v>
      </c>
      <c r="N119" s="138" t="s">
        <v>31</v>
      </c>
      <c r="O119" s="138" t="s">
        <v>31</v>
      </c>
      <c r="P119" s="138" t="s">
        <v>31</v>
      </c>
      <c r="Q119" s="117" t="s">
        <v>4259</v>
      </c>
      <c r="R119" s="140" t="s">
        <v>100</v>
      </c>
      <c r="S119" s="141" t="s">
        <v>72</v>
      </c>
      <c r="T119" s="138" t="s">
        <v>4260</v>
      </c>
      <c r="U119" s="140" t="s">
        <v>617</v>
      </c>
      <c r="V119" s="117" t="s">
        <v>2314</v>
      </c>
      <c r="W119" s="117" t="s">
        <v>31</v>
      </c>
      <c r="X119" s="117" t="s">
        <v>31</v>
      </c>
      <c r="Y119" s="142" t="s">
        <v>1358</v>
      </c>
      <c r="Z119" s="48" t="s">
        <v>4938</v>
      </c>
    </row>
    <row r="120" spans="1:26" x14ac:dyDescent="0.25">
      <c r="A120" s="14">
        <v>691</v>
      </c>
      <c r="B120" s="138" t="s">
        <v>4229</v>
      </c>
      <c r="C120" s="138" t="s">
        <v>10</v>
      </c>
      <c r="D120" s="138" t="s">
        <v>61</v>
      </c>
      <c r="E120" s="86">
        <v>43101</v>
      </c>
      <c r="F120" s="94">
        <v>0.13930555555555554</v>
      </c>
      <c r="G120" s="138" t="s">
        <v>31</v>
      </c>
      <c r="H120" s="179" t="s">
        <v>4942</v>
      </c>
      <c r="I120" s="138" t="s">
        <v>31</v>
      </c>
      <c r="J120" s="138" t="s">
        <v>31</v>
      </c>
      <c r="K120" s="138" t="s">
        <v>31</v>
      </c>
      <c r="L120" s="139">
        <v>50000</v>
      </c>
      <c r="M120" s="138" t="s">
        <v>31</v>
      </c>
      <c r="N120" s="138" t="s">
        <v>31</v>
      </c>
      <c r="O120" s="138" t="s">
        <v>31</v>
      </c>
      <c r="P120" s="138" t="s">
        <v>31</v>
      </c>
      <c r="Q120" s="117" t="s">
        <v>4261</v>
      </c>
      <c r="R120" s="140" t="s">
        <v>100</v>
      </c>
      <c r="S120" s="141" t="s">
        <v>72</v>
      </c>
      <c r="T120" s="138" t="s">
        <v>4260</v>
      </c>
      <c r="U120" s="140" t="s">
        <v>617</v>
      </c>
      <c r="V120" s="117" t="s">
        <v>2314</v>
      </c>
      <c r="W120" s="117" t="s">
        <v>31</v>
      </c>
      <c r="X120" s="117" t="s">
        <v>31</v>
      </c>
      <c r="Y120" s="142" t="s">
        <v>1358</v>
      </c>
      <c r="Z120" s="48" t="s">
        <v>4938</v>
      </c>
    </row>
    <row r="121" spans="1:26" x14ac:dyDescent="0.25">
      <c r="A121" s="14">
        <v>705</v>
      </c>
      <c r="B121" s="138" t="s">
        <v>4310</v>
      </c>
      <c r="C121" s="138" t="s">
        <v>10</v>
      </c>
      <c r="D121" s="138" t="s">
        <v>61</v>
      </c>
      <c r="E121" s="70">
        <v>43057</v>
      </c>
      <c r="F121" s="144" t="s">
        <v>4354</v>
      </c>
      <c r="G121" s="138" t="s">
        <v>31</v>
      </c>
      <c r="H121" s="179" t="s">
        <v>4942</v>
      </c>
      <c r="I121" s="138" t="s">
        <v>31</v>
      </c>
      <c r="J121" s="138" t="s">
        <v>31</v>
      </c>
      <c r="K121" s="138" t="s">
        <v>31</v>
      </c>
      <c r="L121" s="139">
        <v>450000</v>
      </c>
      <c r="M121" s="138" t="s">
        <v>31</v>
      </c>
      <c r="N121" s="138" t="s">
        <v>31</v>
      </c>
      <c r="O121" s="138" t="s">
        <v>31</v>
      </c>
      <c r="P121" s="138" t="s">
        <v>31</v>
      </c>
      <c r="Q121" s="117" t="s">
        <v>4355</v>
      </c>
      <c r="R121" s="140" t="s">
        <v>100</v>
      </c>
      <c r="S121" s="141" t="s">
        <v>72</v>
      </c>
      <c r="T121" s="138" t="s">
        <v>4356</v>
      </c>
      <c r="U121" s="140" t="s">
        <v>1649</v>
      </c>
      <c r="V121" s="117" t="s">
        <v>102</v>
      </c>
      <c r="W121" s="117" t="s">
        <v>31</v>
      </c>
      <c r="X121" s="117" t="s">
        <v>31</v>
      </c>
      <c r="Y121" s="142" t="s">
        <v>1358</v>
      </c>
      <c r="Z121" s="48" t="s">
        <v>4938</v>
      </c>
    </row>
    <row r="122" spans="1:26" x14ac:dyDescent="0.25">
      <c r="A122" s="14">
        <v>706</v>
      </c>
      <c r="B122" s="138" t="s">
        <v>4310</v>
      </c>
      <c r="C122" s="138" t="s">
        <v>10</v>
      </c>
      <c r="D122" s="138" t="s">
        <v>61</v>
      </c>
      <c r="E122" s="70">
        <v>43130</v>
      </c>
      <c r="F122" s="111" t="s">
        <v>4357</v>
      </c>
      <c r="G122" s="138" t="s">
        <v>31</v>
      </c>
      <c r="H122" s="179" t="s">
        <v>4942</v>
      </c>
      <c r="I122" s="138" t="s">
        <v>31</v>
      </c>
      <c r="J122" s="138" t="s">
        <v>31</v>
      </c>
      <c r="K122" s="138" t="s">
        <v>31</v>
      </c>
      <c r="L122" s="139">
        <v>50000</v>
      </c>
      <c r="M122" s="138" t="s">
        <v>31</v>
      </c>
      <c r="N122" s="138" t="s">
        <v>31</v>
      </c>
      <c r="O122" s="138" t="s">
        <v>31</v>
      </c>
      <c r="P122" s="138" t="s">
        <v>31</v>
      </c>
      <c r="Q122" s="117" t="s">
        <v>4358</v>
      </c>
      <c r="R122" s="140" t="s">
        <v>100</v>
      </c>
      <c r="S122" s="141" t="s">
        <v>72</v>
      </c>
      <c r="T122" s="138" t="s">
        <v>4359</v>
      </c>
      <c r="U122" s="140" t="s">
        <v>1649</v>
      </c>
      <c r="V122" s="117" t="s">
        <v>102</v>
      </c>
      <c r="W122" s="117" t="s">
        <v>31</v>
      </c>
      <c r="X122" s="117" t="s">
        <v>31</v>
      </c>
      <c r="Y122" s="142" t="s">
        <v>1358</v>
      </c>
      <c r="Z122" s="48" t="s">
        <v>4938</v>
      </c>
    </row>
    <row r="123" spans="1:26" x14ac:dyDescent="0.25">
      <c r="A123" s="14">
        <v>722</v>
      </c>
      <c r="B123" s="43" t="s">
        <v>4360</v>
      </c>
      <c r="C123" s="43" t="s">
        <v>10</v>
      </c>
      <c r="D123" s="43" t="s">
        <v>61</v>
      </c>
      <c r="E123" s="148">
        <v>43021</v>
      </c>
      <c r="F123" s="44" t="s">
        <v>4457</v>
      </c>
      <c r="G123" s="43" t="s">
        <v>31</v>
      </c>
      <c r="H123" s="179" t="s">
        <v>4942</v>
      </c>
      <c r="I123" s="43" t="s">
        <v>31</v>
      </c>
      <c r="J123" s="43" t="s">
        <v>31</v>
      </c>
      <c r="K123" s="43" t="s">
        <v>31</v>
      </c>
      <c r="L123" s="149">
        <v>100000</v>
      </c>
      <c r="M123" s="43"/>
      <c r="N123" s="43" t="s">
        <v>31</v>
      </c>
      <c r="O123" s="43" t="s">
        <v>31</v>
      </c>
      <c r="P123" s="43" t="s">
        <v>31</v>
      </c>
      <c r="Q123" s="43" t="s">
        <v>4458</v>
      </c>
      <c r="R123" s="14" t="s">
        <v>100</v>
      </c>
      <c r="S123" s="43" t="s">
        <v>72</v>
      </c>
      <c r="T123" s="43" t="s">
        <v>4459</v>
      </c>
      <c r="U123" s="14" t="s">
        <v>4369</v>
      </c>
      <c r="V123" s="43" t="s">
        <v>2314</v>
      </c>
      <c r="W123" s="12" t="s">
        <v>31</v>
      </c>
      <c r="X123" s="12" t="s">
        <v>31</v>
      </c>
      <c r="Y123" s="3" t="s">
        <v>1358</v>
      </c>
      <c r="Z123" s="48" t="s">
        <v>4938</v>
      </c>
    </row>
    <row r="124" spans="1:26" x14ac:dyDescent="0.25">
      <c r="A124" s="14">
        <v>723</v>
      </c>
      <c r="B124" s="43" t="s">
        <v>4360</v>
      </c>
      <c r="C124" s="43" t="s">
        <v>10</v>
      </c>
      <c r="D124" s="43" t="s">
        <v>61</v>
      </c>
      <c r="E124" s="150">
        <v>43040</v>
      </c>
      <c r="F124" s="44" t="s">
        <v>4460</v>
      </c>
      <c r="G124" s="43" t="s">
        <v>31</v>
      </c>
      <c r="H124" s="179" t="s">
        <v>4942</v>
      </c>
      <c r="I124" s="43" t="s">
        <v>31</v>
      </c>
      <c r="J124" s="43" t="s">
        <v>31</v>
      </c>
      <c r="K124" s="43" t="s">
        <v>31</v>
      </c>
      <c r="L124" s="149">
        <v>150000</v>
      </c>
      <c r="M124" s="43"/>
      <c r="N124" s="43" t="s">
        <v>31</v>
      </c>
      <c r="O124" s="43" t="s">
        <v>31</v>
      </c>
      <c r="P124" s="43" t="s">
        <v>31</v>
      </c>
      <c r="Q124" s="43" t="s">
        <v>4461</v>
      </c>
      <c r="R124" s="14" t="s">
        <v>100</v>
      </c>
      <c r="S124" s="43" t="s">
        <v>72</v>
      </c>
      <c r="T124" s="43" t="s">
        <v>4459</v>
      </c>
      <c r="U124" s="14" t="s">
        <v>4369</v>
      </c>
      <c r="V124" s="43" t="s">
        <v>2314</v>
      </c>
      <c r="W124" s="12" t="s">
        <v>31</v>
      </c>
      <c r="X124" s="12" t="s">
        <v>31</v>
      </c>
      <c r="Y124" s="3" t="s">
        <v>1358</v>
      </c>
      <c r="Z124" s="48" t="s">
        <v>4938</v>
      </c>
    </row>
    <row r="125" spans="1:26" x14ac:dyDescent="0.25">
      <c r="A125" s="14">
        <v>743</v>
      </c>
      <c r="B125" s="43" t="s">
        <v>4360</v>
      </c>
      <c r="C125" s="43" t="s">
        <v>10</v>
      </c>
      <c r="D125" s="43" t="s">
        <v>61</v>
      </c>
      <c r="E125" s="72">
        <v>43138</v>
      </c>
      <c r="F125" s="95">
        <v>0.41181712962962963</v>
      </c>
      <c r="G125" s="43" t="s">
        <v>31</v>
      </c>
      <c r="H125" s="179" t="s">
        <v>4942</v>
      </c>
      <c r="I125" s="43" t="s">
        <v>31</v>
      </c>
      <c r="J125" s="43" t="s">
        <v>31</v>
      </c>
      <c r="K125" s="43" t="s">
        <v>31</v>
      </c>
      <c r="L125" s="149">
        <v>1000000</v>
      </c>
      <c r="M125" s="43"/>
      <c r="N125" s="43" t="s">
        <v>31</v>
      </c>
      <c r="O125" s="43" t="s">
        <v>31</v>
      </c>
      <c r="P125" s="43" t="s">
        <v>31</v>
      </c>
      <c r="Q125" s="43" t="s">
        <v>4612</v>
      </c>
      <c r="R125" s="14" t="s">
        <v>100</v>
      </c>
      <c r="S125" s="43" t="s">
        <v>72</v>
      </c>
      <c r="T125" s="43" t="s">
        <v>4613</v>
      </c>
      <c r="U125" s="14" t="s">
        <v>89</v>
      </c>
      <c r="V125" s="43" t="s">
        <v>2314</v>
      </c>
      <c r="W125" s="12" t="s">
        <v>31</v>
      </c>
      <c r="X125" s="12" t="s">
        <v>31</v>
      </c>
      <c r="Y125" s="3" t="s">
        <v>1358</v>
      </c>
      <c r="Z125" s="48" t="s">
        <v>4938</v>
      </c>
    </row>
    <row r="126" spans="1:26" x14ac:dyDescent="0.25">
      <c r="A126" s="14">
        <v>744</v>
      </c>
      <c r="B126" s="43" t="s">
        <v>4360</v>
      </c>
      <c r="C126" s="43" t="s">
        <v>10</v>
      </c>
      <c r="D126" s="43" t="s">
        <v>61</v>
      </c>
      <c r="E126" s="72">
        <v>43132</v>
      </c>
      <c r="F126" s="95">
        <v>0.19648148148148148</v>
      </c>
      <c r="G126" s="43" t="s">
        <v>31</v>
      </c>
      <c r="H126" s="179" t="s">
        <v>4942</v>
      </c>
      <c r="I126" s="43" t="s">
        <v>31</v>
      </c>
      <c r="J126" s="43" t="s">
        <v>31</v>
      </c>
      <c r="K126" s="43" t="s">
        <v>31</v>
      </c>
      <c r="L126" s="149">
        <v>100000</v>
      </c>
      <c r="M126" s="43"/>
      <c r="N126" s="43" t="s">
        <v>31</v>
      </c>
      <c r="O126" s="43" t="s">
        <v>31</v>
      </c>
      <c r="P126" s="43" t="s">
        <v>31</v>
      </c>
      <c r="Q126" s="43" t="s">
        <v>4614</v>
      </c>
      <c r="R126" s="14" t="s">
        <v>100</v>
      </c>
      <c r="S126" s="43" t="s">
        <v>72</v>
      </c>
      <c r="T126" s="43" t="s">
        <v>4615</v>
      </c>
      <c r="U126" s="14" t="s">
        <v>89</v>
      </c>
      <c r="V126" s="43" t="s">
        <v>2314</v>
      </c>
      <c r="W126" s="12" t="s">
        <v>31</v>
      </c>
      <c r="X126" s="12" t="s">
        <v>31</v>
      </c>
      <c r="Y126" s="3" t="s">
        <v>1358</v>
      </c>
      <c r="Z126" s="48" t="s">
        <v>4938</v>
      </c>
    </row>
    <row r="127" spans="1:26" x14ac:dyDescent="0.25">
      <c r="A127" s="14">
        <v>745</v>
      </c>
      <c r="B127" s="43" t="s">
        <v>4360</v>
      </c>
      <c r="C127" s="43" t="s">
        <v>10</v>
      </c>
      <c r="D127" s="43" t="s">
        <v>61</v>
      </c>
      <c r="E127" s="72">
        <v>43138</v>
      </c>
      <c r="F127" s="95">
        <v>0.7474884259259259</v>
      </c>
      <c r="G127" s="43" t="s">
        <v>31</v>
      </c>
      <c r="H127" s="179" t="s">
        <v>4942</v>
      </c>
      <c r="I127" s="43">
        <v>0</v>
      </c>
      <c r="J127" s="43" t="s">
        <v>31</v>
      </c>
      <c r="K127" s="43" t="s">
        <v>31</v>
      </c>
      <c r="L127" s="149">
        <v>150000</v>
      </c>
      <c r="M127" s="43"/>
      <c r="N127" s="43" t="s">
        <v>31</v>
      </c>
      <c r="O127" s="43" t="s">
        <v>31</v>
      </c>
      <c r="P127" s="43" t="s">
        <v>31</v>
      </c>
      <c r="Q127" s="43" t="s">
        <v>4616</v>
      </c>
      <c r="R127" s="14" t="s">
        <v>100</v>
      </c>
      <c r="S127" s="43" t="s">
        <v>72</v>
      </c>
      <c r="T127" s="43" t="s">
        <v>4615</v>
      </c>
      <c r="U127" s="14" t="s">
        <v>89</v>
      </c>
      <c r="V127" s="43" t="s">
        <v>2314</v>
      </c>
      <c r="W127" s="12" t="s">
        <v>31</v>
      </c>
      <c r="X127" s="12" t="s">
        <v>31</v>
      </c>
      <c r="Y127" s="3" t="s">
        <v>1358</v>
      </c>
      <c r="Z127" s="48" t="s">
        <v>4938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1"/>
  <sheetViews>
    <sheetView topLeftCell="H1" workbookViewId="0">
      <selection activeCell="J2" sqref="J2"/>
    </sheetView>
  </sheetViews>
  <sheetFormatPr defaultRowHeight="15" x14ac:dyDescent="0.25"/>
  <cols>
    <col min="3" max="3" width="11.140625" customWidth="1"/>
    <col min="5" max="5" width="10" bestFit="1" customWidth="1"/>
    <col min="7" max="7" width="14.7109375" customWidth="1"/>
    <col min="8" max="8" width="27.28515625" bestFit="1" customWidth="1"/>
    <col min="9" max="9" width="40.140625" bestFit="1" customWidth="1"/>
    <col min="10" max="10" width="20.28515625" bestFit="1" customWidth="1"/>
    <col min="12" max="12" width="11.5703125" bestFit="1" customWidth="1"/>
    <col min="17" max="17" width="17.28515625" bestFit="1" customWidth="1"/>
    <col min="19" max="19" width="16.7109375" bestFit="1" customWidth="1"/>
    <col min="22" max="22" width="17.28515625" customWidth="1"/>
  </cols>
  <sheetData>
    <row r="1" spans="1:32" x14ac:dyDescent="0.25">
      <c r="A1" s="30" t="s">
        <v>36</v>
      </c>
      <c r="B1" s="30" t="s">
        <v>37</v>
      </c>
      <c r="C1" s="31" t="s">
        <v>38</v>
      </c>
      <c r="D1" s="30" t="s">
        <v>11</v>
      </c>
      <c r="E1" s="30" t="s">
        <v>39</v>
      </c>
      <c r="F1" s="30" t="s">
        <v>40</v>
      </c>
      <c r="G1" s="30" t="s">
        <v>41</v>
      </c>
      <c r="H1" s="190" t="s">
        <v>4943</v>
      </c>
      <c r="I1" s="32" t="s">
        <v>42</v>
      </c>
      <c r="J1" s="30" t="s">
        <v>43</v>
      </c>
      <c r="K1" s="32" t="s">
        <v>44</v>
      </c>
      <c r="L1" s="33" t="s">
        <v>45</v>
      </c>
      <c r="M1" s="30" t="s">
        <v>46</v>
      </c>
      <c r="N1" s="30" t="s">
        <v>47</v>
      </c>
      <c r="O1" s="30" t="s">
        <v>48</v>
      </c>
      <c r="P1" s="32" t="s">
        <v>49</v>
      </c>
      <c r="Q1" s="34" t="s">
        <v>50</v>
      </c>
      <c r="R1" s="35" t="s">
        <v>51</v>
      </c>
      <c r="S1" s="36" t="s">
        <v>52</v>
      </c>
      <c r="T1" s="37" t="s">
        <v>53</v>
      </c>
      <c r="U1" s="37" t="s">
        <v>54</v>
      </c>
      <c r="V1" s="35" t="s">
        <v>55</v>
      </c>
      <c r="W1" s="35" t="s">
        <v>56</v>
      </c>
      <c r="X1" s="38" t="s">
        <v>57</v>
      </c>
      <c r="Y1" s="39" t="s">
        <v>58</v>
      </c>
      <c r="Z1" s="40" t="s">
        <v>59</v>
      </c>
      <c r="AE1" t="s">
        <v>4944</v>
      </c>
      <c r="AF1" t="s">
        <v>4945</v>
      </c>
    </row>
    <row r="2" spans="1:32" x14ac:dyDescent="0.25">
      <c r="A2" s="14">
        <v>1</v>
      </c>
      <c r="B2" s="42" t="s">
        <v>60</v>
      </c>
      <c r="C2" s="43" t="s">
        <v>9</v>
      </c>
      <c r="D2" s="42" t="s">
        <v>61</v>
      </c>
      <c r="E2" s="215">
        <v>42960</v>
      </c>
      <c r="F2" s="216" t="s">
        <v>62</v>
      </c>
      <c r="G2" s="214">
        <v>8191000747</v>
      </c>
      <c r="H2" s="179" t="s">
        <v>4941</v>
      </c>
      <c r="I2" s="42" t="s">
        <v>63</v>
      </c>
      <c r="J2" s="214" t="s">
        <v>64</v>
      </c>
      <c r="K2" s="42" t="s">
        <v>65</v>
      </c>
      <c r="L2" s="217">
        <v>600000</v>
      </c>
      <c r="M2" s="214" t="s">
        <v>66</v>
      </c>
      <c r="N2" s="42" t="s">
        <v>67</v>
      </c>
      <c r="O2" s="214" t="s">
        <v>68</v>
      </c>
      <c r="P2" s="214" t="s">
        <v>69</v>
      </c>
      <c r="Q2" s="214" t="s">
        <v>70</v>
      </c>
      <c r="R2" s="218" t="s">
        <v>71</v>
      </c>
      <c r="S2" s="47" t="s">
        <v>72</v>
      </c>
      <c r="T2" s="42" t="s">
        <v>73</v>
      </c>
      <c r="U2" s="14" t="s">
        <v>74</v>
      </c>
      <c r="V2" s="42" t="s">
        <v>75</v>
      </c>
      <c r="W2" s="42" t="s">
        <v>76</v>
      </c>
      <c r="X2" s="42" t="s">
        <v>77</v>
      </c>
      <c r="Y2" s="42" t="s">
        <v>78</v>
      </c>
      <c r="Z2" s="48" t="s">
        <v>4936</v>
      </c>
    </row>
    <row r="3" spans="1:32" x14ac:dyDescent="0.25">
      <c r="A3" s="14">
        <v>2</v>
      </c>
      <c r="B3" s="42" t="s">
        <v>60</v>
      </c>
      <c r="C3" s="43" t="s">
        <v>9</v>
      </c>
      <c r="D3" s="42" t="s">
        <v>61</v>
      </c>
      <c r="E3" s="50">
        <v>42951</v>
      </c>
      <c r="F3" s="51" t="s">
        <v>79</v>
      </c>
      <c r="G3" s="191">
        <v>8156001402</v>
      </c>
      <c r="H3" s="179" t="s">
        <v>4941</v>
      </c>
      <c r="I3" s="42" t="s">
        <v>81</v>
      </c>
      <c r="J3" s="42" t="s">
        <v>82</v>
      </c>
      <c r="K3" s="42" t="s">
        <v>83</v>
      </c>
      <c r="L3" s="46">
        <v>100000</v>
      </c>
      <c r="M3" s="42" t="s">
        <v>66</v>
      </c>
      <c r="N3" s="42" t="s">
        <v>67</v>
      </c>
      <c r="O3" s="42" t="s">
        <v>84</v>
      </c>
      <c r="P3" s="42" t="s">
        <v>85</v>
      </c>
      <c r="Q3" s="42" t="s">
        <v>86</v>
      </c>
      <c r="R3" s="14" t="s">
        <v>87</v>
      </c>
      <c r="S3" s="47" t="s">
        <v>72</v>
      </c>
      <c r="T3" s="42" t="s">
        <v>88</v>
      </c>
      <c r="U3" s="14" t="s">
        <v>89</v>
      </c>
      <c r="V3" s="42" t="s">
        <v>90</v>
      </c>
      <c r="W3" s="42" t="s">
        <v>76</v>
      </c>
      <c r="X3" s="42" t="s">
        <v>77</v>
      </c>
      <c r="Y3" s="42" t="s">
        <v>78</v>
      </c>
      <c r="Z3" s="48" t="s">
        <v>4936</v>
      </c>
    </row>
    <row r="4" spans="1:32" x14ac:dyDescent="0.25">
      <c r="A4" s="14">
        <v>3</v>
      </c>
      <c r="B4" s="42" t="s">
        <v>60</v>
      </c>
      <c r="C4" s="43" t="s">
        <v>9</v>
      </c>
      <c r="D4" s="42" t="s">
        <v>61</v>
      </c>
      <c r="E4" s="50">
        <v>42960</v>
      </c>
      <c r="F4" s="51" t="s">
        <v>91</v>
      </c>
      <c r="G4" s="191">
        <v>8159000485</v>
      </c>
      <c r="H4" s="179" t="s">
        <v>4941</v>
      </c>
      <c r="I4" s="42" t="s">
        <v>93</v>
      </c>
      <c r="J4" s="42" t="s">
        <v>94</v>
      </c>
      <c r="K4" s="42" t="s">
        <v>83</v>
      </c>
      <c r="L4" s="46">
        <v>50000</v>
      </c>
      <c r="M4" s="42" t="s">
        <v>66</v>
      </c>
      <c r="N4" s="42" t="s">
        <v>67</v>
      </c>
      <c r="O4" s="42" t="s">
        <v>95</v>
      </c>
      <c r="P4" s="42" t="s">
        <v>96</v>
      </c>
      <c r="Q4" s="42" t="s">
        <v>97</v>
      </c>
      <c r="R4" s="14" t="s">
        <v>98</v>
      </c>
      <c r="S4" s="47" t="s">
        <v>72</v>
      </c>
      <c r="T4" s="42" t="s">
        <v>88</v>
      </c>
      <c r="U4" s="14" t="s">
        <v>89</v>
      </c>
      <c r="V4" s="42" t="s">
        <v>90</v>
      </c>
      <c r="W4" s="42" t="s">
        <v>76</v>
      </c>
      <c r="X4" s="42" t="s">
        <v>77</v>
      </c>
      <c r="Y4" s="42" t="s">
        <v>78</v>
      </c>
      <c r="Z4" s="48" t="s">
        <v>4936</v>
      </c>
    </row>
    <row r="5" spans="1:32" x14ac:dyDescent="0.25">
      <c r="A5" s="14">
        <v>8</v>
      </c>
      <c r="B5" s="42" t="s">
        <v>60</v>
      </c>
      <c r="C5" s="43" t="s">
        <v>9</v>
      </c>
      <c r="D5" s="42" t="s">
        <v>61</v>
      </c>
      <c r="E5" s="44">
        <v>42965</v>
      </c>
      <c r="F5" s="45" t="s">
        <v>106</v>
      </c>
      <c r="G5" s="42">
        <v>8179001147</v>
      </c>
      <c r="H5" s="179" t="s">
        <v>4941</v>
      </c>
      <c r="I5" s="42" t="s">
        <v>107</v>
      </c>
      <c r="J5" s="42" t="s">
        <v>108</v>
      </c>
      <c r="K5" s="42" t="s">
        <v>109</v>
      </c>
      <c r="L5" s="46">
        <v>100000</v>
      </c>
      <c r="M5" s="42" t="s">
        <v>66</v>
      </c>
      <c r="N5" s="42" t="s">
        <v>67</v>
      </c>
      <c r="O5" s="42" t="s">
        <v>110</v>
      </c>
      <c r="P5" s="42" t="s">
        <v>111</v>
      </c>
      <c r="Q5" s="42" t="s">
        <v>112</v>
      </c>
      <c r="R5" s="14" t="s">
        <v>113</v>
      </c>
      <c r="S5" s="47" t="s">
        <v>72</v>
      </c>
      <c r="T5" s="42" t="s">
        <v>114</v>
      </c>
      <c r="U5" s="14" t="s">
        <v>115</v>
      </c>
      <c r="V5" s="42" t="s">
        <v>116</v>
      </c>
      <c r="W5" s="42" t="s">
        <v>117</v>
      </c>
      <c r="X5" s="42" t="s">
        <v>77</v>
      </c>
      <c r="Y5" s="42" t="s">
        <v>78</v>
      </c>
      <c r="Z5" s="48" t="s">
        <v>4936</v>
      </c>
    </row>
    <row r="6" spans="1:32" x14ac:dyDescent="0.25">
      <c r="A6" s="14">
        <v>9</v>
      </c>
      <c r="B6" s="42" t="s">
        <v>60</v>
      </c>
      <c r="C6" s="43" t="s">
        <v>9</v>
      </c>
      <c r="D6" s="42" t="s">
        <v>61</v>
      </c>
      <c r="E6" s="44">
        <v>42969</v>
      </c>
      <c r="F6" s="45" t="s">
        <v>118</v>
      </c>
      <c r="G6" s="42">
        <v>8179001184</v>
      </c>
      <c r="H6" s="179" t="s">
        <v>4941</v>
      </c>
      <c r="I6" s="42" t="s">
        <v>119</v>
      </c>
      <c r="J6" s="42" t="s">
        <v>120</v>
      </c>
      <c r="K6" s="42" t="s">
        <v>121</v>
      </c>
      <c r="L6" s="46">
        <v>100000</v>
      </c>
      <c r="M6" s="42" t="s">
        <v>66</v>
      </c>
      <c r="N6" s="42" t="s">
        <v>67</v>
      </c>
      <c r="O6" s="42" t="s">
        <v>122</v>
      </c>
      <c r="P6" s="42" t="s">
        <v>123</v>
      </c>
      <c r="Q6" s="42" t="s">
        <v>124</v>
      </c>
      <c r="R6" s="14" t="s">
        <v>125</v>
      </c>
      <c r="S6" s="47" t="s">
        <v>72</v>
      </c>
      <c r="T6" s="42" t="s">
        <v>114</v>
      </c>
      <c r="U6" s="14" t="s">
        <v>115</v>
      </c>
      <c r="V6" s="42" t="s">
        <v>116</v>
      </c>
      <c r="W6" s="42" t="s">
        <v>126</v>
      </c>
      <c r="X6" s="42" t="s">
        <v>77</v>
      </c>
      <c r="Y6" s="42" t="s">
        <v>78</v>
      </c>
      <c r="Z6" s="48" t="s">
        <v>4936</v>
      </c>
    </row>
    <row r="7" spans="1:32" x14ac:dyDescent="0.25">
      <c r="A7" s="14">
        <v>10</v>
      </c>
      <c r="B7" s="42" t="s">
        <v>60</v>
      </c>
      <c r="C7" s="43" t="s">
        <v>9</v>
      </c>
      <c r="D7" s="42" t="s">
        <v>61</v>
      </c>
      <c r="E7" s="44">
        <v>42976</v>
      </c>
      <c r="F7" s="45" t="s">
        <v>127</v>
      </c>
      <c r="G7" s="42">
        <v>8172000276</v>
      </c>
      <c r="H7" s="179" t="s">
        <v>4941</v>
      </c>
      <c r="I7" s="42" t="s">
        <v>128</v>
      </c>
      <c r="J7" s="42" t="s">
        <v>129</v>
      </c>
      <c r="K7" s="42" t="s">
        <v>121</v>
      </c>
      <c r="L7" s="46">
        <v>200000</v>
      </c>
      <c r="M7" s="42" t="s">
        <v>66</v>
      </c>
      <c r="N7" s="42" t="s">
        <v>67</v>
      </c>
      <c r="O7" s="42" t="s">
        <v>130</v>
      </c>
      <c r="P7" s="42" t="s">
        <v>131</v>
      </c>
      <c r="Q7" s="42" t="s">
        <v>132</v>
      </c>
      <c r="R7" s="14" t="s">
        <v>133</v>
      </c>
      <c r="S7" s="47" t="s">
        <v>72</v>
      </c>
      <c r="T7" s="42" t="s">
        <v>114</v>
      </c>
      <c r="U7" s="14" t="s">
        <v>115</v>
      </c>
      <c r="V7" s="42" t="s">
        <v>116</v>
      </c>
      <c r="W7" s="42" t="s">
        <v>134</v>
      </c>
      <c r="X7" s="42" t="s">
        <v>77</v>
      </c>
      <c r="Y7" s="42" t="s">
        <v>78</v>
      </c>
      <c r="Z7" s="48" t="s">
        <v>4936</v>
      </c>
    </row>
    <row r="8" spans="1:32" x14ac:dyDescent="0.25">
      <c r="A8" s="14">
        <v>11</v>
      </c>
      <c r="B8" s="42" t="s">
        <v>60</v>
      </c>
      <c r="C8" s="43" t="s">
        <v>9</v>
      </c>
      <c r="D8" s="42" t="s">
        <v>61</v>
      </c>
      <c r="E8" s="44">
        <v>42976</v>
      </c>
      <c r="F8" s="45" t="s">
        <v>135</v>
      </c>
      <c r="G8" s="42">
        <v>8172000276</v>
      </c>
      <c r="H8" s="179" t="s">
        <v>4941</v>
      </c>
      <c r="I8" s="42" t="s">
        <v>128</v>
      </c>
      <c r="J8" s="42" t="s">
        <v>129</v>
      </c>
      <c r="K8" s="42" t="s">
        <v>121</v>
      </c>
      <c r="L8" s="46">
        <v>200000</v>
      </c>
      <c r="M8" s="42" t="s">
        <v>66</v>
      </c>
      <c r="N8" s="42" t="s">
        <v>67</v>
      </c>
      <c r="O8" s="42" t="s">
        <v>136</v>
      </c>
      <c r="P8" s="42" t="s">
        <v>137</v>
      </c>
      <c r="Q8" s="42" t="s">
        <v>132</v>
      </c>
      <c r="R8" s="14" t="s">
        <v>133</v>
      </c>
      <c r="S8" s="47" t="s">
        <v>72</v>
      </c>
      <c r="T8" s="42" t="s">
        <v>114</v>
      </c>
      <c r="U8" s="14" t="s">
        <v>115</v>
      </c>
      <c r="V8" s="42" t="s">
        <v>116</v>
      </c>
      <c r="W8" s="42" t="s">
        <v>134</v>
      </c>
      <c r="X8" s="42" t="s">
        <v>77</v>
      </c>
      <c r="Y8" s="42" t="s">
        <v>78</v>
      </c>
      <c r="Z8" s="48" t="s">
        <v>4936</v>
      </c>
    </row>
    <row r="9" spans="1:32" x14ac:dyDescent="0.25">
      <c r="A9" s="14">
        <v>12</v>
      </c>
      <c r="B9" s="42" t="s">
        <v>60</v>
      </c>
      <c r="C9" s="43" t="s">
        <v>9</v>
      </c>
      <c r="D9" s="42" t="s">
        <v>138</v>
      </c>
      <c r="E9" s="44">
        <v>42979</v>
      </c>
      <c r="F9" s="45" t="s">
        <v>139</v>
      </c>
      <c r="G9" s="42">
        <v>8169000376</v>
      </c>
      <c r="H9" s="179" t="s">
        <v>4941</v>
      </c>
      <c r="I9" s="42" t="s">
        <v>140</v>
      </c>
      <c r="J9" s="42" t="s">
        <v>141</v>
      </c>
      <c r="K9" s="42" t="s">
        <v>121</v>
      </c>
      <c r="L9" s="46">
        <v>200000</v>
      </c>
      <c r="M9" s="42" t="s">
        <v>66</v>
      </c>
      <c r="N9" s="42" t="s">
        <v>67</v>
      </c>
      <c r="O9" s="42" t="s">
        <v>142</v>
      </c>
      <c r="P9" s="42" t="s">
        <v>143</v>
      </c>
      <c r="Q9" s="42" t="s">
        <v>144</v>
      </c>
      <c r="R9" s="14" t="s">
        <v>145</v>
      </c>
      <c r="S9" s="47" t="s">
        <v>72</v>
      </c>
      <c r="T9" s="42" t="s">
        <v>146</v>
      </c>
      <c r="U9" s="14" t="s">
        <v>115</v>
      </c>
      <c r="V9" s="42" t="s">
        <v>147</v>
      </c>
      <c r="W9" s="42" t="s">
        <v>76</v>
      </c>
      <c r="X9" s="42" t="s">
        <v>77</v>
      </c>
      <c r="Y9" s="42" t="s">
        <v>78</v>
      </c>
      <c r="Z9" s="48" t="s">
        <v>4937</v>
      </c>
    </row>
    <row r="10" spans="1:32" x14ac:dyDescent="0.25">
      <c r="A10" s="14">
        <v>13</v>
      </c>
      <c r="B10" s="42" t="s">
        <v>60</v>
      </c>
      <c r="C10" s="43" t="s">
        <v>9</v>
      </c>
      <c r="D10" s="42" t="s">
        <v>138</v>
      </c>
      <c r="E10" s="44">
        <v>42981</v>
      </c>
      <c r="F10" s="45" t="s">
        <v>148</v>
      </c>
      <c r="G10" s="42">
        <v>8172000259</v>
      </c>
      <c r="H10" s="179" t="s">
        <v>4941</v>
      </c>
      <c r="I10" s="42" t="s">
        <v>149</v>
      </c>
      <c r="J10" s="42" t="s">
        <v>150</v>
      </c>
      <c r="K10" s="42" t="s">
        <v>109</v>
      </c>
      <c r="L10" s="46">
        <v>50000</v>
      </c>
      <c r="M10" s="42" t="s">
        <v>66</v>
      </c>
      <c r="N10" s="42" t="s">
        <v>67</v>
      </c>
      <c r="O10" s="42" t="s">
        <v>151</v>
      </c>
      <c r="P10" s="42" t="s">
        <v>152</v>
      </c>
      <c r="Q10" s="42" t="s">
        <v>153</v>
      </c>
      <c r="R10" s="14" t="s">
        <v>154</v>
      </c>
      <c r="S10" s="47" t="s">
        <v>72</v>
      </c>
      <c r="T10" s="42" t="s">
        <v>146</v>
      </c>
      <c r="U10" s="14" t="s">
        <v>115</v>
      </c>
      <c r="V10" s="42" t="s">
        <v>147</v>
      </c>
      <c r="W10" s="42" t="s">
        <v>76</v>
      </c>
      <c r="X10" s="42" t="s">
        <v>77</v>
      </c>
      <c r="Y10" s="42" t="s">
        <v>78</v>
      </c>
      <c r="Z10" s="48" t="s">
        <v>4937</v>
      </c>
    </row>
    <row r="11" spans="1:32" x14ac:dyDescent="0.25">
      <c r="A11" s="14">
        <v>14</v>
      </c>
      <c r="B11" s="42" t="s">
        <v>60</v>
      </c>
      <c r="C11" s="43" t="s">
        <v>9</v>
      </c>
      <c r="D11" s="42" t="s">
        <v>138</v>
      </c>
      <c r="E11" s="44">
        <v>42981</v>
      </c>
      <c r="F11" s="45" t="s">
        <v>155</v>
      </c>
      <c r="G11" s="42">
        <v>8169000482</v>
      </c>
      <c r="H11" s="179" t="s">
        <v>4941</v>
      </c>
      <c r="I11" s="42" t="s">
        <v>156</v>
      </c>
      <c r="J11" s="42" t="s">
        <v>157</v>
      </c>
      <c r="K11" s="42" t="s">
        <v>121</v>
      </c>
      <c r="L11" s="46">
        <v>50000</v>
      </c>
      <c r="M11" s="42" t="s">
        <v>66</v>
      </c>
      <c r="N11" s="42" t="s">
        <v>67</v>
      </c>
      <c r="O11" s="42" t="s">
        <v>158</v>
      </c>
      <c r="P11" s="42" t="s">
        <v>159</v>
      </c>
      <c r="Q11" s="42" t="s">
        <v>160</v>
      </c>
      <c r="R11" s="14" t="s">
        <v>161</v>
      </c>
      <c r="S11" s="47" t="s">
        <v>72</v>
      </c>
      <c r="T11" s="42" t="s">
        <v>146</v>
      </c>
      <c r="U11" s="14" t="s">
        <v>115</v>
      </c>
      <c r="V11" s="42" t="s">
        <v>147</v>
      </c>
      <c r="W11" s="42" t="s">
        <v>76</v>
      </c>
      <c r="X11" s="42" t="s">
        <v>77</v>
      </c>
      <c r="Y11" s="42" t="s">
        <v>78</v>
      </c>
      <c r="Z11" s="48" t="s">
        <v>4937</v>
      </c>
    </row>
    <row r="12" spans="1:32" x14ac:dyDescent="0.25">
      <c r="A12" s="14">
        <v>16</v>
      </c>
      <c r="B12" s="42" t="s">
        <v>60</v>
      </c>
      <c r="C12" s="43" t="s">
        <v>9</v>
      </c>
      <c r="D12" s="42" t="s">
        <v>61</v>
      </c>
      <c r="E12" s="44">
        <v>42981</v>
      </c>
      <c r="F12" s="45" t="s">
        <v>170</v>
      </c>
      <c r="G12" s="42">
        <v>8179001322</v>
      </c>
      <c r="H12" s="179" t="s">
        <v>4941</v>
      </c>
      <c r="I12" s="42" t="s">
        <v>171</v>
      </c>
      <c r="J12" s="42" t="s">
        <v>172</v>
      </c>
      <c r="K12" s="42" t="s">
        <v>121</v>
      </c>
      <c r="L12" s="46">
        <v>200000</v>
      </c>
      <c r="M12" s="42" t="s">
        <v>66</v>
      </c>
      <c r="N12" s="42" t="s">
        <v>67</v>
      </c>
      <c r="O12" s="42" t="s">
        <v>173</v>
      </c>
      <c r="P12" s="42" t="s">
        <v>174</v>
      </c>
      <c r="Q12" s="42" t="s">
        <v>175</v>
      </c>
      <c r="R12" s="14" t="s">
        <v>176</v>
      </c>
      <c r="S12" s="47" t="s">
        <v>72</v>
      </c>
      <c r="T12" s="42" t="s">
        <v>114</v>
      </c>
      <c r="U12" s="14" t="s">
        <v>115</v>
      </c>
      <c r="V12" s="42" t="s">
        <v>116</v>
      </c>
      <c r="W12" s="42" t="s">
        <v>126</v>
      </c>
      <c r="X12" s="42" t="s">
        <v>77</v>
      </c>
      <c r="Y12" s="42" t="s">
        <v>78</v>
      </c>
      <c r="Z12" s="48" t="s">
        <v>4936</v>
      </c>
    </row>
    <row r="13" spans="1:32" x14ac:dyDescent="0.25">
      <c r="A13" s="14">
        <v>17</v>
      </c>
      <c r="B13" s="42" t="s">
        <v>60</v>
      </c>
      <c r="C13" s="43" t="s">
        <v>9</v>
      </c>
      <c r="D13" s="42" t="s">
        <v>61</v>
      </c>
      <c r="E13" s="44">
        <v>42982</v>
      </c>
      <c r="F13" s="45" t="s">
        <v>177</v>
      </c>
      <c r="G13" s="42">
        <v>8179001363</v>
      </c>
      <c r="H13" s="179" t="s">
        <v>4941</v>
      </c>
      <c r="I13" s="42" t="s">
        <v>178</v>
      </c>
      <c r="J13" s="42" t="s">
        <v>179</v>
      </c>
      <c r="K13" s="42" t="s">
        <v>121</v>
      </c>
      <c r="L13" s="46">
        <v>50000</v>
      </c>
      <c r="M13" s="42" t="s">
        <v>66</v>
      </c>
      <c r="N13" s="42" t="s">
        <v>67</v>
      </c>
      <c r="O13" s="42" t="s">
        <v>180</v>
      </c>
      <c r="P13" s="42" t="s">
        <v>181</v>
      </c>
      <c r="Q13" s="42" t="s">
        <v>182</v>
      </c>
      <c r="R13" s="14" t="s">
        <v>183</v>
      </c>
      <c r="S13" s="47" t="s">
        <v>72</v>
      </c>
      <c r="T13" s="42" t="s">
        <v>114</v>
      </c>
      <c r="U13" s="14" t="s">
        <v>115</v>
      </c>
      <c r="V13" s="42" t="s">
        <v>116</v>
      </c>
      <c r="W13" s="42" t="s">
        <v>126</v>
      </c>
      <c r="X13" s="42" t="s">
        <v>77</v>
      </c>
      <c r="Y13" s="42" t="s">
        <v>78</v>
      </c>
      <c r="Z13" s="48" t="s">
        <v>4936</v>
      </c>
    </row>
    <row r="14" spans="1:32" x14ac:dyDescent="0.25">
      <c r="A14" s="14">
        <v>19</v>
      </c>
      <c r="B14" s="42" t="s">
        <v>60</v>
      </c>
      <c r="C14" s="43" t="s">
        <v>9</v>
      </c>
      <c r="D14" s="42" t="s">
        <v>61</v>
      </c>
      <c r="E14" s="44">
        <v>42988</v>
      </c>
      <c r="F14" s="45" t="s">
        <v>191</v>
      </c>
      <c r="G14" s="42">
        <v>8179001211</v>
      </c>
      <c r="H14" s="179" t="s">
        <v>4941</v>
      </c>
      <c r="I14" s="42" t="s">
        <v>192</v>
      </c>
      <c r="J14" s="42" t="s">
        <v>193</v>
      </c>
      <c r="K14" s="42" t="s">
        <v>121</v>
      </c>
      <c r="L14" s="46">
        <v>50000</v>
      </c>
      <c r="M14" s="42" t="s">
        <v>66</v>
      </c>
      <c r="N14" s="42" t="s">
        <v>67</v>
      </c>
      <c r="O14" s="42" t="s">
        <v>194</v>
      </c>
      <c r="P14" s="42" t="s">
        <v>195</v>
      </c>
      <c r="Q14" s="42" t="s">
        <v>196</v>
      </c>
      <c r="R14" s="14" t="s">
        <v>197</v>
      </c>
      <c r="S14" s="47" t="s">
        <v>72</v>
      </c>
      <c r="T14" s="42" t="s">
        <v>114</v>
      </c>
      <c r="U14" s="14" t="s">
        <v>115</v>
      </c>
      <c r="V14" s="42" t="s">
        <v>116</v>
      </c>
      <c r="W14" s="42" t="s">
        <v>198</v>
      </c>
      <c r="X14" s="42" t="s">
        <v>77</v>
      </c>
      <c r="Y14" s="42" t="s">
        <v>78</v>
      </c>
      <c r="Z14" s="48" t="s">
        <v>4936</v>
      </c>
    </row>
    <row r="15" spans="1:32" x14ac:dyDescent="0.25">
      <c r="A15" s="14">
        <v>20</v>
      </c>
      <c r="B15" s="42" t="s">
        <v>60</v>
      </c>
      <c r="C15" s="43" t="s">
        <v>9</v>
      </c>
      <c r="D15" s="42" t="s">
        <v>61</v>
      </c>
      <c r="E15" s="44">
        <v>42988</v>
      </c>
      <c r="F15" s="45" t="s">
        <v>199</v>
      </c>
      <c r="G15" s="42">
        <v>8179001211</v>
      </c>
      <c r="H15" s="179" t="s">
        <v>4941</v>
      </c>
      <c r="I15" s="42" t="s">
        <v>192</v>
      </c>
      <c r="J15" s="42" t="s">
        <v>193</v>
      </c>
      <c r="K15" s="42" t="s">
        <v>121</v>
      </c>
      <c r="L15" s="46">
        <v>100000</v>
      </c>
      <c r="M15" s="42" t="s">
        <v>66</v>
      </c>
      <c r="N15" s="42" t="s">
        <v>67</v>
      </c>
      <c r="O15" s="42" t="s">
        <v>200</v>
      </c>
      <c r="P15" s="42" t="s">
        <v>201</v>
      </c>
      <c r="Q15" s="42" t="s">
        <v>202</v>
      </c>
      <c r="R15" s="14" t="s">
        <v>197</v>
      </c>
      <c r="S15" s="47" t="s">
        <v>72</v>
      </c>
      <c r="T15" s="42" t="s">
        <v>114</v>
      </c>
      <c r="U15" s="14" t="s">
        <v>115</v>
      </c>
      <c r="V15" s="42" t="s">
        <v>116</v>
      </c>
      <c r="W15" s="42" t="s">
        <v>198</v>
      </c>
      <c r="X15" s="42" t="s">
        <v>77</v>
      </c>
      <c r="Y15" s="42" t="s">
        <v>78</v>
      </c>
      <c r="Z15" s="48" t="s">
        <v>4936</v>
      </c>
    </row>
    <row r="16" spans="1:32" x14ac:dyDescent="0.25">
      <c r="A16" s="14">
        <v>21</v>
      </c>
      <c r="B16" s="42" t="s">
        <v>60</v>
      </c>
      <c r="C16" s="43" t="s">
        <v>9</v>
      </c>
      <c r="D16" s="42" t="s">
        <v>138</v>
      </c>
      <c r="E16" s="44">
        <v>42992</v>
      </c>
      <c r="F16" s="45" t="s">
        <v>203</v>
      </c>
      <c r="G16" s="42">
        <v>8172000259</v>
      </c>
      <c r="H16" s="179" t="s">
        <v>4941</v>
      </c>
      <c r="I16" s="42" t="s">
        <v>149</v>
      </c>
      <c r="J16" s="42" t="s">
        <v>204</v>
      </c>
      <c r="K16" s="42" t="s">
        <v>109</v>
      </c>
      <c r="L16" s="46">
        <v>100000</v>
      </c>
      <c r="M16" s="42" t="s">
        <v>66</v>
      </c>
      <c r="N16" s="42" t="s">
        <v>67</v>
      </c>
      <c r="O16" s="42" t="s">
        <v>205</v>
      </c>
      <c r="P16" s="42" t="s">
        <v>206</v>
      </c>
      <c r="Q16" s="42" t="s">
        <v>207</v>
      </c>
      <c r="R16" s="14" t="s">
        <v>154</v>
      </c>
      <c r="S16" s="47" t="s">
        <v>72</v>
      </c>
      <c r="T16" s="42" t="s">
        <v>146</v>
      </c>
      <c r="U16" s="14" t="s">
        <v>115</v>
      </c>
      <c r="V16" s="42" t="s">
        <v>147</v>
      </c>
      <c r="W16" s="42" t="s">
        <v>76</v>
      </c>
      <c r="X16" s="42" t="s">
        <v>77</v>
      </c>
      <c r="Y16" s="42" t="s">
        <v>78</v>
      </c>
      <c r="Z16" s="48" t="s">
        <v>4937</v>
      </c>
    </row>
    <row r="17" spans="1:26" x14ac:dyDescent="0.25">
      <c r="A17" s="14">
        <v>23</v>
      </c>
      <c r="B17" s="42" t="s">
        <v>60</v>
      </c>
      <c r="C17" s="43" t="s">
        <v>9</v>
      </c>
      <c r="D17" s="42" t="s">
        <v>138</v>
      </c>
      <c r="E17" s="44">
        <v>42993</v>
      </c>
      <c r="F17" s="45" t="s">
        <v>215</v>
      </c>
      <c r="G17" s="42">
        <v>8179001106</v>
      </c>
      <c r="H17" s="179" t="s">
        <v>4941</v>
      </c>
      <c r="I17" s="42" t="s">
        <v>216</v>
      </c>
      <c r="J17" s="42" t="s">
        <v>217</v>
      </c>
      <c r="K17" s="42" t="s">
        <v>109</v>
      </c>
      <c r="L17" s="46">
        <v>50000</v>
      </c>
      <c r="M17" s="42" t="s">
        <v>66</v>
      </c>
      <c r="N17" s="42" t="s">
        <v>67</v>
      </c>
      <c r="O17" s="42" t="s">
        <v>218</v>
      </c>
      <c r="P17" s="42" t="s">
        <v>219</v>
      </c>
      <c r="Q17" s="42" t="s">
        <v>220</v>
      </c>
      <c r="R17" s="14" t="s">
        <v>221</v>
      </c>
      <c r="S17" s="47" t="s">
        <v>72</v>
      </c>
      <c r="T17" s="42" t="s">
        <v>146</v>
      </c>
      <c r="U17" s="14" t="s">
        <v>115</v>
      </c>
      <c r="V17" s="42" t="s">
        <v>147</v>
      </c>
      <c r="W17" s="42" t="s">
        <v>76</v>
      </c>
      <c r="X17" s="42" t="s">
        <v>77</v>
      </c>
      <c r="Y17" s="42" t="s">
        <v>78</v>
      </c>
      <c r="Z17" s="48" t="s">
        <v>4937</v>
      </c>
    </row>
    <row r="18" spans="1:26" x14ac:dyDescent="0.25">
      <c r="A18" s="14">
        <v>24</v>
      </c>
      <c r="B18" s="42" t="s">
        <v>60</v>
      </c>
      <c r="C18" s="43" t="s">
        <v>9</v>
      </c>
      <c r="D18" s="42" t="s">
        <v>138</v>
      </c>
      <c r="E18" s="44">
        <v>42994</v>
      </c>
      <c r="F18" s="45" t="s">
        <v>222</v>
      </c>
      <c r="G18" s="42">
        <v>8172000287</v>
      </c>
      <c r="H18" s="179" t="s">
        <v>4941</v>
      </c>
      <c r="I18" s="42" t="s">
        <v>223</v>
      </c>
      <c r="J18" s="42" t="s">
        <v>224</v>
      </c>
      <c r="K18" s="42" t="s">
        <v>121</v>
      </c>
      <c r="L18" s="46">
        <v>100000</v>
      </c>
      <c r="M18" s="42" t="s">
        <v>66</v>
      </c>
      <c r="N18" s="42" t="s">
        <v>67</v>
      </c>
      <c r="O18" s="42" t="s">
        <v>225</v>
      </c>
      <c r="P18" s="42" t="s">
        <v>226</v>
      </c>
      <c r="Q18" s="42" t="s">
        <v>227</v>
      </c>
      <c r="R18" s="14" t="s">
        <v>228</v>
      </c>
      <c r="S18" s="47" t="s">
        <v>72</v>
      </c>
      <c r="T18" s="42" t="s">
        <v>146</v>
      </c>
      <c r="U18" s="14" t="s">
        <v>115</v>
      </c>
      <c r="V18" s="42" t="s">
        <v>147</v>
      </c>
      <c r="W18" s="42" t="s">
        <v>76</v>
      </c>
      <c r="X18" s="42" t="s">
        <v>77</v>
      </c>
      <c r="Y18" s="42" t="s">
        <v>78</v>
      </c>
      <c r="Z18" s="48" t="s">
        <v>4937</v>
      </c>
    </row>
    <row r="19" spans="1:26" x14ac:dyDescent="0.25">
      <c r="A19" s="14">
        <v>25</v>
      </c>
      <c r="B19" s="42" t="s">
        <v>60</v>
      </c>
      <c r="C19" s="43" t="s">
        <v>9</v>
      </c>
      <c r="D19" s="42" t="s">
        <v>138</v>
      </c>
      <c r="E19" s="44">
        <v>42994</v>
      </c>
      <c r="F19" s="45" t="s">
        <v>229</v>
      </c>
      <c r="G19" s="42">
        <v>8169000510</v>
      </c>
      <c r="H19" s="179" t="s">
        <v>4941</v>
      </c>
      <c r="I19" s="42" t="s">
        <v>230</v>
      </c>
      <c r="J19" s="42" t="s">
        <v>231</v>
      </c>
      <c r="K19" s="42" t="s">
        <v>121</v>
      </c>
      <c r="L19" s="46">
        <v>100000</v>
      </c>
      <c r="M19" s="42" t="s">
        <v>66</v>
      </c>
      <c r="N19" s="42" t="s">
        <v>67</v>
      </c>
      <c r="O19" s="42" t="s">
        <v>232</v>
      </c>
      <c r="P19" s="42" t="s">
        <v>233</v>
      </c>
      <c r="Q19" s="42" t="s">
        <v>234</v>
      </c>
      <c r="R19" s="14" t="s">
        <v>235</v>
      </c>
      <c r="S19" s="47" t="s">
        <v>72</v>
      </c>
      <c r="T19" s="42" t="s">
        <v>146</v>
      </c>
      <c r="U19" s="14" t="s">
        <v>115</v>
      </c>
      <c r="V19" s="42" t="s">
        <v>147</v>
      </c>
      <c r="W19" s="42" t="s">
        <v>76</v>
      </c>
      <c r="X19" s="42" t="s">
        <v>77</v>
      </c>
      <c r="Y19" s="42" t="s">
        <v>78</v>
      </c>
      <c r="Z19" s="48" t="s">
        <v>4937</v>
      </c>
    </row>
    <row r="20" spans="1:26" x14ac:dyDescent="0.25">
      <c r="A20" s="14">
        <v>26</v>
      </c>
      <c r="B20" s="42" t="s">
        <v>60</v>
      </c>
      <c r="C20" s="43" t="s">
        <v>9</v>
      </c>
      <c r="D20" s="42" t="s">
        <v>138</v>
      </c>
      <c r="E20" s="44">
        <v>42995</v>
      </c>
      <c r="F20" s="45" t="s">
        <v>236</v>
      </c>
      <c r="G20" s="42">
        <v>8179001144</v>
      </c>
      <c r="H20" s="179" t="s">
        <v>4941</v>
      </c>
      <c r="I20" s="42" t="s">
        <v>237</v>
      </c>
      <c r="J20" s="42" t="s">
        <v>238</v>
      </c>
      <c r="K20" s="42" t="s">
        <v>109</v>
      </c>
      <c r="L20" s="46">
        <v>50000</v>
      </c>
      <c r="M20" s="42" t="s">
        <v>66</v>
      </c>
      <c r="N20" s="42" t="s">
        <v>67</v>
      </c>
      <c r="O20" s="42" t="s">
        <v>239</v>
      </c>
      <c r="P20" s="42" t="s">
        <v>240</v>
      </c>
      <c r="Q20" s="42" t="s">
        <v>241</v>
      </c>
      <c r="R20" s="14" t="s">
        <v>242</v>
      </c>
      <c r="S20" s="47" t="s">
        <v>72</v>
      </c>
      <c r="T20" s="42" t="s">
        <v>146</v>
      </c>
      <c r="U20" s="14" t="s">
        <v>115</v>
      </c>
      <c r="V20" s="42" t="s">
        <v>147</v>
      </c>
      <c r="W20" s="42" t="s">
        <v>76</v>
      </c>
      <c r="X20" s="42" t="s">
        <v>77</v>
      </c>
      <c r="Y20" s="42" t="s">
        <v>78</v>
      </c>
      <c r="Z20" s="48" t="s">
        <v>4937</v>
      </c>
    </row>
    <row r="21" spans="1:26" x14ac:dyDescent="0.25">
      <c r="A21" s="14">
        <v>27</v>
      </c>
      <c r="B21" s="42" t="s">
        <v>60</v>
      </c>
      <c r="C21" s="43" t="s">
        <v>9</v>
      </c>
      <c r="D21" s="42" t="s">
        <v>138</v>
      </c>
      <c r="E21" s="44">
        <v>42997</v>
      </c>
      <c r="F21" s="45" t="s">
        <v>243</v>
      </c>
      <c r="G21" s="42">
        <v>8169000485</v>
      </c>
      <c r="H21" s="179" t="s">
        <v>4941</v>
      </c>
      <c r="I21" s="42" t="s">
        <v>244</v>
      </c>
      <c r="J21" s="42" t="s">
        <v>245</v>
      </c>
      <c r="K21" s="42" t="s">
        <v>121</v>
      </c>
      <c r="L21" s="46">
        <v>50000</v>
      </c>
      <c r="M21" s="42" t="s">
        <v>66</v>
      </c>
      <c r="N21" s="42" t="s">
        <v>67</v>
      </c>
      <c r="O21" s="42" t="s">
        <v>246</v>
      </c>
      <c r="P21" s="42" t="s">
        <v>247</v>
      </c>
      <c r="Q21" s="42" t="s">
        <v>248</v>
      </c>
      <c r="R21" s="14" t="s">
        <v>249</v>
      </c>
      <c r="S21" s="47" t="s">
        <v>72</v>
      </c>
      <c r="T21" s="42" t="s">
        <v>146</v>
      </c>
      <c r="U21" s="14" t="s">
        <v>115</v>
      </c>
      <c r="V21" s="42" t="s">
        <v>147</v>
      </c>
      <c r="W21" s="42" t="s">
        <v>76</v>
      </c>
      <c r="X21" s="42" t="s">
        <v>77</v>
      </c>
      <c r="Y21" s="42" t="s">
        <v>78</v>
      </c>
      <c r="Z21" s="48" t="s">
        <v>4937</v>
      </c>
    </row>
    <row r="22" spans="1:26" x14ac:dyDescent="0.25">
      <c r="A22" s="14">
        <v>28</v>
      </c>
      <c r="B22" s="42" t="s">
        <v>60</v>
      </c>
      <c r="C22" s="43" t="s">
        <v>9</v>
      </c>
      <c r="D22" s="42" t="s">
        <v>138</v>
      </c>
      <c r="E22" s="44">
        <v>42998</v>
      </c>
      <c r="F22" s="45" t="s">
        <v>250</v>
      </c>
      <c r="G22" s="42">
        <v>8179001196</v>
      </c>
      <c r="H22" s="179" t="s">
        <v>4941</v>
      </c>
      <c r="I22" s="42" t="s">
        <v>251</v>
      </c>
      <c r="J22" s="42" t="s">
        <v>252</v>
      </c>
      <c r="K22" s="42" t="s">
        <v>121</v>
      </c>
      <c r="L22" s="46">
        <v>150000</v>
      </c>
      <c r="M22" s="42" t="s">
        <v>66</v>
      </c>
      <c r="N22" s="42" t="s">
        <v>67</v>
      </c>
      <c r="O22" s="42" t="s">
        <v>253</v>
      </c>
      <c r="P22" s="42" t="s">
        <v>254</v>
      </c>
      <c r="Q22" s="42" t="s">
        <v>255</v>
      </c>
      <c r="R22" s="14" t="s">
        <v>256</v>
      </c>
      <c r="S22" s="47" t="s">
        <v>72</v>
      </c>
      <c r="T22" s="42" t="s">
        <v>146</v>
      </c>
      <c r="U22" s="14" t="s">
        <v>115</v>
      </c>
      <c r="V22" s="42" t="s">
        <v>147</v>
      </c>
      <c r="W22" s="42" t="s">
        <v>76</v>
      </c>
      <c r="X22" s="42" t="s">
        <v>77</v>
      </c>
      <c r="Y22" s="42" t="s">
        <v>78</v>
      </c>
      <c r="Z22" s="48" t="s">
        <v>4937</v>
      </c>
    </row>
    <row r="23" spans="1:26" x14ac:dyDescent="0.25">
      <c r="A23" s="14">
        <v>29</v>
      </c>
      <c r="B23" s="42" t="s">
        <v>60</v>
      </c>
      <c r="C23" s="43" t="s">
        <v>9</v>
      </c>
      <c r="D23" s="42" t="s">
        <v>138</v>
      </c>
      <c r="E23" s="44">
        <v>42999</v>
      </c>
      <c r="F23" s="45" t="s">
        <v>257</v>
      </c>
      <c r="G23" s="42">
        <v>8179001293</v>
      </c>
      <c r="H23" s="179" t="s">
        <v>4941</v>
      </c>
      <c r="I23" s="42" t="s">
        <v>258</v>
      </c>
      <c r="J23" s="42" t="s">
        <v>259</v>
      </c>
      <c r="K23" s="42" t="s">
        <v>121</v>
      </c>
      <c r="L23" s="46">
        <v>50000</v>
      </c>
      <c r="M23" s="42" t="s">
        <v>66</v>
      </c>
      <c r="N23" s="42" t="s">
        <v>67</v>
      </c>
      <c r="O23" s="42" t="s">
        <v>260</v>
      </c>
      <c r="P23" s="42" t="s">
        <v>261</v>
      </c>
      <c r="Q23" s="42" t="s">
        <v>262</v>
      </c>
      <c r="R23" s="14" t="s">
        <v>263</v>
      </c>
      <c r="S23" s="47" t="s">
        <v>72</v>
      </c>
      <c r="T23" s="42" t="s">
        <v>146</v>
      </c>
      <c r="U23" s="14" t="s">
        <v>115</v>
      </c>
      <c r="V23" s="42" t="s">
        <v>147</v>
      </c>
      <c r="W23" s="42" t="s">
        <v>76</v>
      </c>
      <c r="X23" s="42" t="s">
        <v>77</v>
      </c>
      <c r="Y23" s="42" t="s">
        <v>78</v>
      </c>
      <c r="Z23" s="48" t="s">
        <v>4937</v>
      </c>
    </row>
    <row r="24" spans="1:26" x14ac:dyDescent="0.25">
      <c r="A24" s="14">
        <v>30</v>
      </c>
      <c r="B24" s="42" t="s">
        <v>60</v>
      </c>
      <c r="C24" s="43" t="s">
        <v>9</v>
      </c>
      <c r="D24" s="42" t="s">
        <v>138</v>
      </c>
      <c r="E24" s="44">
        <v>42999</v>
      </c>
      <c r="F24" s="45" t="s">
        <v>264</v>
      </c>
      <c r="G24" s="42">
        <v>8179001196</v>
      </c>
      <c r="H24" s="179" t="s">
        <v>4941</v>
      </c>
      <c r="I24" s="42" t="s">
        <v>251</v>
      </c>
      <c r="J24" s="42" t="s">
        <v>252</v>
      </c>
      <c r="K24" s="42" t="s">
        <v>121</v>
      </c>
      <c r="L24" s="46">
        <v>50000</v>
      </c>
      <c r="M24" s="42" t="s">
        <v>66</v>
      </c>
      <c r="N24" s="42" t="s">
        <v>67</v>
      </c>
      <c r="O24" s="42" t="s">
        <v>265</v>
      </c>
      <c r="P24" s="42" t="s">
        <v>266</v>
      </c>
      <c r="Q24" s="42" t="s">
        <v>267</v>
      </c>
      <c r="R24" s="14" t="s">
        <v>256</v>
      </c>
      <c r="S24" s="47" t="s">
        <v>72</v>
      </c>
      <c r="T24" s="42" t="s">
        <v>146</v>
      </c>
      <c r="U24" s="14" t="s">
        <v>115</v>
      </c>
      <c r="V24" s="42" t="s">
        <v>147</v>
      </c>
      <c r="W24" s="42" t="s">
        <v>76</v>
      </c>
      <c r="X24" s="42" t="s">
        <v>77</v>
      </c>
      <c r="Y24" s="42" t="s">
        <v>78</v>
      </c>
      <c r="Z24" s="48" t="s">
        <v>4937</v>
      </c>
    </row>
    <row r="25" spans="1:26" x14ac:dyDescent="0.25">
      <c r="A25" s="14">
        <v>31</v>
      </c>
      <c r="B25" s="42" t="s">
        <v>60</v>
      </c>
      <c r="C25" s="43" t="s">
        <v>9</v>
      </c>
      <c r="D25" s="42" t="s">
        <v>138</v>
      </c>
      <c r="E25" s="44">
        <v>43000</v>
      </c>
      <c r="F25" s="45" t="s">
        <v>268</v>
      </c>
      <c r="G25" s="42">
        <v>8179001192</v>
      </c>
      <c r="H25" s="179" t="s">
        <v>4941</v>
      </c>
      <c r="I25" s="42" t="s">
        <v>269</v>
      </c>
      <c r="J25" s="42" t="s">
        <v>270</v>
      </c>
      <c r="K25" s="42" t="s">
        <v>121</v>
      </c>
      <c r="L25" s="46">
        <v>50000</v>
      </c>
      <c r="M25" s="42" t="s">
        <v>66</v>
      </c>
      <c r="N25" s="42" t="s">
        <v>67</v>
      </c>
      <c r="O25" s="42" t="s">
        <v>271</v>
      </c>
      <c r="P25" s="42" t="s">
        <v>272</v>
      </c>
      <c r="Q25" s="42" t="s">
        <v>273</v>
      </c>
      <c r="R25" s="14" t="s">
        <v>274</v>
      </c>
      <c r="S25" s="47" t="s">
        <v>72</v>
      </c>
      <c r="T25" s="42" t="s">
        <v>146</v>
      </c>
      <c r="U25" s="14" t="s">
        <v>115</v>
      </c>
      <c r="V25" s="42" t="s">
        <v>147</v>
      </c>
      <c r="W25" s="42" t="s">
        <v>76</v>
      </c>
      <c r="X25" s="42" t="s">
        <v>77</v>
      </c>
      <c r="Y25" s="42" t="s">
        <v>78</v>
      </c>
      <c r="Z25" s="48" t="s">
        <v>4937</v>
      </c>
    </row>
    <row r="26" spans="1:26" x14ac:dyDescent="0.25">
      <c r="A26" s="14">
        <v>32</v>
      </c>
      <c r="B26" s="42" t="s">
        <v>60</v>
      </c>
      <c r="C26" s="43" t="s">
        <v>9</v>
      </c>
      <c r="D26" s="42" t="s">
        <v>138</v>
      </c>
      <c r="E26" s="44">
        <v>43003</v>
      </c>
      <c r="F26" s="45" t="s">
        <v>275</v>
      </c>
      <c r="G26" s="42">
        <v>8179001181</v>
      </c>
      <c r="H26" s="179" t="s">
        <v>4941</v>
      </c>
      <c r="I26" s="42" t="s">
        <v>276</v>
      </c>
      <c r="J26" s="42" t="s">
        <v>277</v>
      </c>
      <c r="K26" s="42" t="s">
        <v>121</v>
      </c>
      <c r="L26" s="46">
        <v>50000</v>
      </c>
      <c r="M26" s="42" t="s">
        <v>66</v>
      </c>
      <c r="N26" s="42" t="s">
        <v>67</v>
      </c>
      <c r="O26" s="42" t="s">
        <v>278</v>
      </c>
      <c r="P26" s="42" t="s">
        <v>279</v>
      </c>
      <c r="Q26" s="42" t="s">
        <v>280</v>
      </c>
      <c r="R26" s="14" t="s">
        <v>281</v>
      </c>
      <c r="S26" s="47" t="s">
        <v>72</v>
      </c>
      <c r="T26" s="42" t="s">
        <v>146</v>
      </c>
      <c r="U26" s="14" t="s">
        <v>115</v>
      </c>
      <c r="V26" s="42" t="s">
        <v>147</v>
      </c>
      <c r="W26" s="42" t="s">
        <v>76</v>
      </c>
      <c r="X26" s="42" t="s">
        <v>77</v>
      </c>
      <c r="Y26" s="42" t="s">
        <v>78</v>
      </c>
      <c r="Z26" s="48" t="s">
        <v>4937</v>
      </c>
    </row>
    <row r="27" spans="1:26" x14ac:dyDescent="0.25">
      <c r="A27" s="14">
        <v>33</v>
      </c>
      <c r="B27" s="42" t="s">
        <v>60</v>
      </c>
      <c r="C27" s="43" t="s">
        <v>9</v>
      </c>
      <c r="D27" s="42" t="s">
        <v>138</v>
      </c>
      <c r="E27" s="44">
        <v>43004</v>
      </c>
      <c r="F27" s="45" t="s">
        <v>282</v>
      </c>
      <c r="G27" s="42">
        <v>8179001122</v>
      </c>
      <c r="H27" s="179" t="s">
        <v>4941</v>
      </c>
      <c r="I27" s="42" t="s">
        <v>283</v>
      </c>
      <c r="J27" s="42" t="s">
        <v>284</v>
      </c>
      <c r="K27" s="42" t="s">
        <v>109</v>
      </c>
      <c r="L27" s="46">
        <v>50000</v>
      </c>
      <c r="M27" s="42" t="s">
        <v>66</v>
      </c>
      <c r="N27" s="42" t="s">
        <v>67</v>
      </c>
      <c r="O27" s="42" t="s">
        <v>285</v>
      </c>
      <c r="P27" s="42" t="s">
        <v>286</v>
      </c>
      <c r="Q27" s="42" t="s">
        <v>287</v>
      </c>
      <c r="R27" s="14" t="s">
        <v>288</v>
      </c>
      <c r="S27" s="47" t="s">
        <v>72</v>
      </c>
      <c r="T27" s="42" t="s">
        <v>146</v>
      </c>
      <c r="U27" s="14" t="s">
        <v>115</v>
      </c>
      <c r="V27" s="42" t="s">
        <v>147</v>
      </c>
      <c r="W27" s="42" t="s">
        <v>76</v>
      </c>
      <c r="X27" s="42" t="s">
        <v>77</v>
      </c>
      <c r="Y27" s="42" t="s">
        <v>78</v>
      </c>
      <c r="Z27" s="48" t="s">
        <v>4937</v>
      </c>
    </row>
    <row r="28" spans="1:26" x14ac:dyDescent="0.25">
      <c r="A28" s="14">
        <v>35</v>
      </c>
      <c r="B28" s="42" t="s">
        <v>60</v>
      </c>
      <c r="C28" s="43" t="s">
        <v>9</v>
      </c>
      <c r="D28" s="42" t="s">
        <v>138</v>
      </c>
      <c r="E28" s="44">
        <v>43005</v>
      </c>
      <c r="F28" s="45" t="s">
        <v>296</v>
      </c>
      <c r="G28" s="42">
        <v>8179001281</v>
      </c>
      <c r="H28" s="179" t="s">
        <v>4941</v>
      </c>
      <c r="I28" s="42" t="s">
        <v>297</v>
      </c>
      <c r="J28" s="42" t="s">
        <v>298</v>
      </c>
      <c r="K28" s="42" t="s">
        <v>121</v>
      </c>
      <c r="L28" s="46">
        <v>100000</v>
      </c>
      <c r="M28" s="42" t="s">
        <v>66</v>
      </c>
      <c r="N28" s="42" t="s">
        <v>67</v>
      </c>
      <c r="O28" s="42" t="s">
        <v>299</v>
      </c>
      <c r="P28" s="42" t="s">
        <v>300</v>
      </c>
      <c r="Q28" s="42" t="s">
        <v>301</v>
      </c>
      <c r="R28" s="14" t="s">
        <v>302</v>
      </c>
      <c r="S28" s="47" t="s">
        <v>72</v>
      </c>
      <c r="T28" s="42" t="s">
        <v>146</v>
      </c>
      <c r="U28" s="14" t="s">
        <v>115</v>
      </c>
      <c r="V28" s="42" t="s">
        <v>147</v>
      </c>
      <c r="W28" s="42" t="s">
        <v>76</v>
      </c>
      <c r="X28" s="42" t="s">
        <v>77</v>
      </c>
      <c r="Y28" s="42" t="s">
        <v>78</v>
      </c>
      <c r="Z28" s="48" t="s">
        <v>4937</v>
      </c>
    </row>
    <row r="29" spans="1:26" x14ac:dyDescent="0.25">
      <c r="A29" s="14">
        <v>36</v>
      </c>
      <c r="B29" s="42" t="s">
        <v>60</v>
      </c>
      <c r="C29" s="43" t="s">
        <v>9</v>
      </c>
      <c r="D29" s="42" t="s">
        <v>138</v>
      </c>
      <c r="E29" s="44">
        <v>43005</v>
      </c>
      <c r="F29" s="45" t="s">
        <v>303</v>
      </c>
      <c r="G29" s="42">
        <v>8179001330</v>
      </c>
      <c r="H29" s="179" t="s">
        <v>4941</v>
      </c>
      <c r="I29" s="42" t="s">
        <v>304</v>
      </c>
      <c r="J29" s="42" t="s">
        <v>305</v>
      </c>
      <c r="K29" s="42" t="s">
        <v>121</v>
      </c>
      <c r="L29" s="46">
        <v>50000</v>
      </c>
      <c r="M29" s="42" t="s">
        <v>66</v>
      </c>
      <c r="N29" s="42" t="s">
        <v>67</v>
      </c>
      <c r="O29" s="42" t="s">
        <v>306</v>
      </c>
      <c r="P29" s="42" t="s">
        <v>307</v>
      </c>
      <c r="Q29" s="42" t="s">
        <v>308</v>
      </c>
      <c r="R29" s="14" t="s">
        <v>309</v>
      </c>
      <c r="S29" s="47" t="s">
        <v>72</v>
      </c>
      <c r="T29" s="42" t="s">
        <v>146</v>
      </c>
      <c r="U29" s="14" t="s">
        <v>115</v>
      </c>
      <c r="V29" s="42" t="s">
        <v>147</v>
      </c>
      <c r="W29" s="42" t="s">
        <v>76</v>
      </c>
      <c r="X29" s="42" t="s">
        <v>77</v>
      </c>
      <c r="Y29" s="42" t="s">
        <v>78</v>
      </c>
      <c r="Z29" s="48" t="s">
        <v>4937</v>
      </c>
    </row>
    <row r="30" spans="1:26" x14ac:dyDescent="0.25">
      <c r="A30" s="14">
        <v>37</v>
      </c>
      <c r="B30" s="42" t="s">
        <v>60</v>
      </c>
      <c r="C30" s="43" t="s">
        <v>9</v>
      </c>
      <c r="D30" s="42" t="s">
        <v>138</v>
      </c>
      <c r="E30" s="44">
        <v>43005</v>
      </c>
      <c r="F30" s="45" t="s">
        <v>310</v>
      </c>
      <c r="G30" s="42">
        <v>8162000387</v>
      </c>
      <c r="H30" s="179" t="s">
        <v>4941</v>
      </c>
      <c r="I30" s="42" t="s">
        <v>311</v>
      </c>
      <c r="J30" s="42" t="s">
        <v>312</v>
      </c>
      <c r="K30" s="42" t="s">
        <v>121</v>
      </c>
      <c r="L30" s="46">
        <v>100000</v>
      </c>
      <c r="M30" s="42" t="s">
        <v>66</v>
      </c>
      <c r="N30" s="42" t="s">
        <v>67</v>
      </c>
      <c r="O30" s="42" t="s">
        <v>313</v>
      </c>
      <c r="P30" s="42" t="s">
        <v>314</v>
      </c>
      <c r="Q30" s="42" t="s">
        <v>315</v>
      </c>
      <c r="R30" s="14" t="s">
        <v>316</v>
      </c>
      <c r="S30" s="47" t="s">
        <v>72</v>
      </c>
      <c r="T30" s="42" t="s">
        <v>146</v>
      </c>
      <c r="U30" s="14" t="s">
        <v>115</v>
      </c>
      <c r="V30" s="42" t="s">
        <v>147</v>
      </c>
      <c r="W30" s="42" t="s">
        <v>76</v>
      </c>
      <c r="X30" s="42" t="s">
        <v>77</v>
      </c>
      <c r="Y30" s="42" t="s">
        <v>78</v>
      </c>
      <c r="Z30" s="48" t="s">
        <v>4937</v>
      </c>
    </row>
    <row r="31" spans="1:26" x14ac:dyDescent="0.25">
      <c r="A31" s="14">
        <v>38</v>
      </c>
      <c r="B31" s="42" t="s">
        <v>60</v>
      </c>
      <c r="C31" s="43" t="s">
        <v>9</v>
      </c>
      <c r="D31" s="42" t="s">
        <v>138</v>
      </c>
      <c r="E31" s="44">
        <v>43006</v>
      </c>
      <c r="F31" s="45" t="s">
        <v>317</v>
      </c>
      <c r="G31" s="42">
        <v>8169000344</v>
      </c>
      <c r="H31" s="179" t="s">
        <v>4941</v>
      </c>
      <c r="I31" s="42" t="s">
        <v>318</v>
      </c>
      <c r="J31" s="42" t="s">
        <v>319</v>
      </c>
      <c r="K31" s="42" t="s">
        <v>109</v>
      </c>
      <c r="L31" s="46">
        <v>50000</v>
      </c>
      <c r="M31" s="42" t="s">
        <v>66</v>
      </c>
      <c r="N31" s="42" t="s">
        <v>67</v>
      </c>
      <c r="O31" s="42" t="s">
        <v>320</v>
      </c>
      <c r="P31" s="42" t="s">
        <v>321</v>
      </c>
      <c r="Q31" s="42" t="s">
        <v>322</v>
      </c>
      <c r="R31" s="14" t="s">
        <v>323</v>
      </c>
      <c r="S31" s="47" t="s">
        <v>72</v>
      </c>
      <c r="T31" s="42" t="s">
        <v>146</v>
      </c>
      <c r="U31" s="14" t="s">
        <v>115</v>
      </c>
      <c r="V31" s="42" t="s">
        <v>147</v>
      </c>
      <c r="W31" s="42" t="s">
        <v>76</v>
      </c>
      <c r="X31" s="42" t="s">
        <v>77</v>
      </c>
      <c r="Y31" s="42" t="s">
        <v>78</v>
      </c>
      <c r="Z31" s="48" t="s">
        <v>4937</v>
      </c>
    </row>
    <row r="32" spans="1:26" x14ac:dyDescent="0.25">
      <c r="A32" s="14">
        <v>39</v>
      </c>
      <c r="B32" s="42" t="s">
        <v>60</v>
      </c>
      <c r="C32" s="43" t="s">
        <v>9</v>
      </c>
      <c r="D32" s="42" t="s">
        <v>138</v>
      </c>
      <c r="E32" s="44">
        <v>43006</v>
      </c>
      <c r="F32" s="45" t="s">
        <v>324</v>
      </c>
      <c r="G32" s="42">
        <v>8179001137</v>
      </c>
      <c r="H32" s="179" t="s">
        <v>4941</v>
      </c>
      <c r="I32" s="42" t="s">
        <v>325</v>
      </c>
      <c r="J32" s="42" t="s">
        <v>326</v>
      </c>
      <c r="K32" s="42" t="s">
        <v>109</v>
      </c>
      <c r="L32" s="46">
        <v>100000</v>
      </c>
      <c r="M32" s="42" t="s">
        <v>66</v>
      </c>
      <c r="N32" s="42" t="s">
        <v>67</v>
      </c>
      <c r="O32" s="42" t="s">
        <v>327</v>
      </c>
      <c r="P32" s="42" t="s">
        <v>328</v>
      </c>
      <c r="Q32" s="42" t="s">
        <v>329</v>
      </c>
      <c r="R32" s="14" t="s">
        <v>330</v>
      </c>
      <c r="S32" s="47" t="s">
        <v>72</v>
      </c>
      <c r="T32" s="42" t="s">
        <v>146</v>
      </c>
      <c r="U32" s="14" t="s">
        <v>115</v>
      </c>
      <c r="V32" s="42" t="s">
        <v>147</v>
      </c>
      <c r="W32" s="42" t="s">
        <v>76</v>
      </c>
      <c r="X32" s="42" t="s">
        <v>77</v>
      </c>
      <c r="Y32" s="42" t="s">
        <v>78</v>
      </c>
      <c r="Z32" s="48" t="s">
        <v>4937</v>
      </c>
    </row>
    <row r="33" spans="1:26" x14ac:dyDescent="0.25">
      <c r="A33" s="14">
        <v>41</v>
      </c>
      <c r="B33" s="42" t="s">
        <v>60</v>
      </c>
      <c r="C33" s="43" t="s">
        <v>9</v>
      </c>
      <c r="D33" s="42" t="s">
        <v>138</v>
      </c>
      <c r="E33" s="44">
        <v>43007</v>
      </c>
      <c r="F33" s="45" t="s">
        <v>338</v>
      </c>
      <c r="G33" s="42">
        <v>8179001263</v>
      </c>
      <c r="H33" s="179" t="s">
        <v>4941</v>
      </c>
      <c r="I33" s="42" t="s">
        <v>339</v>
      </c>
      <c r="J33" s="42" t="s">
        <v>340</v>
      </c>
      <c r="K33" s="42" t="s">
        <v>121</v>
      </c>
      <c r="L33" s="46">
        <v>50000</v>
      </c>
      <c r="M33" s="42" t="s">
        <v>66</v>
      </c>
      <c r="N33" s="42" t="s">
        <v>67</v>
      </c>
      <c r="O33" s="42" t="s">
        <v>341</v>
      </c>
      <c r="P33" s="42" t="s">
        <v>342</v>
      </c>
      <c r="Q33" s="42" t="s">
        <v>343</v>
      </c>
      <c r="R33" s="14" t="s">
        <v>344</v>
      </c>
      <c r="S33" s="47" t="s">
        <v>72</v>
      </c>
      <c r="T33" s="42" t="s">
        <v>146</v>
      </c>
      <c r="U33" s="14" t="s">
        <v>115</v>
      </c>
      <c r="V33" s="42" t="s">
        <v>147</v>
      </c>
      <c r="W33" s="42" t="s">
        <v>76</v>
      </c>
      <c r="X33" s="42" t="s">
        <v>77</v>
      </c>
      <c r="Y33" s="42" t="s">
        <v>78</v>
      </c>
      <c r="Z33" s="48" t="s">
        <v>4937</v>
      </c>
    </row>
    <row r="34" spans="1:26" x14ac:dyDescent="0.25">
      <c r="A34" s="14">
        <v>42</v>
      </c>
      <c r="B34" s="42" t="s">
        <v>60</v>
      </c>
      <c r="C34" s="43" t="s">
        <v>9</v>
      </c>
      <c r="D34" s="42" t="s">
        <v>138</v>
      </c>
      <c r="E34" s="44">
        <v>43008</v>
      </c>
      <c r="F34" s="45" t="s">
        <v>345</v>
      </c>
      <c r="G34" s="42">
        <v>8179001345</v>
      </c>
      <c r="H34" s="179" t="s">
        <v>4941</v>
      </c>
      <c r="I34" s="42" t="s">
        <v>346</v>
      </c>
      <c r="J34" s="42" t="s">
        <v>347</v>
      </c>
      <c r="K34" s="42" t="s">
        <v>121</v>
      </c>
      <c r="L34" s="46">
        <v>150000</v>
      </c>
      <c r="M34" s="42" t="s">
        <v>66</v>
      </c>
      <c r="N34" s="42" t="s">
        <v>67</v>
      </c>
      <c r="O34" s="42" t="s">
        <v>348</v>
      </c>
      <c r="P34" s="42" t="s">
        <v>349</v>
      </c>
      <c r="Q34" s="42" t="s">
        <v>350</v>
      </c>
      <c r="R34" s="14" t="s">
        <v>351</v>
      </c>
      <c r="S34" s="47" t="s">
        <v>72</v>
      </c>
      <c r="T34" s="42" t="s">
        <v>146</v>
      </c>
      <c r="U34" s="14" t="s">
        <v>115</v>
      </c>
      <c r="V34" s="42" t="s">
        <v>147</v>
      </c>
      <c r="W34" s="42" t="s">
        <v>76</v>
      </c>
      <c r="X34" s="42" t="s">
        <v>77</v>
      </c>
      <c r="Y34" s="42" t="s">
        <v>78</v>
      </c>
      <c r="Z34" s="48" t="s">
        <v>4937</v>
      </c>
    </row>
    <row r="35" spans="1:26" x14ac:dyDescent="0.25">
      <c r="A35" s="14">
        <v>43</v>
      </c>
      <c r="B35" s="42" t="s">
        <v>60</v>
      </c>
      <c r="C35" s="43" t="s">
        <v>9</v>
      </c>
      <c r="D35" s="42" t="s">
        <v>138</v>
      </c>
      <c r="E35" s="44">
        <v>43008</v>
      </c>
      <c r="F35" s="45" t="s">
        <v>352</v>
      </c>
      <c r="G35" s="42">
        <v>8179001205</v>
      </c>
      <c r="H35" s="179" t="s">
        <v>4941</v>
      </c>
      <c r="I35" s="42" t="s">
        <v>353</v>
      </c>
      <c r="J35" s="42" t="s">
        <v>354</v>
      </c>
      <c r="K35" s="42" t="s">
        <v>121</v>
      </c>
      <c r="L35" s="46">
        <v>50000</v>
      </c>
      <c r="M35" s="42" t="s">
        <v>66</v>
      </c>
      <c r="N35" s="42" t="s">
        <v>67</v>
      </c>
      <c r="O35" s="42" t="s">
        <v>355</v>
      </c>
      <c r="P35" s="42" t="s">
        <v>356</v>
      </c>
      <c r="Q35" s="42" t="s">
        <v>357</v>
      </c>
      <c r="R35" s="14" t="s">
        <v>358</v>
      </c>
      <c r="S35" s="47" t="s">
        <v>72</v>
      </c>
      <c r="T35" s="42" t="s">
        <v>146</v>
      </c>
      <c r="U35" s="14" t="s">
        <v>115</v>
      </c>
      <c r="V35" s="42" t="s">
        <v>147</v>
      </c>
      <c r="W35" s="42" t="s">
        <v>76</v>
      </c>
      <c r="X35" s="42" t="s">
        <v>77</v>
      </c>
      <c r="Y35" s="42" t="s">
        <v>78</v>
      </c>
      <c r="Z35" s="48" t="s">
        <v>4937</v>
      </c>
    </row>
    <row r="36" spans="1:26" x14ac:dyDescent="0.25">
      <c r="A36" s="14">
        <v>44</v>
      </c>
      <c r="B36" s="42" t="s">
        <v>60</v>
      </c>
      <c r="C36" s="43" t="s">
        <v>9</v>
      </c>
      <c r="D36" s="42" t="s">
        <v>138</v>
      </c>
      <c r="E36" s="44">
        <v>43008</v>
      </c>
      <c r="F36" s="45" t="s">
        <v>359</v>
      </c>
      <c r="G36" s="42">
        <v>8162000384</v>
      </c>
      <c r="H36" s="179" t="s">
        <v>4941</v>
      </c>
      <c r="I36" s="42" t="s">
        <v>360</v>
      </c>
      <c r="J36" s="42" t="s">
        <v>361</v>
      </c>
      <c r="K36" s="42" t="s">
        <v>121</v>
      </c>
      <c r="L36" s="46">
        <v>100000</v>
      </c>
      <c r="M36" s="42" t="s">
        <v>66</v>
      </c>
      <c r="N36" s="42" t="s">
        <v>67</v>
      </c>
      <c r="O36" s="42" t="s">
        <v>362</v>
      </c>
      <c r="P36" s="42" t="s">
        <v>363</v>
      </c>
      <c r="Q36" s="42" t="s">
        <v>364</v>
      </c>
      <c r="R36" s="14" t="s">
        <v>365</v>
      </c>
      <c r="S36" s="47" t="s">
        <v>72</v>
      </c>
      <c r="T36" s="42" t="s">
        <v>146</v>
      </c>
      <c r="U36" s="14" t="s">
        <v>115</v>
      </c>
      <c r="V36" s="42" t="s">
        <v>147</v>
      </c>
      <c r="W36" s="42" t="s">
        <v>76</v>
      </c>
      <c r="X36" s="42" t="s">
        <v>77</v>
      </c>
      <c r="Y36" s="42" t="s">
        <v>78</v>
      </c>
      <c r="Z36" s="48" t="s">
        <v>4937</v>
      </c>
    </row>
    <row r="37" spans="1:26" x14ac:dyDescent="0.25">
      <c r="A37" s="14">
        <v>45</v>
      </c>
      <c r="B37" s="42" t="s">
        <v>60</v>
      </c>
      <c r="C37" s="43" t="s">
        <v>9</v>
      </c>
      <c r="D37" s="42" t="s">
        <v>61</v>
      </c>
      <c r="E37" s="44">
        <v>42990</v>
      </c>
      <c r="F37" s="45" t="s">
        <v>366</v>
      </c>
      <c r="G37" s="42">
        <v>8222000024</v>
      </c>
      <c r="H37" s="179" t="s">
        <v>4941</v>
      </c>
      <c r="I37" s="42" t="s">
        <v>367</v>
      </c>
      <c r="J37" s="42" t="s">
        <v>368</v>
      </c>
      <c r="K37" s="42" t="s">
        <v>369</v>
      </c>
      <c r="L37" s="46">
        <v>150000</v>
      </c>
      <c r="M37" s="42" t="s">
        <v>66</v>
      </c>
      <c r="N37" s="42" t="s">
        <v>67</v>
      </c>
      <c r="O37" s="42" t="s">
        <v>370</v>
      </c>
      <c r="P37" s="42" t="s">
        <v>371</v>
      </c>
      <c r="Q37" s="42" t="s">
        <v>372</v>
      </c>
      <c r="R37" s="14" t="s">
        <v>373</v>
      </c>
      <c r="S37" s="47" t="s">
        <v>72</v>
      </c>
      <c r="T37" s="42" t="s">
        <v>374</v>
      </c>
      <c r="U37" s="14" t="s">
        <v>375</v>
      </c>
      <c r="V37" s="42" t="s">
        <v>90</v>
      </c>
      <c r="W37" s="42" t="s">
        <v>76</v>
      </c>
      <c r="X37" s="42" t="s">
        <v>77</v>
      </c>
      <c r="Y37" s="42" t="s">
        <v>78</v>
      </c>
      <c r="Z37" s="48" t="s">
        <v>4936</v>
      </c>
    </row>
    <row r="38" spans="1:26" x14ac:dyDescent="0.25">
      <c r="A38" s="14">
        <v>48</v>
      </c>
      <c r="B38" s="42" t="s">
        <v>60</v>
      </c>
      <c r="C38" s="43" t="s">
        <v>9</v>
      </c>
      <c r="D38" s="42" t="s">
        <v>61</v>
      </c>
      <c r="E38" s="52">
        <v>42998</v>
      </c>
      <c r="F38" s="58" t="s">
        <v>381</v>
      </c>
      <c r="G38" s="42">
        <v>8159000405</v>
      </c>
      <c r="H38" s="179" t="s">
        <v>4941</v>
      </c>
      <c r="I38" s="42" t="s">
        <v>382</v>
      </c>
      <c r="J38" s="42" t="s">
        <v>383</v>
      </c>
      <c r="K38" s="42" t="s">
        <v>384</v>
      </c>
      <c r="L38" s="46">
        <v>300000</v>
      </c>
      <c r="M38" s="42" t="s">
        <v>66</v>
      </c>
      <c r="N38" s="42" t="s">
        <v>67</v>
      </c>
      <c r="O38" s="42" t="s">
        <v>385</v>
      </c>
      <c r="P38" s="42" t="s">
        <v>386</v>
      </c>
      <c r="Q38" s="42" t="s">
        <v>387</v>
      </c>
      <c r="R38" s="14" t="s">
        <v>388</v>
      </c>
      <c r="S38" s="47" t="s">
        <v>72</v>
      </c>
      <c r="T38" s="42" t="s">
        <v>389</v>
      </c>
      <c r="U38" s="14" t="s">
        <v>380</v>
      </c>
      <c r="V38" s="42" t="s">
        <v>90</v>
      </c>
      <c r="W38" s="42" t="s">
        <v>76</v>
      </c>
      <c r="X38" s="42" t="s">
        <v>77</v>
      </c>
      <c r="Y38" s="42" t="s">
        <v>78</v>
      </c>
      <c r="Z38" s="48" t="s">
        <v>4936</v>
      </c>
    </row>
    <row r="39" spans="1:26" x14ac:dyDescent="0.25">
      <c r="A39" s="14">
        <v>57</v>
      </c>
      <c r="B39" s="42" t="s">
        <v>391</v>
      </c>
      <c r="C39" s="43" t="s">
        <v>9</v>
      </c>
      <c r="D39" s="42" t="s">
        <v>61</v>
      </c>
      <c r="E39" s="44">
        <v>42890</v>
      </c>
      <c r="F39" s="45" t="s">
        <v>401</v>
      </c>
      <c r="G39" s="42">
        <v>8179001096</v>
      </c>
      <c r="H39" s="179" t="s">
        <v>4941</v>
      </c>
      <c r="I39" s="42" t="s">
        <v>402</v>
      </c>
      <c r="J39" s="42" t="s">
        <v>403</v>
      </c>
      <c r="K39" s="42" t="s">
        <v>109</v>
      </c>
      <c r="L39" s="46">
        <v>50000</v>
      </c>
      <c r="M39" s="42" t="s">
        <v>66</v>
      </c>
      <c r="N39" s="42" t="s">
        <v>67</v>
      </c>
      <c r="O39" s="42" t="s">
        <v>404</v>
      </c>
      <c r="P39" s="42" t="s">
        <v>405</v>
      </c>
      <c r="Q39" s="42" t="s">
        <v>406</v>
      </c>
      <c r="R39" s="14" t="s">
        <v>407</v>
      </c>
      <c r="S39" s="47" t="s">
        <v>72</v>
      </c>
      <c r="T39" s="42" t="s">
        <v>408</v>
      </c>
      <c r="U39" s="14" t="s">
        <v>115</v>
      </c>
      <c r="V39" s="42" t="s">
        <v>90</v>
      </c>
      <c r="W39" s="42" t="s">
        <v>409</v>
      </c>
      <c r="X39" s="42" t="s">
        <v>77</v>
      </c>
      <c r="Y39" s="42" t="s">
        <v>78</v>
      </c>
      <c r="Z39" s="48" t="s">
        <v>4936</v>
      </c>
    </row>
    <row r="40" spans="1:26" x14ac:dyDescent="0.25">
      <c r="A40" s="14">
        <v>58</v>
      </c>
      <c r="B40" s="42" t="s">
        <v>391</v>
      </c>
      <c r="C40" s="43" t="s">
        <v>9</v>
      </c>
      <c r="D40" s="42" t="s">
        <v>61</v>
      </c>
      <c r="E40" s="44">
        <v>42890</v>
      </c>
      <c r="F40" s="45" t="s">
        <v>410</v>
      </c>
      <c r="G40" s="42">
        <v>8169000487</v>
      </c>
      <c r="H40" s="179" t="s">
        <v>4941</v>
      </c>
      <c r="I40" s="42" t="s">
        <v>411</v>
      </c>
      <c r="J40" s="42" t="s">
        <v>412</v>
      </c>
      <c r="K40" s="42" t="s">
        <v>121</v>
      </c>
      <c r="L40" s="46">
        <v>200000</v>
      </c>
      <c r="M40" s="42" t="s">
        <v>66</v>
      </c>
      <c r="N40" s="42" t="s">
        <v>67</v>
      </c>
      <c r="O40" s="42" t="s">
        <v>413</v>
      </c>
      <c r="P40" s="42" t="s">
        <v>414</v>
      </c>
      <c r="Q40" s="42" t="s">
        <v>415</v>
      </c>
      <c r="R40" s="14" t="s">
        <v>416</v>
      </c>
      <c r="S40" s="47" t="s">
        <v>72</v>
      </c>
      <c r="T40" s="42" t="s">
        <v>408</v>
      </c>
      <c r="U40" s="14" t="s">
        <v>115</v>
      </c>
      <c r="V40" s="42" t="s">
        <v>90</v>
      </c>
      <c r="W40" s="42" t="s">
        <v>417</v>
      </c>
      <c r="X40" s="42" t="s">
        <v>77</v>
      </c>
      <c r="Y40" s="42" t="s">
        <v>78</v>
      </c>
      <c r="Z40" s="48" t="s">
        <v>4936</v>
      </c>
    </row>
    <row r="41" spans="1:26" x14ac:dyDescent="0.25">
      <c r="A41" s="14">
        <v>59</v>
      </c>
      <c r="B41" s="42" t="s">
        <v>391</v>
      </c>
      <c r="C41" s="43" t="s">
        <v>9</v>
      </c>
      <c r="D41" s="42" t="s">
        <v>61</v>
      </c>
      <c r="E41" s="44">
        <v>42894</v>
      </c>
      <c r="F41" s="45" t="s">
        <v>418</v>
      </c>
      <c r="G41" s="42">
        <v>8162000396</v>
      </c>
      <c r="H41" s="179" t="s">
        <v>4941</v>
      </c>
      <c r="I41" s="42" t="s">
        <v>419</v>
      </c>
      <c r="J41" s="42" t="s">
        <v>420</v>
      </c>
      <c r="K41" s="42" t="s">
        <v>121</v>
      </c>
      <c r="L41" s="46">
        <v>100000</v>
      </c>
      <c r="M41" s="42" t="s">
        <v>66</v>
      </c>
      <c r="N41" s="42" t="s">
        <v>67</v>
      </c>
      <c r="O41" s="42" t="s">
        <v>421</v>
      </c>
      <c r="P41" s="42" t="s">
        <v>422</v>
      </c>
      <c r="Q41" s="42" t="s">
        <v>423</v>
      </c>
      <c r="R41" s="14" t="s">
        <v>424</v>
      </c>
      <c r="S41" s="47" t="s">
        <v>72</v>
      </c>
      <c r="T41" s="42" t="s">
        <v>408</v>
      </c>
      <c r="U41" s="14" t="s">
        <v>115</v>
      </c>
      <c r="V41" s="42" t="s">
        <v>90</v>
      </c>
      <c r="W41" s="42" t="s">
        <v>425</v>
      </c>
      <c r="X41" s="42" t="s">
        <v>77</v>
      </c>
      <c r="Y41" s="42" t="s">
        <v>78</v>
      </c>
      <c r="Z41" s="48" t="s">
        <v>4936</v>
      </c>
    </row>
    <row r="42" spans="1:26" x14ac:dyDescent="0.25">
      <c r="A42" s="14">
        <v>60</v>
      </c>
      <c r="B42" s="42" t="s">
        <v>391</v>
      </c>
      <c r="C42" s="43" t="s">
        <v>9</v>
      </c>
      <c r="D42" s="42" t="s">
        <v>61</v>
      </c>
      <c r="E42" s="44">
        <v>42894</v>
      </c>
      <c r="F42" s="45" t="s">
        <v>426</v>
      </c>
      <c r="G42" s="42">
        <v>8179001166</v>
      </c>
      <c r="H42" s="179" t="s">
        <v>4941</v>
      </c>
      <c r="I42" s="42" t="s">
        <v>427</v>
      </c>
      <c r="J42" s="42" t="s">
        <v>428</v>
      </c>
      <c r="K42" s="42" t="s">
        <v>109</v>
      </c>
      <c r="L42" s="46">
        <v>700000</v>
      </c>
      <c r="M42" s="42" t="s">
        <v>66</v>
      </c>
      <c r="N42" s="42" t="s">
        <v>67</v>
      </c>
      <c r="O42" s="42" t="s">
        <v>429</v>
      </c>
      <c r="P42" s="42" t="s">
        <v>430</v>
      </c>
      <c r="Q42" s="42" t="s">
        <v>431</v>
      </c>
      <c r="R42" s="14" t="s">
        <v>432</v>
      </c>
      <c r="S42" s="47" t="s">
        <v>72</v>
      </c>
      <c r="T42" s="42" t="s">
        <v>408</v>
      </c>
      <c r="U42" s="14" t="s">
        <v>115</v>
      </c>
      <c r="V42" s="42" t="s">
        <v>433</v>
      </c>
      <c r="W42" s="42" t="s">
        <v>434</v>
      </c>
      <c r="X42" s="42" t="s">
        <v>77</v>
      </c>
      <c r="Y42" s="42" t="s">
        <v>78</v>
      </c>
      <c r="Z42" s="48" t="s">
        <v>4936</v>
      </c>
    </row>
    <row r="43" spans="1:26" x14ac:dyDescent="0.25">
      <c r="A43" s="14">
        <v>61</v>
      </c>
      <c r="B43" s="42" t="s">
        <v>391</v>
      </c>
      <c r="C43" s="43" t="s">
        <v>9</v>
      </c>
      <c r="D43" s="42" t="s">
        <v>61</v>
      </c>
      <c r="E43" s="44">
        <v>42894</v>
      </c>
      <c r="F43" s="45" t="s">
        <v>435</v>
      </c>
      <c r="G43" s="42">
        <v>8179001302</v>
      </c>
      <c r="H43" s="179" t="s">
        <v>4941</v>
      </c>
      <c r="I43" s="42" t="s">
        <v>436</v>
      </c>
      <c r="J43" s="42" t="s">
        <v>437</v>
      </c>
      <c r="K43" s="42" t="s">
        <v>121</v>
      </c>
      <c r="L43" s="46">
        <v>100000</v>
      </c>
      <c r="M43" s="42" t="s">
        <v>66</v>
      </c>
      <c r="N43" s="42" t="s">
        <v>67</v>
      </c>
      <c r="O43" s="42" t="s">
        <v>438</v>
      </c>
      <c r="P43" s="42" t="s">
        <v>439</v>
      </c>
      <c r="Q43" s="42" t="s">
        <v>440</v>
      </c>
      <c r="R43" s="14" t="s">
        <v>441</v>
      </c>
      <c r="S43" s="47" t="s">
        <v>72</v>
      </c>
      <c r="T43" s="42" t="s">
        <v>408</v>
      </c>
      <c r="U43" s="14" t="s">
        <v>115</v>
      </c>
      <c r="V43" s="42" t="s">
        <v>90</v>
      </c>
      <c r="W43" s="42" t="s">
        <v>442</v>
      </c>
      <c r="X43" s="42" t="s">
        <v>77</v>
      </c>
      <c r="Y43" s="42" t="s">
        <v>78</v>
      </c>
      <c r="Z43" s="48" t="s">
        <v>4936</v>
      </c>
    </row>
    <row r="44" spans="1:26" x14ac:dyDescent="0.25">
      <c r="A44" s="14">
        <v>62</v>
      </c>
      <c r="B44" s="42" t="s">
        <v>391</v>
      </c>
      <c r="C44" s="43" t="s">
        <v>9</v>
      </c>
      <c r="D44" s="42" t="s">
        <v>61</v>
      </c>
      <c r="E44" s="44">
        <v>42895</v>
      </c>
      <c r="F44" s="45" t="s">
        <v>443</v>
      </c>
      <c r="G44" s="42">
        <v>8172000414</v>
      </c>
      <c r="H44" s="179" t="s">
        <v>4941</v>
      </c>
      <c r="I44" s="42" t="s">
        <v>444</v>
      </c>
      <c r="J44" s="42" t="s">
        <v>445</v>
      </c>
      <c r="K44" s="42" t="s">
        <v>121</v>
      </c>
      <c r="L44" s="46">
        <v>100000</v>
      </c>
      <c r="M44" s="42" t="s">
        <v>66</v>
      </c>
      <c r="N44" s="42" t="s">
        <v>67</v>
      </c>
      <c r="O44" s="42" t="s">
        <v>446</v>
      </c>
      <c r="P44" s="42" t="s">
        <v>447</v>
      </c>
      <c r="Q44" s="42" t="s">
        <v>448</v>
      </c>
      <c r="R44" s="14" t="s">
        <v>449</v>
      </c>
      <c r="S44" s="47" t="s">
        <v>72</v>
      </c>
      <c r="T44" s="42" t="s">
        <v>408</v>
      </c>
      <c r="U44" s="14" t="s">
        <v>115</v>
      </c>
      <c r="V44" s="42" t="s">
        <v>450</v>
      </c>
      <c r="W44" s="42" t="s">
        <v>451</v>
      </c>
      <c r="X44" s="42" t="s">
        <v>77</v>
      </c>
      <c r="Y44" s="42" t="s">
        <v>78</v>
      </c>
      <c r="Z44" s="48" t="s">
        <v>4936</v>
      </c>
    </row>
    <row r="45" spans="1:26" x14ac:dyDescent="0.25">
      <c r="A45" s="14">
        <v>63</v>
      </c>
      <c r="B45" s="42" t="s">
        <v>391</v>
      </c>
      <c r="C45" s="43" t="s">
        <v>9</v>
      </c>
      <c r="D45" s="42" t="s">
        <v>61</v>
      </c>
      <c r="E45" s="44">
        <v>42905</v>
      </c>
      <c r="F45" s="45" t="s">
        <v>452</v>
      </c>
      <c r="G45" s="42">
        <v>8179001312</v>
      </c>
      <c r="H45" s="179" t="s">
        <v>4941</v>
      </c>
      <c r="I45" s="42" t="s">
        <v>453</v>
      </c>
      <c r="J45" s="42" t="s">
        <v>454</v>
      </c>
      <c r="K45" s="42" t="s">
        <v>121</v>
      </c>
      <c r="L45" s="46">
        <v>300000</v>
      </c>
      <c r="M45" s="42" t="s">
        <v>66</v>
      </c>
      <c r="N45" s="42" t="s">
        <v>67</v>
      </c>
      <c r="O45" s="42" t="s">
        <v>455</v>
      </c>
      <c r="P45" s="42" t="s">
        <v>456</v>
      </c>
      <c r="Q45" s="42" t="s">
        <v>457</v>
      </c>
      <c r="R45" s="14" t="s">
        <v>458</v>
      </c>
      <c r="S45" s="47" t="s">
        <v>72</v>
      </c>
      <c r="T45" s="42" t="s">
        <v>408</v>
      </c>
      <c r="U45" s="14" t="s">
        <v>115</v>
      </c>
      <c r="V45" s="42" t="s">
        <v>90</v>
      </c>
      <c r="W45" s="42" t="s">
        <v>459</v>
      </c>
      <c r="X45" s="42" t="s">
        <v>77</v>
      </c>
      <c r="Y45" s="42" t="s">
        <v>78</v>
      </c>
      <c r="Z45" s="48" t="s">
        <v>4936</v>
      </c>
    </row>
    <row r="46" spans="1:26" x14ac:dyDescent="0.25">
      <c r="A46" s="14">
        <v>64</v>
      </c>
      <c r="B46" s="42" t="s">
        <v>391</v>
      </c>
      <c r="C46" s="43" t="s">
        <v>9</v>
      </c>
      <c r="D46" s="42" t="s">
        <v>61</v>
      </c>
      <c r="E46" s="44">
        <v>42907</v>
      </c>
      <c r="F46" s="45" t="s">
        <v>460</v>
      </c>
      <c r="G46" s="42">
        <v>8172000414</v>
      </c>
      <c r="H46" s="179" t="s">
        <v>4941</v>
      </c>
      <c r="I46" s="42" t="s">
        <v>444</v>
      </c>
      <c r="J46" s="42" t="s">
        <v>445</v>
      </c>
      <c r="K46" s="42" t="s">
        <v>121</v>
      </c>
      <c r="L46" s="46">
        <v>300000</v>
      </c>
      <c r="M46" s="42" t="s">
        <v>66</v>
      </c>
      <c r="N46" s="42" t="s">
        <v>67</v>
      </c>
      <c r="O46" s="42" t="s">
        <v>461</v>
      </c>
      <c r="P46" s="42" t="s">
        <v>462</v>
      </c>
      <c r="Q46" s="42" t="s">
        <v>463</v>
      </c>
      <c r="R46" s="14" t="s">
        <v>449</v>
      </c>
      <c r="S46" s="47" t="s">
        <v>72</v>
      </c>
      <c r="T46" s="42" t="s">
        <v>408</v>
      </c>
      <c r="U46" s="14" t="s">
        <v>115</v>
      </c>
      <c r="V46" s="42" t="s">
        <v>433</v>
      </c>
      <c r="W46" s="42" t="s">
        <v>464</v>
      </c>
      <c r="X46" s="42" t="s">
        <v>77</v>
      </c>
      <c r="Y46" s="42" t="s">
        <v>78</v>
      </c>
      <c r="Z46" s="48" t="s">
        <v>4936</v>
      </c>
    </row>
    <row r="47" spans="1:26" x14ac:dyDescent="0.25">
      <c r="A47" s="14">
        <v>65</v>
      </c>
      <c r="B47" s="42" t="s">
        <v>391</v>
      </c>
      <c r="C47" s="43" t="s">
        <v>9</v>
      </c>
      <c r="D47" s="42" t="s">
        <v>61</v>
      </c>
      <c r="E47" s="44">
        <v>42908</v>
      </c>
      <c r="F47" s="45" t="s">
        <v>465</v>
      </c>
      <c r="G47" s="42">
        <v>8179001133</v>
      </c>
      <c r="H47" s="179" t="s">
        <v>4941</v>
      </c>
      <c r="I47" s="42" t="s">
        <v>466</v>
      </c>
      <c r="J47" s="42" t="s">
        <v>467</v>
      </c>
      <c r="K47" s="42" t="s">
        <v>109</v>
      </c>
      <c r="L47" s="46">
        <v>500000</v>
      </c>
      <c r="M47" s="42" t="s">
        <v>66</v>
      </c>
      <c r="N47" s="42" t="s">
        <v>67</v>
      </c>
      <c r="O47" s="42" t="s">
        <v>468</v>
      </c>
      <c r="P47" s="42" t="s">
        <v>469</v>
      </c>
      <c r="Q47" s="42" t="s">
        <v>470</v>
      </c>
      <c r="R47" s="14" t="s">
        <v>471</v>
      </c>
      <c r="S47" s="47" t="s">
        <v>72</v>
      </c>
      <c r="T47" s="42" t="s">
        <v>408</v>
      </c>
      <c r="U47" s="14" t="s">
        <v>115</v>
      </c>
      <c r="V47" s="42" t="s">
        <v>90</v>
      </c>
      <c r="W47" s="42" t="s">
        <v>417</v>
      </c>
      <c r="X47" s="42" t="s">
        <v>77</v>
      </c>
      <c r="Y47" s="42" t="s">
        <v>78</v>
      </c>
      <c r="Z47" s="48" t="s">
        <v>4936</v>
      </c>
    </row>
    <row r="48" spans="1:26" x14ac:dyDescent="0.25">
      <c r="A48" s="14">
        <v>66</v>
      </c>
      <c r="B48" s="42" t="s">
        <v>391</v>
      </c>
      <c r="C48" s="43" t="s">
        <v>9</v>
      </c>
      <c r="D48" s="42" t="s">
        <v>61</v>
      </c>
      <c r="E48" s="44">
        <v>42909</v>
      </c>
      <c r="F48" s="45" t="s">
        <v>472</v>
      </c>
      <c r="G48" s="42">
        <v>8179001248</v>
      </c>
      <c r="H48" s="179" t="s">
        <v>4941</v>
      </c>
      <c r="I48" s="42" t="s">
        <v>473</v>
      </c>
      <c r="J48" s="42" t="s">
        <v>474</v>
      </c>
      <c r="K48" s="42" t="s">
        <v>121</v>
      </c>
      <c r="L48" s="46">
        <v>300000</v>
      </c>
      <c r="M48" s="42" t="s">
        <v>66</v>
      </c>
      <c r="N48" s="42" t="s">
        <v>67</v>
      </c>
      <c r="O48" s="42" t="s">
        <v>475</v>
      </c>
      <c r="P48" s="42" t="s">
        <v>476</v>
      </c>
      <c r="Q48" s="42" t="s">
        <v>477</v>
      </c>
      <c r="R48" s="14" t="s">
        <v>478</v>
      </c>
      <c r="S48" s="47" t="s">
        <v>72</v>
      </c>
      <c r="T48" s="42" t="s">
        <v>408</v>
      </c>
      <c r="U48" s="14" t="s">
        <v>115</v>
      </c>
      <c r="V48" s="42" t="s">
        <v>433</v>
      </c>
      <c r="W48" s="42" t="s">
        <v>479</v>
      </c>
      <c r="X48" s="42" t="s">
        <v>77</v>
      </c>
      <c r="Y48" s="42" t="s">
        <v>78</v>
      </c>
      <c r="Z48" s="48" t="s">
        <v>4936</v>
      </c>
    </row>
    <row r="49" spans="1:26" x14ac:dyDescent="0.25">
      <c r="A49" s="14">
        <v>67</v>
      </c>
      <c r="B49" s="42" t="s">
        <v>391</v>
      </c>
      <c r="C49" s="43" t="s">
        <v>9</v>
      </c>
      <c r="D49" s="42" t="s">
        <v>61</v>
      </c>
      <c r="E49" s="44">
        <v>42910</v>
      </c>
      <c r="F49" s="45" t="s">
        <v>480</v>
      </c>
      <c r="G49" s="42">
        <v>8179001193</v>
      </c>
      <c r="H49" s="179" t="s">
        <v>4941</v>
      </c>
      <c r="I49" s="42" t="s">
        <v>481</v>
      </c>
      <c r="J49" s="42" t="s">
        <v>482</v>
      </c>
      <c r="K49" s="42" t="s">
        <v>121</v>
      </c>
      <c r="L49" s="46">
        <v>50000</v>
      </c>
      <c r="M49" s="42" t="s">
        <v>66</v>
      </c>
      <c r="N49" s="42" t="s">
        <v>67</v>
      </c>
      <c r="O49" s="42" t="s">
        <v>483</v>
      </c>
      <c r="P49" s="42" t="s">
        <v>484</v>
      </c>
      <c r="Q49" s="42" t="s">
        <v>485</v>
      </c>
      <c r="R49" s="14" t="s">
        <v>486</v>
      </c>
      <c r="S49" s="47" t="s">
        <v>72</v>
      </c>
      <c r="T49" s="42" t="s">
        <v>408</v>
      </c>
      <c r="U49" s="14" t="s">
        <v>115</v>
      </c>
      <c r="V49" s="42" t="s">
        <v>487</v>
      </c>
      <c r="W49" s="42" t="s">
        <v>488</v>
      </c>
      <c r="X49" s="42" t="s">
        <v>77</v>
      </c>
      <c r="Y49" s="42" t="s">
        <v>78</v>
      </c>
      <c r="Z49" s="48" t="s">
        <v>4936</v>
      </c>
    </row>
    <row r="50" spans="1:26" x14ac:dyDescent="0.25">
      <c r="A50" s="14">
        <v>68</v>
      </c>
      <c r="B50" s="42" t="s">
        <v>391</v>
      </c>
      <c r="C50" s="43" t="s">
        <v>9</v>
      </c>
      <c r="D50" s="42" t="s">
        <v>61</v>
      </c>
      <c r="E50" s="44">
        <v>42911</v>
      </c>
      <c r="F50" s="45" t="s">
        <v>489</v>
      </c>
      <c r="G50" s="42">
        <v>8179001198</v>
      </c>
      <c r="H50" s="179" t="s">
        <v>4941</v>
      </c>
      <c r="I50" s="42" t="s">
        <v>490</v>
      </c>
      <c r="J50" s="42" t="s">
        <v>491</v>
      </c>
      <c r="K50" s="42" t="s">
        <v>121</v>
      </c>
      <c r="L50" s="46">
        <v>250000</v>
      </c>
      <c r="M50" s="42" t="s">
        <v>66</v>
      </c>
      <c r="N50" s="42" t="s">
        <v>67</v>
      </c>
      <c r="O50" s="42" t="s">
        <v>492</v>
      </c>
      <c r="P50" s="42" t="s">
        <v>493</v>
      </c>
      <c r="Q50" s="42" t="s">
        <v>494</v>
      </c>
      <c r="R50" s="14" t="s">
        <v>495</v>
      </c>
      <c r="S50" s="47" t="s">
        <v>72</v>
      </c>
      <c r="T50" s="42" t="s">
        <v>408</v>
      </c>
      <c r="U50" s="14" t="s">
        <v>115</v>
      </c>
      <c r="V50" s="42" t="s">
        <v>116</v>
      </c>
      <c r="W50" s="42" t="s">
        <v>496</v>
      </c>
      <c r="X50" s="42" t="s">
        <v>77</v>
      </c>
      <c r="Y50" s="42" t="s">
        <v>78</v>
      </c>
      <c r="Z50" s="48" t="s">
        <v>4936</v>
      </c>
    </row>
    <row r="51" spans="1:26" x14ac:dyDescent="0.25">
      <c r="A51" s="14">
        <v>70</v>
      </c>
      <c r="B51" s="42" t="s">
        <v>391</v>
      </c>
      <c r="C51" s="43" t="s">
        <v>9</v>
      </c>
      <c r="D51" s="42" t="s">
        <v>61</v>
      </c>
      <c r="E51" s="44">
        <v>42943</v>
      </c>
      <c r="F51" s="45" t="s">
        <v>503</v>
      </c>
      <c r="G51" s="42">
        <v>8179001276</v>
      </c>
      <c r="H51" s="179" t="s">
        <v>4941</v>
      </c>
      <c r="I51" s="42" t="s">
        <v>504</v>
      </c>
      <c r="J51" s="42" t="s">
        <v>505</v>
      </c>
      <c r="K51" s="42" t="s">
        <v>121</v>
      </c>
      <c r="L51" s="46">
        <v>100000</v>
      </c>
      <c r="M51" s="42" t="s">
        <v>66</v>
      </c>
      <c r="N51" s="42" t="s">
        <v>67</v>
      </c>
      <c r="O51" s="42" t="s">
        <v>506</v>
      </c>
      <c r="P51" s="42" t="s">
        <v>507</v>
      </c>
      <c r="Q51" s="42" t="s">
        <v>508</v>
      </c>
      <c r="R51" s="14" t="s">
        <v>509</v>
      </c>
      <c r="S51" s="47" t="s">
        <v>72</v>
      </c>
      <c r="T51" s="42" t="s">
        <v>408</v>
      </c>
      <c r="U51" s="14" t="s">
        <v>115</v>
      </c>
      <c r="V51" s="42" t="s">
        <v>116</v>
      </c>
      <c r="W51" s="42" t="s">
        <v>510</v>
      </c>
      <c r="X51" s="42" t="s">
        <v>77</v>
      </c>
      <c r="Y51" s="42" t="s">
        <v>78</v>
      </c>
      <c r="Z51" s="48" t="s">
        <v>4936</v>
      </c>
    </row>
    <row r="52" spans="1:26" x14ac:dyDescent="0.25">
      <c r="A52" s="14">
        <v>71</v>
      </c>
      <c r="B52" s="42" t="s">
        <v>391</v>
      </c>
      <c r="C52" s="43" t="s">
        <v>9</v>
      </c>
      <c r="D52" s="42" t="s">
        <v>61</v>
      </c>
      <c r="E52" s="44">
        <v>42950</v>
      </c>
      <c r="F52" s="45" t="s">
        <v>511</v>
      </c>
      <c r="G52" s="42">
        <v>8179001192</v>
      </c>
      <c r="H52" s="179" t="s">
        <v>4941</v>
      </c>
      <c r="I52" s="42" t="s">
        <v>269</v>
      </c>
      <c r="J52" s="42" t="s">
        <v>512</v>
      </c>
      <c r="K52" s="42" t="s">
        <v>121</v>
      </c>
      <c r="L52" s="46">
        <v>100000</v>
      </c>
      <c r="M52" s="42" t="s">
        <v>66</v>
      </c>
      <c r="N52" s="42" t="s">
        <v>67</v>
      </c>
      <c r="O52" s="42" t="s">
        <v>513</v>
      </c>
      <c r="P52" s="42" t="s">
        <v>514</v>
      </c>
      <c r="Q52" s="42" t="s">
        <v>515</v>
      </c>
      <c r="R52" s="14" t="s">
        <v>274</v>
      </c>
      <c r="S52" s="47" t="s">
        <v>72</v>
      </c>
      <c r="T52" s="42" t="s">
        <v>408</v>
      </c>
      <c r="U52" s="14" t="s">
        <v>115</v>
      </c>
      <c r="V52" s="42" t="s">
        <v>433</v>
      </c>
      <c r="W52" s="42" t="s">
        <v>516</v>
      </c>
      <c r="X52" s="42" t="s">
        <v>77</v>
      </c>
      <c r="Y52" s="42" t="s">
        <v>78</v>
      </c>
      <c r="Z52" s="48" t="s">
        <v>4936</v>
      </c>
    </row>
    <row r="53" spans="1:26" x14ac:dyDescent="0.25">
      <c r="A53" s="14">
        <v>72</v>
      </c>
      <c r="B53" s="42" t="s">
        <v>391</v>
      </c>
      <c r="C53" s="43" t="s">
        <v>9</v>
      </c>
      <c r="D53" s="42" t="s">
        <v>138</v>
      </c>
      <c r="E53" s="44">
        <v>42960</v>
      </c>
      <c r="F53" s="45" t="s">
        <v>517</v>
      </c>
      <c r="G53" s="42">
        <v>8172000259</v>
      </c>
      <c r="H53" s="179" t="s">
        <v>4941</v>
      </c>
      <c r="I53" s="42" t="s">
        <v>149</v>
      </c>
      <c r="J53" s="42" t="s">
        <v>518</v>
      </c>
      <c r="K53" s="42" t="s">
        <v>109</v>
      </c>
      <c r="L53" s="46">
        <v>100000</v>
      </c>
      <c r="M53" s="42" t="s">
        <v>66</v>
      </c>
      <c r="N53" s="42" t="s">
        <v>67</v>
      </c>
      <c r="O53" s="42" t="s">
        <v>519</v>
      </c>
      <c r="P53" s="42" t="s">
        <v>520</v>
      </c>
      <c r="Q53" s="42" t="s">
        <v>521</v>
      </c>
      <c r="R53" s="14" t="s">
        <v>154</v>
      </c>
      <c r="S53" s="47" t="s">
        <v>72</v>
      </c>
      <c r="T53" s="42" t="s">
        <v>408</v>
      </c>
      <c r="U53" s="14" t="s">
        <v>115</v>
      </c>
      <c r="V53" s="42" t="s">
        <v>147</v>
      </c>
      <c r="W53" s="42" t="s">
        <v>76</v>
      </c>
      <c r="X53" s="42" t="s">
        <v>77</v>
      </c>
      <c r="Y53" s="42" t="s">
        <v>78</v>
      </c>
      <c r="Z53" s="48" t="s">
        <v>4937</v>
      </c>
    </row>
    <row r="54" spans="1:26" x14ac:dyDescent="0.25">
      <c r="A54" s="14">
        <v>73</v>
      </c>
      <c r="B54" s="42" t="s">
        <v>391</v>
      </c>
      <c r="C54" s="43" t="s">
        <v>9</v>
      </c>
      <c r="D54" s="42" t="s">
        <v>138</v>
      </c>
      <c r="E54" s="44">
        <v>42961</v>
      </c>
      <c r="F54" s="45" t="s">
        <v>522</v>
      </c>
      <c r="G54" s="42">
        <v>8169000485</v>
      </c>
      <c r="H54" s="179" t="s">
        <v>4941</v>
      </c>
      <c r="I54" s="42" t="s">
        <v>244</v>
      </c>
      <c r="J54" s="42" t="s">
        <v>523</v>
      </c>
      <c r="K54" s="42" t="s">
        <v>121</v>
      </c>
      <c r="L54" s="46">
        <v>50000</v>
      </c>
      <c r="M54" s="42" t="s">
        <v>66</v>
      </c>
      <c r="N54" s="42" t="s">
        <v>67</v>
      </c>
      <c r="O54" s="42" t="s">
        <v>524</v>
      </c>
      <c r="P54" s="42" t="s">
        <v>525</v>
      </c>
      <c r="Q54" s="42" t="s">
        <v>526</v>
      </c>
      <c r="R54" s="14" t="s">
        <v>249</v>
      </c>
      <c r="S54" s="47" t="s">
        <v>72</v>
      </c>
      <c r="T54" s="42" t="s">
        <v>408</v>
      </c>
      <c r="U54" s="14" t="s">
        <v>115</v>
      </c>
      <c r="V54" s="42" t="s">
        <v>147</v>
      </c>
      <c r="W54" s="42" t="s">
        <v>76</v>
      </c>
      <c r="X54" s="42" t="s">
        <v>77</v>
      </c>
      <c r="Y54" s="42" t="s">
        <v>78</v>
      </c>
      <c r="Z54" s="48" t="s">
        <v>4937</v>
      </c>
    </row>
    <row r="55" spans="1:26" x14ac:dyDescent="0.25">
      <c r="A55" s="14">
        <v>74</v>
      </c>
      <c r="B55" s="42" t="s">
        <v>391</v>
      </c>
      <c r="C55" s="43" t="s">
        <v>9</v>
      </c>
      <c r="D55" s="42" t="s">
        <v>138</v>
      </c>
      <c r="E55" s="44">
        <v>42962</v>
      </c>
      <c r="F55" s="45" t="s">
        <v>527</v>
      </c>
      <c r="G55" s="42">
        <v>8172000288</v>
      </c>
      <c r="H55" s="179" t="s">
        <v>4941</v>
      </c>
      <c r="I55" s="42" t="s">
        <v>528</v>
      </c>
      <c r="J55" s="42" t="s">
        <v>529</v>
      </c>
      <c r="K55" s="42" t="s">
        <v>121</v>
      </c>
      <c r="L55" s="46">
        <v>100000</v>
      </c>
      <c r="M55" s="42" t="s">
        <v>66</v>
      </c>
      <c r="N55" s="42" t="s">
        <v>67</v>
      </c>
      <c r="O55" s="42" t="s">
        <v>530</v>
      </c>
      <c r="P55" s="42" t="s">
        <v>531</v>
      </c>
      <c r="Q55" s="42" t="s">
        <v>532</v>
      </c>
      <c r="R55" s="14" t="s">
        <v>190</v>
      </c>
      <c r="S55" s="47" t="s">
        <v>72</v>
      </c>
      <c r="T55" s="42" t="s">
        <v>408</v>
      </c>
      <c r="U55" s="14" t="s">
        <v>115</v>
      </c>
      <c r="V55" s="42" t="s">
        <v>147</v>
      </c>
      <c r="W55" s="42" t="s">
        <v>76</v>
      </c>
      <c r="X55" s="42" t="s">
        <v>77</v>
      </c>
      <c r="Y55" s="42" t="s">
        <v>78</v>
      </c>
      <c r="Z55" s="48" t="s">
        <v>4937</v>
      </c>
    </row>
    <row r="56" spans="1:26" x14ac:dyDescent="0.25">
      <c r="A56" s="14">
        <v>75</v>
      </c>
      <c r="B56" s="42" t="s">
        <v>391</v>
      </c>
      <c r="C56" s="43" t="s">
        <v>9</v>
      </c>
      <c r="D56" s="42" t="s">
        <v>138</v>
      </c>
      <c r="E56" s="44">
        <v>42962</v>
      </c>
      <c r="F56" s="45" t="s">
        <v>533</v>
      </c>
      <c r="G56" s="42">
        <v>8179001345</v>
      </c>
      <c r="H56" s="179" t="s">
        <v>4941</v>
      </c>
      <c r="I56" s="42" t="s">
        <v>346</v>
      </c>
      <c r="J56" s="42" t="s">
        <v>347</v>
      </c>
      <c r="K56" s="42" t="s">
        <v>121</v>
      </c>
      <c r="L56" s="46">
        <v>50000</v>
      </c>
      <c r="M56" s="42" t="s">
        <v>66</v>
      </c>
      <c r="N56" s="42" t="s">
        <v>67</v>
      </c>
      <c r="O56" s="42" t="s">
        <v>534</v>
      </c>
      <c r="P56" s="42" t="s">
        <v>535</v>
      </c>
      <c r="Q56" s="42" t="s">
        <v>536</v>
      </c>
      <c r="R56" s="14" t="s">
        <v>351</v>
      </c>
      <c r="S56" s="47" t="s">
        <v>72</v>
      </c>
      <c r="T56" s="42" t="s">
        <v>408</v>
      </c>
      <c r="U56" s="14" t="s">
        <v>115</v>
      </c>
      <c r="V56" s="42" t="s">
        <v>147</v>
      </c>
      <c r="W56" s="42" t="s">
        <v>76</v>
      </c>
      <c r="X56" s="42" t="s">
        <v>77</v>
      </c>
      <c r="Y56" s="42" t="s">
        <v>78</v>
      </c>
      <c r="Z56" s="48" t="s">
        <v>4937</v>
      </c>
    </row>
    <row r="57" spans="1:26" x14ac:dyDescent="0.25">
      <c r="A57" s="14">
        <v>76</v>
      </c>
      <c r="B57" s="42" t="s">
        <v>391</v>
      </c>
      <c r="C57" s="43" t="s">
        <v>9</v>
      </c>
      <c r="D57" s="42" t="s">
        <v>138</v>
      </c>
      <c r="E57" s="44">
        <v>42967</v>
      </c>
      <c r="F57" s="45" t="s">
        <v>537</v>
      </c>
      <c r="G57" s="42">
        <v>8169000538</v>
      </c>
      <c r="H57" s="179" t="s">
        <v>4941</v>
      </c>
      <c r="I57" s="42" t="s">
        <v>538</v>
      </c>
      <c r="J57" s="42" t="s">
        <v>539</v>
      </c>
      <c r="K57" s="42" t="s">
        <v>109</v>
      </c>
      <c r="L57" s="46">
        <v>500000</v>
      </c>
      <c r="M57" s="42" t="s">
        <v>66</v>
      </c>
      <c r="N57" s="42" t="s">
        <v>67</v>
      </c>
      <c r="O57" s="42" t="s">
        <v>540</v>
      </c>
      <c r="P57" s="42" t="s">
        <v>541</v>
      </c>
      <c r="Q57" s="42" t="s">
        <v>542</v>
      </c>
      <c r="R57" s="14" t="s">
        <v>543</v>
      </c>
      <c r="S57" s="47" t="s">
        <v>72</v>
      </c>
      <c r="T57" s="42" t="s">
        <v>408</v>
      </c>
      <c r="U57" s="14" t="s">
        <v>115</v>
      </c>
      <c r="V57" s="42" t="s">
        <v>147</v>
      </c>
      <c r="W57" s="42" t="s">
        <v>76</v>
      </c>
      <c r="X57" s="42" t="s">
        <v>77</v>
      </c>
      <c r="Y57" s="42" t="s">
        <v>78</v>
      </c>
      <c r="Z57" s="48" t="s">
        <v>4937</v>
      </c>
    </row>
    <row r="58" spans="1:26" x14ac:dyDescent="0.25">
      <c r="A58" s="14">
        <v>78</v>
      </c>
      <c r="B58" s="42" t="s">
        <v>391</v>
      </c>
      <c r="C58" s="43" t="s">
        <v>9</v>
      </c>
      <c r="D58" s="42" t="s">
        <v>138</v>
      </c>
      <c r="E58" s="44">
        <v>42973</v>
      </c>
      <c r="F58" s="45" t="s">
        <v>550</v>
      </c>
      <c r="G58" s="42">
        <v>8179001126</v>
      </c>
      <c r="H58" s="179" t="s">
        <v>4941</v>
      </c>
      <c r="I58" s="42" t="s">
        <v>551</v>
      </c>
      <c r="J58" s="42" t="s">
        <v>552</v>
      </c>
      <c r="K58" s="42" t="s">
        <v>109</v>
      </c>
      <c r="L58" s="46">
        <v>50000</v>
      </c>
      <c r="M58" s="42" t="s">
        <v>66</v>
      </c>
      <c r="N58" s="42" t="s">
        <v>67</v>
      </c>
      <c r="O58" s="42" t="s">
        <v>553</v>
      </c>
      <c r="P58" s="42" t="s">
        <v>554</v>
      </c>
      <c r="Q58" s="42" t="s">
        <v>555</v>
      </c>
      <c r="R58" s="14" t="s">
        <v>556</v>
      </c>
      <c r="S58" s="47" t="s">
        <v>72</v>
      </c>
      <c r="T58" s="42" t="s">
        <v>408</v>
      </c>
      <c r="U58" s="14" t="s">
        <v>115</v>
      </c>
      <c r="V58" s="42" t="s">
        <v>147</v>
      </c>
      <c r="W58" s="42" t="s">
        <v>76</v>
      </c>
      <c r="X58" s="42" t="s">
        <v>77</v>
      </c>
      <c r="Y58" s="42" t="s">
        <v>78</v>
      </c>
      <c r="Z58" s="48" t="s">
        <v>4937</v>
      </c>
    </row>
    <row r="59" spans="1:26" x14ac:dyDescent="0.25">
      <c r="A59" s="14">
        <v>79</v>
      </c>
      <c r="B59" s="42" t="s">
        <v>391</v>
      </c>
      <c r="C59" s="43" t="s">
        <v>9</v>
      </c>
      <c r="D59" s="42" t="s">
        <v>138</v>
      </c>
      <c r="E59" s="44">
        <v>42976</v>
      </c>
      <c r="F59" s="45" t="s">
        <v>557</v>
      </c>
      <c r="G59" s="42">
        <v>8169000376</v>
      </c>
      <c r="H59" s="179" t="s">
        <v>4941</v>
      </c>
      <c r="I59" s="42" t="s">
        <v>140</v>
      </c>
      <c r="J59" s="42" t="s">
        <v>558</v>
      </c>
      <c r="K59" s="42" t="s">
        <v>121</v>
      </c>
      <c r="L59" s="46">
        <v>50000</v>
      </c>
      <c r="M59" s="42" t="s">
        <v>66</v>
      </c>
      <c r="N59" s="42" t="s">
        <v>67</v>
      </c>
      <c r="O59" s="42" t="s">
        <v>559</v>
      </c>
      <c r="P59" s="42" t="s">
        <v>560</v>
      </c>
      <c r="Q59" s="42" t="s">
        <v>561</v>
      </c>
      <c r="R59" s="14" t="s">
        <v>145</v>
      </c>
      <c r="S59" s="47" t="s">
        <v>72</v>
      </c>
      <c r="T59" s="42" t="s">
        <v>408</v>
      </c>
      <c r="U59" s="14" t="s">
        <v>115</v>
      </c>
      <c r="V59" s="42" t="s">
        <v>147</v>
      </c>
      <c r="W59" s="42" t="s">
        <v>76</v>
      </c>
      <c r="X59" s="42" t="s">
        <v>77</v>
      </c>
      <c r="Y59" s="42" t="s">
        <v>78</v>
      </c>
      <c r="Z59" s="48" t="s">
        <v>4937</v>
      </c>
    </row>
    <row r="60" spans="1:26" x14ac:dyDescent="0.25">
      <c r="A60" s="14">
        <v>81</v>
      </c>
      <c r="B60" s="42" t="s">
        <v>391</v>
      </c>
      <c r="C60" s="43" t="s">
        <v>9</v>
      </c>
      <c r="D60" s="42" t="s">
        <v>138</v>
      </c>
      <c r="E60" s="44">
        <v>42978</v>
      </c>
      <c r="F60" s="45" t="s">
        <v>569</v>
      </c>
      <c r="G60" s="42">
        <v>8172000318</v>
      </c>
      <c r="H60" s="179" t="s">
        <v>4941</v>
      </c>
      <c r="I60" s="42" t="s">
        <v>570</v>
      </c>
      <c r="J60" s="42" t="s">
        <v>571</v>
      </c>
      <c r="K60" s="42" t="s">
        <v>109</v>
      </c>
      <c r="L60" s="46">
        <v>100000</v>
      </c>
      <c r="M60" s="42" t="s">
        <v>66</v>
      </c>
      <c r="N60" s="42" t="s">
        <v>67</v>
      </c>
      <c r="O60" s="42" t="s">
        <v>572</v>
      </c>
      <c r="P60" s="42" t="s">
        <v>573</v>
      </c>
      <c r="Q60" s="42" t="s">
        <v>574</v>
      </c>
      <c r="R60" s="14" t="s">
        <v>575</v>
      </c>
      <c r="S60" s="47" t="s">
        <v>72</v>
      </c>
      <c r="T60" s="42" t="s">
        <v>408</v>
      </c>
      <c r="U60" s="14" t="s">
        <v>115</v>
      </c>
      <c r="V60" s="42" t="s">
        <v>147</v>
      </c>
      <c r="W60" s="42" t="s">
        <v>76</v>
      </c>
      <c r="X60" s="42" t="s">
        <v>77</v>
      </c>
      <c r="Y60" s="42" t="s">
        <v>78</v>
      </c>
      <c r="Z60" s="48" t="s">
        <v>4937</v>
      </c>
    </row>
    <row r="61" spans="1:26" x14ac:dyDescent="0.25">
      <c r="A61" s="14">
        <v>82</v>
      </c>
      <c r="B61" s="42" t="s">
        <v>391</v>
      </c>
      <c r="C61" s="43" t="s">
        <v>9</v>
      </c>
      <c r="D61" s="42" t="s">
        <v>61</v>
      </c>
      <c r="E61" s="61">
        <v>43009</v>
      </c>
      <c r="F61" s="62" t="s">
        <v>576</v>
      </c>
      <c r="G61" s="191">
        <v>8264001056</v>
      </c>
      <c r="H61" s="179" t="s">
        <v>4941</v>
      </c>
      <c r="I61" s="42" t="s">
        <v>578</v>
      </c>
      <c r="J61" s="42" t="s">
        <v>579</v>
      </c>
      <c r="K61" s="42" t="s">
        <v>580</v>
      </c>
      <c r="L61" s="46">
        <v>50000</v>
      </c>
      <c r="M61" s="42" t="s">
        <v>66</v>
      </c>
      <c r="N61" s="42" t="s">
        <v>67</v>
      </c>
      <c r="O61" s="42" t="s">
        <v>581</v>
      </c>
      <c r="P61" s="42" t="s">
        <v>582</v>
      </c>
      <c r="Q61" s="42" t="s">
        <v>583</v>
      </c>
      <c r="R61" s="14" t="s">
        <v>584</v>
      </c>
      <c r="S61" s="47" t="s">
        <v>72</v>
      </c>
      <c r="T61" s="42" t="s">
        <v>585</v>
      </c>
      <c r="U61" s="14" t="s">
        <v>586</v>
      </c>
      <c r="V61" s="42" t="s">
        <v>116</v>
      </c>
      <c r="W61" s="42" t="s">
        <v>76</v>
      </c>
      <c r="X61" s="42" t="s">
        <v>77</v>
      </c>
      <c r="Y61" s="42" t="s">
        <v>78</v>
      </c>
      <c r="Z61" s="48" t="s">
        <v>4936</v>
      </c>
    </row>
    <row r="62" spans="1:26" x14ac:dyDescent="0.25">
      <c r="A62" s="14">
        <v>83</v>
      </c>
      <c r="B62" s="42" t="s">
        <v>391</v>
      </c>
      <c r="C62" s="43" t="s">
        <v>9</v>
      </c>
      <c r="D62" s="42" t="s">
        <v>61</v>
      </c>
      <c r="E62" s="61">
        <v>43011</v>
      </c>
      <c r="F62" s="62" t="s">
        <v>587</v>
      </c>
      <c r="G62" s="191">
        <v>8264001126</v>
      </c>
      <c r="H62" s="179" t="s">
        <v>4941</v>
      </c>
      <c r="I62" s="42" t="s">
        <v>589</v>
      </c>
      <c r="J62" s="42" t="s">
        <v>590</v>
      </c>
      <c r="K62" s="42" t="s">
        <v>591</v>
      </c>
      <c r="L62" s="46">
        <v>50000</v>
      </c>
      <c r="M62" s="42" t="s">
        <v>66</v>
      </c>
      <c r="N62" s="42" t="s">
        <v>67</v>
      </c>
      <c r="O62" s="42" t="s">
        <v>592</v>
      </c>
      <c r="P62" s="42" t="s">
        <v>593</v>
      </c>
      <c r="Q62" s="42" t="s">
        <v>594</v>
      </c>
      <c r="R62" s="14" t="s">
        <v>595</v>
      </c>
      <c r="S62" s="47" t="s">
        <v>72</v>
      </c>
      <c r="T62" s="42" t="s">
        <v>585</v>
      </c>
      <c r="U62" s="14" t="s">
        <v>586</v>
      </c>
      <c r="V62" s="42" t="s">
        <v>116</v>
      </c>
      <c r="W62" s="42" t="s">
        <v>76</v>
      </c>
      <c r="X62" s="42" t="s">
        <v>77</v>
      </c>
      <c r="Y62" s="42" t="s">
        <v>78</v>
      </c>
      <c r="Z62" s="48" t="s">
        <v>4936</v>
      </c>
    </row>
    <row r="63" spans="1:26" x14ac:dyDescent="0.25">
      <c r="A63" s="14">
        <v>84</v>
      </c>
      <c r="B63" s="42" t="s">
        <v>391</v>
      </c>
      <c r="C63" s="43" t="s">
        <v>9</v>
      </c>
      <c r="D63" s="42" t="s">
        <v>61</v>
      </c>
      <c r="E63" s="44">
        <v>42999</v>
      </c>
      <c r="F63" s="45" t="s">
        <v>596</v>
      </c>
      <c r="G63" s="191">
        <v>8269000424</v>
      </c>
      <c r="H63" s="179" t="s">
        <v>4941</v>
      </c>
      <c r="I63" s="42" t="s">
        <v>598</v>
      </c>
      <c r="J63" s="42" t="s">
        <v>599</v>
      </c>
      <c r="K63" s="42" t="s">
        <v>600</v>
      </c>
      <c r="L63" s="46">
        <v>100000</v>
      </c>
      <c r="M63" s="42" t="s">
        <v>66</v>
      </c>
      <c r="N63" s="42" t="s">
        <v>67</v>
      </c>
      <c r="O63" s="42" t="s">
        <v>601</v>
      </c>
      <c r="P63" s="42" t="s">
        <v>602</v>
      </c>
      <c r="Q63" s="42" t="s">
        <v>603</v>
      </c>
      <c r="R63" s="14" t="s">
        <v>604</v>
      </c>
      <c r="S63" s="47" t="s">
        <v>72</v>
      </c>
      <c r="T63" s="42" t="s">
        <v>605</v>
      </c>
      <c r="U63" s="14" t="s">
        <v>606</v>
      </c>
      <c r="V63" s="42" t="s">
        <v>116</v>
      </c>
      <c r="W63" s="42" t="s">
        <v>76</v>
      </c>
      <c r="X63" s="42" t="s">
        <v>77</v>
      </c>
      <c r="Y63" s="42" t="s">
        <v>78</v>
      </c>
      <c r="Z63" s="48" t="s">
        <v>4936</v>
      </c>
    </row>
    <row r="64" spans="1:26" x14ac:dyDescent="0.25">
      <c r="A64" s="14">
        <v>85</v>
      </c>
      <c r="B64" s="42" t="s">
        <v>607</v>
      </c>
      <c r="C64" s="43" t="s">
        <v>9</v>
      </c>
      <c r="D64" s="42" t="s">
        <v>61</v>
      </c>
      <c r="E64" s="63">
        <v>43000</v>
      </c>
      <c r="F64" s="45" t="s">
        <v>608</v>
      </c>
      <c r="G64" s="42">
        <v>8190000838</v>
      </c>
      <c r="H64" s="179" t="s">
        <v>4941</v>
      </c>
      <c r="I64" s="42" t="s">
        <v>609</v>
      </c>
      <c r="J64" s="42" t="s">
        <v>610</v>
      </c>
      <c r="K64" s="42" t="s">
        <v>611</v>
      </c>
      <c r="L64" s="46">
        <v>200000</v>
      </c>
      <c r="M64" s="42" t="s">
        <v>66</v>
      </c>
      <c r="N64" s="42" t="s">
        <v>67</v>
      </c>
      <c r="O64" s="42" t="s">
        <v>612</v>
      </c>
      <c r="P64" s="42" t="s">
        <v>613</v>
      </c>
      <c r="Q64" s="42" t="s">
        <v>614</v>
      </c>
      <c r="R64" s="14" t="s">
        <v>615</v>
      </c>
      <c r="S64" s="47" t="s">
        <v>72</v>
      </c>
      <c r="T64" s="42" t="s">
        <v>616</v>
      </c>
      <c r="U64" s="14" t="s">
        <v>617</v>
      </c>
      <c r="V64" s="42" t="s">
        <v>618</v>
      </c>
      <c r="W64" s="42" t="s">
        <v>619</v>
      </c>
      <c r="X64" s="42" t="s">
        <v>77</v>
      </c>
      <c r="Y64" s="42" t="s">
        <v>78</v>
      </c>
      <c r="Z64" s="48" t="s">
        <v>4936</v>
      </c>
    </row>
    <row r="65" spans="1:26" x14ac:dyDescent="0.25">
      <c r="A65" s="14">
        <v>86</v>
      </c>
      <c r="B65" s="42" t="s">
        <v>607</v>
      </c>
      <c r="C65" s="43" t="s">
        <v>9</v>
      </c>
      <c r="D65" s="42" t="s">
        <v>61</v>
      </c>
      <c r="E65" s="44">
        <v>43012</v>
      </c>
      <c r="F65" s="45" t="s">
        <v>620</v>
      </c>
      <c r="G65" s="42">
        <v>8182000509</v>
      </c>
      <c r="H65" s="179" t="s">
        <v>4941</v>
      </c>
      <c r="I65" s="42" t="s">
        <v>621</v>
      </c>
      <c r="J65" s="42" t="s">
        <v>622</v>
      </c>
      <c r="K65" s="42" t="s">
        <v>623</v>
      </c>
      <c r="L65" s="46">
        <v>100000</v>
      </c>
      <c r="M65" s="42" t="s">
        <v>66</v>
      </c>
      <c r="N65" s="42" t="s">
        <v>67</v>
      </c>
      <c r="O65" s="42" t="s">
        <v>624</v>
      </c>
      <c r="P65" s="42" t="s">
        <v>625</v>
      </c>
      <c r="Q65" s="42" t="s">
        <v>626</v>
      </c>
      <c r="R65" s="14" t="s">
        <v>627</v>
      </c>
      <c r="S65" s="47" t="s">
        <v>72</v>
      </c>
      <c r="T65" s="42" t="s">
        <v>628</v>
      </c>
      <c r="U65" s="14" t="s">
        <v>629</v>
      </c>
      <c r="V65" s="42" t="s">
        <v>75</v>
      </c>
      <c r="W65" s="42" t="s">
        <v>76</v>
      </c>
      <c r="X65" s="42" t="s">
        <v>77</v>
      </c>
      <c r="Y65" s="42" t="s">
        <v>78</v>
      </c>
      <c r="Z65" s="48" t="s">
        <v>4936</v>
      </c>
    </row>
    <row r="66" spans="1:26" x14ac:dyDescent="0.25">
      <c r="A66" s="14">
        <v>87</v>
      </c>
      <c r="B66" s="42" t="s">
        <v>607</v>
      </c>
      <c r="C66" s="43" t="s">
        <v>9</v>
      </c>
      <c r="D66" s="42" t="s">
        <v>61</v>
      </c>
      <c r="E66" s="44">
        <v>43013</v>
      </c>
      <c r="F66" s="45" t="s">
        <v>630</v>
      </c>
      <c r="G66" s="42">
        <v>8168000102</v>
      </c>
      <c r="H66" s="179" t="s">
        <v>4941</v>
      </c>
      <c r="I66" s="42" t="s">
        <v>631</v>
      </c>
      <c r="J66" s="42" t="s">
        <v>632</v>
      </c>
      <c r="K66" s="42" t="s">
        <v>623</v>
      </c>
      <c r="L66" s="46">
        <v>150000</v>
      </c>
      <c r="M66" s="42" t="s">
        <v>66</v>
      </c>
      <c r="N66" s="42" t="s">
        <v>67</v>
      </c>
      <c r="O66" s="42" t="s">
        <v>633</v>
      </c>
      <c r="P66" s="42" t="s">
        <v>634</v>
      </c>
      <c r="Q66" s="42" t="s">
        <v>635</v>
      </c>
      <c r="R66" s="14" t="s">
        <v>636</v>
      </c>
      <c r="S66" s="47" t="s">
        <v>72</v>
      </c>
      <c r="T66" s="42" t="s">
        <v>628</v>
      </c>
      <c r="U66" s="14" t="s">
        <v>629</v>
      </c>
      <c r="V66" s="42" t="s">
        <v>75</v>
      </c>
      <c r="W66" s="42" t="s">
        <v>76</v>
      </c>
      <c r="X66" s="42" t="s">
        <v>77</v>
      </c>
      <c r="Y66" s="42" t="s">
        <v>78</v>
      </c>
      <c r="Z66" s="48" t="s">
        <v>4936</v>
      </c>
    </row>
    <row r="67" spans="1:26" x14ac:dyDescent="0.25">
      <c r="A67" s="14">
        <v>88</v>
      </c>
      <c r="B67" s="42" t="s">
        <v>607</v>
      </c>
      <c r="C67" s="43" t="s">
        <v>9</v>
      </c>
      <c r="D67" s="42" t="s">
        <v>61</v>
      </c>
      <c r="E67" s="44">
        <v>43013</v>
      </c>
      <c r="F67" s="45" t="s">
        <v>637</v>
      </c>
      <c r="G67" s="42">
        <v>8210000060</v>
      </c>
      <c r="H67" s="179" t="s">
        <v>4941</v>
      </c>
      <c r="I67" s="42" t="s">
        <v>638</v>
      </c>
      <c r="J67" s="42" t="s">
        <v>639</v>
      </c>
      <c r="K67" s="42" t="s">
        <v>640</v>
      </c>
      <c r="L67" s="46">
        <v>150000</v>
      </c>
      <c r="M67" s="42" t="s">
        <v>66</v>
      </c>
      <c r="N67" s="42" t="s">
        <v>67</v>
      </c>
      <c r="O67" s="42" t="s">
        <v>641</v>
      </c>
      <c r="P67" s="42" t="s">
        <v>642</v>
      </c>
      <c r="Q67" s="42" t="s">
        <v>643</v>
      </c>
      <c r="R67" s="14" t="s">
        <v>644</v>
      </c>
      <c r="S67" s="47" t="s">
        <v>72</v>
      </c>
      <c r="T67" s="42" t="s">
        <v>628</v>
      </c>
      <c r="U67" s="14" t="s">
        <v>629</v>
      </c>
      <c r="V67" s="42" t="s">
        <v>75</v>
      </c>
      <c r="W67" s="42" t="s">
        <v>76</v>
      </c>
      <c r="X67" s="42" t="s">
        <v>77</v>
      </c>
      <c r="Y67" s="42" t="s">
        <v>78</v>
      </c>
      <c r="Z67" s="48" t="s">
        <v>4936</v>
      </c>
    </row>
    <row r="68" spans="1:26" x14ac:dyDescent="0.25">
      <c r="A68" s="14">
        <v>89</v>
      </c>
      <c r="B68" s="42" t="s">
        <v>607</v>
      </c>
      <c r="C68" s="43" t="s">
        <v>9</v>
      </c>
      <c r="D68" s="42" t="s">
        <v>61</v>
      </c>
      <c r="E68" s="44">
        <v>43019</v>
      </c>
      <c r="F68" s="45" t="s">
        <v>645</v>
      </c>
      <c r="G68" s="42">
        <v>8175000123</v>
      </c>
      <c r="H68" s="179" t="s">
        <v>4941</v>
      </c>
      <c r="I68" s="42" t="s">
        <v>646</v>
      </c>
      <c r="J68" s="42" t="s">
        <v>647</v>
      </c>
      <c r="K68" s="42" t="s">
        <v>640</v>
      </c>
      <c r="L68" s="46">
        <v>400000</v>
      </c>
      <c r="M68" s="42" t="s">
        <v>66</v>
      </c>
      <c r="N68" s="42" t="s">
        <v>67</v>
      </c>
      <c r="O68" s="42" t="s">
        <v>648</v>
      </c>
      <c r="P68" s="42" t="s">
        <v>649</v>
      </c>
      <c r="Q68" s="42" t="s">
        <v>650</v>
      </c>
      <c r="R68" s="14" t="s">
        <v>651</v>
      </c>
      <c r="S68" s="47" t="s">
        <v>72</v>
      </c>
      <c r="T68" s="42" t="s">
        <v>628</v>
      </c>
      <c r="U68" s="14" t="s">
        <v>629</v>
      </c>
      <c r="V68" s="42" t="s">
        <v>75</v>
      </c>
      <c r="W68" s="42" t="s">
        <v>76</v>
      </c>
      <c r="X68" s="42" t="s">
        <v>77</v>
      </c>
      <c r="Y68" s="42" t="s">
        <v>78</v>
      </c>
      <c r="Z68" s="48" t="s">
        <v>4936</v>
      </c>
    </row>
    <row r="69" spans="1:26" x14ac:dyDescent="0.25">
      <c r="A69" s="14">
        <v>90</v>
      </c>
      <c r="B69" s="42" t="s">
        <v>607</v>
      </c>
      <c r="C69" s="43" t="s">
        <v>9</v>
      </c>
      <c r="D69" s="42" t="s">
        <v>61</v>
      </c>
      <c r="E69" s="44">
        <v>42972</v>
      </c>
      <c r="F69" s="45" t="s">
        <v>652</v>
      </c>
      <c r="G69" s="42">
        <v>8224000622</v>
      </c>
      <c r="H69" s="179" t="s">
        <v>4941</v>
      </c>
      <c r="I69" s="42" t="s">
        <v>653</v>
      </c>
      <c r="J69" s="42" t="s">
        <v>654</v>
      </c>
      <c r="K69" s="42" t="s">
        <v>369</v>
      </c>
      <c r="L69" s="46">
        <v>500000</v>
      </c>
      <c r="M69" s="42" t="s">
        <v>66</v>
      </c>
      <c r="N69" s="42" t="s">
        <v>67</v>
      </c>
      <c r="O69" s="42" t="s">
        <v>655</v>
      </c>
      <c r="P69" s="42" t="s">
        <v>656</v>
      </c>
      <c r="Q69" s="42" t="s">
        <v>657</v>
      </c>
      <c r="R69" s="14" t="s">
        <v>658</v>
      </c>
      <c r="S69" s="47" t="s">
        <v>72</v>
      </c>
      <c r="T69" s="42" t="s">
        <v>659</v>
      </c>
      <c r="U69" s="14" t="s">
        <v>375</v>
      </c>
      <c r="V69" s="42" t="s">
        <v>660</v>
      </c>
      <c r="W69" s="42" t="s">
        <v>661</v>
      </c>
      <c r="X69" s="42" t="s">
        <v>77</v>
      </c>
      <c r="Y69" s="42" t="s">
        <v>78</v>
      </c>
      <c r="Z69" s="48" t="s">
        <v>4936</v>
      </c>
    </row>
    <row r="70" spans="1:26" x14ac:dyDescent="0.25">
      <c r="A70" s="14">
        <v>91</v>
      </c>
      <c r="B70" s="42" t="s">
        <v>607</v>
      </c>
      <c r="C70" s="43" t="s">
        <v>9</v>
      </c>
      <c r="D70" s="42" t="s">
        <v>61</v>
      </c>
      <c r="E70" s="52">
        <v>43008</v>
      </c>
      <c r="F70" s="58" t="s">
        <v>662</v>
      </c>
      <c r="G70" s="42">
        <v>8156001360</v>
      </c>
      <c r="H70" s="179" t="s">
        <v>4941</v>
      </c>
      <c r="I70" s="42" t="s">
        <v>663</v>
      </c>
      <c r="J70" s="42" t="s">
        <v>664</v>
      </c>
      <c r="K70" s="42" t="s">
        <v>665</v>
      </c>
      <c r="L70" s="46">
        <v>50000</v>
      </c>
      <c r="M70" s="42" t="s">
        <v>66</v>
      </c>
      <c r="N70" s="42" t="s">
        <v>67</v>
      </c>
      <c r="O70" s="42" t="s">
        <v>666</v>
      </c>
      <c r="P70" s="42" t="s">
        <v>667</v>
      </c>
      <c r="Q70" s="42" t="s">
        <v>668</v>
      </c>
      <c r="R70" s="14" t="s">
        <v>669</v>
      </c>
      <c r="S70" s="47" t="s">
        <v>72</v>
      </c>
      <c r="T70" s="42" t="s">
        <v>670</v>
      </c>
      <c r="U70" s="14" t="s">
        <v>380</v>
      </c>
      <c r="V70" s="42" t="s">
        <v>75</v>
      </c>
      <c r="W70" s="42" t="s">
        <v>671</v>
      </c>
      <c r="X70" s="42" t="s">
        <v>77</v>
      </c>
      <c r="Y70" s="42" t="s">
        <v>78</v>
      </c>
      <c r="Z70" s="48" t="s">
        <v>4936</v>
      </c>
    </row>
    <row r="71" spans="1:26" x14ac:dyDescent="0.25">
      <c r="A71" s="14">
        <v>92</v>
      </c>
      <c r="B71" s="42" t="s">
        <v>607</v>
      </c>
      <c r="C71" s="43" t="s">
        <v>9</v>
      </c>
      <c r="D71" s="42" t="s">
        <v>61</v>
      </c>
      <c r="E71" s="52">
        <v>43014</v>
      </c>
      <c r="F71" s="58" t="s">
        <v>672</v>
      </c>
      <c r="G71" s="42">
        <v>8153000220</v>
      </c>
      <c r="H71" s="179" t="s">
        <v>4941</v>
      </c>
      <c r="I71" s="42" t="s">
        <v>673</v>
      </c>
      <c r="J71" s="42" t="s">
        <v>674</v>
      </c>
      <c r="K71" s="42" t="s">
        <v>384</v>
      </c>
      <c r="L71" s="46">
        <v>100000</v>
      </c>
      <c r="M71" s="42" t="s">
        <v>66</v>
      </c>
      <c r="N71" s="42" t="s">
        <v>67</v>
      </c>
      <c r="O71" s="42" t="s">
        <v>675</v>
      </c>
      <c r="P71" s="42" t="s">
        <v>676</v>
      </c>
      <c r="Q71" s="42" t="s">
        <v>677</v>
      </c>
      <c r="R71" s="14" t="s">
        <v>678</v>
      </c>
      <c r="S71" s="47" t="s">
        <v>72</v>
      </c>
      <c r="T71" s="42" t="s">
        <v>670</v>
      </c>
      <c r="U71" s="14" t="s">
        <v>380</v>
      </c>
      <c r="V71" s="42" t="s">
        <v>90</v>
      </c>
      <c r="W71" s="42" t="s">
        <v>671</v>
      </c>
      <c r="X71" s="42" t="s">
        <v>77</v>
      </c>
      <c r="Y71" s="42" t="s">
        <v>78</v>
      </c>
      <c r="Z71" s="48" t="s">
        <v>4936</v>
      </c>
    </row>
    <row r="72" spans="1:26" x14ac:dyDescent="0.25">
      <c r="A72" s="14">
        <v>93</v>
      </c>
      <c r="B72" s="42" t="s">
        <v>607</v>
      </c>
      <c r="C72" s="43" t="s">
        <v>9</v>
      </c>
      <c r="D72" s="42" t="s">
        <v>61</v>
      </c>
      <c r="E72" s="52">
        <v>43016</v>
      </c>
      <c r="F72" s="58" t="s">
        <v>679</v>
      </c>
      <c r="G72" s="42">
        <v>8187001302</v>
      </c>
      <c r="H72" s="179" t="s">
        <v>4941</v>
      </c>
      <c r="I72" s="42" t="s">
        <v>680</v>
      </c>
      <c r="J72" s="42" t="s">
        <v>681</v>
      </c>
      <c r="K72" s="42" t="s">
        <v>665</v>
      </c>
      <c r="L72" s="46">
        <v>50000</v>
      </c>
      <c r="M72" s="42" t="s">
        <v>66</v>
      </c>
      <c r="N72" s="42" t="s">
        <v>67</v>
      </c>
      <c r="O72" s="42" t="s">
        <v>682</v>
      </c>
      <c r="P72" s="42" t="s">
        <v>683</v>
      </c>
      <c r="Q72" s="42" t="s">
        <v>684</v>
      </c>
      <c r="R72" s="14" t="s">
        <v>685</v>
      </c>
      <c r="S72" s="47" t="s">
        <v>72</v>
      </c>
      <c r="T72" s="42" t="s">
        <v>670</v>
      </c>
      <c r="U72" s="14" t="s">
        <v>380</v>
      </c>
      <c r="V72" s="42" t="s">
        <v>90</v>
      </c>
      <c r="W72" s="42" t="s">
        <v>671</v>
      </c>
      <c r="X72" s="42" t="s">
        <v>77</v>
      </c>
      <c r="Y72" s="42" t="s">
        <v>78</v>
      </c>
      <c r="Z72" s="48" t="s">
        <v>4936</v>
      </c>
    </row>
    <row r="73" spans="1:26" x14ac:dyDescent="0.25">
      <c r="A73" s="14">
        <v>94</v>
      </c>
      <c r="B73" s="42" t="s">
        <v>607</v>
      </c>
      <c r="C73" s="43" t="s">
        <v>9</v>
      </c>
      <c r="D73" s="42" t="s">
        <v>61</v>
      </c>
      <c r="E73" s="52">
        <v>43015</v>
      </c>
      <c r="F73" s="58" t="s">
        <v>686</v>
      </c>
      <c r="G73" s="42">
        <v>8187001201</v>
      </c>
      <c r="H73" s="179" t="s">
        <v>4941</v>
      </c>
      <c r="I73" s="42" t="s">
        <v>687</v>
      </c>
      <c r="J73" s="42" t="s">
        <v>688</v>
      </c>
      <c r="K73" s="42" t="s">
        <v>665</v>
      </c>
      <c r="L73" s="46">
        <v>50000</v>
      </c>
      <c r="M73" s="42" t="s">
        <v>66</v>
      </c>
      <c r="N73" s="42" t="s">
        <v>67</v>
      </c>
      <c r="O73" s="42" t="s">
        <v>689</v>
      </c>
      <c r="P73" s="42" t="s">
        <v>690</v>
      </c>
      <c r="Q73" s="42" t="s">
        <v>691</v>
      </c>
      <c r="R73" s="14" t="s">
        <v>692</v>
      </c>
      <c r="S73" s="47" t="s">
        <v>72</v>
      </c>
      <c r="T73" s="42" t="s">
        <v>670</v>
      </c>
      <c r="U73" s="14" t="s">
        <v>380</v>
      </c>
      <c r="V73" s="42" t="s">
        <v>90</v>
      </c>
      <c r="W73" s="42" t="s">
        <v>671</v>
      </c>
      <c r="X73" s="42" t="s">
        <v>77</v>
      </c>
      <c r="Y73" s="42" t="s">
        <v>78</v>
      </c>
      <c r="Z73" s="48" t="s">
        <v>4936</v>
      </c>
    </row>
    <row r="74" spans="1:26" x14ac:dyDescent="0.25">
      <c r="A74" s="14">
        <v>97</v>
      </c>
      <c r="B74" s="42" t="s">
        <v>696</v>
      </c>
      <c r="C74" s="43" t="s">
        <v>9</v>
      </c>
      <c r="D74" s="42" t="s">
        <v>61</v>
      </c>
      <c r="E74" s="65">
        <v>43023</v>
      </c>
      <c r="F74" s="66" t="s">
        <v>697</v>
      </c>
      <c r="G74" s="42">
        <v>8183000597</v>
      </c>
      <c r="H74" s="179" t="s">
        <v>4941</v>
      </c>
      <c r="I74" s="42" t="s">
        <v>698</v>
      </c>
      <c r="J74" s="42" t="s">
        <v>699</v>
      </c>
      <c r="K74" s="42" t="s">
        <v>700</v>
      </c>
      <c r="L74" s="46">
        <v>200000</v>
      </c>
      <c r="M74" s="42" t="s">
        <v>66</v>
      </c>
      <c r="N74" s="42" t="s">
        <v>67</v>
      </c>
      <c r="O74" s="42" t="s">
        <v>701</v>
      </c>
      <c r="P74" s="42" t="s">
        <v>702</v>
      </c>
      <c r="Q74" s="42" t="s">
        <v>703</v>
      </c>
      <c r="R74" s="14" t="s">
        <v>704</v>
      </c>
      <c r="S74" s="47" t="s">
        <v>72</v>
      </c>
      <c r="T74" s="42" t="s">
        <v>705</v>
      </c>
      <c r="U74" s="14" t="s">
        <v>706</v>
      </c>
      <c r="V74" s="42" t="s">
        <v>75</v>
      </c>
      <c r="W74" s="42" t="s">
        <v>76</v>
      </c>
      <c r="X74" s="42" t="s">
        <v>77</v>
      </c>
      <c r="Y74" s="42" t="s">
        <v>78</v>
      </c>
      <c r="Z74" s="48" t="s">
        <v>4936</v>
      </c>
    </row>
    <row r="75" spans="1:26" x14ac:dyDescent="0.25">
      <c r="A75" s="14">
        <v>98</v>
      </c>
      <c r="B75" s="42" t="s">
        <v>696</v>
      </c>
      <c r="C75" s="43" t="s">
        <v>9</v>
      </c>
      <c r="D75" s="42" t="s">
        <v>61</v>
      </c>
      <c r="E75" s="65">
        <v>43023</v>
      </c>
      <c r="F75" s="66" t="s">
        <v>707</v>
      </c>
      <c r="G75" s="42">
        <v>8180000812</v>
      </c>
      <c r="H75" s="179" t="s">
        <v>4941</v>
      </c>
      <c r="I75" s="42" t="s">
        <v>708</v>
      </c>
      <c r="J75" s="42" t="s">
        <v>709</v>
      </c>
      <c r="K75" s="42" t="s">
        <v>710</v>
      </c>
      <c r="L75" s="46">
        <v>50000</v>
      </c>
      <c r="M75" s="42" t="s">
        <v>66</v>
      </c>
      <c r="N75" s="42" t="s">
        <v>67</v>
      </c>
      <c r="O75" s="42" t="s">
        <v>711</v>
      </c>
      <c r="P75" s="42" t="s">
        <v>712</v>
      </c>
      <c r="Q75" s="42" t="s">
        <v>713</v>
      </c>
      <c r="R75" s="14" t="s">
        <v>714</v>
      </c>
      <c r="S75" s="47" t="s">
        <v>72</v>
      </c>
      <c r="T75" s="42" t="s">
        <v>705</v>
      </c>
      <c r="U75" s="14" t="s">
        <v>706</v>
      </c>
      <c r="V75" s="42" t="s">
        <v>75</v>
      </c>
      <c r="W75" s="42" t="s">
        <v>76</v>
      </c>
      <c r="X75" s="42" t="s">
        <v>77</v>
      </c>
      <c r="Y75" s="42" t="s">
        <v>78</v>
      </c>
      <c r="Z75" s="48" t="s">
        <v>4936</v>
      </c>
    </row>
    <row r="76" spans="1:26" x14ac:dyDescent="0.25">
      <c r="A76" s="14">
        <v>99</v>
      </c>
      <c r="B76" s="42" t="s">
        <v>696</v>
      </c>
      <c r="C76" s="43" t="s">
        <v>9</v>
      </c>
      <c r="D76" s="42" t="s">
        <v>61</v>
      </c>
      <c r="E76" s="65">
        <v>43030</v>
      </c>
      <c r="F76" s="66" t="s">
        <v>715</v>
      </c>
      <c r="G76" s="42">
        <v>8183000615</v>
      </c>
      <c r="H76" s="179" t="s">
        <v>4941</v>
      </c>
      <c r="I76" s="42" t="s">
        <v>716</v>
      </c>
      <c r="J76" s="42" t="s">
        <v>717</v>
      </c>
      <c r="K76" s="42" t="s">
        <v>700</v>
      </c>
      <c r="L76" s="46">
        <v>100000</v>
      </c>
      <c r="M76" s="42" t="s">
        <v>66</v>
      </c>
      <c r="N76" s="42" t="s">
        <v>67</v>
      </c>
      <c r="O76" s="42" t="s">
        <v>718</v>
      </c>
      <c r="P76" s="42" t="s">
        <v>719</v>
      </c>
      <c r="Q76" s="42" t="s">
        <v>720</v>
      </c>
      <c r="R76" s="14" t="s">
        <v>721</v>
      </c>
      <c r="S76" s="47" t="s">
        <v>72</v>
      </c>
      <c r="T76" s="42" t="s">
        <v>722</v>
      </c>
      <c r="U76" s="14" t="s">
        <v>706</v>
      </c>
      <c r="V76" s="42" t="s">
        <v>75</v>
      </c>
      <c r="W76" s="42" t="s">
        <v>76</v>
      </c>
      <c r="X76" s="42" t="s">
        <v>77</v>
      </c>
      <c r="Y76" s="42" t="s">
        <v>78</v>
      </c>
      <c r="Z76" s="48" t="s">
        <v>4936</v>
      </c>
    </row>
    <row r="77" spans="1:26" x14ac:dyDescent="0.25">
      <c r="A77" s="14">
        <v>100</v>
      </c>
      <c r="B77" s="42" t="s">
        <v>696</v>
      </c>
      <c r="C77" s="43" t="s">
        <v>9</v>
      </c>
      <c r="D77" s="42" t="s">
        <v>61</v>
      </c>
      <c r="E77" s="65">
        <v>43027</v>
      </c>
      <c r="F77" s="66" t="s">
        <v>723</v>
      </c>
      <c r="G77" s="42">
        <v>8163000985</v>
      </c>
      <c r="H77" s="179" t="s">
        <v>4941</v>
      </c>
      <c r="I77" s="42" t="s">
        <v>724</v>
      </c>
      <c r="J77" s="42" t="s">
        <v>725</v>
      </c>
      <c r="K77" s="42" t="s">
        <v>710</v>
      </c>
      <c r="L77" s="46">
        <v>50000</v>
      </c>
      <c r="M77" s="42" t="s">
        <v>66</v>
      </c>
      <c r="N77" s="42" t="s">
        <v>67</v>
      </c>
      <c r="O77" s="42" t="s">
        <v>726</v>
      </c>
      <c r="P77" s="42" t="s">
        <v>727</v>
      </c>
      <c r="Q77" s="42" t="s">
        <v>728</v>
      </c>
      <c r="R77" s="14" t="s">
        <v>729</v>
      </c>
      <c r="S77" s="47" t="s">
        <v>72</v>
      </c>
      <c r="T77" s="42" t="s">
        <v>722</v>
      </c>
      <c r="U77" s="14" t="s">
        <v>706</v>
      </c>
      <c r="V77" s="42" t="s">
        <v>75</v>
      </c>
      <c r="W77" s="42" t="s">
        <v>76</v>
      </c>
      <c r="X77" s="42" t="s">
        <v>77</v>
      </c>
      <c r="Y77" s="42" t="s">
        <v>78</v>
      </c>
      <c r="Z77" s="48" t="s">
        <v>4936</v>
      </c>
    </row>
    <row r="78" spans="1:26" x14ac:dyDescent="0.25">
      <c r="A78" s="14">
        <v>101</v>
      </c>
      <c r="B78" s="42" t="s">
        <v>696</v>
      </c>
      <c r="C78" s="43" t="s">
        <v>9</v>
      </c>
      <c r="D78" s="42" t="s">
        <v>61</v>
      </c>
      <c r="E78" s="65">
        <v>43011</v>
      </c>
      <c r="F78" s="66" t="s">
        <v>730</v>
      </c>
      <c r="G78" s="42">
        <v>8183000481</v>
      </c>
      <c r="H78" s="179" t="s">
        <v>4941</v>
      </c>
      <c r="I78" s="42" t="s">
        <v>731</v>
      </c>
      <c r="J78" s="42" t="s">
        <v>732</v>
      </c>
      <c r="K78" s="42" t="s">
        <v>710</v>
      </c>
      <c r="L78" s="46">
        <v>50000</v>
      </c>
      <c r="M78" s="42" t="s">
        <v>66</v>
      </c>
      <c r="N78" s="42" t="s">
        <v>67</v>
      </c>
      <c r="O78" s="42" t="s">
        <v>733</v>
      </c>
      <c r="P78" s="42" t="s">
        <v>734</v>
      </c>
      <c r="Q78" s="42" t="s">
        <v>735</v>
      </c>
      <c r="R78" s="14" t="s">
        <v>736</v>
      </c>
      <c r="S78" s="47" t="s">
        <v>72</v>
      </c>
      <c r="T78" s="42" t="s">
        <v>722</v>
      </c>
      <c r="U78" s="14" t="s">
        <v>706</v>
      </c>
      <c r="V78" s="42" t="s">
        <v>90</v>
      </c>
      <c r="W78" s="42" t="s">
        <v>76</v>
      </c>
      <c r="X78" s="42" t="s">
        <v>77</v>
      </c>
      <c r="Y78" s="42" t="s">
        <v>78</v>
      </c>
      <c r="Z78" s="48" t="s">
        <v>4936</v>
      </c>
    </row>
    <row r="79" spans="1:26" x14ac:dyDescent="0.25">
      <c r="A79" s="14">
        <v>103</v>
      </c>
      <c r="B79" s="42" t="s">
        <v>696</v>
      </c>
      <c r="C79" s="43" t="s">
        <v>9</v>
      </c>
      <c r="D79" s="42" t="s">
        <v>61</v>
      </c>
      <c r="E79" s="61">
        <v>43020</v>
      </c>
      <c r="F79" s="62" t="s">
        <v>739</v>
      </c>
      <c r="G79" s="191">
        <v>8236000102</v>
      </c>
      <c r="H79" s="179" t="s">
        <v>4941</v>
      </c>
      <c r="I79" s="42" t="s">
        <v>741</v>
      </c>
      <c r="J79" s="42" t="s">
        <v>742</v>
      </c>
      <c r="K79" s="42" t="s">
        <v>591</v>
      </c>
      <c r="L79" s="46">
        <v>50000</v>
      </c>
      <c r="M79" s="42" t="s">
        <v>66</v>
      </c>
      <c r="N79" s="42" t="s">
        <v>67</v>
      </c>
      <c r="O79" s="42" t="s">
        <v>743</v>
      </c>
      <c r="P79" s="42" t="s">
        <v>744</v>
      </c>
      <c r="Q79" s="42" t="s">
        <v>745</v>
      </c>
      <c r="R79" s="14" t="s">
        <v>746</v>
      </c>
      <c r="S79" s="47" t="s">
        <v>72</v>
      </c>
      <c r="T79" s="42" t="s">
        <v>747</v>
      </c>
      <c r="U79" s="14" t="s">
        <v>748</v>
      </c>
      <c r="V79" s="42" t="s">
        <v>75</v>
      </c>
      <c r="W79" s="42" t="s">
        <v>76</v>
      </c>
      <c r="X79" s="42" t="s">
        <v>77</v>
      </c>
      <c r="Y79" s="42" t="s">
        <v>78</v>
      </c>
      <c r="Z79" s="48" t="s">
        <v>4936</v>
      </c>
    </row>
    <row r="80" spans="1:26" x14ac:dyDescent="0.25">
      <c r="A80" s="14">
        <v>104</v>
      </c>
      <c r="B80" s="42" t="s">
        <v>696</v>
      </c>
      <c r="C80" s="43" t="s">
        <v>9</v>
      </c>
      <c r="D80" s="42" t="s">
        <v>61</v>
      </c>
      <c r="E80" s="61">
        <v>43030</v>
      </c>
      <c r="F80" s="62" t="s">
        <v>749</v>
      </c>
      <c r="G80" s="191">
        <v>8264001361</v>
      </c>
      <c r="H80" s="179" t="s">
        <v>4941</v>
      </c>
      <c r="I80" s="42" t="s">
        <v>751</v>
      </c>
      <c r="J80" s="42" t="s">
        <v>752</v>
      </c>
      <c r="K80" s="42" t="s">
        <v>580</v>
      </c>
      <c r="L80" s="46">
        <v>50000</v>
      </c>
      <c r="M80" s="42" t="s">
        <v>66</v>
      </c>
      <c r="N80" s="42" t="s">
        <v>67</v>
      </c>
      <c r="O80" s="42" t="s">
        <v>753</v>
      </c>
      <c r="P80" s="42" t="s">
        <v>754</v>
      </c>
      <c r="Q80" s="42" t="s">
        <v>755</v>
      </c>
      <c r="R80" s="14" t="s">
        <v>756</v>
      </c>
      <c r="S80" s="47" t="s">
        <v>72</v>
      </c>
      <c r="T80" s="42" t="s">
        <v>747</v>
      </c>
      <c r="U80" s="14" t="s">
        <v>748</v>
      </c>
      <c r="V80" s="42" t="s">
        <v>75</v>
      </c>
      <c r="W80" s="42" t="s">
        <v>76</v>
      </c>
      <c r="X80" s="42" t="s">
        <v>77</v>
      </c>
      <c r="Y80" s="42" t="s">
        <v>78</v>
      </c>
      <c r="Z80" s="48" t="s">
        <v>4936</v>
      </c>
    </row>
    <row r="81" spans="1:26" x14ac:dyDescent="0.25">
      <c r="A81" s="14">
        <v>105</v>
      </c>
      <c r="B81" s="42" t="s">
        <v>696</v>
      </c>
      <c r="C81" s="43" t="s">
        <v>9</v>
      </c>
      <c r="D81" s="42" t="s">
        <v>61</v>
      </c>
      <c r="E81" s="61">
        <v>43033</v>
      </c>
      <c r="F81" s="62" t="s">
        <v>757</v>
      </c>
      <c r="G81" s="191">
        <v>8264001421</v>
      </c>
      <c r="H81" s="179" t="s">
        <v>4941</v>
      </c>
      <c r="I81" s="42" t="s">
        <v>759</v>
      </c>
      <c r="J81" s="42" t="s">
        <v>760</v>
      </c>
      <c r="K81" s="42" t="s">
        <v>580</v>
      </c>
      <c r="L81" s="46">
        <v>50000</v>
      </c>
      <c r="M81" s="42" t="s">
        <v>66</v>
      </c>
      <c r="N81" s="42" t="s">
        <v>67</v>
      </c>
      <c r="O81" s="42" t="s">
        <v>761</v>
      </c>
      <c r="P81" s="42" t="s">
        <v>762</v>
      </c>
      <c r="Q81" s="42" t="s">
        <v>763</v>
      </c>
      <c r="R81" s="14" t="s">
        <v>764</v>
      </c>
      <c r="S81" s="47" t="s">
        <v>72</v>
      </c>
      <c r="T81" s="42" t="s">
        <v>747</v>
      </c>
      <c r="U81" s="14" t="s">
        <v>586</v>
      </c>
      <c r="V81" s="42" t="s">
        <v>75</v>
      </c>
      <c r="W81" s="42" t="s">
        <v>76</v>
      </c>
      <c r="X81" s="42" t="s">
        <v>77</v>
      </c>
      <c r="Y81" s="42" t="s">
        <v>78</v>
      </c>
      <c r="Z81" s="48" t="s">
        <v>4936</v>
      </c>
    </row>
    <row r="82" spans="1:26" x14ac:dyDescent="0.25">
      <c r="A82" s="14">
        <v>106</v>
      </c>
      <c r="B82" s="42" t="s">
        <v>696</v>
      </c>
      <c r="C82" s="43" t="s">
        <v>9</v>
      </c>
      <c r="D82" s="42" t="s">
        <v>61</v>
      </c>
      <c r="E82" s="68">
        <v>43019</v>
      </c>
      <c r="F82" s="69" t="s">
        <v>765</v>
      </c>
      <c r="G82" s="191">
        <v>8051001078</v>
      </c>
      <c r="H82" s="179" t="s">
        <v>4941</v>
      </c>
      <c r="I82" s="42" t="s">
        <v>767</v>
      </c>
      <c r="J82" s="42" t="s">
        <v>768</v>
      </c>
      <c r="K82" s="42" t="s">
        <v>769</v>
      </c>
      <c r="L82" s="46">
        <v>100000</v>
      </c>
      <c r="M82" s="42" t="s">
        <v>66</v>
      </c>
      <c r="N82" s="42" t="s">
        <v>67</v>
      </c>
      <c r="O82" s="42" t="s">
        <v>770</v>
      </c>
      <c r="P82" s="42" t="s">
        <v>771</v>
      </c>
      <c r="Q82" s="42" t="s">
        <v>772</v>
      </c>
      <c r="R82" s="14" t="s">
        <v>773</v>
      </c>
      <c r="S82" s="47" t="s">
        <v>72</v>
      </c>
      <c r="T82" s="42" t="s">
        <v>774</v>
      </c>
      <c r="U82" s="14" t="s">
        <v>775</v>
      </c>
      <c r="V82" s="42" t="s">
        <v>776</v>
      </c>
      <c r="W82" s="42" t="s">
        <v>76</v>
      </c>
      <c r="X82" s="42" t="s">
        <v>77</v>
      </c>
      <c r="Y82" s="42" t="s">
        <v>78</v>
      </c>
      <c r="Z82" s="48" t="s">
        <v>4936</v>
      </c>
    </row>
    <row r="83" spans="1:26" x14ac:dyDescent="0.25">
      <c r="A83" s="14">
        <v>107</v>
      </c>
      <c r="B83" s="42" t="s">
        <v>696</v>
      </c>
      <c r="C83" s="43" t="s">
        <v>9</v>
      </c>
      <c r="D83" s="42" t="s">
        <v>61</v>
      </c>
      <c r="E83" s="68">
        <v>43019</v>
      </c>
      <c r="F83" s="69" t="s">
        <v>777</v>
      </c>
      <c r="G83" s="191">
        <v>8051001078</v>
      </c>
      <c r="H83" s="179" t="s">
        <v>4941</v>
      </c>
      <c r="I83" s="42" t="s">
        <v>767</v>
      </c>
      <c r="J83" s="42" t="s">
        <v>768</v>
      </c>
      <c r="K83" s="42" t="s">
        <v>769</v>
      </c>
      <c r="L83" s="46">
        <v>100000</v>
      </c>
      <c r="M83" s="42" t="s">
        <v>66</v>
      </c>
      <c r="N83" s="42" t="s">
        <v>67</v>
      </c>
      <c r="O83" s="42" t="s">
        <v>778</v>
      </c>
      <c r="P83" s="42" t="s">
        <v>779</v>
      </c>
      <c r="Q83" s="42" t="s">
        <v>780</v>
      </c>
      <c r="R83" s="14" t="s">
        <v>773</v>
      </c>
      <c r="S83" s="47" t="s">
        <v>72</v>
      </c>
      <c r="T83" s="42" t="s">
        <v>774</v>
      </c>
      <c r="U83" s="14" t="s">
        <v>775</v>
      </c>
      <c r="V83" s="42" t="s">
        <v>776</v>
      </c>
      <c r="W83" s="42" t="s">
        <v>76</v>
      </c>
      <c r="X83" s="42" t="s">
        <v>77</v>
      </c>
      <c r="Y83" s="42" t="s">
        <v>78</v>
      </c>
      <c r="Z83" s="48" t="s">
        <v>4936</v>
      </c>
    </row>
    <row r="84" spans="1:26" x14ac:dyDescent="0.25">
      <c r="A84" s="14">
        <v>108</v>
      </c>
      <c r="B84" s="42" t="s">
        <v>696</v>
      </c>
      <c r="C84" s="43" t="s">
        <v>9</v>
      </c>
      <c r="D84" s="42" t="s">
        <v>61</v>
      </c>
      <c r="E84" s="70">
        <v>43006</v>
      </c>
      <c r="F84" s="71" t="s">
        <v>781</v>
      </c>
      <c r="G84" s="42">
        <v>8156001258</v>
      </c>
      <c r="H84" s="179" t="s">
        <v>4941</v>
      </c>
      <c r="I84" s="42" t="s">
        <v>782</v>
      </c>
      <c r="J84" s="42" t="s">
        <v>783</v>
      </c>
      <c r="K84" s="42" t="s">
        <v>784</v>
      </c>
      <c r="L84" s="46">
        <v>100000</v>
      </c>
      <c r="M84" s="42" t="s">
        <v>66</v>
      </c>
      <c r="N84" s="42" t="s">
        <v>67</v>
      </c>
      <c r="O84" s="42" t="s">
        <v>785</v>
      </c>
      <c r="P84" s="42" t="s">
        <v>786</v>
      </c>
      <c r="Q84" s="42" t="s">
        <v>787</v>
      </c>
      <c r="R84" s="14" t="s">
        <v>788</v>
      </c>
      <c r="S84" s="47" t="s">
        <v>72</v>
      </c>
      <c r="T84" s="42" t="s">
        <v>789</v>
      </c>
      <c r="U84" s="14" t="s">
        <v>790</v>
      </c>
      <c r="V84" s="42" t="s">
        <v>791</v>
      </c>
      <c r="W84" s="42" t="s">
        <v>76</v>
      </c>
      <c r="X84" s="42" t="s">
        <v>792</v>
      </c>
      <c r="Y84" s="42" t="s">
        <v>78</v>
      </c>
      <c r="Z84" s="48" t="s">
        <v>4936</v>
      </c>
    </row>
    <row r="85" spans="1:26" x14ac:dyDescent="0.25">
      <c r="A85" s="14">
        <v>109</v>
      </c>
      <c r="B85" s="42" t="s">
        <v>793</v>
      </c>
      <c r="C85" s="43" t="s">
        <v>9</v>
      </c>
      <c r="D85" s="42" t="s">
        <v>61</v>
      </c>
      <c r="E85" s="65">
        <v>43033</v>
      </c>
      <c r="F85" s="66" t="s">
        <v>794</v>
      </c>
      <c r="G85" s="42">
        <v>8183000513</v>
      </c>
      <c r="H85" s="179" t="s">
        <v>4941</v>
      </c>
      <c r="I85" s="42" t="s">
        <v>795</v>
      </c>
      <c r="J85" s="42" t="s">
        <v>796</v>
      </c>
      <c r="K85" s="42" t="s">
        <v>700</v>
      </c>
      <c r="L85" s="46">
        <v>50000</v>
      </c>
      <c r="M85" s="42" t="s">
        <v>66</v>
      </c>
      <c r="N85" s="42" t="s">
        <v>67</v>
      </c>
      <c r="O85" s="42" t="s">
        <v>797</v>
      </c>
      <c r="P85" s="42" t="s">
        <v>798</v>
      </c>
      <c r="Q85" s="42" t="s">
        <v>799</v>
      </c>
      <c r="R85" s="14" t="s">
        <v>800</v>
      </c>
      <c r="S85" s="47" t="s">
        <v>72</v>
      </c>
      <c r="T85" s="42" t="s">
        <v>801</v>
      </c>
      <c r="U85" s="14" t="s">
        <v>706</v>
      </c>
      <c r="V85" s="42" t="s">
        <v>75</v>
      </c>
      <c r="W85" s="42" t="s">
        <v>661</v>
      </c>
      <c r="X85" s="42" t="s">
        <v>77</v>
      </c>
      <c r="Y85" s="42" t="s">
        <v>78</v>
      </c>
      <c r="Z85" s="48" t="s">
        <v>4936</v>
      </c>
    </row>
    <row r="86" spans="1:26" x14ac:dyDescent="0.25">
      <c r="A86" s="14">
        <v>110</v>
      </c>
      <c r="B86" s="42" t="s">
        <v>793</v>
      </c>
      <c r="C86" s="43" t="s">
        <v>9</v>
      </c>
      <c r="D86" s="42" t="s">
        <v>61</v>
      </c>
      <c r="E86" s="65">
        <v>43002</v>
      </c>
      <c r="F86" s="66" t="s">
        <v>802</v>
      </c>
      <c r="G86" s="42">
        <v>8183000627</v>
      </c>
      <c r="H86" s="179" t="s">
        <v>4941</v>
      </c>
      <c r="I86" s="42" t="s">
        <v>803</v>
      </c>
      <c r="J86" s="42" t="s">
        <v>804</v>
      </c>
      <c r="K86" s="42">
        <v>352</v>
      </c>
      <c r="L86" s="46">
        <v>50000</v>
      </c>
      <c r="M86" s="42" t="s">
        <v>66</v>
      </c>
      <c r="N86" s="42" t="s">
        <v>67</v>
      </c>
      <c r="O86" s="42" t="s">
        <v>805</v>
      </c>
      <c r="P86" s="42" t="s">
        <v>806</v>
      </c>
      <c r="Q86" s="42" t="s">
        <v>807</v>
      </c>
      <c r="R86" s="14" t="s">
        <v>808</v>
      </c>
      <c r="S86" s="47" t="s">
        <v>72</v>
      </c>
      <c r="T86" s="42" t="s">
        <v>801</v>
      </c>
      <c r="U86" s="14" t="s">
        <v>706</v>
      </c>
      <c r="V86" s="42" t="s">
        <v>433</v>
      </c>
      <c r="W86" s="42" t="s">
        <v>661</v>
      </c>
      <c r="X86" s="42" t="s">
        <v>77</v>
      </c>
      <c r="Y86" s="42" t="s">
        <v>78</v>
      </c>
      <c r="Z86" s="48" t="s">
        <v>4936</v>
      </c>
    </row>
    <row r="87" spans="1:26" x14ac:dyDescent="0.25">
      <c r="A87" s="14">
        <v>111</v>
      </c>
      <c r="B87" s="42" t="s">
        <v>793</v>
      </c>
      <c r="C87" s="43" t="s">
        <v>9</v>
      </c>
      <c r="D87" s="42" t="s">
        <v>61</v>
      </c>
      <c r="E87" s="65">
        <v>43017</v>
      </c>
      <c r="F87" s="66" t="s">
        <v>809</v>
      </c>
      <c r="G87" s="42">
        <v>8183000632</v>
      </c>
      <c r="H87" s="179" t="s">
        <v>4941</v>
      </c>
      <c r="I87" s="42" t="s">
        <v>810</v>
      </c>
      <c r="J87" s="42" t="s">
        <v>811</v>
      </c>
      <c r="K87" s="42" t="s">
        <v>710</v>
      </c>
      <c r="L87" s="46">
        <v>500000</v>
      </c>
      <c r="M87" s="42" t="s">
        <v>66</v>
      </c>
      <c r="N87" s="42" t="s">
        <v>67</v>
      </c>
      <c r="O87" s="42" t="s">
        <v>812</v>
      </c>
      <c r="P87" s="42" t="s">
        <v>813</v>
      </c>
      <c r="Q87" s="42" t="s">
        <v>814</v>
      </c>
      <c r="R87" s="14" t="s">
        <v>815</v>
      </c>
      <c r="S87" s="47" t="s">
        <v>72</v>
      </c>
      <c r="T87" s="42" t="s">
        <v>801</v>
      </c>
      <c r="U87" s="14" t="s">
        <v>706</v>
      </c>
      <c r="V87" s="42" t="s">
        <v>433</v>
      </c>
      <c r="W87" s="42" t="s">
        <v>661</v>
      </c>
      <c r="X87" s="42" t="s">
        <v>77</v>
      </c>
      <c r="Y87" s="42" t="s">
        <v>78</v>
      </c>
      <c r="Z87" s="48" t="s">
        <v>4936</v>
      </c>
    </row>
    <row r="88" spans="1:26" x14ac:dyDescent="0.25">
      <c r="A88" s="14">
        <v>112</v>
      </c>
      <c r="B88" s="42" t="s">
        <v>793</v>
      </c>
      <c r="C88" s="43" t="s">
        <v>9</v>
      </c>
      <c r="D88" s="42" t="s">
        <v>61</v>
      </c>
      <c r="E88" s="65">
        <v>43017</v>
      </c>
      <c r="F88" s="66" t="s">
        <v>816</v>
      </c>
      <c r="G88" s="42">
        <v>8163001027</v>
      </c>
      <c r="H88" s="179" t="s">
        <v>4941</v>
      </c>
      <c r="I88" s="42" t="s">
        <v>817</v>
      </c>
      <c r="J88" s="42" t="s">
        <v>818</v>
      </c>
      <c r="K88" s="42" t="s">
        <v>710</v>
      </c>
      <c r="L88" s="46">
        <v>200000</v>
      </c>
      <c r="M88" s="42" t="s">
        <v>66</v>
      </c>
      <c r="N88" s="42" t="s">
        <v>67</v>
      </c>
      <c r="O88" s="42" t="s">
        <v>819</v>
      </c>
      <c r="P88" s="42" t="s">
        <v>820</v>
      </c>
      <c r="Q88" s="42" t="s">
        <v>821</v>
      </c>
      <c r="R88" s="14" t="s">
        <v>822</v>
      </c>
      <c r="S88" s="47" t="s">
        <v>72</v>
      </c>
      <c r="T88" s="42" t="s">
        <v>801</v>
      </c>
      <c r="U88" s="14" t="s">
        <v>706</v>
      </c>
      <c r="V88" s="42" t="s">
        <v>75</v>
      </c>
      <c r="W88" s="42" t="s">
        <v>661</v>
      </c>
      <c r="X88" s="42" t="s">
        <v>77</v>
      </c>
      <c r="Y88" s="42" t="s">
        <v>78</v>
      </c>
      <c r="Z88" s="48" t="s">
        <v>4936</v>
      </c>
    </row>
    <row r="89" spans="1:26" x14ac:dyDescent="0.25">
      <c r="A89" s="14">
        <v>113</v>
      </c>
      <c r="B89" s="42" t="s">
        <v>793</v>
      </c>
      <c r="C89" s="43" t="s">
        <v>9</v>
      </c>
      <c r="D89" s="42" t="s">
        <v>61</v>
      </c>
      <c r="E89" s="65">
        <v>43017</v>
      </c>
      <c r="F89" s="66" t="s">
        <v>823</v>
      </c>
      <c r="G89" s="42">
        <v>8163001027</v>
      </c>
      <c r="H89" s="179" t="s">
        <v>4941</v>
      </c>
      <c r="I89" s="42" t="s">
        <v>817</v>
      </c>
      <c r="J89" s="42" t="s">
        <v>818</v>
      </c>
      <c r="K89" s="42" t="s">
        <v>710</v>
      </c>
      <c r="L89" s="46">
        <v>150000</v>
      </c>
      <c r="M89" s="42" t="s">
        <v>66</v>
      </c>
      <c r="N89" s="42" t="s">
        <v>67</v>
      </c>
      <c r="O89" s="42" t="s">
        <v>824</v>
      </c>
      <c r="P89" s="42" t="s">
        <v>825</v>
      </c>
      <c r="Q89" s="42" t="s">
        <v>826</v>
      </c>
      <c r="R89" s="14" t="s">
        <v>822</v>
      </c>
      <c r="S89" s="47" t="s">
        <v>72</v>
      </c>
      <c r="T89" s="42" t="s">
        <v>801</v>
      </c>
      <c r="U89" s="14" t="s">
        <v>706</v>
      </c>
      <c r="V89" s="42" t="s">
        <v>75</v>
      </c>
      <c r="W89" s="42" t="s">
        <v>661</v>
      </c>
      <c r="X89" s="42" t="s">
        <v>77</v>
      </c>
      <c r="Y89" s="42" t="s">
        <v>78</v>
      </c>
      <c r="Z89" s="48" t="s">
        <v>4936</v>
      </c>
    </row>
    <row r="90" spans="1:26" x14ac:dyDescent="0.25">
      <c r="A90" s="14">
        <v>114</v>
      </c>
      <c r="B90" s="42" t="s">
        <v>793</v>
      </c>
      <c r="C90" s="43" t="s">
        <v>9</v>
      </c>
      <c r="D90" s="42" t="s">
        <v>61</v>
      </c>
      <c r="E90" s="65">
        <v>43035</v>
      </c>
      <c r="F90" s="66" t="s">
        <v>827</v>
      </c>
      <c r="G90" s="42">
        <v>8183000490</v>
      </c>
      <c r="H90" s="179" t="s">
        <v>4941</v>
      </c>
      <c r="I90" s="42" t="s">
        <v>828</v>
      </c>
      <c r="J90" s="42" t="s">
        <v>829</v>
      </c>
      <c r="K90" s="42" t="s">
        <v>710</v>
      </c>
      <c r="L90" s="46">
        <v>100000</v>
      </c>
      <c r="M90" s="42" t="s">
        <v>66</v>
      </c>
      <c r="N90" s="42" t="s">
        <v>67</v>
      </c>
      <c r="O90" s="42" t="s">
        <v>830</v>
      </c>
      <c r="P90" s="42" t="s">
        <v>831</v>
      </c>
      <c r="Q90" s="42" t="s">
        <v>832</v>
      </c>
      <c r="R90" s="14" t="s">
        <v>833</v>
      </c>
      <c r="S90" s="47" t="s">
        <v>72</v>
      </c>
      <c r="T90" s="42" t="s">
        <v>801</v>
      </c>
      <c r="U90" s="14" t="s">
        <v>706</v>
      </c>
      <c r="V90" s="42" t="s">
        <v>75</v>
      </c>
      <c r="W90" s="42" t="s">
        <v>661</v>
      </c>
      <c r="X90" s="42" t="s">
        <v>77</v>
      </c>
      <c r="Y90" s="42" t="s">
        <v>78</v>
      </c>
      <c r="Z90" s="48" t="s">
        <v>4936</v>
      </c>
    </row>
    <row r="91" spans="1:26" x14ac:dyDescent="0.25">
      <c r="A91" s="14">
        <v>115</v>
      </c>
      <c r="B91" s="42" t="s">
        <v>793</v>
      </c>
      <c r="C91" s="43" t="s">
        <v>9</v>
      </c>
      <c r="D91" s="42" t="s">
        <v>61</v>
      </c>
      <c r="E91" s="65">
        <v>43033</v>
      </c>
      <c r="F91" s="66" t="s">
        <v>834</v>
      </c>
      <c r="G91" s="42">
        <v>8183000654</v>
      </c>
      <c r="H91" s="179" t="s">
        <v>4941</v>
      </c>
      <c r="I91" s="42" t="s">
        <v>835</v>
      </c>
      <c r="J91" s="42" t="s">
        <v>836</v>
      </c>
      <c r="K91" s="42" t="s">
        <v>710</v>
      </c>
      <c r="L91" s="46">
        <v>50000</v>
      </c>
      <c r="M91" s="42" t="s">
        <v>66</v>
      </c>
      <c r="N91" s="42" t="s">
        <v>67</v>
      </c>
      <c r="O91" s="42" t="s">
        <v>837</v>
      </c>
      <c r="P91" s="42" t="s">
        <v>838</v>
      </c>
      <c r="Q91" s="42" t="s">
        <v>839</v>
      </c>
      <c r="R91" s="14" t="s">
        <v>840</v>
      </c>
      <c r="S91" s="47" t="s">
        <v>72</v>
      </c>
      <c r="T91" s="42" t="s">
        <v>801</v>
      </c>
      <c r="U91" s="14" t="s">
        <v>706</v>
      </c>
      <c r="V91" s="42" t="s">
        <v>75</v>
      </c>
      <c r="W91" s="42" t="s">
        <v>661</v>
      </c>
      <c r="X91" s="42" t="s">
        <v>77</v>
      </c>
      <c r="Y91" s="42" t="s">
        <v>78</v>
      </c>
      <c r="Z91" s="48" t="s">
        <v>4936</v>
      </c>
    </row>
    <row r="92" spans="1:26" x14ac:dyDescent="0.25">
      <c r="A92" s="14">
        <v>117</v>
      </c>
      <c r="B92" s="42" t="s">
        <v>793</v>
      </c>
      <c r="C92" s="43" t="s">
        <v>9</v>
      </c>
      <c r="D92" s="42" t="s">
        <v>61</v>
      </c>
      <c r="E92" s="70">
        <v>43028</v>
      </c>
      <c r="F92" s="71" t="s">
        <v>844</v>
      </c>
      <c r="G92" s="42">
        <v>8170000054</v>
      </c>
      <c r="H92" s="179" t="s">
        <v>4941</v>
      </c>
      <c r="I92" s="42" t="s">
        <v>845</v>
      </c>
      <c r="J92" s="42" t="s">
        <v>846</v>
      </c>
      <c r="K92" s="42" t="s">
        <v>623</v>
      </c>
      <c r="L92" s="46">
        <v>200000</v>
      </c>
      <c r="M92" s="42" t="s">
        <v>66</v>
      </c>
      <c r="N92" s="42" t="s">
        <v>67</v>
      </c>
      <c r="O92" s="42" t="s">
        <v>847</v>
      </c>
      <c r="P92" s="42" t="s">
        <v>848</v>
      </c>
      <c r="Q92" s="42" t="s">
        <v>849</v>
      </c>
      <c r="R92" s="14" t="s">
        <v>850</v>
      </c>
      <c r="S92" s="47" t="s">
        <v>72</v>
      </c>
      <c r="T92" s="42" t="s">
        <v>851</v>
      </c>
      <c r="U92" s="14" t="s">
        <v>629</v>
      </c>
      <c r="V92" s="42" t="s">
        <v>75</v>
      </c>
      <c r="W92" s="42" t="s">
        <v>661</v>
      </c>
      <c r="X92" s="42" t="s">
        <v>77</v>
      </c>
      <c r="Y92" s="42" t="s">
        <v>78</v>
      </c>
      <c r="Z92" s="48" t="s">
        <v>4936</v>
      </c>
    </row>
    <row r="93" spans="1:26" x14ac:dyDescent="0.25">
      <c r="A93" s="14">
        <v>118</v>
      </c>
      <c r="B93" s="42" t="s">
        <v>793</v>
      </c>
      <c r="C93" s="43" t="s">
        <v>9</v>
      </c>
      <c r="D93" s="42" t="s">
        <v>61</v>
      </c>
      <c r="E93" s="70">
        <v>43033</v>
      </c>
      <c r="F93" s="71" t="s">
        <v>852</v>
      </c>
      <c r="G93" s="42">
        <v>8182000222</v>
      </c>
      <c r="H93" s="179" t="s">
        <v>4941</v>
      </c>
      <c r="I93" s="42" t="s">
        <v>853</v>
      </c>
      <c r="J93" s="42" t="s">
        <v>854</v>
      </c>
      <c r="K93" s="42" t="s">
        <v>640</v>
      </c>
      <c r="L93" s="46">
        <v>50000</v>
      </c>
      <c r="M93" s="42" t="s">
        <v>66</v>
      </c>
      <c r="N93" s="42" t="s">
        <v>67</v>
      </c>
      <c r="O93" s="42" t="s">
        <v>855</v>
      </c>
      <c r="P93" s="42" t="s">
        <v>856</v>
      </c>
      <c r="Q93" s="42" t="s">
        <v>857</v>
      </c>
      <c r="R93" s="14" t="s">
        <v>858</v>
      </c>
      <c r="S93" s="47" t="s">
        <v>72</v>
      </c>
      <c r="T93" s="42" t="s">
        <v>851</v>
      </c>
      <c r="U93" s="14" t="s">
        <v>629</v>
      </c>
      <c r="V93" s="42" t="s">
        <v>75</v>
      </c>
      <c r="W93" s="42" t="s">
        <v>661</v>
      </c>
      <c r="X93" s="42" t="s">
        <v>77</v>
      </c>
      <c r="Y93" s="42" t="s">
        <v>78</v>
      </c>
      <c r="Z93" s="48" t="s">
        <v>4936</v>
      </c>
    </row>
    <row r="94" spans="1:26" x14ac:dyDescent="0.25">
      <c r="A94" s="14">
        <v>119</v>
      </c>
      <c r="B94" s="42" t="s">
        <v>793</v>
      </c>
      <c r="C94" s="43" t="s">
        <v>9</v>
      </c>
      <c r="D94" s="42" t="s">
        <v>61</v>
      </c>
      <c r="E94" s="61">
        <v>43034</v>
      </c>
      <c r="F94" s="62" t="s">
        <v>859</v>
      </c>
      <c r="G94" s="191">
        <v>8264001094</v>
      </c>
      <c r="H94" s="179" t="s">
        <v>4941</v>
      </c>
      <c r="I94" s="42" t="s">
        <v>861</v>
      </c>
      <c r="J94" s="42" t="s">
        <v>862</v>
      </c>
      <c r="K94" s="42" t="s">
        <v>580</v>
      </c>
      <c r="L94" s="46">
        <v>50000</v>
      </c>
      <c r="M94" s="42" t="s">
        <v>66</v>
      </c>
      <c r="N94" s="42" t="s">
        <v>67</v>
      </c>
      <c r="O94" s="42" t="s">
        <v>863</v>
      </c>
      <c r="P94" s="42" t="s">
        <v>864</v>
      </c>
      <c r="Q94" s="42" t="s">
        <v>865</v>
      </c>
      <c r="R94" s="14" t="s">
        <v>866</v>
      </c>
      <c r="S94" s="47" t="s">
        <v>72</v>
      </c>
      <c r="T94" s="42" t="s">
        <v>867</v>
      </c>
      <c r="U94" s="14" t="s">
        <v>748</v>
      </c>
      <c r="V94" s="42" t="s">
        <v>75</v>
      </c>
      <c r="W94" s="42" t="s">
        <v>661</v>
      </c>
      <c r="X94" s="42" t="s">
        <v>77</v>
      </c>
      <c r="Y94" s="42" t="s">
        <v>78</v>
      </c>
      <c r="Z94" s="48" t="s">
        <v>4936</v>
      </c>
    </row>
    <row r="95" spans="1:26" x14ac:dyDescent="0.25">
      <c r="A95" s="14">
        <v>120</v>
      </c>
      <c r="B95" s="42" t="s">
        <v>793</v>
      </c>
      <c r="C95" s="43" t="s">
        <v>9</v>
      </c>
      <c r="D95" s="42" t="s">
        <v>61</v>
      </c>
      <c r="E95" s="61">
        <v>43034</v>
      </c>
      <c r="F95" s="62" t="s">
        <v>868</v>
      </c>
      <c r="G95" s="191">
        <v>8232000278</v>
      </c>
      <c r="H95" s="179" t="s">
        <v>4941</v>
      </c>
      <c r="I95" s="42" t="s">
        <v>870</v>
      </c>
      <c r="J95" s="42" t="s">
        <v>871</v>
      </c>
      <c r="K95" s="42" t="s">
        <v>580</v>
      </c>
      <c r="L95" s="46">
        <v>100000</v>
      </c>
      <c r="M95" s="42" t="s">
        <v>66</v>
      </c>
      <c r="N95" s="42" t="s">
        <v>67</v>
      </c>
      <c r="O95" s="42" t="s">
        <v>872</v>
      </c>
      <c r="P95" s="42" t="s">
        <v>873</v>
      </c>
      <c r="Q95" s="42" t="s">
        <v>874</v>
      </c>
      <c r="R95" s="14" t="s">
        <v>875</v>
      </c>
      <c r="S95" s="47" t="s">
        <v>72</v>
      </c>
      <c r="T95" s="42" t="s">
        <v>867</v>
      </c>
      <c r="U95" s="14" t="s">
        <v>748</v>
      </c>
      <c r="V95" s="42" t="s">
        <v>75</v>
      </c>
      <c r="W95" s="42" t="s">
        <v>661</v>
      </c>
      <c r="X95" s="42" t="s">
        <v>77</v>
      </c>
      <c r="Y95" s="42" t="s">
        <v>78</v>
      </c>
      <c r="Z95" s="48" t="s">
        <v>4936</v>
      </c>
    </row>
    <row r="96" spans="1:26" x14ac:dyDescent="0.25">
      <c r="A96" s="14">
        <v>121</v>
      </c>
      <c r="B96" s="42" t="s">
        <v>793</v>
      </c>
      <c r="C96" s="43" t="s">
        <v>9</v>
      </c>
      <c r="D96" s="42" t="s">
        <v>61</v>
      </c>
      <c r="E96" s="61">
        <v>43037</v>
      </c>
      <c r="F96" s="62" t="s">
        <v>876</v>
      </c>
      <c r="G96" s="191">
        <v>8264001328</v>
      </c>
      <c r="H96" s="179" t="s">
        <v>4941</v>
      </c>
      <c r="I96" s="42" t="s">
        <v>878</v>
      </c>
      <c r="J96" s="42" t="s">
        <v>879</v>
      </c>
      <c r="K96" s="42" t="s">
        <v>580</v>
      </c>
      <c r="L96" s="46">
        <v>50000</v>
      </c>
      <c r="M96" s="42" t="s">
        <v>66</v>
      </c>
      <c r="N96" s="42" t="s">
        <v>67</v>
      </c>
      <c r="O96" s="42" t="s">
        <v>880</v>
      </c>
      <c r="P96" s="42" t="s">
        <v>881</v>
      </c>
      <c r="Q96" s="42" t="s">
        <v>882</v>
      </c>
      <c r="R96" s="14" t="s">
        <v>883</v>
      </c>
      <c r="S96" s="47" t="s">
        <v>72</v>
      </c>
      <c r="T96" s="42" t="s">
        <v>867</v>
      </c>
      <c r="U96" s="14" t="s">
        <v>748</v>
      </c>
      <c r="V96" s="42" t="s">
        <v>75</v>
      </c>
      <c r="W96" s="42" t="s">
        <v>661</v>
      </c>
      <c r="X96" s="42" t="s">
        <v>77</v>
      </c>
      <c r="Y96" s="42" t="s">
        <v>78</v>
      </c>
      <c r="Z96" s="48" t="s">
        <v>4936</v>
      </c>
    </row>
    <row r="97" spans="1:26" x14ac:dyDescent="0.25">
      <c r="A97" s="14">
        <v>127</v>
      </c>
      <c r="B97" s="42" t="s">
        <v>793</v>
      </c>
      <c r="C97" s="43" t="s">
        <v>9</v>
      </c>
      <c r="D97" s="42" t="s">
        <v>61</v>
      </c>
      <c r="E97" s="70">
        <v>42979</v>
      </c>
      <c r="F97" s="71" t="s">
        <v>911</v>
      </c>
      <c r="G97" s="42">
        <v>8172000410</v>
      </c>
      <c r="H97" s="179" t="s">
        <v>4941</v>
      </c>
      <c r="I97" s="42" t="s">
        <v>912</v>
      </c>
      <c r="J97" s="42" t="s">
        <v>913</v>
      </c>
      <c r="K97" s="42" t="s">
        <v>121</v>
      </c>
      <c r="L97" s="46">
        <v>200000</v>
      </c>
      <c r="M97" s="42" t="s">
        <v>66</v>
      </c>
      <c r="N97" s="42" t="s">
        <v>67</v>
      </c>
      <c r="O97" s="42" t="s">
        <v>914</v>
      </c>
      <c r="P97" s="42" t="s">
        <v>915</v>
      </c>
      <c r="Q97" s="42" t="s">
        <v>916</v>
      </c>
      <c r="R97" s="14" t="s">
        <v>917</v>
      </c>
      <c r="S97" s="47" t="s">
        <v>72</v>
      </c>
      <c r="T97" s="42" t="s">
        <v>904</v>
      </c>
      <c r="U97" s="14" t="s">
        <v>115</v>
      </c>
      <c r="V97" s="42" t="s">
        <v>75</v>
      </c>
      <c r="W97" s="42" t="s">
        <v>910</v>
      </c>
      <c r="X97" s="42" t="s">
        <v>77</v>
      </c>
      <c r="Y97" s="42" t="s">
        <v>78</v>
      </c>
      <c r="Z97" s="48" t="s">
        <v>4936</v>
      </c>
    </row>
    <row r="98" spans="1:26" x14ac:dyDescent="0.25">
      <c r="A98" s="14">
        <v>128</v>
      </c>
      <c r="B98" s="42" t="s">
        <v>793</v>
      </c>
      <c r="C98" s="43" t="s">
        <v>9</v>
      </c>
      <c r="D98" s="42" t="s">
        <v>61</v>
      </c>
      <c r="E98" s="70">
        <v>42983</v>
      </c>
      <c r="F98" s="71" t="s">
        <v>918</v>
      </c>
      <c r="G98" s="42">
        <v>8179001336</v>
      </c>
      <c r="H98" s="179" t="s">
        <v>4941</v>
      </c>
      <c r="I98" s="42" t="s">
        <v>919</v>
      </c>
      <c r="J98" s="42" t="s">
        <v>920</v>
      </c>
      <c r="K98" s="42" t="s">
        <v>121</v>
      </c>
      <c r="L98" s="46">
        <v>100000</v>
      </c>
      <c r="M98" s="42" t="s">
        <v>66</v>
      </c>
      <c r="N98" s="42" t="s">
        <v>67</v>
      </c>
      <c r="O98" s="42" t="s">
        <v>921</v>
      </c>
      <c r="P98" s="42" t="s">
        <v>922</v>
      </c>
      <c r="Q98" s="42" t="s">
        <v>923</v>
      </c>
      <c r="R98" s="14" t="s">
        <v>924</v>
      </c>
      <c r="S98" s="47" t="s">
        <v>72</v>
      </c>
      <c r="T98" s="42" t="s">
        <v>904</v>
      </c>
      <c r="U98" s="14" t="s">
        <v>115</v>
      </c>
      <c r="V98" s="42" t="s">
        <v>75</v>
      </c>
      <c r="W98" s="42" t="s">
        <v>925</v>
      </c>
      <c r="X98" s="42" t="s">
        <v>77</v>
      </c>
      <c r="Y98" s="42" t="s">
        <v>78</v>
      </c>
      <c r="Z98" s="48" t="s">
        <v>4936</v>
      </c>
    </row>
    <row r="99" spans="1:26" x14ac:dyDescent="0.25">
      <c r="A99" s="14">
        <v>129</v>
      </c>
      <c r="B99" s="42" t="s">
        <v>793</v>
      </c>
      <c r="C99" s="43" t="s">
        <v>9</v>
      </c>
      <c r="D99" s="42" t="s">
        <v>61</v>
      </c>
      <c r="E99" s="70">
        <v>42995</v>
      </c>
      <c r="F99" s="71" t="s">
        <v>926</v>
      </c>
      <c r="G99" s="42">
        <v>8172000266</v>
      </c>
      <c r="H99" s="179" t="s">
        <v>4941</v>
      </c>
      <c r="I99" s="42" t="s">
        <v>927</v>
      </c>
      <c r="J99" s="42" t="s">
        <v>928</v>
      </c>
      <c r="K99" s="42" t="s">
        <v>121</v>
      </c>
      <c r="L99" s="46">
        <v>200000</v>
      </c>
      <c r="M99" s="42" t="s">
        <v>66</v>
      </c>
      <c r="N99" s="42" t="s">
        <v>67</v>
      </c>
      <c r="O99" s="42" t="s">
        <v>929</v>
      </c>
      <c r="P99" s="42" t="s">
        <v>930</v>
      </c>
      <c r="Q99" s="42" t="s">
        <v>931</v>
      </c>
      <c r="R99" s="14" t="s">
        <v>932</v>
      </c>
      <c r="S99" s="47" t="s">
        <v>72</v>
      </c>
      <c r="T99" s="42" t="s">
        <v>904</v>
      </c>
      <c r="U99" s="14" t="s">
        <v>115</v>
      </c>
      <c r="V99" s="42" t="s">
        <v>75</v>
      </c>
      <c r="W99" s="42" t="s">
        <v>933</v>
      </c>
      <c r="X99" s="42" t="s">
        <v>77</v>
      </c>
      <c r="Y99" s="42" t="s">
        <v>78</v>
      </c>
      <c r="Z99" s="48" t="s">
        <v>4936</v>
      </c>
    </row>
    <row r="100" spans="1:26" x14ac:dyDescent="0.25">
      <c r="A100" s="14">
        <v>130</v>
      </c>
      <c r="B100" s="42" t="s">
        <v>793</v>
      </c>
      <c r="C100" s="43" t="s">
        <v>9</v>
      </c>
      <c r="D100" s="42" t="s">
        <v>138</v>
      </c>
      <c r="E100" s="70">
        <v>43028</v>
      </c>
      <c r="F100" s="71" t="s">
        <v>934</v>
      </c>
      <c r="G100" s="42">
        <v>8179001260</v>
      </c>
      <c r="H100" s="179" t="s">
        <v>4941</v>
      </c>
      <c r="I100" s="42" t="s">
        <v>935</v>
      </c>
      <c r="J100" s="42" t="s">
        <v>936</v>
      </c>
      <c r="K100" s="42" t="s">
        <v>121</v>
      </c>
      <c r="L100" s="46">
        <v>100000</v>
      </c>
      <c r="M100" s="42" t="s">
        <v>66</v>
      </c>
      <c r="N100" s="42" t="s">
        <v>67</v>
      </c>
      <c r="O100" s="42" t="s">
        <v>937</v>
      </c>
      <c r="P100" s="42" t="s">
        <v>938</v>
      </c>
      <c r="Q100" s="42" t="s">
        <v>939</v>
      </c>
      <c r="R100" s="14" t="s">
        <v>940</v>
      </c>
      <c r="S100" s="47" t="s">
        <v>72</v>
      </c>
      <c r="T100" s="42" t="s">
        <v>904</v>
      </c>
      <c r="U100" s="14" t="s">
        <v>115</v>
      </c>
      <c r="V100" s="42" t="s">
        <v>941</v>
      </c>
      <c r="W100" s="42" t="s">
        <v>661</v>
      </c>
      <c r="X100" s="42" t="s">
        <v>77</v>
      </c>
      <c r="Y100" s="42" t="s">
        <v>78</v>
      </c>
      <c r="Z100" s="48" t="s">
        <v>4937</v>
      </c>
    </row>
    <row r="101" spans="1:26" x14ac:dyDescent="0.25">
      <c r="A101" s="14">
        <v>131</v>
      </c>
      <c r="B101" s="42" t="s">
        <v>793</v>
      </c>
      <c r="C101" s="43" t="s">
        <v>9</v>
      </c>
      <c r="D101" s="42" t="s">
        <v>138</v>
      </c>
      <c r="E101" s="70">
        <v>43038</v>
      </c>
      <c r="F101" s="71" t="s">
        <v>942</v>
      </c>
      <c r="G101" s="42">
        <v>8162000394</v>
      </c>
      <c r="H101" s="179" t="s">
        <v>4941</v>
      </c>
      <c r="I101" s="42" t="s">
        <v>943</v>
      </c>
      <c r="J101" s="42" t="s">
        <v>944</v>
      </c>
      <c r="K101" s="42" t="s">
        <v>121</v>
      </c>
      <c r="L101" s="46">
        <v>100000</v>
      </c>
      <c r="M101" s="42" t="s">
        <v>66</v>
      </c>
      <c r="N101" s="42" t="s">
        <v>67</v>
      </c>
      <c r="O101" s="42" t="s">
        <v>945</v>
      </c>
      <c r="P101" s="42" t="s">
        <v>946</v>
      </c>
      <c r="Q101" s="42" t="s">
        <v>947</v>
      </c>
      <c r="R101" s="14" t="s">
        <v>948</v>
      </c>
      <c r="S101" s="47" t="s">
        <v>72</v>
      </c>
      <c r="T101" s="42" t="s">
        <v>904</v>
      </c>
      <c r="U101" s="14" t="s">
        <v>115</v>
      </c>
      <c r="V101" s="42" t="s">
        <v>941</v>
      </c>
      <c r="W101" s="42" t="s">
        <v>661</v>
      </c>
      <c r="X101" s="42" t="s">
        <v>77</v>
      </c>
      <c r="Y101" s="42" t="s">
        <v>78</v>
      </c>
      <c r="Z101" s="48" t="s">
        <v>4937</v>
      </c>
    </row>
    <row r="102" spans="1:26" x14ac:dyDescent="0.25">
      <c r="A102" s="14">
        <v>133</v>
      </c>
      <c r="B102" s="42" t="s">
        <v>793</v>
      </c>
      <c r="C102" s="43" t="s">
        <v>9</v>
      </c>
      <c r="D102" s="42" t="s">
        <v>138</v>
      </c>
      <c r="E102" s="70">
        <v>43029</v>
      </c>
      <c r="F102" s="71" t="s">
        <v>956</v>
      </c>
      <c r="G102" s="42">
        <v>8179001100</v>
      </c>
      <c r="H102" s="179" t="s">
        <v>4941</v>
      </c>
      <c r="I102" s="42" t="s">
        <v>957</v>
      </c>
      <c r="J102" s="42" t="s">
        <v>958</v>
      </c>
      <c r="K102" s="42" t="s">
        <v>109</v>
      </c>
      <c r="L102" s="46">
        <v>50000</v>
      </c>
      <c r="M102" s="42" t="s">
        <v>66</v>
      </c>
      <c r="N102" s="42" t="s">
        <v>67</v>
      </c>
      <c r="O102" s="42" t="s">
        <v>959</v>
      </c>
      <c r="P102" s="42" t="s">
        <v>960</v>
      </c>
      <c r="Q102" s="42" t="s">
        <v>961</v>
      </c>
      <c r="R102" s="14" t="s">
        <v>962</v>
      </c>
      <c r="S102" s="47" t="s">
        <v>72</v>
      </c>
      <c r="T102" s="42" t="s">
        <v>904</v>
      </c>
      <c r="U102" s="14" t="s">
        <v>115</v>
      </c>
      <c r="V102" s="42" t="s">
        <v>941</v>
      </c>
      <c r="W102" s="42" t="s">
        <v>661</v>
      </c>
      <c r="X102" s="42" t="s">
        <v>77</v>
      </c>
      <c r="Y102" s="42" t="s">
        <v>78</v>
      </c>
      <c r="Z102" s="48" t="s">
        <v>4937</v>
      </c>
    </row>
    <row r="103" spans="1:26" x14ac:dyDescent="0.25">
      <c r="A103" s="14">
        <v>134</v>
      </c>
      <c r="B103" s="42" t="s">
        <v>793</v>
      </c>
      <c r="C103" s="43" t="s">
        <v>9</v>
      </c>
      <c r="D103" s="42" t="s">
        <v>138</v>
      </c>
      <c r="E103" s="70">
        <v>43039</v>
      </c>
      <c r="F103" s="71" t="s">
        <v>963</v>
      </c>
      <c r="G103" s="42">
        <v>8172000463</v>
      </c>
      <c r="H103" s="179" t="s">
        <v>4941</v>
      </c>
      <c r="I103" s="42" t="s">
        <v>964</v>
      </c>
      <c r="J103" s="42" t="s">
        <v>965</v>
      </c>
      <c r="K103" s="42" t="s">
        <v>121</v>
      </c>
      <c r="L103" s="46">
        <v>100000</v>
      </c>
      <c r="M103" s="42" t="s">
        <v>66</v>
      </c>
      <c r="N103" s="42" t="s">
        <v>67</v>
      </c>
      <c r="O103" s="42" t="s">
        <v>966</v>
      </c>
      <c r="P103" s="42" t="s">
        <v>967</v>
      </c>
      <c r="Q103" s="42" t="s">
        <v>968</v>
      </c>
      <c r="R103" s="14" t="s">
        <v>190</v>
      </c>
      <c r="S103" s="47" t="s">
        <v>72</v>
      </c>
      <c r="T103" s="42" t="s">
        <v>904</v>
      </c>
      <c r="U103" s="14" t="s">
        <v>115</v>
      </c>
      <c r="V103" s="42" t="s">
        <v>941</v>
      </c>
      <c r="W103" s="42" t="s">
        <v>661</v>
      </c>
      <c r="X103" s="42" t="s">
        <v>77</v>
      </c>
      <c r="Y103" s="42" t="s">
        <v>78</v>
      </c>
      <c r="Z103" s="48" t="s">
        <v>4937</v>
      </c>
    </row>
    <row r="104" spans="1:26" x14ac:dyDescent="0.25">
      <c r="A104" s="14">
        <v>135</v>
      </c>
      <c r="B104" s="42" t="s">
        <v>793</v>
      </c>
      <c r="C104" s="43" t="s">
        <v>9</v>
      </c>
      <c r="D104" s="42" t="s">
        <v>138</v>
      </c>
      <c r="E104" s="70">
        <v>43028</v>
      </c>
      <c r="F104" s="71" t="s">
        <v>969</v>
      </c>
      <c r="G104" s="42">
        <v>8169000397</v>
      </c>
      <c r="H104" s="179" t="s">
        <v>4941</v>
      </c>
      <c r="I104" s="42" t="s">
        <v>970</v>
      </c>
      <c r="J104" s="42" t="s">
        <v>971</v>
      </c>
      <c r="K104" s="42" t="s">
        <v>121</v>
      </c>
      <c r="L104" s="46">
        <v>50000</v>
      </c>
      <c r="M104" s="42" t="s">
        <v>66</v>
      </c>
      <c r="N104" s="42" t="s">
        <v>67</v>
      </c>
      <c r="O104" s="42" t="s">
        <v>972</v>
      </c>
      <c r="P104" s="42" t="s">
        <v>973</v>
      </c>
      <c r="Q104" s="42" t="s">
        <v>974</v>
      </c>
      <c r="R104" s="14" t="s">
        <v>975</v>
      </c>
      <c r="S104" s="47" t="s">
        <v>72</v>
      </c>
      <c r="T104" s="42" t="s">
        <v>904</v>
      </c>
      <c r="U104" s="14" t="s">
        <v>115</v>
      </c>
      <c r="V104" s="42" t="s">
        <v>941</v>
      </c>
      <c r="W104" s="42" t="s">
        <v>661</v>
      </c>
      <c r="X104" s="42" t="s">
        <v>77</v>
      </c>
      <c r="Y104" s="42" t="s">
        <v>78</v>
      </c>
      <c r="Z104" s="48" t="s">
        <v>4937</v>
      </c>
    </row>
    <row r="105" spans="1:26" x14ac:dyDescent="0.25">
      <c r="A105" s="14">
        <v>137</v>
      </c>
      <c r="B105" s="42" t="s">
        <v>793</v>
      </c>
      <c r="C105" s="43" t="s">
        <v>9</v>
      </c>
      <c r="D105" s="42" t="s">
        <v>138</v>
      </c>
      <c r="E105" s="70">
        <v>43024</v>
      </c>
      <c r="F105" s="71" t="s">
        <v>983</v>
      </c>
      <c r="G105" s="42">
        <v>8172000463</v>
      </c>
      <c r="H105" s="179" t="s">
        <v>4941</v>
      </c>
      <c r="I105" s="42" t="s">
        <v>964</v>
      </c>
      <c r="J105" s="42" t="s">
        <v>984</v>
      </c>
      <c r="K105" s="42" t="s">
        <v>121</v>
      </c>
      <c r="L105" s="46">
        <v>50000</v>
      </c>
      <c r="M105" s="42" t="s">
        <v>66</v>
      </c>
      <c r="N105" s="42" t="s">
        <v>67</v>
      </c>
      <c r="O105" s="42" t="s">
        <v>985</v>
      </c>
      <c r="P105" s="42" t="s">
        <v>986</v>
      </c>
      <c r="Q105" s="42" t="s">
        <v>987</v>
      </c>
      <c r="R105" s="14" t="s">
        <v>190</v>
      </c>
      <c r="S105" s="47" t="s">
        <v>72</v>
      </c>
      <c r="T105" s="42" t="s">
        <v>904</v>
      </c>
      <c r="U105" s="14" t="s">
        <v>115</v>
      </c>
      <c r="V105" s="42" t="s">
        <v>941</v>
      </c>
      <c r="W105" s="42" t="s">
        <v>661</v>
      </c>
      <c r="X105" s="42" t="s">
        <v>77</v>
      </c>
      <c r="Y105" s="42" t="s">
        <v>78</v>
      </c>
      <c r="Z105" s="48" t="s">
        <v>4937</v>
      </c>
    </row>
    <row r="106" spans="1:26" x14ac:dyDescent="0.25">
      <c r="A106" s="14">
        <v>138</v>
      </c>
      <c r="B106" s="42" t="s">
        <v>793</v>
      </c>
      <c r="C106" s="43" t="s">
        <v>9</v>
      </c>
      <c r="D106" s="42" t="s">
        <v>138</v>
      </c>
      <c r="E106" s="70">
        <v>43032</v>
      </c>
      <c r="F106" s="71" t="s">
        <v>988</v>
      </c>
      <c r="G106" s="42">
        <v>8169000394</v>
      </c>
      <c r="H106" s="179" t="s">
        <v>4941</v>
      </c>
      <c r="I106" s="42" t="s">
        <v>989</v>
      </c>
      <c r="J106" s="42" t="s">
        <v>990</v>
      </c>
      <c r="K106" s="42" t="s">
        <v>121</v>
      </c>
      <c r="L106" s="46">
        <v>50000</v>
      </c>
      <c r="M106" s="42" t="s">
        <v>66</v>
      </c>
      <c r="N106" s="42" t="s">
        <v>67</v>
      </c>
      <c r="O106" s="42" t="s">
        <v>991</v>
      </c>
      <c r="P106" s="42" t="s">
        <v>992</v>
      </c>
      <c r="Q106" s="42" t="s">
        <v>993</v>
      </c>
      <c r="R106" s="14" t="s">
        <v>994</v>
      </c>
      <c r="S106" s="47" t="s">
        <v>72</v>
      </c>
      <c r="T106" s="42" t="s">
        <v>904</v>
      </c>
      <c r="U106" s="14" t="s">
        <v>115</v>
      </c>
      <c r="V106" s="42" t="s">
        <v>941</v>
      </c>
      <c r="W106" s="42" t="s">
        <v>661</v>
      </c>
      <c r="X106" s="42" t="s">
        <v>77</v>
      </c>
      <c r="Y106" s="42" t="s">
        <v>78</v>
      </c>
      <c r="Z106" s="48" t="s">
        <v>4937</v>
      </c>
    </row>
    <row r="107" spans="1:26" x14ac:dyDescent="0.25">
      <c r="A107" s="14">
        <v>139</v>
      </c>
      <c r="B107" s="42" t="s">
        <v>793</v>
      </c>
      <c r="C107" s="43" t="s">
        <v>9</v>
      </c>
      <c r="D107" s="42" t="s">
        <v>138</v>
      </c>
      <c r="E107" s="70">
        <v>43028</v>
      </c>
      <c r="F107" s="71" t="s">
        <v>995</v>
      </c>
      <c r="G107" s="42">
        <v>8169000485</v>
      </c>
      <c r="H107" s="179" t="s">
        <v>4941</v>
      </c>
      <c r="I107" s="42" t="s">
        <v>244</v>
      </c>
      <c r="J107" s="42" t="s">
        <v>523</v>
      </c>
      <c r="K107" s="42" t="s">
        <v>121</v>
      </c>
      <c r="L107" s="46">
        <v>100000</v>
      </c>
      <c r="M107" s="42" t="s">
        <v>66</v>
      </c>
      <c r="N107" s="42" t="s">
        <v>67</v>
      </c>
      <c r="O107" s="42" t="s">
        <v>996</v>
      </c>
      <c r="P107" s="42" t="s">
        <v>997</v>
      </c>
      <c r="Q107" s="42" t="s">
        <v>998</v>
      </c>
      <c r="R107" s="14" t="s">
        <v>249</v>
      </c>
      <c r="S107" s="47" t="s">
        <v>72</v>
      </c>
      <c r="T107" s="42" t="s">
        <v>904</v>
      </c>
      <c r="U107" s="14" t="s">
        <v>115</v>
      </c>
      <c r="V107" s="42" t="s">
        <v>941</v>
      </c>
      <c r="W107" s="42" t="s">
        <v>661</v>
      </c>
      <c r="X107" s="42" t="s">
        <v>77</v>
      </c>
      <c r="Y107" s="42" t="s">
        <v>78</v>
      </c>
      <c r="Z107" s="48" t="s">
        <v>4937</v>
      </c>
    </row>
    <row r="108" spans="1:26" x14ac:dyDescent="0.25">
      <c r="A108" s="14">
        <v>141</v>
      </c>
      <c r="B108" s="42" t="s">
        <v>793</v>
      </c>
      <c r="C108" s="43" t="s">
        <v>9</v>
      </c>
      <c r="D108" s="42" t="s">
        <v>138</v>
      </c>
      <c r="E108" s="70">
        <v>43035</v>
      </c>
      <c r="F108" s="71" t="s">
        <v>1006</v>
      </c>
      <c r="G108" s="42">
        <v>8179001897</v>
      </c>
      <c r="H108" s="179" t="s">
        <v>4941</v>
      </c>
      <c r="I108" s="42" t="s">
        <v>1007</v>
      </c>
      <c r="J108" s="42" t="s">
        <v>1008</v>
      </c>
      <c r="K108" s="42" t="s">
        <v>121</v>
      </c>
      <c r="L108" s="46">
        <v>50000</v>
      </c>
      <c r="M108" s="42" t="s">
        <v>66</v>
      </c>
      <c r="N108" s="42" t="s">
        <v>67</v>
      </c>
      <c r="O108" s="42" t="s">
        <v>1009</v>
      </c>
      <c r="P108" s="42" t="s">
        <v>1010</v>
      </c>
      <c r="Q108" s="42" t="s">
        <v>1011</v>
      </c>
      <c r="R108" s="14" t="s">
        <v>1012</v>
      </c>
      <c r="S108" s="47" t="s">
        <v>72</v>
      </c>
      <c r="T108" s="42" t="s">
        <v>904</v>
      </c>
      <c r="U108" s="14" t="s">
        <v>115</v>
      </c>
      <c r="V108" s="42" t="s">
        <v>941</v>
      </c>
      <c r="W108" s="42" t="s">
        <v>661</v>
      </c>
      <c r="X108" s="42" t="s">
        <v>77</v>
      </c>
      <c r="Y108" s="42" t="s">
        <v>78</v>
      </c>
      <c r="Z108" s="48" t="s">
        <v>4937</v>
      </c>
    </row>
    <row r="109" spans="1:26" x14ac:dyDescent="0.25">
      <c r="A109" s="14">
        <v>142</v>
      </c>
      <c r="B109" s="42" t="s">
        <v>793</v>
      </c>
      <c r="C109" s="43" t="s">
        <v>9</v>
      </c>
      <c r="D109" s="42" t="s">
        <v>138</v>
      </c>
      <c r="E109" s="70">
        <v>43035</v>
      </c>
      <c r="F109" s="71" t="s">
        <v>1013</v>
      </c>
      <c r="G109" s="42">
        <v>8173000143</v>
      </c>
      <c r="H109" s="179" t="s">
        <v>4941</v>
      </c>
      <c r="I109" s="42" t="s">
        <v>1014</v>
      </c>
      <c r="J109" s="42" t="s">
        <v>1015</v>
      </c>
      <c r="K109" s="42" t="s">
        <v>121</v>
      </c>
      <c r="L109" s="46">
        <v>100000</v>
      </c>
      <c r="M109" s="42" t="s">
        <v>66</v>
      </c>
      <c r="N109" s="42" t="s">
        <v>67</v>
      </c>
      <c r="O109" s="42" t="s">
        <v>1016</v>
      </c>
      <c r="P109" s="42" t="s">
        <v>1017</v>
      </c>
      <c r="Q109" s="42" t="s">
        <v>1018</v>
      </c>
      <c r="R109" s="14" t="s">
        <v>1019</v>
      </c>
      <c r="S109" s="47" t="s">
        <v>72</v>
      </c>
      <c r="T109" s="42" t="s">
        <v>904</v>
      </c>
      <c r="U109" s="14" t="s">
        <v>115</v>
      </c>
      <c r="V109" s="42" t="s">
        <v>941</v>
      </c>
      <c r="W109" s="42" t="s">
        <v>661</v>
      </c>
      <c r="X109" s="42" t="s">
        <v>77</v>
      </c>
      <c r="Y109" s="42" t="s">
        <v>78</v>
      </c>
      <c r="Z109" s="48" t="s">
        <v>4937</v>
      </c>
    </row>
    <row r="110" spans="1:26" x14ac:dyDescent="0.25">
      <c r="A110" s="14">
        <v>143</v>
      </c>
      <c r="B110" s="42" t="s">
        <v>793</v>
      </c>
      <c r="C110" s="43" t="s">
        <v>9</v>
      </c>
      <c r="D110" s="42" t="s">
        <v>138</v>
      </c>
      <c r="E110" s="70">
        <v>43028</v>
      </c>
      <c r="F110" s="71" t="s">
        <v>1020</v>
      </c>
      <c r="G110" s="42">
        <v>8169000442</v>
      </c>
      <c r="H110" s="179" t="s">
        <v>4941</v>
      </c>
      <c r="I110" s="42" t="s">
        <v>1021</v>
      </c>
      <c r="J110" s="42" t="s">
        <v>1022</v>
      </c>
      <c r="K110" s="42" t="s">
        <v>121</v>
      </c>
      <c r="L110" s="46">
        <v>100000</v>
      </c>
      <c r="M110" s="42" t="s">
        <v>66</v>
      </c>
      <c r="N110" s="42" t="s">
        <v>67</v>
      </c>
      <c r="O110" s="42" t="s">
        <v>1023</v>
      </c>
      <c r="P110" s="42" t="s">
        <v>1024</v>
      </c>
      <c r="Q110" s="42" t="s">
        <v>1025</v>
      </c>
      <c r="R110" s="14" t="s">
        <v>1026</v>
      </c>
      <c r="S110" s="47" t="s">
        <v>72</v>
      </c>
      <c r="T110" s="42" t="s">
        <v>904</v>
      </c>
      <c r="U110" s="14" t="s">
        <v>115</v>
      </c>
      <c r="V110" s="42" t="s">
        <v>941</v>
      </c>
      <c r="W110" s="42" t="s">
        <v>661</v>
      </c>
      <c r="X110" s="42" t="s">
        <v>77</v>
      </c>
      <c r="Y110" s="42" t="s">
        <v>78</v>
      </c>
      <c r="Z110" s="48" t="s">
        <v>4937</v>
      </c>
    </row>
    <row r="111" spans="1:26" x14ac:dyDescent="0.25">
      <c r="A111" s="14">
        <v>144</v>
      </c>
      <c r="B111" s="42" t="s">
        <v>793</v>
      </c>
      <c r="C111" s="43" t="s">
        <v>9</v>
      </c>
      <c r="D111" s="42" t="s">
        <v>138</v>
      </c>
      <c r="E111" s="70">
        <v>43033</v>
      </c>
      <c r="F111" s="71" t="s">
        <v>1027</v>
      </c>
      <c r="G111" s="42">
        <v>8172000463</v>
      </c>
      <c r="H111" s="179" t="s">
        <v>4941</v>
      </c>
      <c r="I111" s="42" t="s">
        <v>964</v>
      </c>
      <c r="J111" s="42" t="s">
        <v>186</v>
      </c>
      <c r="K111" s="42" t="s">
        <v>121</v>
      </c>
      <c r="L111" s="46">
        <v>100000</v>
      </c>
      <c r="M111" s="42" t="s">
        <v>66</v>
      </c>
      <c r="N111" s="42" t="s">
        <v>67</v>
      </c>
      <c r="O111" s="42" t="s">
        <v>1028</v>
      </c>
      <c r="P111" s="42" t="s">
        <v>1029</v>
      </c>
      <c r="Q111" s="42" t="s">
        <v>1030</v>
      </c>
      <c r="R111" s="14" t="s">
        <v>190</v>
      </c>
      <c r="S111" s="47" t="s">
        <v>72</v>
      </c>
      <c r="T111" s="42" t="s">
        <v>904</v>
      </c>
      <c r="U111" s="14" t="s">
        <v>115</v>
      </c>
      <c r="V111" s="42" t="s">
        <v>941</v>
      </c>
      <c r="W111" s="42" t="s">
        <v>661</v>
      </c>
      <c r="X111" s="42" t="s">
        <v>77</v>
      </c>
      <c r="Y111" s="42" t="s">
        <v>78</v>
      </c>
      <c r="Z111" s="48" t="s">
        <v>4937</v>
      </c>
    </row>
    <row r="112" spans="1:26" x14ac:dyDescent="0.25">
      <c r="A112" s="14">
        <v>145</v>
      </c>
      <c r="B112" s="42" t="s">
        <v>793</v>
      </c>
      <c r="C112" s="43" t="s">
        <v>9</v>
      </c>
      <c r="D112" s="42" t="s">
        <v>138</v>
      </c>
      <c r="E112" s="70">
        <v>43033</v>
      </c>
      <c r="F112" s="71" t="s">
        <v>1031</v>
      </c>
      <c r="G112" s="42">
        <v>8169000386</v>
      </c>
      <c r="H112" s="179" t="s">
        <v>4941</v>
      </c>
      <c r="I112" s="42" t="s">
        <v>1032</v>
      </c>
      <c r="J112" s="42" t="s">
        <v>1033</v>
      </c>
      <c r="K112" s="42" t="s">
        <v>121</v>
      </c>
      <c r="L112" s="46">
        <v>200000</v>
      </c>
      <c r="M112" s="42" t="s">
        <v>66</v>
      </c>
      <c r="N112" s="42" t="s">
        <v>67</v>
      </c>
      <c r="O112" s="42" t="s">
        <v>1034</v>
      </c>
      <c r="P112" s="42" t="s">
        <v>1035</v>
      </c>
      <c r="Q112" s="42" t="s">
        <v>1036</v>
      </c>
      <c r="R112" s="14" t="s">
        <v>1037</v>
      </c>
      <c r="S112" s="47" t="s">
        <v>72</v>
      </c>
      <c r="T112" s="42" t="s">
        <v>904</v>
      </c>
      <c r="U112" s="14" t="s">
        <v>115</v>
      </c>
      <c r="V112" s="42" t="s">
        <v>941</v>
      </c>
      <c r="W112" s="42" t="s">
        <v>661</v>
      </c>
      <c r="X112" s="42" t="s">
        <v>77</v>
      </c>
      <c r="Y112" s="42" t="s">
        <v>78</v>
      </c>
      <c r="Z112" s="48" t="s">
        <v>4937</v>
      </c>
    </row>
    <row r="113" spans="1:26" x14ac:dyDescent="0.25">
      <c r="A113" s="14">
        <v>146</v>
      </c>
      <c r="B113" s="42" t="s">
        <v>793</v>
      </c>
      <c r="C113" s="43" t="s">
        <v>9</v>
      </c>
      <c r="D113" s="42" t="s">
        <v>138</v>
      </c>
      <c r="E113" s="70">
        <v>43039</v>
      </c>
      <c r="F113" s="71" t="s">
        <v>1038</v>
      </c>
      <c r="G113" s="42">
        <v>8179001221</v>
      </c>
      <c r="H113" s="179" t="s">
        <v>4941</v>
      </c>
      <c r="I113" s="42" t="s">
        <v>1039</v>
      </c>
      <c r="J113" s="42" t="s">
        <v>1040</v>
      </c>
      <c r="K113" s="42" t="s">
        <v>121</v>
      </c>
      <c r="L113" s="46">
        <v>50000</v>
      </c>
      <c r="M113" s="42" t="s">
        <v>66</v>
      </c>
      <c r="N113" s="42" t="s">
        <v>67</v>
      </c>
      <c r="O113" s="42" t="s">
        <v>1041</v>
      </c>
      <c r="P113" s="42" t="s">
        <v>1042</v>
      </c>
      <c r="Q113" s="42" t="s">
        <v>1043</v>
      </c>
      <c r="R113" s="14" t="s">
        <v>1044</v>
      </c>
      <c r="S113" s="47" t="s">
        <v>72</v>
      </c>
      <c r="T113" s="42" t="s">
        <v>904</v>
      </c>
      <c r="U113" s="14" t="s">
        <v>115</v>
      </c>
      <c r="V113" s="42" t="s">
        <v>941</v>
      </c>
      <c r="W113" s="42" t="s">
        <v>661</v>
      </c>
      <c r="X113" s="42" t="s">
        <v>77</v>
      </c>
      <c r="Y113" s="42" t="s">
        <v>78</v>
      </c>
      <c r="Z113" s="48" t="s">
        <v>4937</v>
      </c>
    </row>
    <row r="114" spans="1:26" x14ac:dyDescent="0.25">
      <c r="A114" s="14">
        <v>147</v>
      </c>
      <c r="B114" s="42" t="s">
        <v>793</v>
      </c>
      <c r="C114" s="43" t="s">
        <v>9</v>
      </c>
      <c r="D114" s="42" t="s">
        <v>138</v>
      </c>
      <c r="E114" s="70">
        <v>43038</v>
      </c>
      <c r="F114" s="71" t="s">
        <v>1045</v>
      </c>
      <c r="G114" s="42">
        <v>8169000397</v>
      </c>
      <c r="H114" s="179" t="s">
        <v>4941</v>
      </c>
      <c r="I114" s="42" t="s">
        <v>970</v>
      </c>
      <c r="J114" s="42" t="s">
        <v>971</v>
      </c>
      <c r="K114" s="42" t="s">
        <v>121</v>
      </c>
      <c r="L114" s="46">
        <v>100000</v>
      </c>
      <c r="M114" s="42" t="s">
        <v>66</v>
      </c>
      <c r="N114" s="42" t="s">
        <v>67</v>
      </c>
      <c r="O114" s="42" t="s">
        <v>1046</v>
      </c>
      <c r="P114" s="42" t="s">
        <v>1047</v>
      </c>
      <c r="Q114" s="42" t="s">
        <v>1048</v>
      </c>
      <c r="R114" s="14" t="s">
        <v>975</v>
      </c>
      <c r="S114" s="47" t="s">
        <v>72</v>
      </c>
      <c r="T114" s="42" t="s">
        <v>904</v>
      </c>
      <c r="U114" s="14" t="s">
        <v>115</v>
      </c>
      <c r="V114" s="42" t="s">
        <v>941</v>
      </c>
      <c r="W114" s="42" t="s">
        <v>661</v>
      </c>
      <c r="X114" s="42" t="s">
        <v>77</v>
      </c>
      <c r="Y114" s="42" t="s">
        <v>78</v>
      </c>
      <c r="Z114" s="48" t="s">
        <v>4937</v>
      </c>
    </row>
    <row r="115" spans="1:26" x14ac:dyDescent="0.25">
      <c r="A115" s="14">
        <v>148</v>
      </c>
      <c r="B115" s="42" t="s">
        <v>793</v>
      </c>
      <c r="C115" s="43" t="s">
        <v>9</v>
      </c>
      <c r="D115" s="42" t="s">
        <v>138</v>
      </c>
      <c r="E115" s="70">
        <v>43036</v>
      </c>
      <c r="F115" s="71" t="s">
        <v>1049</v>
      </c>
      <c r="G115" s="42">
        <v>8169000431</v>
      </c>
      <c r="H115" s="179" t="s">
        <v>4941</v>
      </c>
      <c r="I115" s="42" t="s">
        <v>1050</v>
      </c>
      <c r="J115" s="42" t="s">
        <v>1051</v>
      </c>
      <c r="K115" s="42" t="s">
        <v>121</v>
      </c>
      <c r="L115" s="46">
        <v>50000</v>
      </c>
      <c r="M115" s="42" t="s">
        <v>66</v>
      </c>
      <c r="N115" s="42" t="s">
        <v>67</v>
      </c>
      <c r="O115" s="42" t="s">
        <v>1052</v>
      </c>
      <c r="P115" s="42" t="s">
        <v>1053</v>
      </c>
      <c r="Q115" s="42" t="s">
        <v>1054</v>
      </c>
      <c r="R115" s="14" t="s">
        <v>1055</v>
      </c>
      <c r="S115" s="47" t="s">
        <v>72</v>
      </c>
      <c r="T115" s="42" t="s">
        <v>904</v>
      </c>
      <c r="U115" s="14" t="s">
        <v>115</v>
      </c>
      <c r="V115" s="42" t="s">
        <v>941</v>
      </c>
      <c r="W115" s="42" t="s">
        <v>661</v>
      </c>
      <c r="X115" s="42" t="s">
        <v>77</v>
      </c>
      <c r="Y115" s="42" t="s">
        <v>78</v>
      </c>
      <c r="Z115" s="48" t="s">
        <v>4937</v>
      </c>
    </row>
    <row r="116" spans="1:26" x14ac:dyDescent="0.25">
      <c r="A116" s="14">
        <v>149</v>
      </c>
      <c r="B116" s="42" t="s">
        <v>793</v>
      </c>
      <c r="C116" s="43" t="s">
        <v>9</v>
      </c>
      <c r="D116" s="42" t="s">
        <v>138</v>
      </c>
      <c r="E116" s="70">
        <v>43030</v>
      </c>
      <c r="F116" s="71" t="s">
        <v>1056</v>
      </c>
      <c r="G116" s="42">
        <v>8169000331</v>
      </c>
      <c r="H116" s="179" t="s">
        <v>4941</v>
      </c>
      <c r="I116" s="42" t="s">
        <v>1057</v>
      </c>
      <c r="J116" s="42" t="s">
        <v>1058</v>
      </c>
      <c r="K116" s="42" t="s">
        <v>109</v>
      </c>
      <c r="L116" s="46">
        <v>50000</v>
      </c>
      <c r="M116" s="42" t="s">
        <v>66</v>
      </c>
      <c r="N116" s="42" t="s">
        <v>67</v>
      </c>
      <c r="O116" s="42" t="s">
        <v>1059</v>
      </c>
      <c r="P116" s="42" t="s">
        <v>1060</v>
      </c>
      <c r="Q116" s="42" t="s">
        <v>1061</v>
      </c>
      <c r="R116" s="14" t="s">
        <v>1062</v>
      </c>
      <c r="S116" s="47" t="s">
        <v>72</v>
      </c>
      <c r="T116" s="42" t="s">
        <v>904</v>
      </c>
      <c r="U116" s="14" t="s">
        <v>115</v>
      </c>
      <c r="V116" s="42" t="s">
        <v>941</v>
      </c>
      <c r="W116" s="42" t="s">
        <v>661</v>
      </c>
      <c r="X116" s="42" t="s">
        <v>77</v>
      </c>
      <c r="Y116" s="42" t="s">
        <v>78</v>
      </c>
      <c r="Z116" s="48" t="s">
        <v>4937</v>
      </c>
    </row>
    <row r="117" spans="1:26" x14ac:dyDescent="0.25">
      <c r="A117" s="14">
        <v>151</v>
      </c>
      <c r="B117" s="42" t="s">
        <v>793</v>
      </c>
      <c r="C117" s="43" t="s">
        <v>9</v>
      </c>
      <c r="D117" s="42" t="s">
        <v>138</v>
      </c>
      <c r="E117" s="70">
        <v>43036</v>
      </c>
      <c r="F117" s="71" t="s">
        <v>1070</v>
      </c>
      <c r="G117" s="42">
        <v>8179001205</v>
      </c>
      <c r="H117" s="179" t="s">
        <v>4941</v>
      </c>
      <c r="I117" s="42" t="s">
        <v>353</v>
      </c>
      <c r="J117" s="42" t="s">
        <v>354</v>
      </c>
      <c r="K117" s="42" t="s">
        <v>121</v>
      </c>
      <c r="L117" s="46">
        <v>50000</v>
      </c>
      <c r="M117" s="42" t="s">
        <v>66</v>
      </c>
      <c r="N117" s="42" t="s">
        <v>67</v>
      </c>
      <c r="O117" s="42" t="s">
        <v>1071</v>
      </c>
      <c r="P117" s="42" t="s">
        <v>1072</v>
      </c>
      <c r="Q117" s="42" t="s">
        <v>1073</v>
      </c>
      <c r="R117" s="14" t="s">
        <v>358</v>
      </c>
      <c r="S117" s="47" t="s">
        <v>72</v>
      </c>
      <c r="T117" s="42" t="s">
        <v>904</v>
      </c>
      <c r="U117" s="14" t="s">
        <v>115</v>
      </c>
      <c r="V117" s="42" t="s">
        <v>941</v>
      </c>
      <c r="W117" s="42" t="s">
        <v>661</v>
      </c>
      <c r="X117" s="42" t="s">
        <v>77</v>
      </c>
      <c r="Y117" s="42" t="s">
        <v>78</v>
      </c>
      <c r="Z117" s="48" t="s">
        <v>4937</v>
      </c>
    </row>
    <row r="118" spans="1:26" x14ac:dyDescent="0.25">
      <c r="A118" s="14">
        <v>152</v>
      </c>
      <c r="B118" s="42" t="s">
        <v>793</v>
      </c>
      <c r="C118" s="43" t="s">
        <v>9</v>
      </c>
      <c r="D118" s="42" t="s">
        <v>138</v>
      </c>
      <c r="E118" s="70">
        <v>43037</v>
      </c>
      <c r="F118" s="71" t="s">
        <v>1074</v>
      </c>
      <c r="G118" s="42">
        <v>8179001130</v>
      </c>
      <c r="H118" s="179" t="s">
        <v>4941</v>
      </c>
      <c r="I118" s="42" t="s">
        <v>1075</v>
      </c>
      <c r="J118" s="42" t="s">
        <v>1076</v>
      </c>
      <c r="K118" s="42" t="s">
        <v>109</v>
      </c>
      <c r="L118" s="46">
        <v>100000</v>
      </c>
      <c r="M118" s="42" t="s">
        <v>66</v>
      </c>
      <c r="N118" s="42" t="s">
        <v>67</v>
      </c>
      <c r="O118" s="42" t="s">
        <v>1077</v>
      </c>
      <c r="P118" s="42" t="s">
        <v>1078</v>
      </c>
      <c r="Q118" s="42" t="s">
        <v>1079</v>
      </c>
      <c r="R118" s="14" t="s">
        <v>1080</v>
      </c>
      <c r="S118" s="47" t="s">
        <v>72</v>
      </c>
      <c r="T118" s="42" t="s">
        <v>904</v>
      </c>
      <c r="U118" s="14" t="s">
        <v>115</v>
      </c>
      <c r="V118" s="42" t="s">
        <v>941</v>
      </c>
      <c r="W118" s="42" t="s">
        <v>661</v>
      </c>
      <c r="X118" s="42" t="s">
        <v>77</v>
      </c>
      <c r="Y118" s="42" t="s">
        <v>78</v>
      </c>
      <c r="Z118" s="48" t="s">
        <v>4937</v>
      </c>
    </row>
    <row r="119" spans="1:26" x14ac:dyDescent="0.25">
      <c r="A119" s="14">
        <v>153</v>
      </c>
      <c r="B119" s="42" t="s">
        <v>793</v>
      </c>
      <c r="C119" s="43" t="s">
        <v>9</v>
      </c>
      <c r="D119" s="42" t="s">
        <v>138</v>
      </c>
      <c r="E119" s="70">
        <v>43023</v>
      </c>
      <c r="F119" s="71" t="s">
        <v>1081</v>
      </c>
      <c r="G119" s="42">
        <v>8169000489</v>
      </c>
      <c r="H119" s="179" t="s">
        <v>4941</v>
      </c>
      <c r="I119" s="42" t="s">
        <v>1082</v>
      </c>
      <c r="J119" s="42" t="s">
        <v>1083</v>
      </c>
      <c r="K119" s="42" t="s">
        <v>121</v>
      </c>
      <c r="L119" s="46">
        <v>100000</v>
      </c>
      <c r="M119" s="42" t="s">
        <v>66</v>
      </c>
      <c r="N119" s="42" t="s">
        <v>67</v>
      </c>
      <c r="O119" s="42" t="s">
        <v>1084</v>
      </c>
      <c r="P119" s="42" t="s">
        <v>1085</v>
      </c>
      <c r="Q119" s="42" t="s">
        <v>1086</v>
      </c>
      <c r="R119" s="14" t="s">
        <v>1087</v>
      </c>
      <c r="S119" s="47" t="s">
        <v>72</v>
      </c>
      <c r="T119" s="42" t="s">
        <v>904</v>
      </c>
      <c r="U119" s="14" t="s">
        <v>115</v>
      </c>
      <c r="V119" s="42" t="s">
        <v>941</v>
      </c>
      <c r="W119" s="42" t="s">
        <v>661</v>
      </c>
      <c r="X119" s="42" t="s">
        <v>77</v>
      </c>
      <c r="Y119" s="42" t="s">
        <v>78</v>
      </c>
      <c r="Z119" s="48" t="s">
        <v>4937</v>
      </c>
    </row>
    <row r="120" spans="1:26" x14ac:dyDescent="0.25">
      <c r="A120" s="14">
        <v>154</v>
      </c>
      <c r="B120" s="42" t="s">
        <v>793</v>
      </c>
      <c r="C120" s="43" t="s">
        <v>9</v>
      </c>
      <c r="D120" s="42" t="s">
        <v>138</v>
      </c>
      <c r="E120" s="70">
        <v>43024</v>
      </c>
      <c r="F120" s="71" t="s">
        <v>1088</v>
      </c>
      <c r="G120" s="42">
        <v>8169000407</v>
      </c>
      <c r="H120" s="179" t="s">
        <v>4941</v>
      </c>
      <c r="I120" s="42" t="s">
        <v>1089</v>
      </c>
      <c r="J120" s="42" t="s">
        <v>1090</v>
      </c>
      <c r="K120" s="42" t="s">
        <v>121</v>
      </c>
      <c r="L120" s="46">
        <v>50000</v>
      </c>
      <c r="M120" s="42" t="s">
        <v>66</v>
      </c>
      <c r="N120" s="42" t="s">
        <v>67</v>
      </c>
      <c r="O120" s="42" t="s">
        <v>1091</v>
      </c>
      <c r="P120" s="42" t="s">
        <v>1092</v>
      </c>
      <c r="Q120" s="42" t="s">
        <v>1093</v>
      </c>
      <c r="R120" s="14" t="s">
        <v>1094</v>
      </c>
      <c r="S120" s="47" t="s">
        <v>72</v>
      </c>
      <c r="T120" s="42" t="s">
        <v>904</v>
      </c>
      <c r="U120" s="14" t="s">
        <v>115</v>
      </c>
      <c r="V120" s="42" t="s">
        <v>941</v>
      </c>
      <c r="W120" s="42" t="s">
        <v>661</v>
      </c>
      <c r="X120" s="42" t="s">
        <v>77</v>
      </c>
      <c r="Y120" s="42" t="s">
        <v>78</v>
      </c>
      <c r="Z120" s="48" t="s">
        <v>4937</v>
      </c>
    </row>
    <row r="121" spans="1:26" x14ac:dyDescent="0.25">
      <c r="A121" s="14">
        <v>156</v>
      </c>
      <c r="B121" s="42" t="s">
        <v>793</v>
      </c>
      <c r="C121" s="43" t="s">
        <v>9</v>
      </c>
      <c r="D121" s="42" t="s">
        <v>138</v>
      </c>
      <c r="E121" s="70">
        <v>43020</v>
      </c>
      <c r="F121" s="71" t="s">
        <v>1102</v>
      </c>
      <c r="G121" s="42">
        <v>8179001315</v>
      </c>
      <c r="H121" s="179" t="s">
        <v>4941</v>
      </c>
      <c r="I121" s="42" t="s">
        <v>1103</v>
      </c>
      <c r="J121" s="42" t="s">
        <v>1104</v>
      </c>
      <c r="K121" s="42" t="s">
        <v>121</v>
      </c>
      <c r="L121" s="46">
        <v>50000</v>
      </c>
      <c r="M121" s="42" t="s">
        <v>66</v>
      </c>
      <c r="N121" s="42" t="s">
        <v>67</v>
      </c>
      <c r="O121" s="42" t="s">
        <v>1105</v>
      </c>
      <c r="P121" s="42" t="s">
        <v>1106</v>
      </c>
      <c r="Q121" s="42" t="s">
        <v>1107</v>
      </c>
      <c r="R121" s="14" t="s">
        <v>1108</v>
      </c>
      <c r="S121" s="47" t="s">
        <v>72</v>
      </c>
      <c r="T121" s="42" t="s">
        <v>904</v>
      </c>
      <c r="U121" s="14" t="s">
        <v>115</v>
      </c>
      <c r="V121" s="42" t="s">
        <v>941</v>
      </c>
      <c r="W121" s="42" t="s">
        <v>661</v>
      </c>
      <c r="X121" s="42" t="s">
        <v>77</v>
      </c>
      <c r="Y121" s="42" t="s">
        <v>78</v>
      </c>
      <c r="Z121" s="48" t="s">
        <v>4937</v>
      </c>
    </row>
    <row r="122" spans="1:26" x14ac:dyDescent="0.25">
      <c r="A122" s="14">
        <v>157</v>
      </c>
      <c r="B122" s="42" t="s">
        <v>793</v>
      </c>
      <c r="C122" s="43" t="s">
        <v>9</v>
      </c>
      <c r="D122" s="42" t="s">
        <v>138</v>
      </c>
      <c r="E122" s="70">
        <v>43022</v>
      </c>
      <c r="F122" s="71" t="s">
        <v>1109</v>
      </c>
      <c r="G122" s="42">
        <v>8172000463</v>
      </c>
      <c r="H122" s="179" t="s">
        <v>4941</v>
      </c>
      <c r="I122" s="42" t="s">
        <v>964</v>
      </c>
      <c r="J122" s="42" t="s">
        <v>1110</v>
      </c>
      <c r="K122" s="42" t="s">
        <v>121</v>
      </c>
      <c r="L122" s="46">
        <v>250000</v>
      </c>
      <c r="M122" s="42" t="s">
        <v>66</v>
      </c>
      <c r="N122" s="42" t="s">
        <v>67</v>
      </c>
      <c r="O122" s="42" t="s">
        <v>1111</v>
      </c>
      <c r="P122" s="42" t="s">
        <v>1112</v>
      </c>
      <c r="Q122" s="42" t="s">
        <v>1113</v>
      </c>
      <c r="R122" s="14" t="s">
        <v>190</v>
      </c>
      <c r="S122" s="47" t="s">
        <v>72</v>
      </c>
      <c r="T122" s="42" t="s">
        <v>904</v>
      </c>
      <c r="U122" s="14" t="s">
        <v>115</v>
      </c>
      <c r="V122" s="42" t="s">
        <v>941</v>
      </c>
      <c r="W122" s="42" t="s">
        <v>661</v>
      </c>
      <c r="X122" s="42" t="s">
        <v>77</v>
      </c>
      <c r="Y122" s="42" t="s">
        <v>78</v>
      </c>
      <c r="Z122" s="48" t="s">
        <v>4937</v>
      </c>
    </row>
    <row r="123" spans="1:26" x14ac:dyDescent="0.25">
      <c r="A123" s="14">
        <v>158</v>
      </c>
      <c r="B123" s="42" t="s">
        <v>793</v>
      </c>
      <c r="C123" s="43" t="s">
        <v>9</v>
      </c>
      <c r="D123" s="42" t="s">
        <v>138</v>
      </c>
      <c r="E123" s="70">
        <v>43022</v>
      </c>
      <c r="F123" s="71" t="s">
        <v>1114</v>
      </c>
      <c r="G123" s="42">
        <v>8179001099</v>
      </c>
      <c r="H123" s="179" t="s">
        <v>4941</v>
      </c>
      <c r="I123" s="42" t="s">
        <v>1115</v>
      </c>
      <c r="J123" s="42" t="s">
        <v>1116</v>
      </c>
      <c r="K123" s="42" t="s">
        <v>109</v>
      </c>
      <c r="L123" s="46">
        <v>200000</v>
      </c>
      <c r="M123" s="42" t="s">
        <v>66</v>
      </c>
      <c r="N123" s="42" t="s">
        <v>67</v>
      </c>
      <c r="O123" s="42" t="s">
        <v>1117</v>
      </c>
      <c r="P123" s="42" t="s">
        <v>1118</v>
      </c>
      <c r="Q123" s="42" t="s">
        <v>1119</v>
      </c>
      <c r="R123" s="14" t="s">
        <v>1120</v>
      </c>
      <c r="S123" s="47" t="s">
        <v>72</v>
      </c>
      <c r="T123" s="42" t="s">
        <v>904</v>
      </c>
      <c r="U123" s="14" t="s">
        <v>115</v>
      </c>
      <c r="V123" s="42" t="s">
        <v>941</v>
      </c>
      <c r="W123" s="42" t="s">
        <v>661</v>
      </c>
      <c r="X123" s="42" t="s">
        <v>77</v>
      </c>
      <c r="Y123" s="42" t="s">
        <v>78</v>
      </c>
      <c r="Z123" s="48" t="s">
        <v>4937</v>
      </c>
    </row>
    <row r="124" spans="1:26" x14ac:dyDescent="0.25">
      <c r="A124" s="14">
        <v>160</v>
      </c>
      <c r="B124" s="42" t="s">
        <v>793</v>
      </c>
      <c r="C124" s="43" t="s">
        <v>9</v>
      </c>
      <c r="D124" s="42" t="s">
        <v>138</v>
      </c>
      <c r="E124" s="70">
        <v>43039</v>
      </c>
      <c r="F124" s="71" t="s">
        <v>1128</v>
      </c>
      <c r="G124" s="42">
        <v>8172000410</v>
      </c>
      <c r="H124" s="179" t="s">
        <v>4941</v>
      </c>
      <c r="I124" s="42" t="s">
        <v>912</v>
      </c>
      <c r="J124" s="42" t="s">
        <v>913</v>
      </c>
      <c r="K124" s="42" t="s">
        <v>121</v>
      </c>
      <c r="L124" s="46">
        <v>200000</v>
      </c>
      <c r="M124" s="42" t="s">
        <v>66</v>
      </c>
      <c r="N124" s="42" t="s">
        <v>67</v>
      </c>
      <c r="O124" s="42" t="s">
        <v>1129</v>
      </c>
      <c r="P124" s="42" t="s">
        <v>1130</v>
      </c>
      <c r="Q124" s="42" t="s">
        <v>1131</v>
      </c>
      <c r="R124" s="14" t="s">
        <v>917</v>
      </c>
      <c r="S124" s="47" t="s">
        <v>72</v>
      </c>
      <c r="T124" s="42" t="s">
        <v>904</v>
      </c>
      <c r="U124" s="14" t="s">
        <v>115</v>
      </c>
      <c r="V124" s="42" t="s">
        <v>941</v>
      </c>
      <c r="W124" s="42" t="s">
        <v>661</v>
      </c>
      <c r="X124" s="42" t="s">
        <v>77</v>
      </c>
      <c r="Y124" s="42" t="s">
        <v>78</v>
      </c>
      <c r="Z124" s="48" t="s">
        <v>4937</v>
      </c>
    </row>
    <row r="125" spans="1:26" x14ac:dyDescent="0.25">
      <c r="A125" s="14">
        <v>161</v>
      </c>
      <c r="B125" s="42" t="s">
        <v>793</v>
      </c>
      <c r="C125" s="43" t="s">
        <v>9</v>
      </c>
      <c r="D125" s="42" t="s">
        <v>138</v>
      </c>
      <c r="E125" s="70">
        <v>43037</v>
      </c>
      <c r="F125" s="71" t="s">
        <v>1132</v>
      </c>
      <c r="G125" s="42">
        <v>8172000288</v>
      </c>
      <c r="H125" s="179" t="s">
        <v>4941</v>
      </c>
      <c r="I125" s="42" t="s">
        <v>528</v>
      </c>
      <c r="J125" s="42" t="s">
        <v>965</v>
      </c>
      <c r="K125" s="42" t="s">
        <v>121</v>
      </c>
      <c r="L125" s="46">
        <v>50000</v>
      </c>
      <c r="M125" s="42" t="s">
        <v>66</v>
      </c>
      <c r="N125" s="42" t="s">
        <v>67</v>
      </c>
      <c r="O125" s="42" t="s">
        <v>1133</v>
      </c>
      <c r="P125" s="42" t="s">
        <v>1134</v>
      </c>
      <c r="Q125" s="42" t="s">
        <v>1135</v>
      </c>
      <c r="R125" s="14" t="s">
        <v>190</v>
      </c>
      <c r="S125" s="47" t="s">
        <v>72</v>
      </c>
      <c r="T125" s="42" t="s">
        <v>904</v>
      </c>
      <c r="U125" s="14" t="s">
        <v>115</v>
      </c>
      <c r="V125" s="42" t="s">
        <v>941</v>
      </c>
      <c r="W125" s="42" t="s">
        <v>661</v>
      </c>
      <c r="X125" s="42" t="s">
        <v>77</v>
      </c>
      <c r="Y125" s="42" t="s">
        <v>78</v>
      </c>
      <c r="Z125" s="48" t="s">
        <v>4937</v>
      </c>
    </row>
    <row r="126" spans="1:26" x14ac:dyDescent="0.25">
      <c r="A126" s="14">
        <v>162</v>
      </c>
      <c r="B126" s="42" t="s">
        <v>793</v>
      </c>
      <c r="C126" s="43" t="s">
        <v>9</v>
      </c>
      <c r="D126" s="42" t="s">
        <v>138</v>
      </c>
      <c r="E126" s="70">
        <v>43033</v>
      </c>
      <c r="F126" s="71" t="s">
        <v>1136</v>
      </c>
      <c r="G126" s="42">
        <v>8169000376</v>
      </c>
      <c r="H126" s="179" t="s">
        <v>4941</v>
      </c>
      <c r="I126" s="42" t="s">
        <v>140</v>
      </c>
      <c r="J126" s="42" t="s">
        <v>1137</v>
      </c>
      <c r="K126" s="42" t="s">
        <v>121</v>
      </c>
      <c r="L126" s="46">
        <v>100000</v>
      </c>
      <c r="M126" s="42" t="s">
        <v>66</v>
      </c>
      <c r="N126" s="42" t="s">
        <v>67</v>
      </c>
      <c r="O126" s="42" t="s">
        <v>1138</v>
      </c>
      <c r="P126" s="42" t="s">
        <v>1139</v>
      </c>
      <c r="Q126" s="42" t="s">
        <v>1140</v>
      </c>
      <c r="R126" s="14" t="s">
        <v>145</v>
      </c>
      <c r="S126" s="47" t="s">
        <v>72</v>
      </c>
      <c r="T126" s="42" t="s">
        <v>904</v>
      </c>
      <c r="U126" s="14" t="s">
        <v>115</v>
      </c>
      <c r="V126" s="42" t="s">
        <v>941</v>
      </c>
      <c r="W126" s="42" t="s">
        <v>661</v>
      </c>
      <c r="X126" s="42" t="s">
        <v>77</v>
      </c>
      <c r="Y126" s="42" t="s">
        <v>78</v>
      </c>
      <c r="Z126" s="48" t="s">
        <v>4937</v>
      </c>
    </row>
    <row r="127" spans="1:26" x14ac:dyDescent="0.25">
      <c r="A127" s="14">
        <v>163</v>
      </c>
      <c r="B127" s="42" t="s">
        <v>793</v>
      </c>
      <c r="C127" s="43" t="s">
        <v>9</v>
      </c>
      <c r="D127" s="42" t="s">
        <v>138</v>
      </c>
      <c r="E127" s="70">
        <v>43036</v>
      </c>
      <c r="F127" s="71" t="s">
        <v>1141</v>
      </c>
      <c r="G127" s="42">
        <v>8179001757</v>
      </c>
      <c r="H127" s="179" t="s">
        <v>4941</v>
      </c>
      <c r="I127" s="42" t="s">
        <v>1142</v>
      </c>
      <c r="J127" s="42" t="s">
        <v>1143</v>
      </c>
      <c r="K127" s="42" t="s">
        <v>121</v>
      </c>
      <c r="L127" s="46">
        <v>100000</v>
      </c>
      <c r="M127" s="42" t="s">
        <v>66</v>
      </c>
      <c r="N127" s="42" t="s">
        <v>67</v>
      </c>
      <c r="O127" s="42" t="s">
        <v>1144</v>
      </c>
      <c r="P127" s="42" t="s">
        <v>1145</v>
      </c>
      <c r="Q127" s="42" t="s">
        <v>1146</v>
      </c>
      <c r="R127" s="14" t="s">
        <v>1147</v>
      </c>
      <c r="S127" s="47" t="s">
        <v>72</v>
      </c>
      <c r="T127" s="42" t="s">
        <v>904</v>
      </c>
      <c r="U127" s="14" t="s">
        <v>115</v>
      </c>
      <c r="V127" s="42" t="s">
        <v>941</v>
      </c>
      <c r="W127" s="42" t="s">
        <v>661</v>
      </c>
      <c r="X127" s="42" t="s">
        <v>77</v>
      </c>
      <c r="Y127" s="42" t="s">
        <v>78</v>
      </c>
      <c r="Z127" s="48" t="s">
        <v>4937</v>
      </c>
    </row>
    <row r="128" spans="1:26" x14ac:dyDescent="0.25">
      <c r="A128" s="14">
        <v>164</v>
      </c>
      <c r="B128" s="42" t="s">
        <v>793</v>
      </c>
      <c r="C128" s="43" t="s">
        <v>9</v>
      </c>
      <c r="D128" s="42" t="s">
        <v>138</v>
      </c>
      <c r="E128" s="70">
        <v>43024</v>
      </c>
      <c r="F128" s="71" t="s">
        <v>1148</v>
      </c>
      <c r="G128" s="42">
        <v>8172000423</v>
      </c>
      <c r="H128" s="179" t="s">
        <v>4941</v>
      </c>
      <c r="I128" s="42" t="s">
        <v>1149</v>
      </c>
      <c r="J128" s="42" t="s">
        <v>1150</v>
      </c>
      <c r="K128" s="42" t="s">
        <v>121</v>
      </c>
      <c r="L128" s="46">
        <v>100000</v>
      </c>
      <c r="M128" s="42" t="s">
        <v>66</v>
      </c>
      <c r="N128" s="42" t="s">
        <v>67</v>
      </c>
      <c r="O128" s="42" t="s">
        <v>1151</v>
      </c>
      <c r="P128" s="42" t="s">
        <v>1152</v>
      </c>
      <c r="Q128" s="42" t="s">
        <v>1153</v>
      </c>
      <c r="R128" s="14" t="s">
        <v>1154</v>
      </c>
      <c r="S128" s="47" t="s">
        <v>72</v>
      </c>
      <c r="T128" s="42" t="s">
        <v>904</v>
      </c>
      <c r="U128" s="14" t="s">
        <v>115</v>
      </c>
      <c r="V128" s="42" t="s">
        <v>941</v>
      </c>
      <c r="W128" s="42" t="s">
        <v>661</v>
      </c>
      <c r="X128" s="42" t="s">
        <v>77</v>
      </c>
      <c r="Y128" s="42" t="s">
        <v>78</v>
      </c>
      <c r="Z128" s="48" t="s">
        <v>4937</v>
      </c>
    </row>
    <row r="129" spans="1:26" x14ac:dyDescent="0.25">
      <c r="A129" s="14">
        <v>165</v>
      </c>
      <c r="B129" s="42" t="s">
        <v>793</v>
      </c>
      <c r="C129" s="43" t="s">
        <v>9</v>
      </c>
      <c r="D129" s="42" t="s">
        <v>138</v>
      </c>
      <c r="E129" s="70">
        <v>43022</v>
      </c>
      <c r="F129" s="71" t="s">
        <v>1155</v>
      </c>
      <c r="G129" s="42">
        <v>8162000394</v>
      </c>
      <c r="H129" s="179" t="s">
        <v>4941</v>
      </c>
      <c r="I129" s="42" t="s">
        <v>943</v>
      </c>
      <c r="J129" s="42" t="s">
        <v>944</v>
      </c>
      <c r="K129" s="42" t="s">
        <v>121</v>
      </c>
      <c r="L129" s="46">
        <v>50000</v>
      </c>
      <c r="M129" s="42" t="s">
        <v>66</v>
      </c>
      <c r="N129" s="42" t="s">
        <v>67</v>
      </c>
      <c r="O129" s="42" t="s">
        <v>1156</v>
      </c>
      <c r="P129" s="42" t="s">
        <v>1157</v>
      </c>
      <c r="Q129" s="42" t="s">
        <v>1158</v>
      </c>
      <c r="R129" s="14" t="s">
        <v>948</v>
      </c>
      <c r="S129" s="47" t="s">
        <v>72</v>
      </c>
      <c r="T129" s="42" t="s">
        <v>904</v>
      </c>
      <c r="U129" s="14" t="s">
        <v>115</v>
      </c>
      <c r="V129" s="42" t="s">
        <v>941</v>
      </c>
      <c r="W129" s="42" t="s">
        <v>661</v>
      </c>
      <c r="X129" s="42" t="s">
        <v>77</v>
      </c>
      <c r="Y129" s="42" t="s">
        <v>78</v>
      </c>
      <c r="Z129" s="48" t="s">
        <v>4937</v>
      </c>
    </row>
    <row r="130" spans="1:26" x14ac:dyDescent="0.25">
      <c r="A130" s="14">
        <v>166</v>
      </c>
      <c r="B130" s="42" t="s">
        <v>793</v>
      </c>
      <c r="C130" s="43" t="s">
        <v>9</v>
      </c>
      <c r="D130" s="42" t="s">
        <v>138</v>
      </c>
      <c r="E130" s="70">
        <v>43024</v>
      </c>
      <c r="F130" s="71" t="s">
        <v>1159</v>
      </c>
      <c r="G130" s="42">
        <v>8172000279</v>
      </c>
      <c r="H130" s="179" t="s">
        <v>4941</v>
      </c>
      <c r="I130" s="42" t="s">
        <v>1160</v>
      </c>
      <c r="J130" s="42" t="s">
        <v>1161</v>
      </c>
      <c r="K130" s="42" t="s">
        <v>121</v>
      </c>
      <c r="L130" s="46">
        <v>100000</v>
      </c>
      <c r="M130" s="42" t="s">
        <v>66</v>
      </c>
      <c r="N130" s="42" t="s">
        <v>67</v>
      </c>
      <c r="O130" s="42" t="s">
        <v>1162</v>
      </c>
      <c r="P130" s="42" t="s">
        <v>1163</v>
      </c>
      <c r="Q130" s="42" t="s">
        <v>1164</v>
      </c>
      <c r="R130" s="14" t="s">
        <v>1165</v>
      </c>
      <c r="S130" s="47" t="s">
        <v>72</v>
      </c>
      <c r="T130" s="42" t="s">
        <v>904</v>
      </c>
      <c r="U130" s="14" t="s">
        <v>115</v>
      </c>
      <c r="V130" s="42" t="s">
        <v>941</v>
      </c>
      <c r="W130" s="42" t="s">
        <v>661</v>
      </c>
      <c r="X130" s="42" t="s">
        <v>77</v>
      </c>
      <c r="Y130" s="42" t="s">
        <v>78</v>
      </c>
      <c r="Z130" s="48" t="s">
        <v>4937</v>
      </c>
    </row>
    <row r="131" spans="1:26" x14ac:dyDescent="0.25">
      <c r="A131" s="14">
        <v>168</v>
      </c>
      <c r="B131" s="42" t="s">
        <v>793</v>
      </c>
      <c r="C131" s="43" t="s">
        <v>9</v>
      </c>
      <c r="D131" s="42" t="s">
        <v>138</v>
      </c>
      <c r="E131" s="70">
        <v>43029</v>
      </c>
      <c r="F131" s="71" t="s">
        <v>1171</v>
      </c>
      <c r="G131" s="42">
        <v>8179001130</v>
      </c>
      <c r="H131" s="179" t="s">
        <v>4941</v>
      </c>
      <c r="I131" s="42" t="s">
        <v>1075</v>
      </c>
      <c r="J131" s="42" t="s">
        <v>1076</v>
      </c>
      <c r="K131" s="42" t="s">
        <v>109</v>
      </c>
      <c r="L131" s="46">
        <v>50000</v>
      </c>
      <c r="M131" s="42" t="s">
        <v>66</v>
      </c>
      <c r="N131" s="42" t="s">
        <v>67</v>
      </c>
      <c r="O131" s="42" t="s">
        <v>1172</v>
      </c>
      <c r="P131" s="42" t="s">
        <v>1173</v>
      </c>
      <c r="Q131" s="42" t="s">
        <v>1174</v>
      </c>
      <c r="R131" s="14" t="s">
        <v>1080</v>
      </c>
      <c r="S131" s="47" t="s">
        <v>72</v>
      </c>
      <c r="T131" s="42" t="s">
        <v>904</v>
      </c>
      <c r="U131" s="14" t="s">
        <v>115</v>
      </c>
      <c r="V131" s="42" t="s">
        <v>941</v>
      </c>
      <c r="W131" s="42" t="s">
        <v>661</v>
      </c>
      <c r="X131" s="42" t="s">
        <v>77</v>
      </c>
      <c r="Y131" s="42" t="s">
        <v>78</v>
      </c>
      <c r="Z131" s="48" t="s">
        <v>4937</v>
      </c>
    </row>
    <row r="132" spans="1:26" x14ac:dyDescent="0.25">
      <c r="A132" s="14">
        <v>169</v>
      </c>
      <c r="B132" s="42" t="s">
        <v>793</v>
      </c>
      <c r="C132" s="43" t="s">
        <v>9</v>
      </c>
      <c r="D132" s="42" t="s">
        <v>138</v>
      </c>
      <c r="E132" s="70">
        <v>43028</v>
      </c>
      <c r="F132" s="71" t="s">
        <v>1175</v>
      </c>
      <c r="G132" s="42">
        <v>8173000137</v>
      </c>
      <c r="H132" s="179" t="s">
        <v>4941</v>
      </c>
      <c r="I132" s="42" t="s">
        <v>1176</v>
      </c>
      <c r="J132" s="42" t="s">
        <v>1177</v>
      </c>
      <c r="K132" s="42" t="s">
        <v>121</v>
      </c>
      <c r="L132" s="46">
        <v>100000</v>
      </c>
      <c r="M132" s="42" t="s">
        <v>66</v>
      </c>
      <c r="N132" s="42" t="s">
        <v>67</v>
      </c>
      <c r="O132" s="42" t="s">
        <v>1178</v>
      </c>
      <c r="P132" s="42" t="s">
        <v>1179</v>
      </c>
      <c r="Q132" s="42" t="s">
        <v>1180</v>
      </c>
      <c r="R132" s="14" t="s">
        <v>1181</v>
      </c>
      <c r="S132" s="47" t="s">
        <v>72</v>
      </c>
      <c r="T132" s="42" t="s">
        <v>904</v>
      </c>
      <c r="U132" s="14" t="s">
        <v>115</v>
      </c>
      <c r="V132" s="42" t="s">
        <v>941</v>
      </c>
      <c r="W132" s="42" t="s">
        <v>661</v>
      </c>
      <c r="X132" s="42" t="s">
        <v>77</v>
      </c>
      <c r="Y132" s="42" t="s">
        <v>78</v>
      </c>
      <c r="Z132" s="48" t="s">
        <v>4937</v>
      </c>
    </row>
    <row r="133" spans="1:26" x14ac:dyDescent="0.25">
      <c r="A133" s="14">
        <v>170</v>
      </c>
      <c r="B133" s="42" t="s">
        <v>793</v>
      </c>
      <c r="C133" s="43" t="s">
        <v>9</v>
      </c>
      <c r="D133" s="42" t="s">
        <v>138</v>
      </c>
      <c r="E133" s="70">
        <v>43019</v>
      </c>
      <c r="F133" s="71" t="s">
        <v>1182</v>
      </c>
      <c r="G133" s="42">
        <v>8172000262</v>
      </c>
      <c r="H133" s="179" t="s">
        <v>4941</v>
      </c>
      <c r="I133" s="42" t="s">
        <v>1183</v>
      </c>
      <c r="J133" s="42" t="s">
        <v>1184</v>
      </c>
      <c r="K133" s="42" t="s">
        <v>121</v>
      </c>
      <c r="L133" s="46">
        <v>100000</v>
      </c>
      <c r="M133" s="42" t="s">
        <v>66</v>
      </c>
      <c r="N133" s="42" t="s">
        <v>67</v>
      </c>
      <c r="O133" s="42" t="s">
        <v>1185</v>
      </c>
      <c r="P133" s="42" t="s">
        <v>1186</v>
      </c>
      <c r="Q133" s="42" t="s">
        <v>1187</v>
      </c>
      <c r="R133" s="14" t="s">
        <v>1188</v>
      </c>
      <c r="S133" s="47" t="s">
        <v>72</v>
      </c>
      <c r="T133" s="42" t="s">
        <v>904</v>
      </c>
      <c r="U133" s="14" t="s">
        <v>115</v>
      </c>
      <c r="V133" s="42" t="s">
        <v>941</v>
      </c>
      <c r="W133" s="42" t="s">
        <v>661</v>
      </c>
      <c r="X133" s="42" t="s">
        <v>77</v>
      </c>
      <c r="Y133" s="42" t="s">
        <v>78</v>
      </c>
      <c r="Z133" s="48" t="s">
        <v>4937</v>
      </c>
    </row>
    <row r="134" spans="1:26" x14ac:dyDescent="0.25">
      <c r="A134" s="14">
        <v>172</v>
      </c>
      <c r="B134" s="42" t="s">
        <v>793</v>
      </c>
      <c r="C134" s="43" t="s">
        <v>9</v>
      </c>
      <c r="D134" s="42" t="s">
        <v>138</v>
      </c>
      <c r="E134" s="70">
        <v>43024</v>
      </c>
      <c r="F134" s="71" t="s">
        <v>1194</v>
      </c>
      <c r="G134" s="42">
        <v>8179001329</v>
      </c>
      <c r="H134" s="179" t="s">
        <v>4941</v>
      </c>
      <c r="I134" s="42" t="s">
        <v>1195</v>
      </c>
      <c r="J134" s="42" t="s">
        <v>1196</v>
      </c>
      <c r="K134" s="42" t="s">
        <v>121</v>
      </c>
      <c r="L134" s="46">
        <v>50000</v>
      </c>
      <c r="M134" s="42" t="s">
        <v>66</v>
      </c>
      <c r="N134" s="42" t="s">
        <v>67</v>
      </c>
      <c r="O134" s="42" t="s">
        <v>1197</v>
      </c>
      <c r="P134" s="42" t="s">
        <v>1198</v>
      </c>
      <c r="Q134" s="42" t="s">
        <v>1199</v>
      </c>
      <c r="R134" s="14" t="s">
        <v>1200</v>
      </c>
      <c r="S134" s="47" t="s">
        <v>72</v>
      </c>
      <c r="T134" s="42" t="s">
        <v>904</v>
      </c>
      <c r="U134" s="14" t="s">
        <v>115</v>
      </c>
      <c r="V134" s="42" t="s">
        <v>941</v>
      </c>
      <c r="W134" s="42" t="s">
        <v>661</v>
      </c>
      <c r="X134" s="42" t="s">
        <v>77</v>
      </c>
      <c r="Y134" s="42" t="s">
        <v>78</v>
      </c>
      <c r="Z134" s="48" t="s">
        <v>4937</v>
      </c>
    </row>
    <row r="135" spans="1:26" x14ac:dyDescent="0.25">
      <c r="A135" s="14">
        <v>173</v>
      </c>
      <c r="B135" s="42" t="s">
        <v>793</v>
      </c>
      <c r="C135" s="43" t="s">
        <v>9</v>
      </c>
      <c r="D135" s="42" t="s">
        <v>138</v>
      </c>
      <c r="E135" s="70">
        <v>43035</v>
      </c>
      <c r="F135" s="71" t="s">
        <v>1201</v>
      </c>
      <c r="G135" s="42">
        <v>8179001182</v>
      </c>
      <c r="H135" s="179" t="s">
        <v>4941</v>
      </c>
      <c r="I135" s="42" t="s">
        <v>1202</v>
      </c>
      <c r="J135" s="42" t="s">
        <v>1203</v>
      </c>
      <c r="K135" s="42" t="s">
        <v>121</v>
      </c>
      <c r="L135" s="46">
        <v>50000</v>
      </c>
      <c r="M135" s="42" t="s">
        <v>66</v>
      </c>
      <c r="N135" s="42" t="s">
        <v>67</v>
      </c>
      <c r="O135" s="42" t="s">
        <v>1204</v>
      </c>
      <c r="P135" s="42" t="s">
        <v>1205</v>
      </c>
      <c r="Q135" s="42" t="s">
        <v>1206</v>
      </c>
      <c r="R135" s="14" t="s">
        <v>1207</v>
      </c>
      <c r="S135" s="47" t="s">
        <v>72</v>
      </c>
      <c r="T135" s="42" t="s">
        <v>904</v>
      </c>
      <c r="U135" s="14" t="s">
        <v>115</v>
      </c>
      <c r="V135" s="42" t="s">
        <v>941</v>
      </c>
      <c r="W135" s="42" t="s">
        <v>661</v>
      </c>
      <c r="X135" s="42" t="s">
        <v>77</v>
      </c>
      <c r="Y135" s="42" t="s">
        <v>78</v>
      </c>
      <c r="Z135" s="48" t="s">
        <v>4937</v>
      </c>
    </row>
    <row r="136" spans="1:26" x14ac:dyDescent="0.25">
      <c r="A136" s="14">
        <v>174</v>
      </c>
      <c r="B136" s="42" t="s">
        <v>793</v>
      </c>
      <c r="C136" s="43" t="s">
        <v>9</v>
      </c>
      <c r="D136" s="42" t="s">
        <v>138</v>
      </c>
      <c r="E136" s="70">
        <v>43033</v>
      </c>
      <c r="F136" s="71" t="s">
        <v>1208</v>
      </c>
      <c r="G136" s="42">
        <v>8169000505</v>
      </c>
      <c r="H136" s="179" t="s">
        <v>4941</v>
      </c>
      <c r="I136" s="42" t="s">
        <v>1209</v>
      </c>
      <c r="J136" s="42" t="s">
        <v>1210</v>
      </c>
      <c r="K136" s="42" t="s">
        <v>121</v>
      </c>
      <c r="L136" s="46">
        <v>50000</v>
      </c>
      <c r="M136" s="42" t="s">
        <v>66</v>
      </c>
      <c r="N136" s="42" t="s">
        <v>67</v>
      </c>
      <c r="O136" s="42" t="s">
        <v>1211</v>
      </c>
      <c r="P136" s="42" t="s">
        <v>1212</v>
      </c>
      <c r="Q136" s="42" t="s">
        <v>1213</v>
      </c>
      <c r="R136" s="14" t="s">
        <v>1101</v>
      </c>
      <c r="S136" s="47" t="s">
        <v>72</v>
      </c>
      <c r="T136" s="42" t="s">
        <v>904</v>
      </c>
      <c r="U136" s="14" t="s">
        <v>115</v>
      </c>
      <c r="V136" s="42" t="s">
        <v>941</v>
      </c>
      <c r="W136" s="42" t="s">
        <v>661</v>
      </c>
      <c r="X136" s="42" t="s">
        <v>77</v>
      </c>
      <c r="Y136" s="42" t="s">
        <v>78</v>
      </c>
      <c r="Z136" s="48" t="s">
        <v>4937</v>
      </c>
    </row>
    <row r="137" spans="1:26" x14ac:dyDescent="0.25">
      <c r="A137" s="14">
        <v>175</v>
      </c>
      <c r="B137" s="42" t="s">
        <v>793</v>
      </c>
      <c r="C137" s="43" t="s">
        <v>9</v>
      </c>
      <c r="D137" s="42" t="s">
        <v>138</v>
      </c>
      <c r="E137" s="70">
        <v>43029</v>
      </c>
      <c r="F137" s="71" t="s">
        <v>1214</v>
      </c>
      <c r="G137" s="42">
        <v>8179001247</v>
      </c>
      <c r="H137" s="179" t="s">
        <v>4941</v>
      </c>
      <c r="I137" s="42" t="s">
        <v>1215</v>
      </c>
      <c r="J137" s="42" t="s">
        <v>1216</v>
      </c>
      <c r="K137" s="42" t="s">
        <v>121</v>
      </c>
      <c r="L137" s="46">
        <v>100000</v>
      </c>
      <c r="M137" s="42" t="s">
        <v>66</v>
      </c>
      <c r="N137" s="42" t="s">
        <v>67</v>
      </c>
      <c r="O137" s="42" t="s">
        <v>1217</v>
      </c>
      <c r="P137" s="42" t="s">
        <v>1218</v>
      </c>
      <c r="Q137" s="42" t="s">
        <v>1219</v>
      </c>
      <c r="R137" s="14" t="s">
        <v>1220</v>
      </c>
      <c r="S137" s="47" t="s">
        <v>72</v>
      </c>
      <c r="T137" s="42" t="s">
        <v>904</v>
      </c>
      <c r="U137" s="14" t="s">
        <v>115</v>
      </c>
      <c r="V137" s="42" t="s">
        <v>941</v>
      </c>
      <c r="W137" s="42" t="s">
        <v>661</v>
      </c>
      <c r="X137" s="42" t="s">
        <v>77</v>
      </c>
      <c r="Y137" s="42" t="s">
        <v>78</v>
      </c>
      <c r="Z137" s="48" t="s">
        <v>4937</v>
      </c>
    </row>
    <row r="138" spans="1:26" x14ac:dyDescent="0.25">
      <c r="A138" s="14">
        <v>176</v>
      </c>
      <c r="B138" s="42" t="s">
        <v>793</v>
      </c>
      <c r="C138" s="43" t="s">
        <v>9</v>
      </c>
      <c r="D138" s="42" t="s">
        <v>138</v>
      </c>
      <c r="E138" s="70">
        <v>43033</v>
      </c>
      <c r="F138" s="71" t="s">
        <v>1221</v>
      </c>
      <c r="G138" s="42">
        <v>8172000259</v>
      </c>
      <c r="H138" s="179" t="s">
        <v>4941</v>
      </c>
      <c r="I138" s="42" t="s">
        <v>149</v>
      </c>
      <c r="J138" s="42" t="s">
        <v>204</v>
      </c>
      <c r="K138" s="42" t="s">
        <v>109</v>
      </c>
      <c r="L138" s="46">
        <v>100000</v>
      </c>
      <c r="M138" s="42" t="s">
        <v>66</v>
      </c>
      <c r="N138" s="42" t="s">
        <v>67</v>
      </c>
      <c r="O138" s="42" t="s">
        <v>1222</v>
      </c>
      <c r="P138" s="42" t="s">
        <v>1223</v>
      </c>
      <c r="Q138" s="42" t="s">
        <v>1224</v>
      </c>
      <c r="R138" s="14" t="s">
        <v>154</v>
      </c>
      <c r="S138" s="47" t="s">
        <v>72</v>
      </c>
      <c r="T138" s="42" t="s">
        <v>904</v>
      </c>
      <c r="U138" s="14" t="s">
        <v>115</v>
      </c>
      <c r="V138" s="42" t="s">
        <v>941</v>
      </c>
      <c r="W138" s="42" t="s">
        <v>661</v>
      </c>
      <c r="X138" s="42" t="s">
        <v>77</v>
      </c>
      <c r="Y138" s="42" t="s">
        <v>78</v>
      </c>
      <c r="Z138" s="48" t="s">
        <v>4937</v>
      </c>
    </row>
    <row r="139" spans="1:26" x14ac:dyDescent="0.25">
      <c r="A139" s="14">
        <v>179</v>
      </c>
      <c r="B139" s="42" t="s">
        <v>793</v>
      </c>
      <c r="C139" s="43" t="s">
        <v>9</v>
      </c>
      <c r="D139" s="42" t="s">
        <v>138</v>
      </c>
      <c r="E139" s="70">
        <v>43031</v>
      </c>
      <c r="F139" s="71" t="s">
        <v>1233</v>
      </c>
      <c r="G139" s="42">
        <v>8169000473</v>
      </c>
      <c r="H139" s="179" t="s">
        <v>4941</v>
      </c>
      <c r="I139" s="42" t="s">
        <v>1234</v>
      </c>
      <c r="J139" s="42" t="s">
        <v>1235</v>
      </c>
      <c r="K139" s="42" t="s">
        <v>121</v>
      </c>
      <c r="L139" s="46">
        <v>50000</v>
      </c>
      <c r="M139" s="42" t="s">
        <v>66</v>
      </c>
      <c r="N139" s="42" t="s">
        <v>67</v>
      </c>
      <c r="O139" s="42" t="s">
        <v>1236</v>
      </c>
      <c r="P139" s="42" t="s">
        <v>1237</v>
      </c>
      <c r="Q139" s="42" t="s">
        <v>1238</v>
      </c>
      <c r="R139" s="14" t="s">
        <v>1239</v>
      </c>
      <c r="S139" s="47" t="s">
        <v>72</v>
      </c>
      <c r="T139" s="42" t="s">
        <v>904</v>
      </c>
      <c r="U139" s="14" t="s">
        <v>115</v>
      </c>
      <c r="V139" s="42" t="s">
        <v>941</v>
      </c>
      <c r="W139" s="42" t="s">
        <v>661</v>
      </c>
      <c r="X139" s="42" t="s">
        <v>77</v>
      </c>
      <c r="Y139" s="42" t="s">
        <v>78</v>
      </c>
      <c r="Z139" s="48" t="s">
        <v>4937</v>
      </c>
    </row>
    <row r="140" spans="1:26" x14ac:dyDescent="0.25">
      <c r="A140" s="14">
        <v>180</v>
      </c>
      <c r="B140" s="42" t="s">
        <v>793</v>
      </c>
      <c r="C140" s="43" t="s">
        <v>9</v>
      </c>
      <c r="D140" s="42" t="s">
        <v>138</v>
      </c>
      <c r="E140" s="70">
        <v>43037</v>
      </c>
      <c r="F140" s="71" t="s">
        <v>1240</v>
      </c>
      <c r="G140" s="42">
        <v>8179001137</v>
      </c>
      <c r="H140" s="179" t="s">
        <v>4941</v>
      </c>
      <c r="I140" s="42" t="s">
        <v>325</v>
      </c>
      <c r="J140" s="42" t="s">
        <v>326</v>
      </c>
      <c r="K140" s="42" t="s">
        <v>109</v>
      </c>
      <c r="L140" s="46">
        <v>100000</v>
      </c>
      <c r="M140" s="42" t="s">
        <v>66</v>
      </c>
      <c r="N140" s="42" t="s">
        <v>67</v>
      </c>
      <c r="O140" s="42" t="s">
        <v>1241</v>
      </c>
      <c r="P140" s="42" t="s">
        <v>1242</v>
      </c>
      <c r="Q140" s="42" t="s">
        <v>1243</v>
      </c>
      <c r="R140" s="14" t="s">
        <v>330</v>
      </c>
      <c r="S140" s="47" t="s">
        <v>72</v>
      </c>
      <c r="T140" s="42" t="s">
        <v>904</v>
      </c>
      <c r="U140" s="14" t="s">
        <v>115</v>
      </c>
      <c r="V140" s="42" t="s">
        <v>941</v>
      </c>
      <c r="W140" s="42" t="s">
        <v>661</v>
      </c>
      <c r="X140" s="42" t="s">
        <v>77</v>
      </c>
      <c r="Y140" s="42" t="s">
        <v>78</v>
      </c>
      <c r="Z140" s="48" t="s">
        <v>4937</v>
      </c>
    </row>
    <row r="141" spans="1:26" x14ac:dyDescent="0.25">
      <c r="A141" s="14">
        <v>182</v>
      </c>
      <c r="B141" s="42" t="s">
        <v>793</v>
      </c>
      <c r="C141" s="43" t="s">
        <v>9</v>
      </c>
      <c r="D141" s="42" t="s">
        <v>61</v>
      </c>
      <c r="E141" s="61">
        <v>43036</v>
      </c>
      <c r="F141" s="62" t="s">
        <v>1246</v>
      </c>
      <c r="G141" s="191">
        <v>8264001445</v>
      </c>
      <c r="H141" s="179" t="s">
        <v>4941</v>
      </c>
      <c r="I141" s="42" t="s">
        <v>1248</v>
      </c>
      <c r="J141" s="42" t="s">
        <v>1249</v>
      </c>
      <c r="K141" s="42" t="s">
        <v>580</v>
      </c>
      <c r="L141" s="46">
        <v>50000</v>
      </c>
      <c r="M141" s="42" t="s">
        <v>66</v>
      </c>
      <c r="N141" s="42" t="s">
        <v>67</v>
      </c>
      <c r="O141" s="42" t="s">
        <v>1250</v>
      </c>
      <c r="P141" s="42" t="s">
        <v>1251</v>
      </c>
      <c r="Q141" s="42" t="s">
        <v>1252</v>
      </c>
      <c r="R141" s="14" t="s">
        <v>1253</v>
      </c>
      <c r="S141" s="47" t="s">
        <v>72</v>
      </c>
      <c r="T141" s="42" t="s">
        <v>867</v>
      </c>
      <c r="U141" s="14" t="s">
        <v>586</v>
      </c>
      <c r="V141" s="42" t="s">
        <v>75</v>
      </c>
      <c r="W141" s="42" t="s">
        <v>661</v>
      </c>
      <c r="X141" s="42" t="s">
        <v>77</v>
      </c>
      <c r="Y141" s="42" t="s">
        <v>78</v>
      </c>
      <c r="Z141" s="48" t="s">
        <v>4936</v>
      </c>
    </row>
    <row r="142" spans="1:26" x14ac:dyDescent="0.25">
      <c r="A142" s="14">
        <v>184</v>
      </c>
      <c r="B142" s="42" t="s">
        <v>793</v>
      </c>
      <c r="C142" s="43" t="s">
        <v>9</v>
      </c>
      <c r="D142" s="42" t="s">
        <v>61</v>
      </c>
      <c r="E142" s="52">
        <v>43021</v>
      </c>
      <c r="F142" s="58" t="s">
        <v>1256</v>
      </c>
      <c r="G142" s="42">
        <v>8158000139</v>
      </c>
      <c r="H142" s="179" t="s">
        <v>4941</v>
      </c>
      <c r="I142" s="42" t="s">
        <v>1257</v>
      </c>
      <c r="J142" s="42" t="s">
        <v>1258</v>
      </c>
      <c r="K142" s="42" t="s">
        <v>665</v>
      </c>
      <c r="L142" s="46">
        <v>100000</v>
      </c>
      <c r="M142" s="42" t="s">
        <v>66</v>
      </c>
      <c r="N142" s="42" t="s">
        <v>67</v>
      </c>
      <c r="O142" s="42" t="s">
        <v>1259</v>
      </c>
      <c r="P142" s="42" t="s">
        <v>1260</v>
      </c>
      <c r="Q142" s="42" t="s">
        <v>1261</v>
      </c>
      <c r="R142" s="14" t="s">
        <v>1262</v>
      </c>
      <c r="S142" s="47" t="s">
        <v>72</v>
      </c>
      <c r="T142" s="42" t="s">
        <v>1263</v>
      </c>
      <c r="U142" s="14" t="s">
        <v>380</v>
      </c>
      <c r="V142" s="42" t="s">
        <v>90</v>
      </c>
      <c r="W142" s="42" t="s">
        <v>661</v>
      </c>
      <c r="X142" s="42" t="s">
        <v>77</v>
      </c>
      <c r="Y142" s="42" t="s">
        <v>78</v>
      </c>
      <c r="Z142" s="48" t="s">
        <v>4936</v>
      </c>
    </row>
    <row r="143" spans="1:26" x14ac:dyDescent="0.25">
      <c r="A143" s="14">
        <v>185</v>
      </c>
      <c r="B143" s="42" t="s">
        <v>793</v>
      </c>
      <c r="C143" s="43" t="s">
        <v>9</v>
      </c>
      <c r="D143" s="42" t="s">
        <v>61</v>
      </c>
      <c r="E143" s="52">
        <v>43021</v>
      </c>
      <c r="F143" s="58" t="s">
        <v>1264</v>
      </c>
      <c r="G143" s="42">
        <v>8187001302</v>
      </c>
      <c r="H143" s="179" t="s">
        <v>4941</v>
      </c>
      <c r="I143" s="42" t="s">
        <v>680</v>
      </c>
      <c r="J143" s="42" t="s">
        <v>681</v>
      </c>
      <c r="K143" s="42" t="s">
        <v>665</v>
      </c>
      <c r="L143" s="46">
        <v>50000</v>
      </c>
      <c r="M143" s="42" t="s">
        <v>66</v>
      </c>
      <c r="N143" s="42" t="s">
        <v>67</v>
      </c>
      <c r="O143" s="42" t="s">
        <v>1265</v>
      </c>
      <c r="P143" s="42" t="s">
        <v>1266</v>
      </c>
      <c r="Q143" s="42" t="s">
        <v>1267</v>
      </c>
      <c r="R143" s="14" t="s">
        <v>685</v>
      </c>
      <c r="S143" s="47" t="s">
        <v>72</v>
      </c>
      <c r="T143" s="42" t="s">
        <v>1263</v>
      </c>
      <c r="U143" s="14" t="s">
        <v>380</v>
      </c>
      <c r="V143" s="42" t="s">
        <v>90</v>
      </c>
      <c r="W143" s="42" t="s">
        <v>661</v>
      </c>
      <c r="X143" s="42" t="s">
        <v>77</v>
      </c>
      <c r="Y143" s="42" t="s">
        <v>78</v>
      </c>
      <c r="Z143" s="48" t="s">
        <v>4936</v>
      </c>
    </row>
    <row r="144" spans="1:26" x14ac:dyDescent="0.25">
      <c r="A144" s="14">
        <v>186</v>
      </c>
      <c r="B144" s="42" t="s">
        <v>793</v>
      </c>
      <c r="C144" s="43" t="s">
        <v>9</v>
      </c>
      <c r="D144" s="42" t="s">
        <v>61</v>
      </c>
      <c r="E144" s="52">
        <v>43024</v>
      </c>
      <c r="F144" s="58" t="s">
        <v>1268</v>
      </c>
      <c r="G144" s="42">
        <v>8187001302</v>
      </c>
      <c r="H144" s="179" t="s">
        <v>4941</v>
      </c>
      <c r="I144" s="42" t="s">
        <v>680</v>
      </c>
      <c r="J144" s="42" t="s">
        <v>681</v>
      </c>
      <c r="K144" s="42" t="s">
        <v>665</v>
      </c>
      <c r="L144" s="46">
        <v>50000</v>
      </c>
      <c r="M144" s="42" t="s">
        <v>66</v>
      </c>
      <c r="N144" s="42" t="s">
        <v>67</v>
      </c>
      <c r="O144" s="42" t="s">
        <v>1269</v>
      </c>
      <c r="P144" s="42" t="s">
        <v>1270</v>
      </c>
      <c r="Q144" s="42" t="s">
        <v>1271</v>
      </c>
      <c r="R144" s="14" t="s">
        <v>685</v>
      </c>
      <c r="S144" s="47" t="s">
        <v>72</v>
      </c>
      <c r="T144" s="42" t="s">
        <v>1263</v>
      </c>
      <c r="U144" s="14" t="s">
        <v>380</v>
      </c>
      <c r="V144" s="42" t="s">
        <v>90</v>
      </c>
      <c r="W144" s="42" t="s">
        <v>661</v>
      </c>
      <c r="X144" s="42" t="s">
        <v>77</v>
      </c>
      <c r="Y144" s="42" t="s">
        <v>78</v>
      </c>
      <c r="Z144" s="48" t="s">
        <v>4936</v>
      </c>
    </row>
    <row r="145" spans="1:26" x14ac:dyDescent="0.25">
      <c r="A145" s="14">
        <v>187</v>
      </c>
      <c r="B145" s="42" t="s">
        <v>793</v>
      </c>
      <c r="C145" s="43" t="s">
        <v>9</v>
      </c>
      <c r="D145" s="42" t="s">
        <v>61</v>
      </c>
      <c r="E145" s="52">
        <v>43029</v>
      </c>
      <c r="F145" s="58" t="s">
        <v>1272</v>
      </c>
      <c r="G145" s="42">
        <v>8152000854</v>
      </c>
      <c r="H145" s="179" t="s">
        <v>4941</v>
      </c>
      <c r="I145" s="42" t="s">
        <v>1273</v>
      </c>
      <c r="J145" s="42" t="s">
        <v>1274</v>
      </c>
      <c r="K145" s="42" t="s">
        <v>384</v>
      </c>
      <c r="L145" s="46">
        <v>300000</v>
      </c>
      <c r="M145" s="42" t="s">
        <v>66</v>
      </c>
      <c r="N145" s="42" t="s">
        <v>67</v>
      </c>
      <c r="O145" s="42" t="s">
        <v>1275</v>
      </c>
      <c r="P145" s="42" t="s">
        <v>1276</v>
      </c>
      <c r="Q145" s="42" t="s">
        <v>1277</v>
      </c>
      <c r="R145" s="14" t="s">
        <v>1278</v>
      </c>
      <c r="S145" s="47" t="s">
        <v>72</v>
      </c>
      <c r="T145" s="42" t="s">
        <v>1263</v>
      </c>
      <c r="U145" s="14" t="s">
        <v>380</v>
      </c>
      <c r="V145" s="42" t="s">
        <v>75</v>
      </c>
      <c r="W145" s="42" t="s">
        <v>661</v>
      </c>
      <c r="X145" s="42" t="s">
        <v>77</v>
      </c>
      <c r="Y145" s="42" t="s">
        <v>78</v>
      </c>
      <c r="Z145" s="48" t="s">
        <v>4936</v>
      </c>
    </row>
    <row r="146" spans="1:26" x14ac:dyDescent="0.25">
      <c r="A146" s="14">
        <v>190</v>
      </c>
      <c r="B146" s="42" t="s">
        <v>1282</v>
      </c>
      <c r="C146" s="43" t="s">
        <v>9</v>
      </c>
      <c r="D146" s="42" t="s">
        <v>61</v>
      </c>
      <c r="E146" s="63">
        <v>43004</v>
      </c>
      <c r="F146" s="45" t="s">
        <v>1283</v>
      </c>
      <c r="G146" s="42">
        <v>8163001294</v>
      </c>
      <c r="H146" s="179" t="s">
        <v>4941</v>
      </c>
      <c r="I146" s="42" t="s">
        <v>1284</v>
      </c>
      <c r="J146" s="42" t="s">
        <v>31</v>
      </c>
      <c r="K146" s="42" t="s">
        <v>1285</v>
      </c>
      <c r="L146" s="46">
        <v>50000</v>
      </c>
      <c r="M146" s="42" t="s">
        <v>66</v>
      </c>
      <c r="N146" s="42" t="s">
        <v>67</v>
      </c>
      <c r="O146" s="42" t="s">
        <v>1286</v>
      </c>
      <c r="P146" s="42" t="s">
        <v>1287</v>
      </c>
      <c r="Q146" s="42" t="s">
        <v>1288</v>
      </c>
      <c r="R146" s="14" t="s">
        <v>1289</v>
      </c>
      <c r="S146" s="47" t="s">
        <v>72</v>
      </c>
      <c r="T146" s="42" t="s">
        <v>1290</v>
      </c>
      <c r="U146" s="14" t="s">
        <v>617</v>
      </c>
      <c r="V146" s="42" t="s">
        <v>75</v>
      </c>
      <c r="W146" s="42" t="s">
        <v>76</v>
      </c>
      <c r="X146" s="42" t="s">
        <v>77</v>
      </c>
      <c r="Y146" s="42" t="s">
        <v>78</v>
      </c>
      <c r="Z146" s="48" t="s">
        <v>4936</v>
      </c>
    </row>
    <row r="147" spans="1:26" x14ac:dyDescent="0.25">
      <c r="A147" s="14">
        <v>191</v>
      </c>
      <c r="B147" s="42" t="s">
        <v>1282</v>
      </c>
      <c r="C147" s="43" t="s">
        <v>9</v>
      </c>
      <c r="D147" s="42" t="s">
        <v>61</v>
      </c>
      <c r="E147" s="63">
        <v>43017</v>
      </c>
      <c r="F147" s="45" t="s">
        <v>1291</v>
      </c>
      <c r="G147" s="42">
        <v>8190000841</v>
      </c>
      <c r="H147" s="179" t="s">
        <v>4941</v>
      </c>
      <c r="I147" s="42" t="s">
        <v>1292</v>
      </c>
      <c r="J147" s="42" t="s">
        <v>1293</v>
      </c>
      <c r="K147" s="42" t="s">
        <v>611</v>
      </c>
      <c r="L147" s="46">
        <v>100000</v>
      </c>
      <c r="M147" s="42" t="s">
        <v>66</v>
      </c>
      <c r="N147" s="42" t="s">
        <v>67</v>
      </c>
      <c r="O147" s="42" t="s">
        <v>1294</v>
      </c>
      <c r="P147" s="42" t="s">
        <v>1295</v>
      </c>
      <c r="Q147" s="42" t="s">
        <v>1296</v>
      </c>
      <c r="R147" s="14" t="s">
        <v>1297</v>
      </c>
      <c r="S147" s="47" t="s">
        <v>72</v>
      </c>
      <c r="T147" s="42" t="s">
        <v>1290</v>
      </c>
      <c r="U147" s="14" t="s">
        <v>617</v>
      </c>
      <c r="V147" s="42" t="s">
        <v>75</v>
      </c>
      <c r="W147" s="42" t="s">
        <v>76</v>
      </c>
      <c r="X147" s="42" t="s">
        <v>77</v>
      </c>
      <c r="Y147" s="42" t="s">
        <v>78</v>
      </c>
      <c r="Z147" s="48" t="s">
        <v>4936</v>
      </c>
    </row>
    <row r="148" spans="1:26" x14ac:dyDescent="0.25">
      <c r="A148" s="14">
        <v>192</v>
      </c>
      <c r="B148" s="42" t="s">
        <v>1282</v>
      </c>
      <c r="C148" s="43" t="s">
        <v>9</v>
      </c>
      <c r="D148" s="42" t="s">
        <v>61</v>
      </c>
      <c r="E148" s="70">
        <v>43035</v>
      </c>
      <c r="F148" s="71" t="s">
        <v>1298</v>
      </c>
      <c r="G148" s="42">
        <v>8223000043</v>
      </c>
      <c r="H148" s="179" t="s">
        <v>4941</v>
      </c>
      <c r="I148" s="42" t="s">
        <v>1299</v>
      </c>
      <c r="J148" s="42" t="s">
        <v>1300</v>
      </c>
      <c r="K148" s="42" t="s">
        <v>1301</v>
      </c>
      <c r="L148" s="46">
        <v>50000</v>
      </c>
      <c r="M148" s="42" t="s">
        <v>66</v>
      </c>
      <c r="N148" s="42" t="s">
        <v>67</v>
      </c>
      <c r="O148" s="42" t="s">
        <v>1302</v>
      </c>
      <c r="P148" s="42" t="s">
        <v>1303</v>
      </c>
      <c r="Q148" s="42" t="s">
        <v>1304</v>
      </c>
      <c r="R148" s="14" t="s">
        <v>1305</v>
      </c>
      <c r="S148" s="47" t="s">
        <v>72</v>
      </c>
      <c r="T148" s="42" t="s">
        <v>1306</v>
      </c>
      <c r="U148" s="14" t="s">
        <v>375</v>
      </c>
      <c r="V148" s="42" t="s">
        <v>90</v>
      </c>
      <c r="W148" s="42" t="s">
        <v>661</v>
      </c>
      <c r="X148" s="42" t="s">
        <v>77</v>
      </c>
      <c r="Y148" s="42" t="s">
        <v>78</v>
      </c>
      <c r="Z148" s="48" t="s">
        <v>4936</v>
      </c>
    </row>
    <row r="149" spans="1:26" x14ac:dyDescent="0.25">
      <c r="A149" s="14">
        <v>193</v>
      </c>
      <c r="B149" s="42" t="s">
        <v>1282</v>
      </c>
      <c r="C149" s="43" t="s">
        <v>9</v>
      </c>
      <c r="D149" s="42" t="s">
        <v>61</v>
      </c>
      <c r="E149" s="70">
        <v>43035</v>
      </c>
      <c r="F149" s="71" t="s">
        <v>1307</v>
      </c>
      <c r="G149" s="42">
        <v>8224000456</v>
      </c>
      <c r="H149" s="179" t="s">
        <v>4941</v>
      </c>
      <c r="I149" s="42" t="s">
        <v>1308</v>
      </c>
      <c r="J149" s="42" t="s">
        <v>1309</v>
      </c>
      <c r="K149" s="42" t="s">
        <v>369</v>
      </c>
      <c r="L149" s="46">
        <v>100000</v>
      </c>
      <c r="M149" s="42" t="s">
        <v>66</v>
      </c>
      <c r="N149" s="42" t="s">
        <v>67</v>
      </c>
      <c r="O149" s="42" t="s">
        <v>1310</v>
      </c>
      <c r="P149" s="42" t="s">
        <v>1311</v>
      </c>
      <c r="Q149" s="42" t="s">
        <v>1312</v>
      </c>
      <c r="R149" s="14" t="s">
        <v>1313</v>
      </c>
      <c r="S149" s="47" t="s">
        <v>72</v>
      </c>
      <c r="T149" s="42" t="s">
        <v>1306</v>
      </c>
      <c r="U149" s="14" t="s">
        <v>375</v>
      </c>
      <c r="V149" s="42" t="s">
        <v>75</v>
      </c>
      <c r="W149" s="42" t="s">
        <v>661</v>
      </c>
      <c r="X149" s="42" t="s">
        <v>77</v>
      </c>
      <c r="Y149" s="42" t="s">
        <v>78</v>
      </c>
      <c r="Z149" s="48" t="s">
        <v>4936</v>
      </c>
    </row>
    <row r="150" spans="1:26" x14ac:dyDescent="0.25">
      <c r="A150" s="14">
        <v>194</v>
      </c>
      <c r="B150" s="42" t="s">
        <v>1282</v>
      </c>
      <c r="C150" s="43" t="s">
        <v>9</v>
      </c>
      <c r="D150" s="42" t="s">
        <v>61</v>
      </c>
      <c r="E150" s="70">
        <v>43038</v>
      </c>
      <c r="F150" s="71" t="s">
        <v>1314</v>
      </c>
      <c r="G150" s="42">
        <v>8199000072</v>
      </c>
      <c r="H150" s="179" t="s">
        <v>4941</v>
      </c>
      <c r="I150" s="42" t="s">
        <v>1315</v>
      </c>
      <c r="J150" s="42" t="s">
        <v>1316</v>
      </c>
      <c r="K150" s="42" t="s">
        <v>369</v>
      </c>
      <c r="L150" s="46">
        <v>50000</v>
      </c>
      <c r="M150" s="42" t="s">
        <v>66</v>
      </c>
      <c r="N150" s="42" t="s">
        <v>67</v>
      </c>
      <c r="O150" s="42" t="s">
        <v>1317</v>
      </c>
      <c r="P150" s="42" t="s">
        <v>1318</v>
      </c>
      <c r="Q150" s="42" t="s">
        <v>1319</v>
      </c>
      <c r="R150" s="14" t="s">
        <v>1320</v>
      </c>
      <c r="S150" s="47" t="s">
        <v>72</v>
      </c>
      <c r="T150" s="42" t="s">
        <v>1306</v>
      </c>
      <c r="U150" s="14" t="s">
        <v>375</v>
      </c>
      <c r="V150" s="42" t="s">
        <v>75</v>
      </c>
      <c r="W150" s="42" t="s">
        <v>661</v>
      </c>
      <c r="X150" s="42" t="s">
        <v>77</v>
      </c>
      <c r="Y150" s="42" t="s">
        <v>78</v>
      </c>
      <c r="Z150" s="48" t="s">
        <v>4936</v>
      </c>
    </row>
    <row r="151" spans="1:26" x14ac:dyDescent="0.25">
      <c r="A151" s="14">
        <v>195</v>
      </c>
      <c r="B151" s="42" t="s">
        <v>1282</v>
      </c>
      <c r="C151" s="43" t="s">
        <v>9</v>
      </c>
      <c r="D151" s="42" t="s">
        <v>61</v>
      </c>
      <c r="E151" s="70">
        <v>43030</v>
      </c>
      <c r="F151" s="71" t="s">
        <v>1321</v>
      </c>
      <c r="G151" s="42">
        <v>8224000564</v>
      </c>
      <c r="H151" s="179" t="s">
        <v>4941</v>
      </c>
      <c r="I151" s="42" t="s">
        <v>1322</v>
      </c>
      <c r="J151" s="42" t="s">
        <v>1323</v>
      </c>
      <c r="K151" s="42" t="s">
        <v>369</v>
      </c>
      <c r="L151" s="46">
        <v>100000</v>
      </c>
      <c r="M151" s="42" t="s">
        <v>66</v>
      </c>
      <c r="N151" s="42" t="s">
        <v>67</v>
      </c>
      <c r="O151" s="42" t="s">
        <v>1324</v>
      </c>
      <c r="P151" s="42" t="s">
        <v>1325</v>
      </c>
      <c r="Q151" s="42" t="s">
        <v>1326</v>
      </c>
      <c r="R151" s="14" t="s">
        <v>1327</v>
      </c>
      <c r="S151" s="47" t="s">
        <v>72</v>
      </c>
      <c r="T151" s="42" t="s">
        <v>1306</v>
      </c>
      <c r="U151" s="14" t="s">
        <v>375</v>
      </c>
      <c r="V151" s="42" t="s">
        <v>75</v>
      </c>
      <c r="W151" s="42" t="s">
        <v>661</v>
      </c>
      <c r="X151" s="42" t="s">
        <v>77</v>
      </c>
      <c r="Y151" s="42" t="s">
        <v>78</v>
      </c>
      <c r="Z151" s="48" t="s">
        <v>4936</v>
      </c>
    </row>
    <row r="152" spans="1:26" x14ac:dyDescent="0.25">
      <c r="A152" s="14">
        <v>196</v>
      </c>
      <c r="B152" s="42" t="s">
        <v>1282</v>
      </c>
      <c r="C152" s="43" t="s">
        <v>9</v>
      </c>
      <c r="D152" s="42" t="s">
        <v>61</v>
      </c>
      <c r="E152" s="70">
        <v>43028</v>
      </c>
      <c r="F152" s="71" t="s">
        <v>1328</v>
      </c>
      <c r="G152" s="42">
        <v>8223000039</v>
      </c>
      <c r="H152" s="179" t="s">
        <v>4941</v>
      </c>
      <c r="I152" s="42" t="s">
        <v>1329</v>
      </c>
      <c r="J152" s="42" t="s">
        <v>1330</v>
      </c>
      <c r="K152" s="42" t="s">
        <v>369</v>
      </c>
      <c r="L152" s="46">
        <v>100000</v>
      </c>
      <c r="M152" s="42" t="s">
        <v>66</v>
      </c>
      <c r="N152" s="42" t="s">
        <v>67</v>
      </c>
      <c r="O152" s="42" t="s">
        <v>1331</v>
      </c>
      <c r="P152" s="42" t="s">
        <v>1332</v>
      </c>
      <c r="Q152" s="42" t="s">
        <v>1333</v>
      </c>
      <c r="R152" s="14" t="s">
        <v>1334</v>
      </c>
      <c r="S152" s="47" t="s">
        <v>72</v>
      </c>
      <c r="T152" s="42" t="s">
        <v>1306</v>
      </c>
      <c r="U152" s="14" t="s">
        <v>375</v>
      </c>
      <c r="V152" s="42" t="s">
        <v>75</v>
      </c>
      <c r="W152" s="42" t="s">
        <v>661</v>
      </c>
      <c r="X152" s="42" t="s">
        <v>77</v>
      </c>
      <c r="Y152" s="42" t="s">
        <v>78</v>
      </c>
      <c r="Z152" s="48" t="s">
        <v>4936</v>
      </c>
    </row>
    <row r="153" spans="1:26" x14ac:dyDescent="0.25">
      <c r="A153" s="14">
        <v>197</v>
      </c>
      <c r="B153" s="42" t="s">
        <v>1282</v>
      </c>
      <c r="C153" s="43" t="s">
        <v>9</v>
      </c>
      <c r="D153" s="42" t="s">
        <v>61</v>
      </c>
      <c r="E153" s="70">
        <v>43016</v>
      </c>
      <c r="F153" s="71" t="s">
        <v>1335</v>
      </c>
      <c r="G153" s="42">
        <v>8224001060</v>
      </c>
      <c r="H153" s="179" t="s">
        <v>4941</v>
      </c>
      <c r="I153" s="42" t="s">
        <v>1336</v>
      </c>
      <c r="J153" s="42" t="s">
        <v>1337</v>
      </c>
      <c r="K153" s="42" t="s">
        <v>369</v>
      </c>
      <c r="L153" s="46">
        <v>50000</v>
      </c>
      <c r="M153" s="42" t="s">
        <v>66</v>
      </c>
      <c r="N153" s="42" t="s">
        <v>67</v>
      </c>
      <c r="O153" s="42" t="s">
        <v>1338</v>
      </c>
      <c r="P153" s="42" t="s">
        <v>1339</v>
      </c>
      <c r="Q153" s="42" t="s">
        <v>1340</v>
      </c>
      <c r="R153" s="14" t="s">
        <v>1341</v>
      </c>
      <c r="S153" s="47" t="s">
        <v>72</v>
      </c>
      <c r="T153" s="42" t="s">
        <v>1306</v>
      </c>
      <c r="U153" s="14" t="s">
        <v>375</v>
      </c>
      <c r="V153" s="42" t="s">
        <v>75</v>
      </c>
      <c r="W153" s="42" t="s">
        <v>661</v>
      </c>
      <c r="X153" s="42" t="s">
        <v>77</v>
      </c>
      <c r="Y153" s="42" t="s">
        <v>78</v>
      </c>
      <c r="Z153" s="48" t="s">
        <v>4936</v>
      </c>
    </row>
    <row r="154" spans="1:26" x14ac:dyDescent="0.25">
      <c r="A154" s="14">
        <v>198</v>
      </c>
      <c r="B154" s="42" t="s">
        <v>1282</v>
      </c>
      <c r="C154" s="43" t="s">
        <v>9</v>
      </c>
      <c r="D154" s="42" t="s">
        <v>61</v>
      </c>
      <c r="E154" s="70">
        <v>43026</v>
      </c>
      <c r="F154" s="71" t="s">
        <v>1342</v>
      </c>
      <c r="G154" s="42">
        <v>8224001059</v>
      </c>
      <c r="H154" s="179" t="s">
        <v>4941</v>
      </c>
      <c r="I154" s="42" t="s">
        <v>1343</v>
      </c>
      <c r="J154" s="42" t="s">
        <v>1344</v>
      </c>
      <c r="K154" s="42" t="s">
        <v>369</v>
      </c>
      <c r="L154" s="46">
        <v>50000</v>
      </c>
      <c r="M154" s="42" t="s">
        <v>66</v>
      </c>
      <c r="N154" s="42" t="s">
        <v>67</v>
      </c>
      <c r="O154" s="42" t="s">
        <v>1345</v>
      </c>
      <c r="P154" s="42" t="s">
        <v>1346</v>
      </c>
      <c r="Q154" s="42" t="s">
        <v>1347</v>
      </c>
      <c r="R154" s="14" t="s">
        <v>1348</v>
      </c>
      <c r="S154" s="47" t="s">
        <v>72</v>
      </c>
      <c r="T154" s="42" t="s">
        <v>1306</v>
      </c>
      <c r="U154" s="14" t="s">
        <v>375</v>
      </c>
      <c r="V154" s="42" t="s">
        <v>433</v>
      </c>
      <c r="W154" s="42" t="s">
        <v>661</v>
      </c>
      <c r="X154" s="42" t="s">
        <v>77</v>
      </c>
      <c r="Y154" s="42" t="s">
        <v>78</v>
      </c>
      <c r="Z154" s="48" t="s">
        <v>4936</v>
      </c>
    </row>
    <row r="155" spans="1:26" x14ac:dyDescent="0.25">
      <c r="A155" s="14">
        <v>199</v>
      </c>
      <c r="B155" s="42" t="s">
        <v>1349</v>
      </c>
      <c r="C155" s="43" t="s">
        <v>9</v>
      </c>
      <c r="D155" s="42" t="s">
        <v>61</v>
      </c>
      <c r="E155" s="65">
        <v>43018</v>
      </c>
      <c r="F155" s="66" t="s">
        <v>1350</v>
      </c>
      <c r="G155" s="42">
        <v>8183000887</v>
      </c>
      <c r="H155" s="179" t="s">
        <v>4941</v>
      </c>
      <c r="I155" s="42" t="s">
        <v>1351</v>
      </c>
      <c r="J155" s="42" t="s">
        <v>1352</v>
      </c>
      <c r="K155" s="42" t="s">
        <v>700</v>
      </c>
      <c r="L155" s="46">
        <v>100000</v>
      </c>
      <c r="M155" s="42" t="s">
        <v>66</v>
      </c>
      <c r="N155" s="42" t="s">
        <v>67</v>
      </c>
      <c r="O155" s="42" t="s">
        <v>1353</v>
      </c>
      <c r="P155" s="42" t="s">
        <v>1354</v>
      </c>
      <c r="Q155" s="42" t="s">
        <v>1355</v>
      </c>
      <c r="R155" s="14" t="s">
        <v>1356</v>
      </c>
      <c r="S155" s="47" t="s">
        <v>72</v>
      </c>
      <c r="T155" s="42" t="s">
        <v>1357</v>
      </c>
      <c r="U155" s="14" t="s">
        <v>706</v>
      </c>
      <c r="V155" s="42" t="s">
        <v>90</v>
      </c>
      <c r="W155" s="42" t="s">
        <v>1</v>
      </c>
      <c r="X155" s="42" t="s">
        <v>77</v>
      </c>
      <c r="Y155" s="42" t="s">
        <v>1358</v>
      </c>
      <c r="Z155" s="48" t="s">
        <v>4936</v>
      </c>
    </row>
    <row r="156" spans="1:26" x14ac:dyDescent="0.25">
      <c r="A156" s="14">
        <v>200</v>
      </c>
      <c r="B156" s="42" t="s">
        <v>1349</v>
      </c>
      <c r="C156" s="43" t="s">
        <v>9</v>
      </c>
      <c r="D156" s="42" t="s">
        <v>61</v>
      </c>
      <c r="E156" s="65">
        <v>43050</v>
      </c>
      <c r="F156" s="66" t="s">
        <v>1359</v>
      </c>
      <c r="G156" s="42">
        <v>8183000549</v>
      </c>
      <c r="H156" s="179" t="s">
        <v>4941</v>
      </c>
      <c r="I156" s="42" t="s">
        <v>1360</v>
      </c>
      <c r="J156" s="42" t="s">
        <v>1361</v>
      </c>
      <c r="K156" s="42" t="s">
        <v>700</v>
      </c>
      <c r="L156" s="46">
        <v>50000</v>
      </c>
      <c r="M156" s="42" t="s">
        <v>66</v>
      </c>
      <c r="N156" s="42" t="s">
        <v>67</v>
      </c>
      <c r="O156" s="42" t="s">
        <v>1362</v>
      </c>
      <c r="P156" s="42" t="s">
        <v>1363</v>
      </c>
      <c r="Q156" s="42" t="s">
        <v>1364</v>
      </c>
      <c r="R156" s="14" t="s">
        <v>1365</v>
      </c>
      <c r="S156" s="47" t="s">
        <v>72</v>
      </c>
      <c r="T156" s="42" t="s">
        <v>1357</v>
      </c>
      <c r="U156" s="14" t="s">
        <v>706</v>
      </c>
      <c r="V156" s="42" t="s">
        <v>75</v>
      </c>
      <c r="W156" s="42" t="s">
        <v>1</v>
      </c>
      <c r="X156" s="42" t="s">
        <v>77</v>
      </c>
      <c r="Y156" s="42" t="s">
        <v>1358</v>
      </c>
      <c r="Z156" s="48" t="s">
        <v>4936</v>
      </c>
    </row>
    <row r="157" spans="1:26" x14ac:dyDescent="0.25">
      <c r="A157" s="14">
        <v>201</v>
      </c>
      <c r="B157" s="42" t="s">
        <v>1349</v>
      </c>
      <c r="C157" s="43" t="s">
        <v>9</v>
      </c>
      <c r="D157" s="42" t="s">
        <v>61</v>
      </c>
      <c r="E157" s="65">
        <v>43039</v>
      </c>
      <c r="F157" s="66" t="s">
        <v>1366</v>
      </c>
      <c r="G157" s="42">
        <v>8163001019</v>
      </c>
      <c r="H157" s="179" t="s">
        <v>4941</v>
      </c>
      <c r="I157" s="42" t="s">
        <v>1367</v>
      </c>
      <c r="J157" s="42" t="s">
        <v>1368</v>
      </c>
      <c r="K157" s="42" t="s">
        <v>710</v>
      </c>
      <c r="L157" s="46">
        <v>50000</v>
      </c>
      <c r="M157" s="42" t="s">
        <v>66</v>
      </c>
      <c r="N157" s="42" t="s">
        <v>67</v>
      </c>
      <c r="O157" s="42" t="s">
        <v>1369</v>
      </c>
      <c r="P157" s="42" t="s">
        <v>1370</v>
      </c>
      <c r="Q157" s="42" t="s">
        <v>1371</v>
      </c>
      <c r="R157" s="14" t="s">
        <v>1372</v>
      </c>
      <c r="S157" s="47" t="s">
        <v>72</v>
      </c>
      <c r="T157" s="42" t="s">
        <v>1357</v>
      </c>
      <c r="U157" s="14" t="s">
        <v>706</v>
      </c>
      <c r="V157" s="42" t="s">
        <v>75</v>
      </c>
      <c r="W157" s="42" t="s">
        <v>1</v>
      </c>
      <c r="X157" s="42" t="s">
        <v>77</v>
      </c>
      <c r="Y157" s="42" t="s">
        <v>1358</v>
      </c>
      <c r="Z157" s="48" t="s">
        <v>4936</v>
      </c>
    </row>
    <row r="158" spans="1:26" x14ac:dyDescent="0.25">
      <c r="A158" s="14">
        <v>202</v>
      </c>
      <c r="B158" s="42" t="s">
        <v>1349</v>
      </c>
      <c r="C158" s="43" t="s">
        <v>9</v>
      </c>
      <c r="D158" s="42" t="s">
        <v>61</v>
      </c>
      <c r="E158" s="65">
        <v>43051</v>
      </c>
      <c r="F158" s="66" t="s">
        <v>1373</v>
      </c>
      <c r="G158" s="42">
        <v>8180000832</v>
      </c>
      <c r="H158" s="179" t="s">
        <v>4941</v>
      </c>
      <c r="I158" s="42" t="s">
        <v>1374</v>
      </c>
      <c r="J158" s="42" t="s">
        <v>1375</v>
      </c>
      <c r="K158" s="42" t="s">
        <v>710</v>
      </c>
      <c r="L158" s="46">
        <v>100000</v>
      </c>
      <c r="M158" s="42" t="s">
        <v>66</v>
      </c>
      <c r="N158" s="42" t="s">
        <v>67</v>
      </c>
      <c r="O158" s="42" t="s">
        <v>1376</v>
      </c>
      <c r="P158" s="42" t="s">
        <v>1377</v>
      </c>
      <c r="Q158" s="42" t="s">
        <v>1378</v>
      </c>
      <c r="R158" s="14" t="s">
        <v>1379</v>
      </c>
      <c r="S158" s="47" t="s">
        <v>72</v>
      </c>
      <c r="T158" s="42" t="s">
        <v>1357</v>
      </c>
      <c r="U158" s="14" t="s">
        <v>706</v>
      </c>
      <c r="V158" s="42" t="s">
        <v>75</v>
      </c>
      <c r="W158" s="42" t="s">
        <v>1</v>
      </c>
      <c r="X158" s="42" t="s">
        <v>77</v>
      </c>
      <c r="Y158" s="42" t="s">
        <v>1358</v>
      </c>
      <c r="Z158" s="48" t="s">
        <v>4936</v>
      </c>
    </row>
    <row r="159" spans="1:26" x14ac:dyDescent="0.25">
      <c r="A159" s="14">
        <v>203</v>
      </c>
      <c r="B159" s="42" t="s">
        <v>1349</v>
      </c>
      <c r="C159" s="43" t="s">
        <v>9</v>
      </c>
      <c r="D159" s="42" t="s">
        <v>61</v>
      </c>
      <c r="E159" s="70">
        <v>43040</v>
      </c>
      <c r="F159" s="71" t="s">
        <v>1380</v>
      </c>
      <c r="G159" s="42">
        <v>8197000161</v>
      </c>
      <c r="H159" s="179" t="s">
        <v>4941</v>
      </c>
      <c r="I159" s="42" t="s">
        <v>1381</v>
      </c>
      <c r="J159" s="42" t="s">
        <v>1382</v>
      </c>
      <c r="K159" s="42" t="s">
        <v>623</v>
      </c>
      <c r="L159" s="46">
        <v>150000</v>
      </c>
      <c r="M159" s="42" t="s">
        <v>66</v>
      </c>
      <c r="N159" s="42" t="s">
        <v>67</v>
      </c>
      <c r="O159" s="42" t="s">
        <v>1383</v>
      </c>
      <c r="P159" s="42" t="s">
        <v>1384</v>
      </c>
      <c r="Q159" s="42" t="s">
        <v>1385</v>
      </c>
      <c r="R159" s="14" t="s">
        <v>1386</v>
      </c>
      <c r="S159" s="47" t="s">
        <v>72</v>
      </c>
      <c r="T159" s="42" t="s">
        <v>1387</v>
      </c>
      <c r="U159" s="14" t="s">
        <v>629</v>
      </c>
      <c r="V159" s="42" t="s">
        <v>75</v>
      </c>
      <c r="W159" s="42" t="s">
        <v>1</v>
      </c>
      <c r="X159" s="42" t="s">
        <v>77</v>
      </c>
      <c r="Y159" s="42" t="s">
        <v>1358</v>
      </c>
      <c r="Z159" s="48" t="s">
        <v>4936</v>
      </c>
    </row>
    <row r="160" spans="1:26" x14ac:dyDescent="0.25">
      <c r="A160" s="14">
        <v>204</v>
      </c>
      <c r="B160" s="42" t="s">
        <v>1349</v>
      </c>
      <c r="C160" s="43" t="s">
        <v>9</v>
      </c>
      <c r="D160" s="42" t="s">
        <v>61</v>
      </c>
      <c r="E160" s="70">
        <v>43049</v>
      </c>
      <c r="F160" s="71" t="s">
        <v>1388</v>
      </c>
      <c r="G160" s="42">
        <v>8210000073</v>
      </c>
      <c r="H160" s="179" t="s">
        <v>4941</v>
      </c>
      <c r="I160" s="42" t="s">
        <v>1389</v>
      </c>
      <c r="J160" s="42" t="s">
        <v>1390</v>
      </c>
      <c r="K160" s="42" t="s">
        <v>623</v>
      </c>
      <c r="L160" s="46">
        <v>50000</v>
      </c>
      <c r="M160" s="42" t="s">
        <v>66</v>
      </c>
      <c r="N160" s="42" t="s">
        <v>67</v>
      </c>
      <c r="O160" s="42" t="s">
        <v>1391</v>
      </c>
      <c r="P160" s="42" t="s">
        <v>1392</v>
      </c>
      <c r="Q160" s="42" t="s">
        <v>1393</v>
      </c>
      <c r="R160" s="14" t="s">
        <v>1394</v>
      </c>
      <c r="S160" s="47" t="s">
        <v>72</v>
      </c>
      <c r="T160" s="42" t="s">
        <v>1387</v>
      </c>
      <c r="U160" s="14" t="s">
        <v>629</v>
      </c>
      <c r="V160" s="42" t="s">
        <v>75</v>
      </c>
      <c r="W160" s="42" t="s">
        <v>1</v>
      </c>
      <c r="X160" s="42" t="s">
        <v>77</v>
      </c>
      <c r="Y160" s="42" t="s">
        <v>1358</v>
      </c>
      <c r="Z160" s="48" t="s">
        <v>4936</v>
      </c>
    </row>
    <row r="161" spans="1:26" x14ac:dyDescent="0.25">
      <c r="A161" s="14">
        <v>205</v>
      </c>
      <c r="B161" s="42" t="s">
        <v>1349</v>
      </c>
      <c r="C161" s="43" t="s">
        <v>9</v>
      </c>
      <c r="D161" s="42" t="s">
        <v>61</v>
      </c>
      <c r="E161" s="70">
        <v>43051</v>
      </c>
      <c r="F161" s="71" t="s">
        <v>1395</v>
      </c>
      <c r="G161" s="42">
        <v>8182000224</v>
      </c>
      <c r="H161" s="179" t="s">
        <v>4941</v>
      </c>
      <c r="I161" s="42" t="s">
        <v>1396</v>
      </c>
      <c r="J161" s="42" t="s">
        <v>1397</v>
      </c>
      <c r="K161" s="42" t="s">
        <v>640</v>
      </c>
      <c r="L161" s="46">
        <v>100000</v>
      </c>
      <c r="M161" s="42" t="s">
        <v>66</v>
      </c>
      <c r="N161" s="42" t="s">
        <v>67</v>
      </c>
      <c r="O161" s="42" t="s">
        <v>1398</v>
      </c>
      <c r="P161" s="42" t="s">
        <v>1399</v>
      </c>
      <c r="Q161" s="42" t="s">
        <v>1400</v>
      </c>
      <c r="R161" s="14" t="s">
        <v>1401</v>
      </c>
      <c r="S161" s="47" t="s">
        <v>72</v>
      </c>
      <c r="T161" s="42" t="s">
        <v>1387</v>
      </c>
      <c r="U161" s="14" t="s">
        <v>629</v>
      </c>
      <c r="V161" s="42" t="s">
        <v>75</v>
      </c>
      <c r="W161" s="42" t="s">
        <v>1</v>
      </c>
      <c r="X161" s="42" t="s">
        <v>77</v>
      </c>
      <c r="Y161" s="42" t="s">
        <v>1358</v>
      </c>
      <c r="Z161" s="48" t="s">
        <v>4936</v>
      </c>
    </row>
    <row r="162" spans="1:26" x14ac:dyDescent="0.25">
      <c r="A162" s="14">
        <v>206</v>
      </c>
      <c r="B162" s="42" t="s">
        <v>1349</v>
      </c>
      <c r="C162" s="43" t="s">
        <v>9</v>
      </c>
      <c r="D162" s="42" t="s">
        <v>61</v>
      </c>
      <c r="E162" s="61">
        <v>43043</v>
      </c>
      <c r="F162" s="62" t="s">
        <v>1402</v>
      </c>
      <c r="G162" s="191">
        <v>8232000342</v>
      </c>
      <c r="H162" s="179" t="s">
        <v>4941</v>
      </c>
      <c r="I162" s="42" t="s">
        <v>1404</v>
      </c>
      <c r="J162" s="42" t="s">
        <v>1405</v>
      </c>
      <c r="K162" s="42" t="s">
        <v>580</v>
      </c>
      <c r="L162" s="46">
        <v>100000</v>
      </c>
      <c r="M162" s="42" t="s">
        <v>66</v>
      </c>
      <c r="N162" s="42" t="s">
        <v>67</v>
      </c>
      <c r="O162" s="42" t="s">
        <v>1406</v>
      </c>
      <c r="P162" s="42" t="s">
        <v>1407</v>
      </c>
      <c r="Q162" s="42" t="s">
        <v>1408</v>
      </c>
      <c r="R162" s="14" t="s">
        <v>1409</v>
      </c>
      <c r="S162" s="47" t="s">
        <v>72</v>
      </c>
      <c r="T162" s="42" t="s">
        <v>1410</v>
      </c>
      <c r="U162" s="14" t="s">
        <v>748</v>
      </c>
      <c r="V162" s="42" t="s">
        <v>75</v>
      </c>
      <c r="W162" s="42" t="s">
        <v>1</v>
      </c>
      <c r="X162" s="42" t="s">
        <v>77</v>
      </c>
      <c r="Y162" s="42" t="s">
        <v>1358</v>
      </c>
      <c r="Z162" s="48" t="s">
        <v>4936</v>
      </c>
    </row>
    <row r="163" spans="1:26" x14ac:dyDescent="0.25">
      <c r="A163" s="14">
        <v>207</v>
      </c>
      <c r="B163" s="42" t="s">
        <v>1349</v>
      </c>
      <c r="C163" s="43" t="s">
        <v>9</v>
      </c>
      <c r="D163" s="42" t="s">
        <v>61</v>
      </c>
      <c r="E163" s="61">
        <v>43046</v>
      </c>
      <c r="F163" s="62" t="s">
        <v>1411</v>
      </c>
      <c r="G163" s="191">
        <v>8264001049</v>
      </c>
      <c r="H163" s="179" t="s">
        <v>4941</v>
      </c>
      <c r="I163" s="42" t="s">
        <v>1413</v>
      </c>
      <c r="J163" s="42" t="s">
        <v>1414</v>
      </c>
      <c r="K163" s="42" t="s">
        <v>580</v>
      </c>
      <c r="L163" s="46">
        <v>300000</v>
      </c>
      <c r="M163" s="42" t="s">
        <v>66</v>
      </c>
      <c r="N163" s="42" t="s">
        <v>67</v>
      </c>
      <c r="O163" s="42" t="s">
        <v>1415</v>
      </c>
      <c r="P163" s="42" t="s">
        <v>1416</v>
      </c>
      <c r="Q163" s="42" t="s">
        <v>1417</v>
      </c>
      <c r="R163" s="14" t="s">
        <v>1418</v>
      </c>
      <c r="S163" s="47" t="s">
        <v>72</v>
      </c>
      <c r="T163" s="42" t="s">
        <v>1410</v>
      </c>
      <c r="U163" s="14" t="s">
        <v>748</v>
      </c>
      <c r="V163" s="42" t="s">
        <v>75</v>
      </c>
      <c r="W163" s="42" t="s">
        <v>1</v>
      </c>
      <c r="X163" s="42" t="s">
        <v>77</v>
      </c>
      <c r="Y163" s="42" t="s">
        <v>1358</v>
      </c>
      <c r="Z163" s="48" t="s">
        <v>4936</v>
      </c>
    </row>
    <row r="164" spans="1:26" x14ac:dyDescent="0.25">
      <c r="A164" s="14">
        <v>208</v>
      </c>
      <c r="B164" s="42" t="s">
        <v>1349</v>
      </c>
      <c r="C164" s="43" t="s">
        <v>9</v>
      </c>
      <c r="D164" s="42" t="s">
        <v>61</v>
      </c>
      <c r="E164" s="61">
        <v>43047</v>
      </c>
      <c r="F164" s="62" t="s">
        <v>1419</v>
      </c>
      <c r="G164" s="191">
        <v>8264001453</v>
      </c>
      <c r="H164" s="179" t="s">
        <v>4941</v>
      </c>
      <c r="I164" s="42" t="s">
        <v>1421</v>
      </c>
      <c r="J164" s="42" t="s">
        <v>1422</v>
      </c>
      <c r="K164" s="42" t="s">
        <v>580</v>
      </c>
      <c r="L164" s="46">
        <v>100000</v>
      </c>
      <c r="M164" s="42" t="s">
        <v>66</v>
      </c>
      <c r="N164" s="42" t="s">
        <v>67</v>
      </c>
      <c r="O164" s="42" t="s">
        <v>1423</v>
      </c>
      <c r="P164" s="42" t="s">
        <v>1424</v>
      </c>
      <c r="Q164" s="42" t="s">
        <v>1425</v>
      </c>
      <c r="R164" s="14" t="s">
        <v>1426</v>
      </c>
      <c r="S164" s="47" t="s">
        <v>72</v>
      </c>
      <c r="T164" s="42" t="s">
        <v>1410</v>
      </c>
      <c r="U164" s="14" t="s">
        <v>748</v>
      </c>
      <c r="V164" s="42" t="s">
        <v>75</v>
      </c>
      <c r="W164" s="42" t="s">
        <v>1</v>
      </c>
      <c r="X164" s="42" t="s">
        <v>77</v>
      </c>
      <c r="Y164" s="42" t="s">
        <v>1358</v>
      </c>
      <c r="Z164" s="48" t="s">
        <v>4936</v>
      </c>
    </row>
    <row r="165" spans="1:26" x14ac:dyDescent="0.25">
      <c r="A165" s="14">
        <v>209</v>
      </c>
      <c r="B165" s="42" t="s">
        <v>1349</v>
      </c>
      <c r="C165" s="43" t="s">
        <v>9</v>
      </c>
      <c r="D165" s="42" t="s">
        <v>61</v>
      </c>
      <c r="E165" s="61">
        <v>43052</v>
      </c>
      <c r="F165" s="62" t="s">
        <v>1427</v>
      </c>
      <c r="G165" s="191">
        <v>8232000292</v>
      </c>
      <c r="H165" s="179" t="s">
        <v>4941</v>
      </c>
      <c r="I165" s="42" t="s">
        <v>1429</v>
      </c>
      <c r="J165" s="42" t="s">
        <v>1430</v>
      </c>
      <c r="K165" s="42" t="s">
        <v>580</v>
      </c>
      <c r="L165" s="46">
        <v>50000</v>
      </c>
      <c r="M165" s="42" t="s">
        <v>66</v>
      </c>
      <c r="N165" s="42" t="s">
        <v>67</v>
      </c>
      <c r="O165" s="42" t="s">
        <v>1431</v>
      </c>
      <c r="P165" s="42" t="s">
        <v>1432</v>
      </c>
      <c r="Q165" s="42" t="s">
        <v>1433</v>
      </c>
      <c r="R165" s="14" t="s">
        <v>1434</v>
      </c>
      <c r="S165" s="47" t="s">
        <v>72</v>
      </c>
      <c r="T165" s="42" t="s">
        <v>1410</v>
      </c>
      <c r="U165" s="14" t="s">
        <v>748</v>
      </c>
      <c r="V165" s="42" t="s">
        <v>75</v>
      </c>
      <c r="W165" s="42" t="s">
        <v>1</v>
      </c>
      <c r="X165" s="42" t="s">
        <v>77</v>
      </c>
      <c r="Y165" s="42" t="s">
        <v>1358</v>
      </c>
      <c r="Z165" s="48" t="s">
        <v>4936</v>
      </c>
    </row>
    <row r="166" spans="1:26" x14ac:dyDescent="0.25">
      <c r="A166" s="14">
        <v>210</v>
      </c>
      <c r="B166" s="42" t="s">
        <v>1349</v>
      </c>
      <c r="C166" s="43" t="s">
        <v>9</v>
      </c>
      <c r="D166" s="42" t="s">
        <v>61</v>
      </c>
      <c r="E166" s="61">
        <v>43053</v>
      </c>
      <c r="F166" s="62" t="s">
        <v>1435</v>
      </c>
      <c r="G166" s="191">
        <v>8232000342</v>
      </c>
      <c r="H166" s="179" t="s">
        <v>4941</v>
      </c>
      <c r="I166" s="42" t="s">
        <v>1404</v>
      </c>
      <c r="J166" s="42" t="s">
        <v>1405</v>
      </c>
      <c r="K166" s="42" t="s">
        <v>580</v>
      </c>
      <c r="L166" s="46">
        <v>100000</v>
      </c>
      <c r="M166" s="42" t="s">
        <v>66</v>
      </c>
      <c r="N166" s="42" t="s">
        <v>67</v>
      </c>
      <c r="O166" s="42" t="s">
        <v>1436</v>
      </c>
      <c r="P166" s="42" t="s">
        <v>1437</v>
      </c>
      <c r="Q166" s="42" t="s">
        <v>1438</v>
      </c>
      <c r="R166" s="14" t="s">
        <v>1409</v>
      </c>
      <c r="S166" s="47" t="s">
        <v>72</v>
      </c>
      <c r="T166" s="42" t="s">
        <v>1410</v>
      </c>
      <c r="U166" s="14" t="s">
        <v>748</v>
      </c>
      <c r="V166" s="42" t="s">
        <v>75</v>
      </c>
      <c r="W166" s="42" t="s">
        <v>1</v>
      </c>
      <c r="X166" s="42" t="s">
        <v>77</v>
      </c>
      <c r="Y166" s="42" t="s">
        <v>1358</v>
      </c>
      <c r="Z166" s="48" t="s">
        <v>4936</v>
      </c>
    </row>
    <row r="167" spans="1:26" x14ac:dyDescent="0.25">
      <c r="A167" s="14">
        <v>211</v>
      </c>
      <c r="B167" s="42" t="s">
        <v>1349</v>
      </c>
      <c r="C167" s="43" t="s">
        <v>9</v>
      </c>
      <c r="D167" s="42" t="s">
        <v>61</v>
      </c>
      <c r="E167" s="70">
        <v>43001</v>
      </c>
      <c r="F167" s="71" t="s">
        <v>1439</v>
      </c>
      <c r="G167" s="42">
        <v>8190000913</v>
      </c>
      <c r="H167" s="179" t="s">
        <v>4941</v>
      </c>
      <c r="I167" s="42" t="s">
        <v>1440</v>
      </c>
      <c r="J167" s="42" t="s">
        <v>1441</v>
      </c>
      <c r="K167" s="42" t="s">
        <v>65</v>
      </c>
      <c r="L167" s="46">
        <v>50000</v>
      </c>
      <c r="M167" s="42" t="s">
        <v>66</v>
      </c>
      <c r="N167" s="42" t="s">
        <v>67</v>
      </c>
      <c r="O167" s="42" t="s">
        <v>1442</v>
      </c>
      <c r="P167" s="42" t="s">
        <v>1443</v>
      </c>
      <c r="Q167" s="42" t="s">
        <v>1444</v>
      </c>
      <c r="R167" s="14" t="s">
        <v>1445</v>
      </c>
      <c r="S167" s="47" t="s">
        <v>72</v>
      </c>
      <c r="T167" s="42" t="s">
        <v>1446</v>
      </c>
      <c r="U167" s="14" t="s">
        <v>74</v>
      </c>
      <c r="V167" s="42" t="s">
        <v>75</v>
      </c>
      <c r="W167" s="42" t="s">
        <v>1</v>
      </c>
      <c r="X167" s="42" t="s">
        <v>77</v>
      </c>
      <c r="Y167" s="42" t="s">
        <v>1358</v>
      </c>
      <c r="Z167" s="48" t="s">
        <v>4936</v>
      </c>
    </row>
    <row r="168" spans="1:26" x14ac:dyDescent="0.25">
      <c r="A168" s="14">
        <v>212</v>
      </c>
      <c r="B168" s="42" t="s">
        <v>1349</v>
      </c>
      <c r="C168" s="43" t="s">
        <v>9</v>
      </c>
      <c r="D168" s="42" t="s">
        <v>61</v>
      </c>
      <c r="E168" s="70">
        <v>43024</v>
      </c>
      <c r="F168" s="71" t="s">
        <v>1447</v>
      </c>
      <c r="G168" s="42">
        <v>8191000742</v>
      </c>
      <c r="H168" s="179" t="s">
        <v>4941</v>
      </c>
      <c r="I168" s="42" t="s">
        <v>1448</v>
      </c>
      <c r="J168" s="42" t="s">
        <v>1449</v>
      </c>
      <c r="K168" s="42" t="s">
        <v>65</v>
      </c>
      <c r="L168" s="46">
        <v>50000</v>
      </c>
      <c r="M168" s="42" t="s">
        <v>66</v>
      </c>
      <c r="N168" s="42" t="s">
        <v>67</v>
      </c>
      <c r="O168" s="42" t="s">
        <v>1450</v>
      </c>
      <c r="P168" s="42" t="s">
        <v>1451</v>
      </c>
      <c r="Q168" s="42" t="s">
        <v>1452</v>
      </c>
      <c r="R168" s="14" t="s">
        <v>1453</v>
      </c>
      <c r="S168" s="47" t="s">
        <v>72</v>
      </c>
      <c r="T168" s="42" t="s">
        <v>1454</v>
      </c>
      <c r="U168" s="14" t="s">
        <v>74</v>
      </c>
      <c r="V168" s="42" t="s">
        <v>75</v>
      </c>
      <c r="W168" s="42" t="s">
        <v>1</v>
      </c>
      <c r="X168" s="42" t="s">
        <v>77</v>
      </c>
      <c r="Y168" s="42" t="s">
        <v>1358</v>
      </c>
      <c r="Z168" s="48" t="s">
        <v>4936</v>
      </c>
    </row>
    <row r="169" spans="1:26" x14ac:dyDescent="0.25">
      <c r="A169" s="14">
        <v>213</v>
      </c>
      <c r="B169" s="42" t="s">
        <v>1349</v>
      </c>
      <c r="C169" s="43" t="s">
        <v>9</v>
      </c>
      <c r="D169" s="42" t="s">
        <v>61</v>
      </c>
      <c r="E169" s="70">
        <v>43019</v>
      </c>
      <c r="F169" s="71" t="s">
        <v>1455</v>
      </c>
      <c r="G169" s="42">
        <v>8191001089</v>
      </c>
      <c r="H169" s="179" t="s">
        <v>4941</v>
      </c>
      <c r="I169" s="42" t="s">
        <v>1456</v>
      </c>
      <c r="J169" s="42" t="s">
        <v>1457</v>
      </c>
      <c r="K169" s="42" t="s">
        <v>1458</v>
      </c>
      <c r="L169" s="46">
        <v>50000</v>
      </c>
      <c r="M169" s="42" t="s">
        <v>66</v>
      </c>
      <c r="N169" s="42" t="s">
        <v>67</v>
      </c>
      <c r="O169" s="42" t="s">
        <v>1459</v>
      </c>
      <c r="P169" s="42" t="s">
        <v>1460</v>
      </c>
      <c r="Q169" s="42" t="s">
        <v>1461</v>
      </c>
      <c r="R169" s="14" t="s">
        <v>1462</v>
      </c>
      <c r="S169" s="47" t="s">
        <v>72</v>
      </c>
      <c r="T169" s="42" t="s">
        <v>1454</v>
      </c>
      <c r="U169" s="14" t="s">
        <v>74</v>
      </c>
      <c r="V169" s="42" t="s">
        <v>75</v>
      </c>
      <c r="W169" s="42" t="s">
        <v>1</v>
      </c>
      <c r="X169" s="42" t="s">
        <v>77</v>
      </c>
      <c r="Y169" s="42" t="s">
        <v>1358</v>
      </c>
      <c r="Z169" s="48" t="s">
        <v>4936</v>
      </c>
    </row>
    <row r="170" spans="1:26" x14ac:dyDescent="0.25">
      <c r="A170" s="14">
        <v>214</v>
      </c>
      <c r="B170" s="42" t="s">
        <v>1349</v>
      </c>
      <c r="C170" s="43" t="s">
        <v>9</v>
      </c>
      <c r="D170" s="42" t="s">
        <v>138</v>
      </c>
      <c r="E170" s="78">
        <v>43043</v>
      </c>
      <c r="F170" s="79" t="s">
        <v>1463</v>
      </c>
      <c r="G170" s="42">
        <v>8392000777</v>
      </c>
      <c r="H170" s="179" t="s">
        <v>4941</v>
      </c>
      <c r="I170" s="42" t="s">
        <v>1464</v>
      </c>
      <c r="J170" s="42" t="s">
        <v>1465</v>
      </c>
      <c r="K170" s="42" t="s">
        <v>1466</v>
      </c>
      <c r="L170" s="46">
        <v>100000</v>
      </c>
      <c r="M170" s="42" t="s">
        <v>66</v>
      </c>
      <c r="N170" s="42" t="s">
        <v>67</v>
      </c>
      <c r="O170" s="42" t="s">
        <v>1467</v>
      </c>
      <c r="P170" s="42" t="s">
        <v>1468</v>
      </c>
      <c r="Q170" s="42" t="s">
        <v>1469</v>
      </c>
      <c r="R170" s="14" t="s">
        <v>1470</v>
      </c>
      <c r="S170" s="47" t="s">
        <v>72</v>
      </c>
      <c r="T170" s="42" t="s">
        <v>1471</v>
      </c>
      <c r="U170" s="14" t="s">
        <v>394</v>
      </c>
      <c r="V170" s="42" t="s">
        <v>941</v>
      </c>
      <c r="W170" s="42" t="s">
        <v>1</v>
      </c>
      <c r="X170" s="42" t="s">
        <v>77</v>
      </c>
      <c r="Y170" s="42" t="s">
        <v>1358</v>
      </c>
      <c r="Z170" s="48" t="s">
        <v>4936</v>
      </c>
    </row>
    <row r="171" spans="1:26" x14ac:dyDescent="0.25">
      <c r="A171" s="14">
        <v>215</v>
      </c>
      <c r="B171" s="42" t="s">
        <v>1349</v>
      </c>
      <c r="C171" s="43" t="s">
        <v>9</v>
      </c>
      <c r="D171" s="42" t="s">
        <v>138</v>
      </c>
      <c r="E171" s="78">
        <v>43043</v>
      </c>
      <c r="F171" s="79" t="s">
        <v>1472</v>
      </c>
      <c r="G171" s="42">
        <v>8392000994</v>
      </c>
      <c r="H171" s="179" t="s">
        <v>4941</v>
      </c>
      <c r="I171" s="42" t="s">
        <v>1473</v>
      </c>
      <c r="J171" s="42" t="s">
        <v>1474</v>
      </c>
      <c r="K171" s="42" t="s">
        <v>1466</v>
      </c>
      <c r="L171" s="46">
        <v>50000</v>
      </c>
      <c r="M171" s="42" t="s">
        <v>66</v>
      </c>
      <c r="N171" s="42" t="s">
        <v>67</v>
      </c>
      <c r="O171" s="42" t="s">
        <v>1475</v>
      </c>
      <c r="P171" s="42" t="s">
        <v>1476</v>
      </c>
      <c r="Q171" s="42" t="s">
        <v>1477</v>
      </c>
      <c r="R171" s="14" t="s">
        <v>1478</v>
      </c>
      <c r="S171" s="47" t="s">
        <v>72</v>
      </c>
      <c r="T171" s="42" t="s">
        <v>1471</v>
      </c>
      <c r="U171" s="14" t="s">
        <v>394</v>
      </c>
      <c r="V171" s="42" t="s">
        <v>941</v>
      </c>
      <c r="W171" s="42" t="s">
        <v>1</v>
      </c>
      <c r="X171" s="42" t="s">
        <v>77</v>
      </c>
      <c r="Y171" s="42" t="s">
        <v>1358</v>
      </c>
      <c r="Z171" s="48" t="s">
        <v>4936</v>
      </c>
    </row>
    <row r="172" spans="1:26" x14ac:dyDescent="0.25">
      <c r="A172" s="14">
        <v>216</v>
      </c>
      <c r="B172" s="42" t="s">
        <v>1349</v>
      </c>
      <c r="C172" s="43" t="s">
        <v>9</v>
      </c>
      <c r="D172" s="42" t="s">
        <v>138</v>
      </c>
      <c r="E172" s="70">
        <v>43049</v>
      </c>
      <c r="F172" s="71" t="s">
        <v>1479</v>
      </c>
      <c r="G172" s="42">
        <v>8392001015</v>
      </c>
      <c r="H172" s="179" t="s">
        <v>4941</v>
      </c>
      <c r="I172" s="42" t="s">
        <v>1480</v>
      </c>
      <c r="J172" s="42" t="s">
        <v>1481</v>
      </c>
      <c r="K172" s="42" t="s">
        <v>1466</v>
      </c>
      <c r="L172" s="46">
        <v>500000</v>
      </c>
      <c r="M172" s="42" t="s">
        <v>66</v>
      </c>
      <c r="N172" s="42" t="s">
        <v>67</v>
      </c>
      <c r="O172" s="42" t="s">
        <v>1482</v>
      </c>
      <c r="P172" s="42" t="s">
        <v>1483</v>
      </c>
      <c r="Q172" s="42" t="s">
        <v>1484</v>
      </c>
      <c r="R172" s="14" t="s">
        <v>1485</v>
      </c>
      <c r="S172" s="47" t="s">
        <v>72</v>
      </c>
      <c r="T172" s="42" t="s">
        <v>1471</v>
      </c>
      <c r="U172" s="14" t="s">
        <v>394</v>
      </c>
      <c r="V172" s="42" t="s">
        <v>941</v>
      </c>
      <c r="W172" s="42" t="s">
        <v>1</v>
      </c>
      <c r="X172" s="42" t="s">
        <v>77</v>
      </c>
      <c r="Y172" s="42" t="s">
        <v>1358</v>
      </c>
      <c r="Z172" s="48" t="s">
        <v>4936</v>
      </c>
    </row>
    <row r="173" spans="1:26" x14ac:dyDescent="0.25">
      <c r="A173" s="14">
        <v>217</v>
      </c>
      <c r="B173" s="42" t="s">
        <v>1349</v>
      </c>
      <c r="C173" s="43" t="s">
        <v>9</v>
      </c>
      <c r="D173" s="42" t="s">
        <v>61</v>
      </c>
      <c r="E173" s="61">
        <v>43024</v>
      </c>
      <c r="F173" s="62" t="s">
        <v>1486</v>
      </c>
      <c r="G173" s="191">
        <v>8230000057</v>
      </c>
      <c r="H173" s="179" t="s">
        <v>4941</v>
      </c>
      <c r="I173" s="42" t="s">
        <v>1488</v>
      </c>
      <c r="J173" s="42" t="s">
        <v>1489</v>
      </c>
      <c r="K173" s="42" t="s">
        <v>591</v>
      </c>
      <c r="L173" s="46">
        <v>50000</v>
      </c>
      <c r="M173" s="42" t="s">
        <v>66</v>
      </c>
      <c r="N173" s="42" t="s">
        <v>67</v>
      </c>
      <c r="O173" s="42" t="s">
        <v>1490</v>
      </c>
      <c r="P173" s="42" t="s">
        <v>1491</v>
      </c>
      <c r="Q173" s="42" t="s">
        <v>1492</v>
      </c>
      <c r="R173" s="14" t="s">
        <v>1493</v>
      </c>
      <c r="S173" s="47" t="s">
        <v>72</v>
      </c>
      <c r="T173" s="42" t="s">
        <v>1410</v>
      </c>
      <c r="U173" s="14" t="s">
        <v>586</v>
      </c>
      <c r="V173" s="42" t="s">
        <v>90</v>
      </c>
      <c r="W173" s="42" t="s">
        <v>1</v>
      </c>
      <c r="X173" s="42" t="s">
        <v>77</v>
      </c>
      <c r="Y173" s="42" t="s">
        <v>1358</v>
      </c>
      <c r="Z173" s="48" t="s">
        <v>4936</v>
      </c>
    </row>
    <row r="174" spans="1:26" x14ac:dyDescent="0.25">
      <c r="A174" s="14">
        <v>218</v>
      </c>
      <c r="B174" s="42" t="s">
        <v>1349</v>
      </c>
      <c r="C174" s="43" t="s">
        <v>9</v>
      </c>
      <c r="D174" s="42" t="s">
        <v>61</v>
      </c>
      <c r="E174" s="61">
        <v>43043</v>
      </c>
      <c r="F174" s="62" t="s">
        <v>1494</v>
      </c>
      <c r="G174" s="191">
        <v>8264001412</v>
      </c>
      <c r="H174" s="179" t="s">
        <v>4941</v>
      </c>
      <c r="I174" s="42" t="s">
        <v>1496</v>
      </c>
      <c r="J174" s="42" t="s">
        <v>1497</v>
      </c>
      <c r="K174" s="42" t="s">
        <v>580</v>
      </c>
      <c r="L174" s="46">
        <v>100000</v>
      </c>
      <c r="M174" s="42" t="s">
        <v>66</v>
      </c>
      <c r="N174" s="42" t="s">
        <v>67</v>
      </c>
      <c r="O174" s="42" t="s">
        <v>1498</v>
      </c>
      <c r="P174" s="42" t="s">
        <v>1499</v>
      </c>
      <c r="Q174" s="42" t="s">
        <v>1500</v>
      </c>
      <c r="R174" s="14" t="s">
        <v>1501</v>
      </c>
      <c r="S174" s="47" t="s">
        <v>72</v>
      </c>
      <c r="T174" s="42" t="s">
        <v>1410</v>
      </c>
      <c r="U174" s="14" t="s">
        <v>586</v>
      </c>
      <c r="V174" s="42" t="s">
        <v>75</v>
      </c>
      <c r="W174" s="42" t="s">
        <v>1</v>
      </c>
      <c r="X174" s="42" t="s">
        <v>77</v>
      </c>
      <c r="Y174" s="42" t="s">
        <v>1358</v>
      </c>
      <c r="Z174" s="48" t="s">
        <v>4936</v>
      </c>
    </row>
    <row r="175" spans="1:26" x14ac:dyDescent="0.25">
      <c r="A175" s="14">
        <v>219</v>
      </c>
      <c r="B175" s="42" t="s">
        <v>1502</v>
      </c>
      <c r="C175" s="43" t="s">
        <v>9</v>
      </c>
      <c r="D175" s="42" t="s">
        <v>61</v>
      </c>
      <c r="E175" s="61">
        <v>43057</v>
      </c>
      <c r="F175" s="62" t="s">
        <v>1503</v>
      </c>
      <c r="G175" s="191">
        <v>8236000102</v>
      </c>
      <c r="H175" s="179" t="s">
        <v>4941</v>
      </c>
      <c r="I175" s="42" t="s">
        <v>741</v>
      </c>
      <c r="J175" s="42" t="s">
        <v>742</v>
      </c>
      <c r="K175" s="42" t="s">
        <v>591</v>
      </c>
      <c r="L175" s="46">
        <v>50000</v>
      </c>
      <c r="M175" s="42" t="s">
        <v>66</v>
      </c>
      <c r="N175" s="42" t="s">
        <v>67</v>
      </c>
      <c r="O175" s="42" t="s">
        <v>1504</v>
      </c>
      <c r="P175" s="42" t="s">
        <v>1505</v>
      </c>
      <c r="Q175" s="42" t="s">
        <v>1506</v>
      </c>
      <c r="R175" s="14" t="s">
        <v>746</v>
      </c>
      <c r="S175" s="47" t="s">
        <v>72</v>
      </c>
      <c r="T175" s="42" t="s">
        <v>1507</v>
      </c>
      <c r="U175" s="14" t="s">
        <v>748</v>
      </c>
      <c r="V175" s="42" t="s">
        <v>75</v>
      </c>
      <c r="W175" s="42" t="s">
        <v>661</v>
      </c>
      <c r="X175" s="42" t="s">
        <v>77</v>
      </c>
      <c r="Y175" s="42" t="s">
        <v>1358</v>
      </c>
      <c r="Z175" s="48" t="s">
        <v>4936</v>
      </c>
    </row>
    <row r="176" spans="1:26" x14ac:dyDescent="0.25">
      <c r="A176" s="14">
        <v>220</v>
      </c>
      <c r="B176" s="42" t="s">
        <v>1502</v>
      </c>
      <c r="C176" s="43" t="s">
        <v>9</v>
      </c>
      <c r="D176" s="42" t="s">
        <v>61</v>
      </c>
      <c r="E176" s="61">
        <v>43064</v>
      </c>
      <c r="F176" s="62" t="s">
        <v>1508</v>
      </c>
      <c r="G176" s="191">
        <v>8264001944</v>
      </c>
      <c r="H176" s="179" t="s">
        <v>4941</v>
      </c>
      <c r="I176" s="42" t="s">
        <v>1510</v>
      </c>
      <c r="J176" s="42" t="s">
        <v>1511</v>
      </c>
      <c r="K176" s="42" t="s">
        <v>580</v>
      </c>
      <c r="L176" s="46">
        <v>50000</v>
      </c>
      <c r="M176" s="42" t="s">
        <v>66</v>
      </c>
      <c r="N176" s="42" t="s">
        <v>67</v>
      </c>
      <c r="O176" s="42" t="s">
        <v>1512</v>
      </c>
      <c r="P176" s="42" t="s">
        <v>1513</v>
      </c>
      <c r="Q176" s="42" t="s">
        <v>1514</v>
      </c>
      <c r="R176" s="14" t="s">
        <v>1515</v>
      </c>
      <c r="S176" s="47" t="s">
        <v>72</v>
      </c>
      <c r="T176" s="42" t="s">
        <v>1507</v>
      </c>
      <c r="U176" s="14" t="s">
        <v>748</v>
      </c>
      <c r="V176" s="42" t="s">
        <v>75</v>
      </c>
      <c r="W176" s="42" t="s">
        <v>661</v>
      </c>
      <c r="X176" s="42" t="s">
        <v>77</v>
      </c>
      <c r="Y176" s="42" t="s">
        <v>1358</v>
      </c>
      <c r="Z176" s="48" t="s">
        <v>4936</v>
      </c>
    </row>
    <row r="177" spans="1:26" x14ac:dyDescent="0.25">
      <c r="A177" s="14">
        <v>221</v>
      </c>
      <c r="B177" s="42" t="s">
        <v>1502</v>
      </c>
      <c r="C177" s="43" t="s">
        <v>9</v>
      </c>
      <c r="D177" s="42" t="s">
        <v>61</v>
      </c>
      <c r="E177" s="61">
        <v>43065</v>
      </c>
      <c r="F177" s="62" t="s">
        <v>1516</v>
      </c>
      <c r="G177" s="191">
        <v>8264001040</v>
      </c>
      <c r="H177" s="179" t="s">
        <v>4941</v>
      </c>
      <c r="I177" s="42" t="s">
        <v>1518</v>
      </c>
      <c r="J177" s="42" t="s">
        <v>1519</v>
      </c>
      <c r="K177" s="42" t="s">
        <v>580</v>
      </c>
      <c r="L177" s="46">
        <v>50000</v>
      </c>
      <c r="M177" s="42" t="s">
        <v>66</v>
      </c>
      <c r="N177" s="42" t="s">
        <v>67</v>
      </c>
      <c r="O177" s="42" t="s">
        <v>1520</v>
      </c>
      <c r="P177" s="42" t="s">
        <v>1521</v>
      </c>
      <c r="Q177" s="42" t="s">
        <v>1522</v>
      </c>
      <c r="R177" s="14" t="s">
        <v>1523</v>
      </c>
      <c r="S177" s="47" t="s">
        <v>72</v>
      </c>
      <c r="T177" s="42" t="s">
        <v>1507</v>
      </c>
      <c r="U177" s="14" t="s">
        <v>748</v>
      </c>
      <c r="V177" s="42" t="s">
        <v>75</v>
      </c>
      <c r="W177" s="42" t="s">
        <v>661</v>
      </c>
      <c r="X177" s="42" t="s">
        <v>77</v>
      </c>
      <c r="Y177" s="42" t="s">
        <v>1358</v>
      </c>
      <c r="Z177" s="48" t="s">
        <v>4936</v>
      </c>
    </row>
    <row r="178" spans="1:26" x14ac:dyDescent="0.25">
      <c r="A178" s="14">
        <v>223</v>
      </c>
      <c r="B178" s="42" t="s">
        <v>1502</v>
      </c>
      <c r="C178" s="43" t="s">
        <v>9</v>
      </c>
      <c r="D178" s="42" t="s">
        <v>61</v>
      </c>
      <c r="E178" s="78">
        <v>43042</v>
      </c>
      <c r="F178" s="79" t="s">
        <v>1527</v>
      </c>
      <c r="G178" s="191">
        <v>8159000629</v>
      </c>
      <c r="H178" s="179" t="s">
        <v>4941</v>
      </c>
      <c r="I178" s="42" t="s">
        <v>1529</v>
      </c>
      <c r="J178" s="42" t="s">
        <v>1530</v>
      </c>
      <c r="K178" s="42" t="s">
        <v>83</v>
      </c>
      <c r="L178" s="46">
        <v>50000</v>
      </c>
      <c r="M178" s="42" t="s">
        <v>66</v>
      </c>
      <c r="N178" s="42" t="s">
        <v>67</v>
      </c>
      <c r="O178" s="42" t="s">
        <v>1531</v>
      </c>
      <c r="P178" s="42" t="s">
        <v>1532</v>
      </c>
      <c r="Q178" s="42" t="s">
        <v>1533</v>
      </c>
      <c r="R178" s="14" t="s">
        <v>1534</v>
      </c>
      <c r="S178" s="47" t="s">
        <v>72</v>
      </c>
      <c r="T178" s="42" t="s">
        <v>1535</v>
      </c>
      <c r="U178" s="14" t="s">
        <v>89</v>
      </c>
      <c r="V178" s="42" t="s">
        <v>75</v>
      </c>
      <c r="W178" s="42" t="s">
        <v>661</v>
      </c>
      <c r="X178" s="42" t="s">
        <v>77</v>
      </c>
      <c r="Y178" s="42" t="s">
        <v>1358</v>
      </c>
      <c r="Z178" s="48" t="s">
        <v>4936</v>
      </c>
    </row>
    <row r="179" spans="1:26" x14ac:dyDescent="0.25">
      <c r="A179" s="14">
        <v>224</v>
      </c>
      <c r="B179" s="42" t="s">
        <v>1502</v>
      </c>
      <c r="C179" s="43" t="s">
        <v>9</v>
      </c>
      <c r="D179" s="42" t="s">
        <v>61</v>
      </c>
      <c r="E179" s="82">
        <v>43043</v>
      </c>
      <c r="F179" s="83" t="s">
        <v>1536</v>
      </c>
      <c r="G179" s="191">
        <v>8159000589</v>
      </c>
      <c r="H179" s="179" t="s">
        <v>4941</v>
      </c>
      <c r="I179" s="42" t="s">
        <v>1538</v>
      </c>
      <c r="J179" s="42" t="s">
        <v>1539</v>
      </c>
      <c r="K179" s="42" t="s">
        <v>1540</v>
      </c>
      <c r="L179" s="46">
        <v>50000</v>
      </c>
      <c r="M179" s="42" t="s">
        <v>66</v>
      </c>
      <c r="N179" s="42" t="s">
        <v>67</v>
      </c>
      <c r="O179" s="42" t="s">
        <v>1541</v>
      </c>
      <c r="P179" s="42" t="s">
        <v>1542</v>
      </c>
      <c r="Q179" s="42" t="s">
        <v>1543</v>
      </c>
      <c r="R179" s="14" t="s">
        <v>1544</v>
      </c>
      <c r="S179" s="47" t="s">
        <v>72</v>
      </c>
      <c r="T179" s="42" t="s">
        <v>1545</v>
      </c>
      <c r="U179" s="14" t="s">
        <v>89</v>
      </c>
      <c r="V179" s="42" t="s">
        <v>75</v>
      </c>
      <c r="W179" s="42" t="s">
        <v>661</v>
      </c>
      <c r="X179" s="42" t="s">
        <v>77</v>
      </c>
      <c r="Y179" s="42" t="s">
        <v>1358</v>
      </c>
      <c r="Z179" s="48" t="s">
        <v>4936</v>
      </c>
    </row>
    <row r="180" spans="1:26" x14ac:dyDescent="0.25">
      <c r="A180" s="14">
        <v>225</v>
      </c>
      <c r="B180" s="42" t="s">
        <v>1502</v>
      </c>
      <c r="C180" s="43" t="s">
        <v>9</v>
      </c>
      <c r="D180" s="42" t="s">
        <v>61</v>
      </c>
      <c r="E180" s="70">
        <v>43045</v>
      </c>
      <c r="F180" s="71" t="s">
        <v>1546</v>
      </c>
      <c r="G180" s="191">
        <v>8180000501</v>
      </c>
      <c r="H180" s="179" t="s">
        <v>4941</v>
      </c>
      <c r="I180" s="42" t="s">
        <v>1548</v>
      </c>
      <c r="J180" s="42" t="s">
        <v>1549</v>
      </c>
      <c r="K180" s="42" t="s">
        <v>1540</v>
      </c>
      <c r="L180" s="46">
        <v>100000</v>
      </c>
      <c r="M180" s="42" t="s">
        <v>66</v>
      </c>
      <c r="N180" s="42" t="s">
        <v>67</v>
      </c>
      <c r="O180" s="42" t="s">
        <v>1550</v>
      </c>
      <c r="P180" s="42" t="s">
        <v>1551</v>
      </c>
      <c r="Q180" s="42" t="s">
        <v>1552</v>
      </c>
      <c r="R180" s="14" t="s">
        <v>1553</v>
      </c>
      <c r="S180" s="47" t="s">
        <v>72</v>
      </c>
      <c r="T180" s="42" t="s">
        <v>1545</v>
      </c>
      <c r="U180" s="14" t="s">
        <v>89</v>
      </c>
      <c r="V180" s="42" t="s">
        <v>75</v>
      </c>
      <c r="W180" s="42" t="s">
        <v>661</v>
      </c>
      <c r="X180" s="42" t="s">
        <v>77</v>
      </c>
      <c r="Y180" s="42" t="s">
        <v>1358</v>
      </c>
      <c r="Z180" s="48" t="s">
        <v>4936</v>
      </c>
    </row>
    <row r="181" spans="1:26" x14ac:dyDescent="0.25">
      <c r="A181" s="14">
        <v>226</v>
      </c>
      <c r="B181" s="42" t="s">
        <v>1502</v>
      </c>
      <c r="C181" s="43" t="s">
        <v>9</v>
      </c>
      <c r="D181" s="42" t="s">
        <v>61</v>
      </c>
      <c r="E181" s="70">
        <v>43050</v>
      </c>
      <c r="F181" s="71" t="s">
        <v>1554</v>
      </c>
      <c r="G181" s="191">
        <v>8189001533</v>
      </c>
      <c r="H181" s="179" t="s">
        <v>4941</v>
      </c>
      <c r="I181" s="42" t="s">
        <v>1556</v>
      </c>
      <c r="J181" s="42" t="s">
        <v>1557</v>
      </c>
      <c r="K181" s="42" t="s">
        <v>83</v>
      </c>
      <c r="L181" s="46">
        <v>100000</v>
      </c>
      <c r="M181" s="42" t="s">
        <v>66</v>
      </c>
      <c r="N181" s="42" t="s">
        <v>67</v>
      </c>
      <c r="O181" s="42" t="s">
        <v>1558</v>
      </c>
      <c r="P181" s="42" t="s">
        <v>1559</v>
      </c>
      <c r="Q181" s="42" t="s">
        <v>1560</v>
      </c>
      <c r="R181" s="14" t="s">
        <v>1561</v>
      </c>
      <c r="S181" s="47" t="s">
        <v>72</v>
      </c>
      <c r="T181" s="42" t="s">
        <v>1535</v>
      </c>
      <c r="U181" s="14" t="s">
        <v>89</v>
      </c>
      <c r="V181" s="42" t="s">
        <v>75</v>
      </c>
      <c r="W181" s="42" t="s">
        <v>661</v>
      </c>
      <c r="X181" s="42" t="s">
        <v>77</v>
      </c>
      <c r="Y181" s="42" t="s">
        <v>1358</v>
      </c>
      <c r="Z181" s="48" t="s">
        <v>4936</v>
      </c>
    </row>
    <row r="182" spans="1:26" x14ac:dyDescent="0.25">
      <c r="A182" s="14">
        <v>227</v>
      </c>
      <c r="B182" s="42" t="s">
        <v>1502</v>
      </c>
      <c r="C182" s="43" t="s">
        <v>9</v>
      </c>
      <c r="D182" s="42" t="s">
        <v>61</v>
      </c>
      <c r="E182" s="84">
        <v>43053</v>
      </c>
      <c r="F182" s="85" t="s">
        <v>1562</v>
      </c>
      <c r="G182" s="191">
        <v>8159000544</v>
      </c>
      <c r="H182" s="179" t="s">
        <v>4941</v>
      </c>
      <c r="I182" s="42" t="s">
        <v>1564</v>
      </c>
      <c r="J182" s="42" t="s">
        <v>1565</v>
      </c>
      <c r="K182" s="42" t="s">
        <v>83</v>
      </c>
      <c r="L182" s="46">
        <v>100000</v>
      </c>
      <c r="M182" s="42" t="s">
        <v>66</v>
      </c>
      <c r="N182" s="42" t="s">
        <v>67</v>
      </c>
      <c r="O182" s="42" t="s">
        <v>1566</v>
      </c>
      <c r="P182" s="42" t="s">
        <v>1567</v>
      </c>
      <c r="Q182" s="42" t="s">
        <v>1568</v>
      </c>
      <c r="R182" s="14" t="s">
        <v>1569</v>
      </c>
      <c r="S182" s="47" t="s">
        <v>72</v>
      </c>
      <c r="T182" s="42" t="s">
        <v>1535</v>
      </c>
      <c r="U182" s="14" t="s">
        <v>89</v>
      </c>
      <c r="V182" s="42" t="s">
        <v>75</v>
      </c>
      <c r="W182" s="42" t="s">
        <v>661</v>
      </c>
      <c r="X182" s="42" t="s">
        <v>77</v>
      </c>
      <c r="Y182" s="42" t="s">
        <v>1358</v>
      </c>
      <c r="Z182" s="48" t="s">
        <v>4936</v>
      </c>
    </row>
    <row r="183" spans="1:26" x14ac:dyDescent="0.25">
      <c r="A183" s="14">
        <v>229</v>
      </c>
      <c r="B183" s="42" t="s">
        <v>1502</v>
      </c>
      <c r="C183" s="43" t="s">
        <v>9</v>
      </c>
      <c r="D183" s="42" t="s">
        <v>61</v>
      </c>
      <c r="E183" s="52">
        <v>43042</v>
      </c>
      <c r="F183" s="58" t="s">
        <v>1573</v>
      </c>
      <c r="G183" s="42">
        <v>8155000092</v>
      </c>
      <c r="H183" s="179" t="s">
        <v>4941</v>
      </c>
      <c r="I183" s="42" t="s">
        <v>1574</v>
      </c>
      <c r="J183" s="42" t="s">
        <v>1575</v>
      </c>
      <c r="K183" s="42" t="s">
        <v>384</v>
      </c>
      <c r="L183" s="46">
        <v>200000</v>
      </c>
      <c r="M183" s="42" t="s">
        <v>66</v>
      </c>
      <c r="N183" s="42" t="s">
        <v>67</v>
      </c>
      <c r="O183" s="42" t="s">
        <v>1576</v>
      </c>
      <c r="P183" s="42" t="s">
        <v>1577</v>
      </c>
      <c r="Q183" s="42" t="s">
        <v>1578</v>
      </c>
      <c r="R183" s="14" t="s">
        <v>1579</v>
      </c>
      <c r="S183" s="47" t="s">
        <v>72</v>
      </c>
      <c r="T183" s="42" t="s">
        <v>1580</v>
      </c>
      <c r="U183" s="14" t="s">
        <v>380</v>
      </c>
      <c r="V183" s="42" t="s">
        <v>75</v>
      </c>
      <c r="W183" s="42" t="s">
        <v>661</v>
      </c>
      <c r="X183" s="42" t="s">
        <v>77</v>
      </c>
      <c r="Y183" s="42" t="s">
        <v>1358</v>
      </c>
      <c r="Z183" s="48" t="s">
        <v>4936</v>
      </c>
    </row>
    <row r="184" spans="1:26" x14ac:dyDescent="0.25">
      <c r="A184" s="14">
        <v>230</v>
      </c>
      <c r="B184" s="42" t="s">
        <v>1502</v>
      </c>
      <c r="C184" s="43" t="s">
        <v>9</v>
      </c>
      <c r="D184" s="42" t="s">
        <v>61</v>
      </c>
      <c r="E184" s="52">
        <v>43042</v>
      </c>
      <c r="F184" s="58" t="s">
        <v>1581</v>
      </c>
      <c r="G184" s="42">
        <v>8152000854</v>
      </c>
      <c r="H184" s="179" t="s">
        <v>4941</v>
      </c>
      <c r="I184" s="42" t="s">
        <v>1273</v>
      </c>
      <c r="J184" s="42" t="s">
        <v>1274</v>
      </c>
      <c r="K184" s="42" t="s">
        <v>384</v>
      </c>
      <c r="L184" s="46">
        <v>150000</v>
      </c>
      <c r="M184" s="42" t="s">
        <v>66</v>
      </c>
      <c r="N184" s="42" t="s">
        <v>67</v>
      </c>
      <c r="O184" s="42" t="s">
        <v>1582</v>
      </c>
      <c r="P184" s="42" t="s">
        <v>1583</v>
      </c>
      <c r="Q184" s="42" t="s">
        <v>1277</v>
      </c>
      <c r="R184" s="14" t="s">
        <v>1278</v>
      </c>
      <c r="S184" s="47" t="s">
        <v>72</v>
      </c>
      <c r="T184" s="42" t="s">
        <v>1580</v>
      </c>
      <c r="U184" s="14" t="s">
        <v>380</v>
      </c>
      <c r="V184" s="42" t="s">
        <v>75</v>
      </c>
      <c r="W184" s="42" t="s">
        <v>661</v>
      </c>
      <c r="X184" s="42" t="s">
        <v>77</v>
      </c>
      <c r="Y184" s="42" t="s">
        <v>1358</v>
      </c>
      <c r="Z184" s="48" t="s">
        <v>4936</v>
      </c>
    </row>
    <row r="185" spans="1:26" x14ac:dyDescent="0.25">
      <c r="A185" s="14">
        <v>231</v>
      </c>
      <c r="B185" s="42" t="s">
        <v>1502</v>
      </c>
      <c r="C185" s="43" t="s">
        <v>9</v>
      </c>
      <c r="D185" s="42" t="s">
        <v>61</v>
      </c>
      <c r="E185" s="52">
        <v>43056</v>
      </c>
      <c r="F185" s="58" t="s">
        <v>1584</v>
      </c>
      <c r="G185" s="42">
        <v>8158000136</v>
      </c>
      <c r="H185" s="179" t="s">
        <v>4941</v>
      </c>
      <c r="I185" s="42" t="s">
        <v>1585</v>
      </c>
      <c r="J185" s="42" t="s">
        <v>1586</v>
      </c>
      <c r="K185" s="42" t="s">
        <v>665</v>
      </c>
      <c r="L185" s="46">
        <v>50000</v>
      </c>
      <c r="M185" s="42" t="s">
        <v>66</v>
      </c>
      <c r="N185" s="42" t="s">
        <v>67</v>
      </c>
      <c r="O185" s="42" t="s">
        <v>1587</v>
      </c>
      <c r="P185" s="42" t="s">
        <v>1588</v>
      </c>
      <c r="Q185" s="42" t="s">
        <v>1589</v>
      </c>
      <c r="R185" s="14" t="s">
        <v>1590</v>
      </c>
      <c r="S185" s="47" t="s">
        <v>72</v>
      </c>
      <c r="T185" s="42" t="s">
        <v>1580</v>
      </c>
      <c r="U185" s="14" t="s">
        <v>380</v>
      </c>
      <c r="V185" s="42" t="s">
        <v>75</v>
      </c>
      <c r="W185" s="42" t="s">
        <v>661</v>
      </c>
      <c r="X185" s="42" t="s">
        <v>77</v>
      </c>
      <c r="Y185" s="42" t="s">
        <v>1358</v>
      </c>
      <c r="Z185" s="48" t="s">
        <v>4936</v>
      </c>
    </row>
    <row r="186" spans="1:26" x14ac:dyDescent="0.25">
      <c r="A186" s="14">
        <v>232</v>
      </c>
      <c r="B186" s="42" t="s">
        <v>1502</v>
      </c>
      <c r="C186" s="43" t="s">
        <v>9</v>
      </c>
      <c r="D186" s="42" t="s">
        <v>61</v>
      </c>
      <c r="E186" s="52">
        <v>43056</v>
      </c>
      <c r="F186" s="58" t="s">
        <v>1591</v>
      </c>
      <c r="G186" s="42">
        <v>8158000136</v>
      </c>
      <c r="H186" s="179" t="s">
        <v>4941</v>
      </c>
      <c r="I186" s="42" t="s">
        <v>1585</v>
      </c>
      <c r="J186" s="42" t="s">
        <v>1586</v>
      </c>
      <c r="K186" s="42" t="s">
        <v>665</v>
      </c>
      <c r="L186" s="46">
        <v>50000</v>
      </c>
      <c r="M186" s="42" t="s">
        <v>66</v>
      </c>
      <c r="N186" s="42" t="s">
        <v>67</v>
      </c>
      <c r="O186" s="42" t="s">
        <v>1592</v>
      </c>
      <c r="P186" s="42" t="s">
        <v>1593</v>
      </c>
      <c r="Q186" s="42" t="s">
        <v>1594</v>
      </c>
      <c r="R186" s="14" t="s">
        <v>1590</v>
      </c>
      <c r="S186" s="47" t="s">
        <v>72</v>
      </c>
      <c r="T186" s="42" t="s">
        <v>1580</v>
      </c>
      <c r="U186" s="14" t="s">
        <v>380</v>
      </c>
      <c r="V186" s="42" t="s">
        <v>75</v>
      </c>
      <c r="W186" s="42" t="s">
        <v>661</v>
      </c>
      <c r="X186" s="42" t="s">
        <v>77</v>
      </c>
      <c r="Y186" s="42" t="s">
        <v>1358</v>
      </c>
      <c r="Z186" s="48" t="s">
        <v>4936</v>
      </c>
    </row>
    <row r="187" spans="1:26" x14ac:dyDescent="0.25">
      <c r="A187" s="14">
        <v>233</v>
      </c>
      <c r="B187" s="42" t="s">
        <v>1595</v>
      </c>
      <c r="C187" s="43" t="s">
        <v>9</v>
      </c>
      <c r="D187" s="42" t="s">
        <v>61</v>
      </c>
      <c r="E187" s="63">
        <v>43047</v>
      </c>
      <c r="F187" s="45" t="s">
        <v>1596</v>
      </c>
      <c r="G187" s="42">
        <v>8163001174</v>
      </c>
      <c r="H187" s="179" t="s">
        <v>4941</v>
      </c>
      <c r="I187" s="42" t="s">
        <v>1597</v>
      </c>
      <c r="J187" s="42" t="s">
        <v>1598</v>
      </c>
      <c r="K187" s="42" t="s">
        <v>611</v>
      </c>
      <c r="L187" s="46">
        <v>50000</v>
      </c>
      <c r="M187" s="42" t="s">
        <v>66</v>
      </c>
      <c r="N187" s="42" t="s">
        <v>67</v>
      </c>
      <c r="O187" s="42" t="s">
        <v>1599</v>
      </c>
      <c r="P187" s="42" t="s">
        <v>1600</v>
      </c>
      <c r="Q187" s="42" t="s">
        <v>1601</v>
      </c>
      <c r="R187" s="14" t="s">
        <v>1602</v>
      </c>
      <c r="S187" s="47" t="s">
        <v>72</v>
      </c>
      <c r="T187" s="42" t="s">
        <v>1603</v>
      </c>
      <c r="U187" s="14" t="s">
        <v>617</v>
      </c>
      <c r="V187" s="42" t="s">
        <v>75</v>
      </c>
      <c r="W187" s="42" t="s">
        <v>76</v>
      </c>
      <c r="X187" s="42" t="s">
        <v>77</v>
      </c>
      <c r="Y187" s="42" t="s">
        <v>1358</v>
      </c>
      <c r="Z187" s="48" t="s">
        <v>4936</v>
      </c>
    </row>
    <row r="188" spans="1:26" x14ac:dyDescent="0.25">
      <c r="A188" s="14">
        <v>234</v>
      </c>
      <c r="B188" s="42" t="s">
        <v>1595</v>
      </c>
      <c r="C188" s="43" t="s">
        <v>9</v>
      </c>
      <c r="D188" s="42" t="s">
        <v>61</v>
      </c>
      <c r="E188" s="63">
        <v>43050</v>
      </c>
      <c r="F188" s="45" t="s">
        <v>1605</v>
      </c>
      <c r="G188" s="42">
        <v>8165000099</v>
      </c>
      <c r="H188" s="179" t="s">
        <v>4941</v>
      </c>
      <c r="I188" s="42" t="s">
        <v>1606</v>
      </c>
      <c r="J188" s="42" t="s">
        <v>1607</v>
      </c>
      <c r="K188" s="42" t="s">
        <v>611</v>
      </c>
      <c r="L188" s="46">
        <v>50000</v>
      </c>
      <c r="M188" s="42" t="s">
        <v>66</v>
      </c>
      <c r="N188" s="42" t="s">
        <v>67</v>
      </c>
      <c r="O188" s="42" t="s">
        <v>1608</v>
      </c>
      <c r="P188" s="42" t="s">
        <v>1609</v>
      </c>
      <c r="Q188" s="42" t="s">
        <v>1610</v>
      </c>
      <c r="R188" s="14" t="s">
        <v>1611</v>
      </c>
      <c r="S188" s="47" t="s">
        <v>72</v>
      </c>
      <c r="T188" s="42" t="s">
        <v>1603</v>
      </c>
      <c r="U188" s="14" t="s">
        <v>617</v>
      </c>
      <c r="V188" s="42" t="s">
        <v>75</v>
      </c>
      <c r="W188" s="42" t="s">
        <v>76</v>
      </c>
      <c r="X188" s="42" t="s">
        <v>77</v>
      </c>
      <c r="Y188" s="42" t="s">
        <v>1358</v>
      </c>
      <c r="Z188" s="48" t="s">
        <v>4936</v>
      </c>
    </row>
    <row r="189" spans="1:26" x14ac:dyDescent="0.25">
      <c r="A189" s="14">
        <v>235</v>
      </c>
      <c r="B189" s="42" t="s">
        <v>1595</v>
      </c>
      <c r="C189" s="43" t="s">
        <v>9</v>
      </c>
      <c r="D189" s="42" t="s">
        <v>61</v>
      </c>
      <c r="E189" s="70">
        <v>43058</v>
      </c>
      <c r="F189" s="71" t="s">
        <v>1612</v>
      </c>
      <c r="G189" s="42">
        <v>8171000066</v>
      </c>
      <c r="H189" s="179" t="s">
        <v>4941</v>
      </c>
      <c r="I189" s="42" t="s">
        <v>1613</v>
      </c>
      <c r="J189" s="42" t="s">
        <v>1614</v>
      </c>
      <c r="K189" s="42" t="s">
        <v>623</v>
      </c>
      <c r="L189" s="46">
        <v>100000</v>
      </c>
      <c r="M189" s="42" t="s">
        <v>66</v>
      </c>
      <c r="N189" s="42" t="s">
        <v>67</v>
      </c>
      <c r="O189" s="42" t="s">
        <v>1615</v>
      </c>
      <c r="P189" s="42" t="s">
        <v>1616</v>
      </c>
      <c r="Q189" s="42" t="s">
        <v>1617</v>
      </c>
      <c r="R189" s="14" t="s">
        <v>1618</v>
      </c>
      <c r="S189" s="47" t="s">
        <v>72</v>
      </c>
      <c r="T189" s="42" t="s">
        <v>1619</v>
      </c>
      <c r="U189" s="14" t="s">
        <v>629</v>
      </c>
      <c r="V189" s="42" t="s">
        <v>90</v>
      </c>
      <c r="W189" s="42" t="s">
        <v>661</v>
      </c>
      <c r="X189" s="42" t="s">
        <v>77</v>
      </c>
      <c r="Y189" s="42" t="s">
        <v>1358</v>
      </c>
      <c r="Z189" s="48" t="s">
        <v>4936</v>
      </c>
    </row>
    <row r="190" spans="1:26" x14ac:dyDescent="0.25">
      <c r="A190" s="14">
        <v>236</v>
      </c>
      <c r="B190" s="42" t="s">
        <v>1595</v>
      </c>
      <c r="C190" s="43" t="s">
        <v>9</v>
      </c>
      <c r="D190" s="42" t="s">
        <v>138</v>
      </c>
      <c r="E190" s="68">
        <v>43057</v>
      </c>
      <c r="F190" s="69" t="s">
        <v>1620</v>
      </c>
      <c r="G190" s="191">
        <v>8051001085</v>
      </c>
      <c r="H190" s="179" t="s">
        <v>4941</v>
      </c>
      <c r="I190" s="42" t="s">
        <v>1622</v>
      </c>
      <c r="J190" s="42" t="s">
        <v>1623</v>
      </c>
      <c r="K190" s="42" t="s">
        <v>769</v>
      </c>
      <c r="L190" s="46">
        <v>50000</v>
      </c>
      <c r="M190" s="42" t="s">
        <v>66</v>
      </c>
      <c r="N190" s="42" t="s">
        <v>67</v>
      </c>
      <c r="O190" s="42" t="s">
        <v>1624</v>
      </c>
      <c r="P190" s="42" t="s">
        <v>1625</v>
      </c>
      <c r="Q190" s="42" t="s">
        <v>1626</v>
      </c>
      <c r="R190" s="14" t="s">
        <v>1627</v>
      </c>
      <c r="S190" s="47" t="s">
        <v>72</v>
      </c>
      <c r="T190" s="42" t="s">
        <v>1628</v>
      </c>
      <c r="U190" s="14" t="s">
        <v>775</v>
      </c>
      <c r="V190" s="42" t="s">
        <v>941</v>
      </c>
      <c r="W190" s="42" t="s">
        <v>661</v>
      </c>
      <c r="X190" s="42" t="s">
        <v>77</v>
      </c>
      <c r="Y190" s="42" t="s">
        <v>1358</v>
      </c>
      <c r="Z190" s="48" t="s">
        <v>4936</v>
      </c>
    </row>
    <row r="191" spans="1:26" x14ac:dyDescent="0.25">
      <c r="A191" s="14">
        <v>237</v>
      </c>
      <c r="B191" s="42" t="s">
        <v>1595</v>
      </c>
      <c r="C191" s="43" t="s">
        <v>9</v>
      </c>
      <c r="D191" s="42" t="s">
        <v>138</v>
      </c>
      <c r="E191" s="68">
        <v>43066</v>
      </c>
      <c r="F191" s="69" t="s">
        <v>1629</v>
      </c>
      <c r="G191" s="191">
        <v>8027000410</v>
      </c>
      <c r="H191" s="179" t="s">
        <v>4941</v>
      </c>
      <c r="I191" s="42" t="s">
        <v>1631</v>
      </c>
      <c r="J191" s="42" t="s">
        <v>1632</v>
      </c>
      <c r="K191" s="42" t="s">
        <v>1633</v>
      </c>
      <c r="L191" s="46">
        <v>200000</v>
      </c>
      <c r="M191" s="42" t="s">
        <v>66</v>
      </c>
      <c r="N191" s="42" t="s">
        <v>67</v>
      </c>
      <c r="O191" s="42" t="s">
        <v>1634</v>
      </c>
      <c r="P191" s="42" t="s">
        <v>1635</v>
      </c>
      <c r="Q191" s="42" t="s">
        <v>1636</v>
      </c>
      <c r="R191" s="14" t="s">
        <v>1637</v>
      </c>
      <c r="S191" s="47" t="s">
        <v>72</v>
      </c>
      <c r="T191" s="42" t="s">
        <v>1628</v>
      </c>
      <c r="U191" s="14" t="s">
        <v>775</v>
      </c>
      <c r="V191" s="42" t="s">
        <v>941</v>
      </c>
      <c r="W191" s="42" t="s">
        <v>661</v>
      </c>
      <c r="X191" s="42" t="s">
        <v>77</v>
      </c>
      <c r="Y191" s="42" t="s">
        <v>1358</v>
      </c>
      <c r="Z191" s="48" t="s">
        <v>4936</v>
      </c>
    </row>
    <row r="192" spans="1:26" x14ac:dyDescent="0.25">
      <c r="A192" s="14">
        <v>238</v>
      </c>
      <c r="B192" s="42" t="s">
        <v>1595</v>
      </c>
      <c r="C192" s="43" t="s">
        <v>9</v>
      </c>
      <c r="D192" s="42" t="s">
        <v>61</v>
      </c>
      <c r="E192" s="68">
        <v>43055</v>
      </c>
      <c r="F192" s="69" t="s">
        <v>1638</v>
      </c>
      <c r="G192" s="191">
        <v>8024000040</v>
      </c>
      <c r="H192" s="179" t="s">
        <v>4941</v>
      </c>
      <c r="I192" s="42" t="s">
        <v>1640</v>
      </c>
      <c r="J192" s="42" t="s">
        <v>1641</v>
      </c>
      <c r="K192" s="42" t="s">
        <v>1633</v>
      </c>
      <c r="L192" s="46">
        <v>50000</v>
      </c>
      <c r="M192" s="42" t="s">
        <v>66</v>
      </c>
      <c r="N192" s="42" t="s">
        <v>67</v>
      </c>
      <c r="O192" s="42" t="s">
        <v>1642</v>
      </c>
      <c r="P192" s="42" t="s">
        <v>1643</v>
      </c>
      <c r="Q192" s="42" t="s">
        <v>1644</v>
      </c>
      <c r="R192" s="14" t="s">
        <v>1645</v>
      </c>
      <c r="S192" s="47" t="s">
        <v>72</v>
      </c>
      <c r="T192" s="42" t="s">
        <v>1646</v>
      </c>
      <c r="U192" s="14" t="s">
        <v>775</v>
      </c>
      <c r="V192" s="42" t="s">
        <v>433</v>
      </c>
      <c r="W192" s="42" t="s">
        <v>661</v>
      </c>
      <c r="X192" s="42" t="s">
        <v>77</v>
      </c>
      <c r="Y192" s="42" t="s">
        <v>1358</v>
      </c>
      <c r="Z192" s="48" t="s">
        <v>4936</v>
      </c>
    </row>
    <row r="193" spans="1:26" x14ac:dyDescent="0.25">
      <c r="A193" s="14">
        <v>243</v>
      </c>
      <c r="B193" s="42" t="s">
        <v>1595</v>
      </c>
      <c r="C193" s="43" t="s">
        <v>9</v>
      </c>
      <c r="D193" s="42" t="s">
        <v>138</v>
      </c>
      <c r="E193" s="70">
        <v>43040</v>
      </c>
      <c r="F193" s="71" t="s">
        <v>1660</v>
      </c>
      <c r="G193" s="42">
        <v>8172000270</v>
      </c>
      <c r="H193" s="179" t="s">
        <v>4941</v>
      </c>
      <c r="I193" s="42" t="s">
        <v>1661</v>
      </c>
      <c r="J193" s="42" t="s">
        <v>1662</v>
      </c>
      <c r="K193" s="42" t="s">
        <v>121</v>
      </c>
      <c r="L193" s="46">
        <v>100000</v>
      </c>
      <c r="M193" s="42" t="s">
        <v>66</v>
      </c>
      <c r="N193" s="42" t="s">
        <v>67</v>
      </c>
      <c r="O193" s="42" t="s">
        <v>1663</v>
      </c>
      <c r="P193" s="42" t="s">
        <v>1664</v>
      </c>
      <c r="Q193" s="42" t="s">
        <v>1665</v>
      </c>
      <c r="R193" s="14" t="s">
        <v>1666</v>
      </c>
      <c r="S193" s="47" t="s">
        <v>72</v>
      </c>
      <c r="T193" s="42" t="s">
        <v>1659</v>
      </c>
      <c r="U193" s="14" t="s">
        <v>115</v>
      </c>
      <c r="V193" s="42" t="s">
        <v>941</v>
      </c>
      <c r="W193" s="42" t="s">
        <v>661</v>
      </c>
      <c r="X193" s="42" t="s">
        <v>77</v>
      </c>
      <c r="Y193" s="42" t="s">
        <v>1358</v>
      </c>
      <c r="Z193" s="48" t="s">
        <v>4937</v>
      </c>
    </row>
    <row r="194" spans="1:26" x14ac:dyDescent="0.25">
      <c r="A194" s="14">
        <v>244</v>
      </c>
      <c r="B194" s="42" t="s">
        <v>1595</v>
      </c>
      <c r="C194" s="43" t="s">
        <v>9</v>
      </c>
      <c r="D194" s="42" t="s">
        <v>138</v>
      </c>
      <c r="E194" s="70">
        <v>43040</v>
      </c>
      <c r="F194" s="71" t="s">
        <v>1667</v>
      </c>
      <c r="G194" s="42">
        <v>8162000387</v>
      </c>
      <c r="H194" s="179" t="s">
        <v>4941</v>
      </c>
      <c r="I194" s="42" t="s">
        <v>311</v>
      </c>
      <c r="J194" s="42" t="s">
        <v>312</v>
      </c>
      <c r="K194" s="42" t="s">
        <v>121</v>
      </c>
      <c r="L194" s="46">
        <v>50000</v>
      </c>
      <c r="M194" s="42" t="s">
        <v>66</v>
      </c>
      <c r="N194" s="42" t="s">
        <v>67</v>
      </c>
      <c r="O194" s="42" t="s">
        <v>1668</v>
      </c>
      <c r="P194" s="42" t="s">
        <v>1669</v>
      </c>
      <c r="Q194" s="42" t="s">
        <v>1670</v>
      </c>
      <c r="R194" s="14" t="s">
        <v>316</v>
      </c>
      <c r="S194" s="47" t="s">
        <v>72</v>
      </c>
      <c r="T194" s="42" t="s">
        <v>1659</v>
      </c>
      <c r="U194" s="14" t="s">
        <v>115</v>
      </c>
      <c r="V194" s="42" t="s">
        <v>941</v>
      </c>
      <c r="W194" s="42" t="s">
        <v>661</v>
      </c>
      <c r="X194" s="42" t="s">
        <v>77</v>
      </c>
      <c r="Y194" s="42" t="s">
        <v>1358</v>
      </c>
      <c r="Z194" s="48" t="s">
        <v>4937</v>
      </c>
    </row>
    <row r="195" spans="1:26" x14ac:dyDescent="0.25">
      <c r="A195" s="14">
        <v>245</v>
      </c>
      <c r="B195" s="42" t="s">
        <v>1595</v>
      </c>
      <c r="C195" s="43" t="s">
        <v>9</v>
      </c>
      <c r="D195" s="42" t="s">
        <v>138</v>
      </c>
      <c r="E195" s="70">
        <v>43040</v>
      </c>
      <c r="F195" s="71" t="s">
        <v>1671</v>
      </c>
      <c r="G195" s="42">
        <v>8172000260</v>
      </c>
      <c r="H195" s="179" t="s">
        <v>4941</v>
      </c>
      <c r="I195" s="42" t="s">
        <v>1672</v>
      </c>
      <c r="J195" s="42" t="s">
        <v>1673</v>
      </c>
      <c r="K195" s="42" t="s">
        <v>109</v>
      </c>
      <c r="L195" s="46">
        <v>100000</v>
      </c>
      <c r="M195" s="42" t="s">
        <v>66</v>
      </c>
      <c r="N195" s="42" t="s">
        <v>67</v>
      </c>
      <c r="O195" s="42" t="s">
        <v>1674</v>
      </c>
      <c r="P195" s="42" t="s">
        <v>1675</v>
      </c>
      <c r="Q195" s="42" t="s">
        <v>1676</v>
      </c>
      <c r="R195" s="14" t="s">
        <v>1677</v>
      </c>
      <c r="S195" s="47" t="s">
        <v>72</v>
      </c>
      <c r="T195" s="42" t="s">
        <v>1659</v>
      </c>
      <c r="U195" s="14" t="s">
        <v>115</v>
      </c>
      <c r="V195" s="42" t="s">
        <v>941</v>
      </c>
      <c r="W195" s="42" t="s">
        <v>661</v>
      </c>
      <c r="X195" s="42" t="s">
        <v>77</v>
      </c>
      <c r="Y195" s="42" t="s">
        <v>1358</v>
      </c>
      <c r="Z195" s="48" t="s">
        <v>4937</v>
      </c>
    </row>
    <row r="196" spans="1:26" x14ac:dyDescent="0.25">
      <c r="A196" s="14">
        <v>246</v>
      </c>
      <c r="B196" s="42" t="s">
        <v>1595</v>
      </c>
      <c r="C196" s="43" t="s">
        <v>9</v>
      </c>
      <c r="D196" s="42" t="s">
        <v>138</v>
      </c>
      <c r="E196" s="70">
        <v>43040</v>
      </c>
      <c r="F196" s="71" t="s">
        <v>1678</v>
      </c>
      <c r="G196" s="42">
        <v>8179001260</v>
      </c>
      <c r="H196" s="179" t="s">
        <v>4941</v>
      </c>
      <c r="I196" s="42" t="s">
        <v>935</v>
      </c>
      <c r="J196" s="42" t="s">
        <v>936</v>
      </c>
      <c r="K196" s="42" t="s">
        <v>121</v>
      </c>
      <c r="L196" s="46">
        <v>100000</v>
      </c>
      <c r="M196" s="42" t="s">
        <v>66</v>
      </c>
      <c r="N196" s="42" t="s">
        <v>67</v>
      </c>
      <c r="O196" s="42" t="s">
        <v>1679</v>
      </c>
      <c r="P196" s="42" t="s">
        <v>1680</v>
      </c>
      <c r="Q196" s="42" t="s">
        <v>1681</v>
      </c>
      <c r="R196" s="14" t="s">
        <v>940</v>
      </c>
      <c r="S196" s="47" t="s">
        <v>72</v>
      </c>
      <c r="T196" s="42" t="s">
        <v>1659</v>
      </c>
      <c r="U196" s="14" t="s">
        <v>115</v>
      </c>
      <c r="V196" s="42" t="s">
        <v>941</v>
      </c>
      <c r="W196" s="42" t="s">
        <v>661</v>
      </c>
      <c r="X196" s="42" t="s">
        <v>77</v>
      </c>
      <c r="Y196" s="42" t="s">
        <v>1358</v>
      </c>
      <c r="Z196" s="48" t="s">
        <v>4937</v>
      </c>
    </row>
    <row r="197" spans="1:26" x14ac:dyDescent="0.25">
      <c r="A197" s="14">
        <v>247</v>
      </c>
      <c r="B197" s="42" t="s">
        <v>1595</v>
      </c>
      <c r="C197" s="43" t="s">
        <v>9</v>
      </c>
      <c r="D197" s="42" t="s">
        <v>138</v>
      </c>
      <c r="E197" s="70">
        <v>43040</v>
      </c>
      <c r="F197" s="71" t="s">
        <v>1682</v>
      </c>
      <c r="G197" s="42">
        <v>8179001122</v>
      </c>
      <c r="H197" s="179" t="s">
        <v>4941</v>
      </c>
      <c r="I197" s="42" t="s">
        <v>283</v>
      </c>
      <c r="J197" s="42" t="s">
        <v>284</v>
      </c>
      <c r="K197" s="42" t="s">
        <v>109</v>
      </c>
      <c r="L197" s="46">
        <v>100000</v>
      </c>
      <c r="M197" s="42" t="s">
        <v>66</v>
      </c>
      <c r="N197" s="42" t="s">
        <v>67</v>
      </c>
      <c r="O197" s="42" t="s">
        <v>1683</v>
      </c>
      <c r="P197" s="42" t="s">
        <v>1684</v>
      </c>
      <c r="Q197" s="42" t="s">
        <v>1685</v>
      </c>
      <c r="R197" s="14" t="s">
        <v>288</v>
      </c>
      <c r="S197" s="47" t="s">
        <v>72</v>
      </c>
      <c r="T197" s="42" t="s">
        <v>1659</v>
      </c>
      <c r="U197" s="14" t="s">
        <v>115</v>
      </c>
      <c r="V197" s="42" t="s">
        <v>941</v>
      </c>
      <c r="W197" s="42" t="s">
        <v>661</v>
      </c>
      <c r="X197" s="42" t="s">
        <v>77</v>
      </c>
      <c r="Y197" s="42" t="s">
        <v>1358</v>
      </c>
      <c r="Z197" s="48" t="s">
        <v>4937</v>
      </c>
    </row>
    <row r="198" spans="1:26" x14ac:dyDescent="0.25">
      <c r="A198" s="14">
        <v>248</v>
      </c>
      <c r="B198" s="42" t="s">
        <v>1595</v>
      </c>
      <c r="C198" s="43" t="s">
        <v>9</v>
      </c>
      <c r="D198" s="42" t="s">
        <v>138</v>
      </c>
      <c r="E198" s="78">
        <v>43041</v>
      </c>
      <c r="F198" s="79" t="s">
        <v>1686</v>
      </c>
      <c r="G198" s="42">
        <v>8172000477</v>
      </c>
      <c r="H198" s="179" t="s">
        <v>4941</v>
      </c>
      <c r="I198" s="42" t="s">
        <v>1687</v>
      </c>
      <c r="J198" s="42" t="s">
        <v>1688</v>
      </c>
      <c r="K198" s="42" t="s">
        <v>109</v>
      </c>
      <c r="L198" s="46">
        <v>100000</v>
      </c>
      <c r="M198" s="42" t="s">
        <v>66</v>
      </c>
      <c r="N198" s="42" t="s">
        <v>67</v>
      </c>
      <c r="O198" s="42" t="s">
        <v>1689</v>
      </c>
      <c r="P198" s="42" t="s">
        <v>1690</v>
      </c>
      <c r="Q198" s="42" t="s">
        <v>1691</v>
      </c>
      <c r="R198" s="14" t="s">
        <v>1692</v>
      </c>
      <c r="S198" s="47" t="s">
        <v>72</v>
      </c>
      <c r="T198" s="42" t="s">
        <v>1659</v>
      </c>
      <c r="U198" s="14" t="s">
        <v>115</v>
      </c>
      <c r="V198" s="42" t="s">
        <v>941</v>
      </c>
      <c r="W198" s="42" t="s">
        <v>661</v>
      </c>
      <c r="X198" s="42" t="s">
        <v>77</v>
      </c>
      <c r="Y198" s="42" t="s">
        <v>1358</v>
      </c>
      <c r="Z198" s="48" t="s">
        <v>4937</v>
      </c>
    </row>
    <row r="199" spans="1:26" x14ac:dyDescent="0.25">
      <c r="A199" s="14">
        <v>249</v>
      </c>
      <c r="B199" s="42" t="s">
        <v>1595</v>
      </c>
      <c r="C199" s="43" t="s">
        <v>9</v>
      </c>
      <c r="D199" s="42" t="s">
        <v>138</v>
      </c>
      <c r="E199" s="78">
        <v>43041</v>
      </c>
      <c r="F199" s="79" t="s">
        <v>1693</v>
      </c>
      <c r="G199" s="42">
        <v>8172000273</v>
      </c>
      <c r="H199" s="179" t="s">
        <v>4941</v>
      </c>
      <c r="I199" s="42" t="s">
        <v>1694</v>
      </c>
      <c r="J199" s="42" t="s">
        <v>1695</v>
      </c>
      <c r="K199" s="42" t="s">
        <v>121</v>
      </c>
      <c r="L199" s="46">
        <v>100000</v>
      </c>
      <c r="M199" s="42" t="s">
        <v>66</v>
      </c>
      <c r="N199" s="42" t="s">
        <v>67</v>
      </c>
      <c r="O199" s="42" t="s">
        <v>1696</v>
      </c>
      <c r="P199" s="42" t="s">
        <v>1697</v>
      </c>
      <c r="Q199" s="42" t="s">
        <v>1698</v>
      </c>
      <c r="R199" s="14" t="s">
        <v>1699</v>
      </c>
      <c r="S199" s="47" t="s">
        <v>72</v>
      </c>
      <c r="T199" s="42" t="s">
        <v>1659</v>
      </c>
      <c r="U199" s="14" t="s">
        <v>115</v>
      </c>
      <c r="V199" s="42" t="s">
        <v>941</v>
      </c>
      <c r="W199" s="42" t="s">
        <v>661</v>
      </c>
      <c r="X199" s="42" t="s">
        <v>77</v>
      </c>
      <c r="Y199" s="42" t="s">
        <v>1358</v>
      </c>
      <c r="Z199" s="48" t="s">
        <v>4937</v>
      </c>
    </row>
    <row r="200" spans="1:26" x14ac:dyDescent="0.25">
      <c r="A200" s="14">
        <v>250</v>
      </c>
      <c r="B200" s="42" t="s">
        <v>1595</v>
      </c>
      <c r="C200" s="43" t="s">
        <v>9</v>
      </c>
      <c r="D200" s="42" t="s">
        <v>138</v>
      </c>
      <c r="E200" s="78">
        <v>43041</v>
      </c>
      <c r="F200" s="79" t="s">
        <v>1700</v>
      </c>
      <c r="G200" s="42">
        <v>8172000300</v>
      </c>
      <c r="H200" s="179" t="s">
        <v>4941</v>
      </c>
      <c r="I200" s="42" t="s">
        <v>1701</v>
      </c>
      <c r="J200" s="42" t="s">
        <v>1702</v>
      </c>
      <c r="K200" s="42" t="s">
        <v>121</v>
      </c>
      <c r="L200" s="46">
        <v>50000</v>
      </c>
      <c r="M200" s="42" t="s">
        <v>66</v>
      </c>
      <c r="N200" s="42" t="s">
        <v>67</v>
      </c>
      <c r="O200" s="42" t="s">
        <v>1703</v>
      </c>
      <c r="P200" s="42" t="s">
        <v>1704</v>
      </c>
      <c r="Q200" s="42" t="s">
        <v>1705</v>
      </c>
      <c r="R200" s="14" t="s">
        <v>1706</v>
      </c>
      <c r="S200" s="47" t="s">
        <v>72</v>
      </c>
      <c r="T200" s="42" t="s">
        <v>1659</v>
      </c>
      <c r="U200" s="14" t="s">
        <v>115</v>
      </c>
      <c r="V200" s="42" t="s">
        <v>941</v>
      </c>
      <c r="W200" s="42" t="s">
        <v>661</v>
      </c>
      <c r="X200" s="42" t="s">
        <v>77</v>
      </c>
      <c r="Y200" s="42" t="s">
        <v>1358</v>
      </c>
      <c r="Z200" s="48" t="s">
        <v>4937</v>
      </c>
    </row>
    <row r="201" spans="1:26" x14ac:dyDescent="0.25">
      <c r="A201" s="14">
        <v>251</v>
      </c>
      <c r="B201" s="42" t="s">
        <v>1595</v>
      </c>
      <c r="C201" s="43" t="s">
        <v>9</v>
      </c>
      <c r="D201" s="42" t="s">
        <v>138</v>
      </c>
      <c r="E201" s="78">
        <v>43041</v>
      </c>
      <c r="F201" s="79" t="s">
        <v>1707</v>
      </c>
      <c r="G201" s="42">
        <v>8179001314</v>
      </c>
      <c r="H201" s="179" t="s">
        <v>4941</v>
      </c>
      <c r="I201" s="42" t="s">
        <v>1708</v>
      </c>
      <c r="J201" s="42" t="s">
        <v>1709</v>
      </c>
      <c r="K201" s="42" t="s">
        <v>121</v>
      </c>
      <c r="L201" s="46">
        <v>100000</v>
      </c>
      <c r="M201" s="42" t="s">
        <v>66</v>
      </c>
      <c r="N201" s="42" t="s">
        <v>67</v>
      </c>
      <c r="O201" s="42" t="s">
        <v>1710</v>
      </c>
      <c r="P201" s="42" t="s">
        <v>1711</v>
      </c>
      <c r="Q201" s="42" t="s">
        <v>1712</v>
      </c>
      <c r="R201" s="14" t="s">
        <v>1713</v>
      </c>
      <c r="S201" s="47" t="s">
        <v>72</v>
      </c>
      <c r="T201" s="42" t="s">
        <v>1659</v>
      </c>
      <c r="U201" s="14" t="s">
        <v>115</v>
      </c>
      <c r="V201" s="42" t="s">
        <v>941</v>
      </c>
      <c r="W201" s="42" t="s">
        <v>661</v>
      </c>
      <c r="X201" s="42" t="s">
        <v>77</v>
      </c>
      <c r="Y201" s="42" t="s">
        <v>1358</v>
      </c>
      <c r="Z201" s="48" t="s">
        <v>4937</v>
      </c>
    </row>
    <row r="202" spans="1:26" x14ac:dyDescent="0.25">
      <c r="A202" s="14">
        <v>254</v>
      </c>
      <c r="B202" s="42" t="s">
        <v>1595</v>
      </c>
      <c r="C202" s="43" t="s">
        <v>9</v>
      </c>
      <c r="D202" s="42" t="s">
        <v>138</v>
      </c>
      <c r="E202" s="78">
        <v>43041</v>
      </c>
      <c r="F202" s="79" t="s">
        <v>1725</v>
      </c>
      <c r="G202" s="42">
        <v>8172000412</v>
      </c>
      <c r="H202" s="179" t="s">
        <v>4941</v>
      </c>
      <c r="I202" s="42" t="s">
        <v>1726</v>
      </c>
      <c r="J202" s="42" t="s">
        <v>1727</v>
      </c>
      <c r="K202" s="42" t="s">
        <v>121</v>
      </c>
      <c r="L202" s="46">
        <v>50000</v>
      </c>
      <c r="M202" s="42" t="s">
        <v>66</v>
      </c>
      <c r="N202" s="42" t="s">
        <v>67</v>
      </c>
      <c r="O202" s="42" t="s">
        <v>1728</v>
      </c>
      <c r="P202" s="42" t="s">
        <v>1729</v>
      </c>
      <c r="Q202" s="42" t="s">
        <v>1730</v>
      </c>
      <c r="R202" s="14" t="s">
        <v>1731</v>
      </c>
      <c r="S202" s="47" t="s">
        <v>72</v>
      </c>
      <c r="T202" s="42" t="s">
        <v>1659</v>
      </c>
      <c r="U202" s="14" t="s">
        <v>115</v>
      </c>
      <c r="V202" s="42" t="s">
        <v>941</v>
      </c>
      <c r="W202" s="42" t="s">
        <v>661</v>
      </c>
      <c r="X202" s="42" t="s">
        <v>77</v>
      </c>
      <c r="Y202" s="42" t="s">
        <v>1358</v>
      </c>
      <c r="Z202" s="48" t="s">
        <v>4937</v>
      </c>
    </row>
    <row r="203" spans="1:26" x14ac:dyDescent="0.25">
      <c r="A203" s="14">
        <v>255</v>
      </c>
      <c r="B203" s="42" t="s">
        <v>1595</v>
      </c>
      <c r="C203" s="43" t="s">
        <v>9</v>
      </c>
      <c r="D203" s="42" t="s">
        <v>138</v>
      </c>
      <c r="E203" s="78">
        <v>43042</v>
      </c>
      <c r="F203" s="79" t="s">
        <v>1732</v>
      </c>
      <c r="G203" s="42">
        <v>8172000259</v>
      </c>
      <c r="H203" s="179" t="s">
        <v>4941</v>
      </c>
      <c r="I203" s="42" t="s">
        <v>149</v>
      </c>
      <c r="J203" s="42" t="s">
        <v>204</v>
      </c>
      <c r="K203" s="42" t="s">
        <v>109</v>
      </c>
      <c r="L203" s="46">
        <v>50000</v>
      </c>
      <c r="M203" s="42" t="s">
        <v>66</v>
      </c>
      <c r="N203" s="42" t="s">
        <v>67</v>
      </c>
      <c r="O203" s="42" t="s">
        <v>1733</v>
      </c>
      <c r="P203" s="42" t="s">
        <v>1734</v>
      </c>
      <c r="Q203" s="42" t="s">
        <v>1735</v>
      </c>
      <c r="R203" s="14" t="s">
        <v>154</v>
      </c>
      <c r="S203" s="47" t="s">
        <v>72</v>
      </c>
      <c r="T203" s="42" t="s">
        <v>1659</v>
      </c>
      <c r="U203" s="14" t="s">
        <v>115</v>
      </c>
      <c r="V203" s="42" t="s">
        <v>941</v>
      </c>
      <c r="W203" s="42" t="s">
        <v>661</v>
      </c>
      <c r="X203" s="42" t="s">
        <v>77</v>
      </c>
      <c r="Y203" s="42" t="s">
        <v>1358</v>
      </c>
      <c r="Z203" s="48" t="s">
        <v>4937</v>
      </c>
    </row>
    <row r="204" spans="1:26" x14ac:dyDescent="0.25">
      <c r="A204" s="14">
        <v>256</v>
      </c>
      <c r="B204" s="42" t="s">
        <v>1595</v>
      </c>
      <c r="C204" s="43" t="s">
        <v>9</v>
      </c>
      <c r="D204" s="42" t="s">
        <v>138</v>
      </c>
      <c r="E204" s="78">
        <v>43042</v>
      </c>
      <c r="F204" s="79" t="s">
        <v>1736</v>
      </c>
      <c r="G204" s="42">
        <v>8179001122</v>
      </c>
      <c r="H204" s="179" t="s">
        <v>4941</v>
      </c>
      <c r="I204" s="42" t="s">
        <v>283</v>
      </c>
      <c r="J204" s="42" t="s">
        <v>284</v>
      </c>
      <c r="K204" s="42" t="s">
        <v>109</v>
      </c>
      <c r="L204" s="46">
        <v>100000</v>
      </c>
      <c r="M204" s="42" t="s">
        <v>66</v>
      </c>
      <c r="N204" s="42" t="s">
        <v>67</v>
      </c>
      <c r="O204" s="42" t="s">
        <v>1737</v>
      </c>
      <c r="P204" s="42" t="s">
        <v>1738</v>
      </c>
      <c r="Q204" s="42" t="s">
        <v>1739</v>
      </c>
      <c r="R204" s="14" t="s">
        <v>288</v>
      </c>
      <c r="S204" s="47" t="s">
        <v>72</v>
      </c>
      <c r="T204" s="42" t="s">
        <v>1659</v>
      </c>
      <c r="U204" s="14" t="s">
        <v>115</v>
      </c>
      <c r="V204" s="42" t="s">
        <v>941</v>
      </c>
      <c r="W204" s="42" t="s">
        <v>661</v>
      </c>
      <c r="X204" s="42" t="s">
        <v>77</v>
      </c>
      <c r="Y204" s="42" t="s">
        <v>1358</v>
      </c>
      <c r="Z204" s="48" t="s">
        <v>4937</v>
      </c>
    </row>
    <row r="205" spans="1:26" x14ac:dyDescent="0.25">
      <c r="A205" s="14">
        <v>257</v>
      </c>
      <c r="B205" s="42" t="s">
        <v>1595</v>
      </c>
      <c r="C205" s="43" t="s">
        <v>9</v>
      </c>
      <c r="D205" s="42" t="s">
        <v>138</v>
      </c>
      <c r="E205" s="78">
        <v>43043</v>
      </c>
      <c r="F205" s="79" t="s">
        <v>1740</v>
      </c>
      <c r="G205" s="42">
        <v>8169000457</v>
      </c>
      <c r="H205" s="179" t="s">
        <v>4941</v>
      </c>
      <c r="I205" s="42" t="s">
        <v>1741</v>
      </c>
      <c r="J205" s="42" t="s">
        <v>1742</v>
      </c>
      <c r="K205" s="42" t="s">
        <v>121</v>
      </c>
      <c r="L205" s="46">
        <v>50000</v>
      </c>
      <c r="M205" s="42" t="s">
        <v>66</v>
      </c>
      <c r="N205" s="42" t="s">
        <v>67</v>
      </c>
      <c r="O205" s="42" t="s">
        <v>1743</v>
      </c>
      <c r="P205" s="42" t="s">
        <v>1744</v>
      </c>
      <c r="Q205" s="42" t="s">
        <v>1745</v>
      </c>
      <c r="R205" s="14" t="s">
        <v>1746</v>
      </c>
      <c r="S205" s="47" t="s">
        <v>72</v>
      </c>
      <c r="T205" s="42" t="s">
        <v>1659</v>
      </c>
      <c r="U205" s="14" t="s">
        <v>115</v>
      </c>
      <c r="V205" s="42" t="s">
        <v>941</v>
      </c>
      <c r="W205" s="42" t="s">
        <v>661</v>
      </c>
      <c r="X205" s="42" t="s">
        <v>77</v>
      </c>
      <c r="Y205" s="42" t="s">
        <v>1358</v>
      </c>
      <c r="Z205" s="48" t="s">
        <v>4937</v>
      </c>
    </row>
    <row r="206" spans="1:26" x14ac:dyDescent="0.25">
      <c r="A206" s="14">
        <v>258</v>
      </c>
      <c r="B206" s="42" t="s">
        <v>1595</v>
      </c>
      <c r="C206" s="43" t="s">
        <v>9</v>
      </c>
      <c r="D206" s="42" t="s">
        <v>138</v>
      </c>
      <c r="E206" s="78">
        <v>43043</v>
      </c>
      <c r="F206" s="79" t="s">
        <v>1747</v>
      </c>
      <c r="G206" s="42">
        <v>8179001253</v>
      </c>
      <c r="H206" s="179" t="s">
        <v>4941</v>
      </c>
      <c r="I206" s="42" t="s">
        <v>1748</v>
      </c>
      <c r="J206" s="42" t="s">
        <v>1749</v>
      </c>
      <c r="K206" s="42" t="s">
        <v>121</v>
      </c>
      <c r="L206" s="46">
        <v>50000</v>
      </c>
      <c r="M206" s="42" t="s">
        <v>66</v>
      </c>
      <c r="N206" s="42" t="s">
        <v>67</v>
      </c>
      <c r="O206" s="42" t="s">
        <v>1750</v>
      </c>
      <c r="P206" s="42" t="s">
        <v>1751</v>
      </c>
      <c r="Q206" s="42" t="s">
        <v>1752</v>
      </c>
      <c r="R206" s="14" t="s">
        <v>1753</v>
      </c>
      <c r="S206" s="47" t="s">
        <v>72</v>
      </c>
      <c r="T206" s="42" t="s">
        <v>1659</v>
      </c>
      <c r="U206" s="14" t="s">
        <v>115</v>
      </c>
      <c r="V206" s="42" t="s">
        <v>941</v>
      </c>
      <c r="W206" s="42" t="s">
        <v>661</v>
      </c>
      <c r="X206" s="42" t="s">
        <v>77</v>
      </c>
      <c r="Y206" s="42" t="s">
        <v>1358</v>
      </c>
      <c r="Z206" s="48" t="s">
        <v>4937</v>
      </c>
    </row>
    <row r="207" spans="1:26" x14ac:dyDescent="0.25">
      <c r="A207" s="14">
        <v>259</v>
      </c>
      <c r="B207" s="42" t="s">
        <v>1595</v>
      </c>
      <c r="C207" s="43" t="s">
        <v>9</v>
      </c>
      <c r="D207" s="42" t="s">
        <v>138</v>
      </c>
      <c r="E207" s="78">
        <v>43043</v>
      </c>
      <c r="F207" s="79" t="s">
        <v>1754</v>
      </c>
      <c r="G207" s="42">
        <v>8179001293</v>
      </c>
      <c r="H207" s="179" t="s">
        <v>4941</v>
      </c>
      <c r="I207" s="42" t="s">
        <v>258</v>
      </c>
      <c r="J207" s="42" t="s">
        <v>259</v>
      </c>
      <c r="K207" s="42" t="s">
        <v>121</v>
      </c>
      <c r="L207" s="46">
        <v>50000</v>
      </c>
      <c r="M207" s="42" t="s">
        <v>66</v>
      </c>
      <c r="N207" s="42" t="s">
        <v>67</v>
      </c>
      <c r="O207" s="42" t="s">
        <v>1755</v>
      </c>
      <c r="P207" s="42" t="s">
        <v>1756</v>
      </c>
      <c r="Q207" s="42" t="s">
        <v>1757</v>
      </c>
      <c r="R207" s="14" t="s">
        <v>263</v>
      </c>
      <c r="S207" s="47" t="s">
        <v>72</v>
      </c>
      <c r="T207" s="42" t="s">
        <v>1659</v>
      </c>
      <c r="U207" s="14" t="s">
        <v>115</v>
      </c>
      <c r="V207" s="42" t="s">
        <v>941</v>
      </c>
      <c r="W207" s="42" t="s">
        <v>661</v>
      </c>
      <c r="X207" s="42" t="s">
        <v>77</v>
      </c>
      <c r="Y207" s="42" t="s">
        <v>1358</v>
      </c>
      <c r="Z207" s="48" t="s">
        <v>4937</v>
      </c>
    </row>
    <row r="208" spans="1:26" x14ac:dyDescent="0.25">
      <c r="A208" s="14">
        <v>260</v>
      </c>
      <c r="B208" s="42" t="s">
        <v>1595</v>
      </c>
      <c r="C208" s="43" t="s">
        <v>9</v>
      </c>
      <c r="D208" s="42" t="s">
        <v>138</v>
      </c>
      <c r="E208" s="78">
        <v>43043</v>
      </c>
      <c r="F208" s="79" t="s">
        <v>1758</v>
      </c>
      <c r="G208" s="42">
        <v>8172000415</v>
      </c>
      <c r="H208" s="179" t="s">
        <v>4941</v>
      </c>
      <c r="I208" s="42" t="s">
        <v>1759</v>
      </c>
      <c r="J208" s="42" t="s">
        <v>1760</v>
      </c>
      <c r="K208" s="42" t="s">
        <v>121</v>
      </c>
      <c r="L208" s="46">
        <v>100000</v>
      </c>
      <c r="M208" s="42" t="s">
        <v>66</v>
      </c>
      <c r="N208" s="42" t="s">
        <v>67</v>
      </c>
      <c r="O208" s="42" t="s">
        <v>1761</v>
      </c>
      <c r="P208" s="42" t="s">
        <v>1762</v>
      </c>
      <c r="Q208" s="42" t="s">
        <v>1763</v>
      </c>
      <c r="R208" s="14" t="s">
        <v>1764</v>
      </c>
      <c r="S208" s="47" t="s">
        <v>72</v>
      </c>
      <c r="T208" s="42" t="s">
        <v>1659</v>
      </c>
      <c r="U208" s="14" t="s">
        <v>115</v>
      </c>
      <c r="V208" s="42" t="s">
        <v>941</v>
      </c>
      <c r="W208" s="42" t="s">
        <v>661</v>
      </c>
      <c r="X208" s="42" t="s">
        <v>77</v>
      </c>
      <c r="Y208" s="42" t="s">
        <v>1358</v>
      </c>
      <c r="Z208" s="48" t="s">
        <v>4937</v>
      </c>
    </row>
    <row r="209" spans="1:26" x14ac:dyDescent="0.25">
      <c r="A209" s="14">
        <v>261</v>
      </c>
      <c r="B209" s="42" t="s">
        <v>1595</v>
      </c>
      <c r="C209" s="43" t="s">
        <v>9</v>
      </c>
      <c r="D209" s="42" t="s">
        <v>138</v>
      </c>
      <c r="E209" s="78">
        <v>43043</v>
      </c>
      <c r="F209" s="79" t="s">
        <v>1765</v>
      </c>
      <c r="G209" s="42">
        <v>8173000138</v>
      </c>
      <c r="H209" s="179" t="s">
        <v>4941</v>
      </c>
      <c r="I209" s="42" t="s">
        <v>1766</v>
      </c>
      <c r="J209" s="42" t="s">
        <v>1767</v>
      </c>
      <c r="K209" s="42" t="s">
        <v>121</v>
      </c>
      <c r="L209" s="46">
        <v>50000</v>
      </c>
      <c r="M209" s="42" t="s">
        <v>66</v>
      </c>
      <c r="N209" s="42" t="s">
        <v>67</v>
      </c>
      <c r="O209" s="42" t="s">
        <v>1768</v>
      </c>
      <c r="P209" s="42" t="s">
        <v>1769</v>
      </c>
      <c r="Q209" s="42" t="s">
        <v>1770</v>
      </c>
      <c r="R209" s="14" t="s">
        <v>1771</v>
      </c>
      <c r="S209" s="47" t="s">
        <v>72</v>
      </c>
      <c r="T209" s="42" t="s">
        <v>1659</v>
      </c>
      <c r="U209" s="14" t="s">
        <v>115</v>
      </c>
      <c r="V209" s="42" t="s">
        <v>941</v>
      </c>
      <c r="W209" s="42" t="s">
        <v>661</v>
      </c>
      <c r="X209" s="42" t="s">
        <v>77</v>
      </c>
      <c r="Y209" s="42" t="s">
        <v>1358</v>
      </c>
      <c r="Z209" s="48" t="s">
        <v>4937</v>
      </c>
    </row>
    <row r="210" spans="1:26" x14ac:dyDescent="0.25">
      <c r="A210" s="14">
        <v>262</v>
      </c>
      <c r="B210" s="42" t="s">
        <v>1595</v>
      </c>
      <c r="C210" s="43" t="s">
        <v>9</v>
      </c>
      <c r="D210" s="42" t="s">
        <v>138</v>
      </c>
      <c r="E210" s="70">
        <v>43044</v>
      </c>
      <c r="F210" s="71" t="s">
        <v>1772</v>
      </c>
      <c r="G210" s="42">
        <v>8179001142</v>
      </c>
      <c r="H210" s="179" t="s">
        <v>4941</v>
      </c>
      <c r="I210" s="42" t="s">
        <v>1773</v>
      </c>
      <c r="J210" s="42" t="s">
        <v>1774</v>
      </c>
      <c r="K210" s="42" t="s">
        <v>109</v>
      </c>
      <c r="L210" s="46">
        <v>100000</v>
      </c>
      <c r="M210" s="42" t="s">
        <v>66</v>
      </c>
      <c r="N210" s="42" t="s">
        <v>67</v>
      </c>
      <c r="O210" s="42" t="s">
        <v>1775</v>
      </c>
      <c r="P210" s="42" t="s">
        <v>1776</v>
      </c>
      <c r="Q210" s="42" t="s">
        <v>1777</v>
      </c>
      <c r="R210" s="14" t="s">
        <v>1778</v>
      </c>
      <c r="S210" s="47" t="s">
        <v>72</v>
      </c>
      <c r="T210" s="42" t="s">
        <v>1659</v>
      </c>
      <c r="U210" s="14" t="s">
        <v>115</v>
      </c>
      <c r="V210" s="42" t="s">
        <v>941</v>
      </c>
      <c r="W210" s="42" t="s">
        <v>661</v>
      </c>
      <c r="X210" s="42" t="s">
        <v>77</v>
      </c>
      <c r="Y210" s="42" t="s">
        <v>1358</v>
      </c>
      <c r="Z210" s="48" t="s">
        <v>4937</v>
      </c>
    </row>
    <row r="211" spans="1:26" x14ac:dyDescent="0.25">
      <c r="A211" s="14">
        <v>263</v>
      </c>
      <c r="B211" s="42" t="s">
        <v>1595</v>
      </c>
      <c r="C211" s="43" t="s">
        <v>9</v>
      </c>
      <c r="D211" s="42" t="s">
        <v>138</v>
      </c>
      <c r="E211" s="70">
        <v>43044</v>
      </c>
      <c r="F211" s="71" t="s">
        <v>1779</v>
      </c>
      <c r="G211" s="42">
        <v>8172000414</v>
      </c>
      <c r="H211" s="179" t="s">
        <v>4941</v>
      </c>
      <c r="I211" s="42" t="s">
        <v>444</v>
      </c>
      <c r="J211" s="42" t="s">
        <v>445</v>
      </c>
      <c r="K211" s="42" t="s">
        <v>121</v>
      </c>
      <c r="L211" s="46">
        <v>50000</v>
      </c>
      <c r="M211" s="42" t="s">
        <v>66</v>
      </c>
      <c r="N211" s="42" t="s">
        <v>67</v>
      </c>
      <c r="O211" s="42" t="s">
        <v>1780</v>
      </c>
      <c r="P211" s="42" t="s">
        <v>1781</v>
      </c>
      <c r="Q211" s="42" t="s">
        <v>1782</v>
      </c>
      <c r="R211" s="14" t="s">
        <v>449</v>
      </c>
      <c r="S211" s="47" t="s">
        <v>72</v>
      </c>
      <c r="T211" s="42" t="s">
        <v>1659</v>
      </c>
      <c r="U211" s="14" t="s">
        <v>115</v>
      </c>
      <c r="V211" s="42" t="s">
        <v>941</v>
      </c>
      <c r="W211" s="42" t="s">
        <v>661</v>
      </c>
      <c r="X211" s="42" t="s">
        <v>77</v>
      </c>
      <c r="Y211" s="42" t="s">
        <v>1358</v>
      </c>
      <c r="Z211" s="48" t="s">
        <v>4937</v>
      </c>
    </row>
    <row r="212" spans="1:26" x14ac:dyDescent="0.25">
      <c r="A212" s="14">
        <v>264</v>
      </c>
      <c r="B212" s="42" t="s">
        <v>1595</v>
      </c>
      <c r="C212" s="43" t="s">
        <v>9</v>
      </c>
      <c r="D212" s="42" t="s">
        <v>138</v>
      </c>
      <c r="E212" s="70">
        <v>43044</v>
      </c>
      <c r="F212" s="71" t="s">
        <v>1783</v>
      </c>
      <c r="G212" s="42">
        <v>8169000527</v>
      </c>
      <c r="H212" s="179" t="s">
        <v>4941</v>
      </c>
      <c r="I212" s="42" t="s">
        <v>1784</v>
      </c>
      <c r="J212" s="42" t="s">
        <v>1785</v>
      </c>
      <c r="K212" s="42" t="s">
        <v>109</v>
      </c>
      <c r="L212" s="46">
        <v>100000</v>
      </c>
      <c r="M212" s="42" t="s">
        <v>66</v>
      </c>
      <c r="N212" s="42" t="s">
        <v>67</v>
      </c>
      <c r="O212" s="42" t="s">
        <v>1786</v>
      </c>
      <c r="P212" s="42" t="s">
        <v>1787</v>
      </c>
      <c r="Q212" s="42" t="s">
        <v>1788</v>
      </c>
      <c r="R212" s="14" t="s">
        <v>1789</v>
      </c>
      <c r="S212" s="47" t="s">
        <v>72</v>
      </c>
      <c r="T212" s="42" t="s">
        <v>1659</v>
      </c>
      <c r="U212" s="14" t="s">
        <v>115</v>
      </c>
      <c r="V212" s="42" t="s">
        <v>941</v>
      </c>
      <c r="W212" s="42" t="s">
        <v>661</v>
      </c>
      <c r="X212" s="42" t="s">
        <v>77</v>
      </c>
      <c r="Y212" s="42" t="s">
        <v>1358</v>
      </c>
      <c r="Z212" s="48" t="s">
        <v>4937</v>
      </c>
    </row>
    <row r="213" spans="1:26" x14ac:dyDescent="0.25">
      <c r="A213" s="14">
        <v>265</v>
      </c>
      <c r="B213" s="42" t="s">
        <v>1595</v>
      </c>
      <c r="C213" s="43" t="s">
        <v>9</v>
      </c>
      <c r="D213" s="42" t="s">
        <v>138</v>
      </c>
      <c r="E213" s="70">
        <v>43044</v>
      </c>
      <c r="F213" s="71" t="s">
        <v>1790</v>
      </c>
      <c r="G213" s="42">
        <v>8169000402</v>
      </c>
      <c r="H213" s="179" t="s">
        <v>4941</v>
      </c>
      <c r="I213" s="42" t="s">
        <v>1791</v>
      </c>
      <c r="J213" s="42" t="s">
        <v>1792</v>
      </c>
      <c r="K213" s="42" t="s">
        <v>121</v>
      </c>
      <c r="L213" s="46">
        <v>100000</v>
      </c>
      <c r="M213" s="42" t="s">
        <v>66</v>
      </c>
      <c r="N213" s="42" t="s">
        <v>67</v>
      </c>
      <c r="O213" s="42" t="s">
        <v>1793</v>
      </c>
      <c r="P213" s="42" t="s">
        <v>1794</v>
      </c>
      <c r="Q213" s="42" t="s">
        <v>1795</v>
      </c>
      <c r="R213" s="14" t="s">
        <v>1796</v>
      </c>
      <c r="S213" s="47" t="s">
        <v>72</v>
      </c>
      <c r="T213" s="42" t="s">
        <v>1659</v>
      </c>
      <c r="U213" s="14" t="s">
        <v>115</v>
      </c>
      <c r="V213" s="42" t="s">
        <v>941</v>
      </c>
      <c r="W213" s="42" t="s">
        <v>661</v>
      </c>
      <c r="X213" s="42" t="s">
        <v>77</v>
      </c>
      <c r="Y213" s="42" t="s">
        <v>1358</v>
      </c>
      <c r="Z213" s="48" t="s">
        <v>4937</v>
      </c>
    </row>
    <row r="214" spans="1:26" x14ac:dyDescent="0.25">
      <c r="A214" s="14">
        <v>266</v>
      </c>
      <c r="B214" s="42" t="s">
        <v>1595</v>
      </c>
      <c r="C214" s="43" t="s">
        <v>9</v>
      </c>
      <c r="D214" s="42" t="s">
        <v>138</v>
      </c>
      <c r="E214" s="70">
        <v>43045</v>
      </c>
      <c r="F214" s="71" t="s">
        <v>1797</v>
      </c>
      <c r="G214" s="42">
        <v>8179001315</v>
      </c>
      <c r="H214" s="179" t="s">
        <v>4941</v>
      </c>
      <c r="I214" s="42" t="s">
        <v>1103</v>
      </c>
      <c r="J214" s="42" t="s">
        <v>1104</v>
      </c>
      <c r="K214" s="42" t="s">
        <v>121</v>
      </c>
      <c r="L214" s="46">
        <v>50000</v>
      </c>
      <c r="M214" s="42" t="s">
        <v>66</v>
      </c>
      <c r="N214" s="42" t="s">
        <v>67</v>
      </c>
      <c r="O214" s="42" t="s">
        <v>1798</v>
      </c>
      <c r="P214" s="42" t="s">
        <v>1799</v>
      </c>
      <c r="Q214" s="42" t="s">
        <v>1800</v>
      </c>
      <c r="R214" s="14" t="s">
        <v>1108</v>
      </c>
      <c r="S214" s="47" t="s">
        <v>72</v>
      </c>
      <c r="T214" s="42" t="s">
        <v>1659</v>
      </c>
      <c r="U214" s="14" t="s">
        <v>115</v>
      </c>
      <c r="V214" s="42" t="s">
        <v>941</v>
      </c>
      <c r="W214" s="42" t="s">
        <v>661</v>
      </c>
      <c r="X214" s="42" t="s">
        <v>77</v>
      </c>
      <c r="Y214" s="42" t="s">
        <v>1358</v>
      </c>
      <c r="Z214" s="48" t="s">
        <v>4937</v>
      </c>
    </row>
    <row r="215" spans="1:26" x14ac:dyDescent="0.25">
      <c r="A215" s="14">
        <v>267</v>
      </c>
      <c r="B215" s="42" t="s">
        <v>1595</v>
      </c>
      <c r="C215" s="43" t="s">
        <v>9</v>
      </c>
      <c r="D215" s="42" t="s">
        <v>138</v>
      </c>
      <c r="E215" s="70">
        <v>43046</v>
      </c>
      <c r="F215" s="71" t="s">
        <v>1801</v>
      </c>
      <c r="G215" s="42">
        <v>8169000485</v>
      </c>
      <c r="H215" s="179" t="s">
        <v>4941</v>
      </c>
      <c r="I215" s="42" t="s">
        <v>244</v>
      </c>
      <c r="J215" s="42" t="s">
        <v>1802</v>
      </c>
      <c r="K215" s="42" t="s">
        <v>121</v>
      </c>
      <c r="L215" s="46">
        <v>100000</v>
      </c>
      <c r="M215" s="42" t="s">
        <v>66</v>
      </c>
      <c r="N215" s="42" t="s">
        <v>67</v>
      </c>
      <c r="O215" s="42" t="s">
        <v>1803</v>
      </c>
      <c r="P215" s="42" t="s">
        <v>1804</v>
      </c>
      <c r="Q215" s="42" t="s">
        <v>1805</v>
      </c>
      <c r="R215" s="14" t="s">
        <v>249</v>
      </c>
      <c r="S215" s="47" t="s">
        <v>72</v>
      </c>
      <c r="T215" s="42" t="s">
        <v>1659</v>
      </c>
      <c r="U215" s="14" t="s">
        <v>115</v>
      </c>
      <c r="V215" s="42" t="s">
        <v>941</v>
      </c>
      <c r="W215" s="42" t="s">
        <v>661</v>
      </c>
      <c r="X215" s="42" t="s">
        <v>77</v>
      </c>
      <c r="Y215" s="42" t="s">
        <v>1358</v>
      </c>
      <c r="Z215" s="48" t="s">
        <v>4937</v>
      </c>
    </row>
    <row r="216" spans="1:26" x14ac:dyDescent="0.25">
      <c r="A216" s="14">
        <v>268</v>
      </c>
      <c r="B216" s="42" t="s">
        <v>1595</v>
      </c>
      <c r="C216" s="43" t="s">
        <v>9</v>
      </c>
      <c r="D216" s="42" t="s">
        <v>138</v>
      </c>
      <c r="E216" s="70">
        <v>43046</v>
      </c>
      <c r="F216" s="71" t="s">
        <v>1806</v>
      </c>
      <c r="G216" s="42">
        <v>8172000288</v>
      </c>
      <c r="H216" s="179" t="s">
        <v>4941</v>
      </c>
      <c r="I216" s="42" t="s">
        <v>528</v>
      </c>
      <c r="J216" s="42" t="s">
        <v>1807</v>
      </c>
      <c r="K216" s="42" t="s">
        <v>121</v>
      </c>
      <c r="L216" s="46">
        <v>150000</v>
      </c>
      <c r="M216" s="42" t="s">
        <v>66</v>
      </c>
      <c r="N216" s="42" t="s">
        <v>67</v>
      </c>
      <c r="O216" s="42" t="s">
        <v>1808</v>
      </c>
      <c r="P216" s="42" t="s">
        <v>1809</v>
      </c>
      <c r="Q216" s="42" t="s">
        <v>1810</v>
      </c>
      <c r="R216" s="14" t="s">
        <v>190</v>
      </c>
      <c r="S216" s="47" t="s">
        <v>72</v>
      </c>
      <c r="T216" s="42" t="s">
        <v>1659</v>
      </c>
      <c r="U216" s="14" t="s">
        <v>115</v>
      </c>
      <c r="V216" s="42" t="s">
        <v>941</v>
      </c>
      <c r="W216" s="42" t="s">
        <v>661</v>
      </c>
      <c r="X216" s="42" t="s">
        <v>77</v>
      </c>
      <c r="Y216" s="42" t="s">
        <v>1358</v>
      </c>
      <c r="Z216" s="48" t="s">
        <v>4937</v>
      </c>
    </row>
    <row r="217" spans="1:26" x14ac:dyDescent="0.25">
      <c r="A217" s="14">
        <v>269</v>
      </c>
      <c r="B217" s="42" t="s">
        <v>1595</v>
      </c>
      <c r="C217" s="43" t="s">
        <v>9</v>
      </c>
      <c r="D217" s="42" t="s">
        <v>138</v>
      </c>
      <c r="E217" s="70">
        <v>43046</v>
      </c>
      <c r="F217" s="71" t="s">
        <v>1811</v>
      </c>
      <c r="G217" s="42">
        <v>8179001297</v>
      </c>
      <c r="H217" s="179" t="s">
        <v>4941</v>
      </c>
      <c r="I217" s="42" t="s">
        <v>1812</v>
      </c>
      <c r="J217" s="42" t="s">
        <v>1813</v>
      </c>
      <c r="K217" s="42" t="s">
        <v>121</v>
      </c>
      <c r="L217" s="46">
        <v>100000</v>
      </c>
      <c r="M217" s="42" t="s">
        <v>66</v>
      </c>
      <c r="N217" s="42" t="s">
        <v>67</v>
      </c>
      <c r="O217" s="42" t="s">
        <v>1814</v>
      </c>
      <c r="P217" s="42" t="s">
        <v>1815</v>
      </c>
      <c r="Q217" s="42" t="s">
        <v>1816</v>
      </c>
      <c r="R217" s="14" t="s">
        <v>1817</v>
      </c>
      <c r="S217" s="47" t="s">
        <v>72</v>
      </c>
      <c r="T217" s="42" t="s">
        <v>1659</v>
      </c>
      <c r="U217" s="14" t="s">
        <v>115</v>
      </c>
      <c r="V217" s="42" t="s">
        <v>941</v>
      </c>
      <c r="W217" s="42" t="s">
        <v>661</v>
      </c>
      <c r="X217" s="42" t="s">
        <v>77</v>
      </c>
      <c r="Y217" s="42" t="s">
        <v>1358</v>
      </c>
      <c r="Z217" s="48" t="s">
        <v>4937</v>
      </c>
    </row>
    <row r="218" spans="1:26" x14ac:dyDescent="0.25">
      <c r="A218" s="14">
        <v>270</v>
      </c>
      <c r="B218" s="42" t="s">
        <v>1595</v>
      </c>
      <c r="C218" s="43" t="s">
        <v>9</v>
      </c>
      <c r="D218" s="42" t="s">
        <v>138</v>
      </c>
      <c r="E218" s="84">
        <v>43047</v>
      </c>
      <c r="F218" s="85" t="s">
        <v>1818</v>
      </c>
      <c r="G218" s="42">
        <v>8179001151</v>
      </c>
      <c r="H218" s="179" t="s">
        <v>4941</v>
      </c>
      <c r="I218" s="42" t="s">
        <v>1819</v>
      </c>
      <c r="J218" s="42" t="s">
        <v>1820</v>
      </c>
      <c r="K218" s="42" t="s">
        <v>109</v>
      </c>
      <c r="L218" s="46">
        <v>100000</v>
      </c>
      <c r="M218" s="42" t="s">
        <v>66</v>
      </c>
      <c r="N218" s="42" t="s">
        <v>67</v>
      </c>
      <c r="O218" s="42" t="s">
        <v>1821</v>
      </c>
      <c r="P218" s="42" t="s">
        <v>1822</v>
      </c>
      <c r="Q218" s="42" t="s">
        <v>1823</v>
      </c>
      <c r="R218" s="14" t="s">
        <v>1824</v>
      </c>
      <c r="S218" s="47" t="s">
        <v>72</v>
      </c>
      <c r="T218" s="42" t="s">
        <v>1659</v>
      </c>
      <c r="U218" s="14" t="s">
        <v>115</v>
      </c>
      <c r="V218" s="42" t="s">
        <v>941</v>
      </c>
      <c r="W218" s="42" t="s">
        <v>661</v>
      </c>
      <c r="X218" s="42" t="s">
        <v>77</v>
      </c>
      <c r="Y218" s="42" t="s">
        <v>1358</v>
      </c>
      <c r="Z218" s="48" t="s">
        <v>4937</v>
      </c>
    </row>
    <row r="219" spans="1:26" x14ac:dyDescent="0.25">
      <c r="A219" s="14">
        <v>271</v>
      </c>
      <c r="B219" s="42" t="s">
        <v>1595</v>
      </c>
      <c r="C219" s="43" t="s">
        <v>9</v>
      </c>
      <c r="D219" s="42" t="s">
        <v>138</v>
      </c>
      <c r="E219" s="84">
        <v>43047</v>
      </c>
      <c r="F219" s="85" t="s">
        <v>1825</v>
      </c>
      <c r="G219" s="42">
        <v>8173000154</v>
      </c>
      <c r="H219" s="179" t="s">
        <v>4941</v>
      </c>
      <c r="I219" s="42" t="s">
        <v>1826</v>
      </c>
      <c r="J219" s="42" t="s">
        <v>1827</v>
      </c>
      <c r="K219" s="42" t="s">
        <v>121</v>
      </c>
      <c r="L219" s="46">
        <v>50000</v>
      </c>
      <c r="M219" s="42" t="s">
        <v>66</v>
      </c>
      <c r="N219" s="42" t="s">
        <v>67</v>
      </c>
      <c r="O219" s="42" t="s">
        <v>1828</v>
      </c>
      <c r="P219" s="42" t="s">
        <v>1829</v>
      </c>
      <c r="Q219" s="42" t="s">
        <v>1830</v>
      </c>
      <c r="R219" s="14" t="s">
        <v>1831</v>
      </c>
      <c r="S219" s="47" t="s">
        <v>72</v>
      </c>
      <c r="T219" s="42" t="s">
        <v>1659</v>
      </c>
      <c r="U219" s="14" t="s">
        <v>115</v>
      </c>
      <c r="V219" s="42" t="s">
        <v>941</v>
      </c>
      <c r="W219" s="42" t="s">
        <v>661</v>
      </c>
      <c r="X219" s="42" t="s">
        <v>77</v>
      </c>
      <c r="Y219" s="42" t="s">
        <v>1358</v>
      </c>
      <c r="Z219" s="48" t="s">
        <v>4937</v>
      </c>
    </row>
    <row r="220" spans="1:26" x14ac:dyDescent="0.25">
      <c r="A220" s="14">
        <v>272</v>
      </c>
      <c r="B220" s="42" t="s">
        <v>1595</v>
      </c>
      <c r="C220" s="43" t="s">
        <v>9</v>
      </c>
      <c r="D220" s="42" t="s">
        <v>138</v>
      </c>
      <c r="E220" s="84">
        <v>43047</v>
      </c>
      <c r="F220" s="85" t="s">
        <v>1832</v>
      </c>
      <c r="G220" s="42">
        <v>8172000465</v>
      </c>
      <c r="H220" s="179" t="s">
        <v>4941</v>
      </c>
      <c r="I220" s="42" t="s">
        <v>1833</v>
      </c>
      <c r="J220" s="42" t="s">
        <v>1834</v>
      </c>
      <c r="K220" s="42" t="s">
        <v>121</v>
      </c>
      <c r="L220" s="46">
        <v>50000</v>
      </c>
      <c r="M220" s="42" t="s">
        <v>66</v>
      </c>
      <c r="N220" s="42" t="s">
        <v>67</v>
      </c>
      <c r="O220" s="42" t="s">
        <v>1835</v>
      </c>
      <c r="P220" s="42" t="s">
        <v>1836</v>
      </c>
      <c r="Q220" s="42" t="s">
        <v>1837</v>
      </c>
      <c r="R220" s="14" t="s">
        <v>1838</v>
      </c>
      <c r="S220" s="47" t="s">
        <v>72</v>
      </c>
      <c r="T220" s="42" t="s">
        <v>1659</v>
      </c>
      <c r="U220" s="14" t="s">
        <v>115</v>
      </c>
      <c r="V220" s="42" t="s">
        <v>941</v>
      </c>
      <c r="W220" s="42" t="s">
        <v>661</v>
      </c>
      <c r="X220" s="42" t="s">
        <v>77</v>
      </c>
      <c r="Y220" s="42" t="s">
        <v>1358</v>
      </c>
      <c r="Z220" s="48" t="s">
        <v>4937</v>
      </c>
    </row>
    <row r="221" spans="1:26" x14ac:dyDescent="0.25">
      <c r="A221" s="14">
        <v>273</v>
      </c>
      <c r="B221" s="42" t="s">
        <v>1595</v>
      </c>
      <c r="C221" s="43" t="s">
        <v>9</v>
      </c>
      <c r="D221" s="42" t="s">
        <v>138</v>
      </c>
      <c r="E221" s="84">
        <v>43047</v>
      </c>
      <c r="F221" s="85" t="s">
        <v>1839</v>
      </c>
      <c r="G221" s="42">
        <v>8172000477</v>
      </c>
      <c r="H221" s="179" t="s">
        <v>4941</v>
      </c>
      <c r="I221" s="42" t="s">
        <v>1687</v>
      </c>
      <c r="J221" s="42" t="s">
        <v>1688</v>
      </c>
      <c r="K221" s="42" t="s">
        <v>109</v>
      </c>
      <c r="L221" s="46">
        <v>100000</v>
      </c>
      <c r="M221" s="42" t="s">
        <v>66</v>
      </c>
      <c r="N221" s="42" t="s">
        <v>67</v>
      </c>
      <c r="O221" s="42" t="s">
        <v>1840</v>
      </c>
      <c r="P221" s="42" t="s">
        <v>1841</v>
      </c>
      <c r="Q221" s="42" t="s">
        <v>1842</v>
      </c>
      <c r="R221" s="14" t="s">
        <v>1692</v>
      </c>
      <c r="S221" s="47" t="s">
        <v>72</v>
      </c>
      <c r="T221" s="42" t="s">
        <v>1659</v>
      </c>
      <c r="U221" s="14" t="s">
        <v>115</v>
      </c>
      <c r="V221" s="42" t="s">
        <v>941</v>
      </c>
      <c r="W221" s="42" t="s">
        <v>661</v>
      </c>
      <c r="X221" s="42" t="s">
        <v>77</v>
      </c>
      <c r="Y221" s="42" t="s">
        <v>1358</v>
      </c>
      <c r="Z221" s="48" t="s">
        <v>4937</v>
      </c>
    </row>
    <row r="222" spans="1:26" x14ac:dyDescent="0.25">
      <c r="A222" s="14">
        <v>275</v>
      </c>
      <c r="B222" s="42" t="s">
        <v>1595</v>
      </c>
      <c r="C222" s="43" t="s">
        <v>9</v>
      </c>
      <c r="D222" s="42" t="s">
        <v>138</v>
      </c>
      <c r="E222" s="84">
        <v>43047</v>
      </c>
      <c r="F222" s="85" t="s">
        <v>1850</v>
      </c>
      <c r="G222" s="42">
        <v>8169000402</v>
      </c>
      <c r="H222" s="179" t="s">
        <v>4941</v>
      </c>
      <c r="I222" s="42" t="s">
        <v>1791</v>
      </c>
      <c r="J222" s="42" t="s">
        <v>1792</v>
      </c>
      <c r="K222" s="42" t="s">
        <v>121</v>
      </c>
      <c r="L222" s="46">
        <v>50000</v>
      </c>
      <c r="M222" s="42" t="s">
        <v>66</v>
      </c>
      <c r="N222" s="42" t="s">
        <v>67</v>
      </c>
      <c r="O222" s="42" t="s">
        <v>1851</v>
      </c>
      <c r="P222" s="42" t="s">
        <v>1852</v>
      </c>
      <c r="Q222" s="42" t="s">
        <v>1853</v>
      </c>
      <c r="R222" s="14" t="s">
        <v>1796</v>
      </c>
      <c r="S222" s="47" t="s">
        <v>72</v>
      </c>
      <c r="T222" s="42" t="s">
        <v>1659</v>
      </c>
      <c r="U222" s="14" t="s">
        <v>115</v>
      </c>
      <c r="V222" s="42" t="s">
        <v>941</v>
      </c>
      <c r="W222" s="42" t="s">
        <v>661</v>
      </c>
      <c r="X222" s="42" t="s">
        <v>77</v>
      </c>
      <c r="Y222" s="42" t="s">
        <v>1358</v>
      </c>
      <c r="Z222" s="48" t="s">
        <v>4937</v>
      </c>
    </row>
    <row r="223" spans="1:26" x14ac:dyDescent="0.25">
      <c r="A223" s="14">
        <v>276</v>
      </c>
      <c r="B223" s="42" t="s">
        <v>1595</v>
      </c>
      <c r="C223" s="43" t="s">
        <v>9</v>
      </c>
      <c r="D223" s="42" t="s">
        <v>138</v>
      </c>
      <c r="E223" s="70">
        <v>43048</v>
      </c>
      <c r="F223" s="71" t="s">
        <v>1854</v>
      </c>
      <c r="G223" s="42">
        <v>8169000402</v>
      </c>
      <c r="H223" s="179" t="s">
        <v>4941</v>
      </c>
      <c r="I223" s="42" t="s">
        <v>1791</v>
      </c>
      <c r="J223" s="42" t="s">
        <v>1792</v>
      </c>
      <c r="K223" s="42" t="s">
        <v>121</v>
      </c>
      <c r="L223" s="46">
        <v>50000</v>
      </c>
      <c r="M223" s="42" t="s">
        <v>66</v>
      </c>
      <c r="N223" s="42" t="s">
        <v>67</v>
      </c>
      <c r="O223" s="42" t="s">
        <v>1855</v>
      </c>
      <c r="P223" s="42" t="s">
        <v>1856</v>
      </c>
      <c r="Q223" s="42" t="s">
        <v>1857</v>
      </c>
      <c r="R223" s="14" t="s">
        <v>1796</v>
      </c>
      <c r="S223" s="47" t="s">
        <v>72</v>
      </c>
      <c r="T223" s="42" t="s">
        <v>1659</v>
      </c>
      <c r="U223" s="14" t="s">
        <v>115</v>
      </c>
      <c r="V223" s="42" t="s">
        <v>941</v>
      </c>
      <c r="W223" s="42" t="s">
        <v>661</v>
      </c>
      <c r="X223" s="42" t="s">
        <v>77</v>
      </c>
      <c r="Y223" s="42" t="s">
        <v>1358</v>
      </c>
      <c r="Z223" s="48" t="s">
        <v>4937</v>
      </c>
    </row>
    <row r="224" spans="1:26" x14ac:dyDescent="0.25">
      <c r="A224" s="14">
        <v>277</v>
      </c>
      <c r="B224" s="42" t="s">
        <v>1595</v>
      </c>
      <c r="C224" s="43" t="s">
        <v>9</v>
      </c>
      <c r="D224" s="42" t="s">
        <v>138</v>
      </c>
      <c r="E224" s="70">
        <v>43048</v>
      </c>
      <c r="F224" s="71" t="s">
        <v>1858</v>
      </c>
      <c r="G224" s="42">
        <v>8172000272</v>
      </c>
      <c r="H224" s="179" t="s">
        <v>4941</v>
      </c>
      <c r="I224" s="42" t="s">
        <v>1859</v>
      </c>
      <c r="J224" s="42" t="s">
        <v>1860</v>
      </c>
      <c r="K224" s="42" t="s">
        <v>121</v>
      </c>
      <c r="L224" s="46">
        <v>50000</v>
      </c>
      <c r="M224" s="42" t="s">
        <v>66</v>
      </c>
      <c r="N224" s="42" t="s">
        <v>67</v>
      </c>
      <c r="O224" s="42" t="s">
        <v>1861</v>
      </c>
      <c r="P224" s="42" t="s">
        <v>1862</v>
      </c>
      <c r="Q224" s="42" t="s">
        <v>1863</v>
      </c>
      <c r="R224" s="14" t="s">
        <v>1864</v>
      </c>
      <c r="S224" s="47" t="s">
        <v>72</v>
      </c>
      <c r="T224" s="42" t="s">
        <v>1659</v>
      </c>
      <c r="U224" s="14" t="s">
        <v>115</v>
      </c>
      <c r="V224" s="42" t="s">
        <v>941</v>
      </c>
      <c r="W224" s="42" t="s">
        <v>661</v>
      </c>
      <c r="X224" s="42" t="s">
        <v>77</v>
      </c>
      <c r="Y224" s="42" t="s">
        <v>1358</v>
      </c>
      <c r="Z224" s="48" t="s">
        <v>4937</v>
      </c>
    </row>
    <row r="225" spans="1:26" x14ac:dyDescent="0.25">
      <c r="A225" s="14">
        <v>278</v>
      </c>
      <c r="B225" s="42" t="s">
        <v>1595</v>
      </c>
      <c r="C225" s="43" t="s">
        <v>9</v>
      </c>
      <c r="D225" s="42" t="s">
        <v>138</v>
      </c>
      <c r="E225" s="70">
        <v>43048</v>
      </c>
      <c r="F225" s="71" t="s">
        <v>1865</v>
      </c>
      <c r="G225" s="42">
        <v>8169000511</v>
      </c>
      <c r="H225" s="179" t="s">
        <v>4941</v>
      </c>
      <c r="I225" s="42" t="s">
        <v>1866</v>
      </c>
      <c r="J225" s="42" t="s">
        <v>1867</v>
      </c>
      <c r="K225" s="42" t="s">
        <v>121</v>
      </c>
      <c r="L225" s="46">
        <v>100000</v>
      </c>
      <c r="M225" s="42" t="s">
        <v>66</v>
      </c>
      <c r="N225" s="42" t="s">
        <v>67</v>
      </c>
      <c r="O225" s="42" t="s">
        <v>1868</v>
      </c>
      <c r="P225" s="42" t="s">
        <v>1869</v>
      </c>
      <c r="Q225" s="42" t="s">
        <v>1870</v>
      </c>
      <c r="R225" s="14" t="s">
        <v>1871</v>
      </c>
      <c r="S225" s="47" t="s">
        <v>72</v>
      </c>
      <c r="T225" s="42" t="s">
        <v>1659</v>
      </c>
      <c r="U225" s="14" t="s">
        <v>115</v>
      </c>
      <c r="V225" s="42" t="s">
        <v>941</v>
      </c>
      <c r="W225" s="42" t="s">
        <v>661</v>
      </c>
      <c r="X225" s="42" t="s">
        <v>77</v>
      </c>
      <c r="Y225" s="42" t="s">
        <v>1358</v>
      </c>
      <c r="Z225" s="48" t="s">
        <v>4937</v>
      </c>
    </row>
    <row r="226" spans="1:26" x14ac:dyDescent="0.25">
      <c r="A226" s="14">
        <v>280</v>
      </c>
      <c r="B226" s="42" t="s">
        <v>1595</v>
      </c>
      <c r="C226" s="43" t="s">
        <v>9</v>
      </c>
      <c r="D226" s="42" t="s">
        <v>138</v>
      </c>
      <c r="E226" s="70">
        <v>43050</v>
      </c>
      <c r="F226" s="71" t="s">
        <v>1879</v>
      </c>
      <c r="G226" s="42">
        <v>8169000505</v>
      </c>
      <c r="H226" s="179" t="s">
        <v>4941</v>
      </c>
      <c r="I226" s="42" t="s">
        <v>1209</v>
      </c>
      <c r="J226" s="42" t="s">
        <v>1880</v>
      </c>
      <c r="K226" s="42" t="s">
        <v>121</v>
      </c>
      <c r="L226" s="46">
        <v>50000</v>
      </c>
      <c r="M226" s="42" t="s">
        <v>66</v>
      </c>
      <c r="N226" s="42" t="s">
        <v>67</v>
      </c>
      <c r="O226" s="42" t="s">
        <v>1881</v>
      </c>
      <c r="P226" s="42" t="s">
        <v>1882</v>
      </c>
      <c r="Q226" s="42" t="s">
        <v>1883</v>
      </c>
      <c r="R226" s="14" t="s">
        <v>1101</v>
      </c>
      <c r="S226" s="47" t="s">
        <v>72</v>
      </c>
      <c r="T226" s="42" t="s">
        <v>1659</v>
      </c>
      <c r="U226" s="14" t="s">
        <v>115</v>
      </c>
      <c r="V226" s="42" t="s">
        <v>941</v>
      </c>
      <c r="W226" s="42" t="s">
        <v>661</v>
      </c>
      <c r="X226" s="42" t="s">
        <v>77</v>
      </c>
      <c r="Y226" s="42" t="s">
        <v>1358</v>
      </c>
      <c r="Z226" s="48" t="s">
        <v>4937</v>
      </c>
    </row>
    <row r="227" spans="1:26" x14ac:dyDescent="0.25">
      <c r="A227" s="14">
        <v>281</v>
      </c>
      <c r="B227" s="42" t="s">
        <v>1595</v>
      </c>
      <c r="C227" s="43" t="s">
        <v>9</v>
      </c>
      <c r="D227" s="42" t="s">
        <v>138</v>
      </c>
      <c r="E227" s="70">
        <v>43050</v>
      </c>
      <c r="F227" s="71" t="s">
        <v>1884</v>
      </c>
      <c r="G227" s="42">
        <v>8179001253</v>
      </c>
      <c r="H227" s="179" t="s">
        <v>4941</v>
      </c>
      <c r="I227" s="42" t="s">
        <v>1748</v>
      </c>
      <c r="J227" s="42" t="s">
        <v>1749</v>
      </c>
      <c r="K227" s="42" t="s">
        <v>121</v>
      </c>
      <c r="L227" s="46">
        <v>50000</v>
      </c>
      <c r="M227" s="42" t="s">
        <v>66</v>
      </c>
      <c r="N227" s="42" t="s">
        <v>67</v>
      </c>
      <c r="O227" s="42" t="s">
        <v>1885</v>
      </c>
      <c r="P227" s="42" t="s">
        <v>1886</v>
      </c>
      <c r="Q227" s="42" t="s">
        <v>1887</v>
      </c>
      <c r="R227" s="14" t="s">
        <v>1753</v>
      </c>
      <c r="S227" s="47" t="s">
        <v>72</v>
      </c>
      <c r="T227" s="42" t="s">
        <v>1659</v>
      </c>
      <c r="U227" s="14" t="s">
        <v>115</v>
      </c>
      <c r="V227" s="42" t="s">
        <v>941</v>
      </c>
      <c r="W227" s="42" t="s">
        <v>661</v>
      </c>
      <c r="X227" s="42" t="s">
        <v>77</v>
      </c>
      <c r="Y227" s="42" t="s">
        <v>1358</v>
      </c>
      <c r="Z227" s="48" t="s">
        <v>4937</v>
      </c>
    </row>
    <row r="228" spans="1:26" x14ac:dyDescent="0.25">
      <c r="A228" s="14">
        <v>282</v>
      </c>
      <c r="B228" s="42" t="s">
        <v>1595</v>
      </c>
      <c r="C228" s="43" t="s">
        <v>9</v>
      </c>
      <c r="D228" s="42" t="s">
        <v>138</v>
      </c>
      <c r="E228" s="70">
        <v>43050</v>
      </c>
      <c r="F228" s="71" t="s">
        <v>1888</v>
      </c>
      <c r="G228" s="42">
        <v>8179001277</v>
      </c>
      <c r="H228" s="179" t="s">
        <v>4941</v>
      </c>
      <c r="I228" s="42" t="s">
        <v>1889</v>
      </c>
      <c r="J228" s="42" t="s">
        <v>1890</v>
      </c>
      <c r="K228" s="42" t="s">
        <v>121</v>
      </c>
      <c r="L228" s="46">
        <v>50000</v>
      </c>
      <c r="M228" s="42" t="s">
        <v>66</v>
      </c>
      <c r="N228" s="42" t="s">
        <v>67</v>
      </c>
      <c r="O228" s="42" t="s">
        <v>1891</v>
      </c>
      <c r="P228" s="42" t="s">
        <v>1892</v>
      </c>
      <c r="Q228" s="42" t="s">
        <v>1893</v>
      </c>
      <c r="R228" s="14" t="s">
        <v>1894</v>
      </c>
      <c r="S228" s="47" t="s">
        <v>72</v>
      </c>
      <c r="T228" s="42" t="s">
        <v>1659</v>
      </c>
      <c r="U228" s="14" t="s">
        <v>115</v>
      </c>
      <c r="V228" s="42" t="s">
        <v>941</v>
      </c>
      <c r="W228" s="42" t="s">
        <v>661</v>
      </c>
      <c r="X228" s="42" t="s">
        <v>77</v>
      </c>
      <c r="Y228" s="42" t="s">
        <v>1358</v>
      </c>
      <c r="Z228" s="48" t="s">
        <v>4937</v>
      </c>
    </row>
    <row r="229" spans="1:26" x14ac:dyDescent="0.25">
      <c r="A229" s="14">
        <v>283</v>
      </c>
      <c r="B229" s="42" t="s">
        <v>1595</v>
      </c>
      <c r="C229" s="43" t="s">
        <v>9</v>
      </c>
      <c r="D229" s="42" t="s">
        <v>138</v>
      </c>
      <c r="E229" s="70">
        <v>43050</v>
      </c>
      <c r="F229" s="71" t="s">
        <v>1895</v>
      </c>
      <c r="G229" s="42">
        <v>8169000442</v>
      </c>
      <c r="H229" s="179" t="s">
        <v>4941</v>
      </c>
      <c r="I229" s="42" t="s">
        <v>1021</v>
      </c>
      <c r="J229" s="42" t="s">
        <v>1022</v>
      </c>
      <c r="K229" s="42" t="s">
        <v>121</v>
      </c>
      <c r="L229" s="46">
        <v>100000</v>
      </c>
      <c r="M229" s="42" t="s">
        <v>66</v>
      </c>
      <c r="N229" s="42" t="s">
        <v>67</v>
      </c>
      <c r="O229" s="42" t="s">
        <v>1896</v>
      </c>
      <c r="P229" s="42" t="s">
        <v>1897</v>
      </c>
      <c r="Q229" s="42" t="s">
        <v>1898</v>
      </c>
      <c r="R229" s="14" t="s">
        <v>1026</v>
      </c>
      <c r="S229" s="47" t="s">
        <v>72</v>
      </c>
      <c r="T229" s="42" t="s">
        <v>1659</v>
      </c>
      <c r="U229" s="14" t="s">
        <v>115</v>
      </c>
      <c r="V229" s="42" t="s">
        <v>941</v>
      </c>
      <c r="W229" s="42" t="s">
        <v>661</v>
      </c>
      <c r="X229" s="42" t="s">
        <v>77</v>
      </c>
      <c r="Y229" s="42" t="s">
        <v>1358</v>
      </c>
      <c r="Z229" s="48" t="s">
        <v>4937</v>
      </c>
    </row>
    <row r="230" spans="1:26" x14ac:dyDescent="0.25">
      <c r="A230" s="14">
        <v>284</v>
      </c>
      <c r="B230" s="42" t="s">
        <v>1595</v>
      </c>
      <c r="C230" s="43" t="s">
        <v>9</v>
      </c>
      <c r="D230" s="42" t="s">
        <v>138</v>
      </c>
      <c r="E230" s="70">
        <v>43050</v>
      </c>
      <c r="F230" s="71" t="s">
        <v>1899</v>
      </c>
      <c r="G230" s="42">
        <v>8169000789</v>
      </c>
      <c r="H230" s="179" t="s">
        <v>4941</v>
      </c>
      <c r="I230" s="42" t="s">
        <v>1900</v>
      </c>
      <c r="J230" s="42" t="s">
        <v>1901</v>
      </c>
      <c r="K230" s="42" t="s">
        <v>121</v>
      </c>
      <c r="L230" s="46">
        <v>50000</v>
      </c>
      <c r="M230" s="42" t="s">
        <v>66</v>
      </c>
      <c r="N230" s="42" t="s">
        <v>67</v>
      </c>
      <c r="O230" s="42" t="s">
        <v>1902</v>
      </c>
      <c r="P230" s="42" t="s">
        <v>1903</v>
      </c>
      <c r="Q230" s="42" t="s">
        <v>1904</v>
      </c>
      <c r="R230" s="14" t="s">
        <v>1905</v>
      </c>
      <c r="S230" s="47" t="s">
        <v>72</v>
      </c>
      <c r="T230" s="42" t="s">
        <v>1659</v>
      </c>
      <c r="U230" s="14" t="s">
        <v>115</v>
      </c>
      <c r="V230" s="42" t="s">
        <v>941</v>
      </c>
      <c r="W230" s="42" t="s">
        <v>661</v>
      </c>
      <c r="X230" s="42" t="s">
        <v>77</v>
      </c>
      <c r="Y230" s="42" t="s">
        <v>1358</v>
      </c>
      <c r="Z230" s="48" t="s">
        <v>4937</v>
      </c>
    </row>
    <row r="231" spans="1:26" x14ac:dyDescent="0.25">
      <c r="A231" s="14">
        <v>285</v>
      </c>
      <c r="B231" s="42" t="s">
        <v>1595</v>
      </c>
      <c r="C231" s="43" t="s">
        <v>9</v>
      </c>
      <c r="D231" s="42" t="s">
        <v>138</v>
      </c>
      <c r="E231" s="70">
        <v>43051</v>
      </c>
      <c r="F231" s="71" t="s">
        <v>1906</v>
      </c>
      <c r="G231" s="42">
        <v>8179001292</v>
      </c>
      <c r="H231" s="179" t="s">
        <v>4941</v>
      </c>
      <c r="I231" s="42" t="s">
        <v>1907</v>
      </c>
      <c r="J231" s="42" t="s">
        <v>1908</v>
      </c>
      <c r="K231" s="42" t="s">
        <v>121</v>
      </c>
      <c r="L231" s="46">
        <v>100000</v>
      </c>
      <c r="M231" s="42" t="s">
        <v>66</v>
      </c>
      <c r="N231" s="42" t="s">
        <v>67</v>
      </c>
      <c r="O231" s="42" t="s">
        <v>1909</v>
      </c>
      <c r="P231" s="42" t="s">
        <v>1910</v>
      </c>
      <c r="Q231" s="42" t="s">
        <v>1911</v>
      </c>
      <c r="R231" s="14" t="s">
        <v>1912</v>
      </c>
      <c r="S231" s="47" t="s">
        <v>72</v>
      </c>
      <c r="T231" s="42" t="s">
        <v>1659</v>
      </c>
      <c r="U231" s="14" t="s">
        <v>115</v>
      </c>
      <c r="V231" s="42" t="s">
        <v>941</v>
      </c>
      <c r="W231" s="42" t="s">
        <v>661</v>
      </c>
      <c r="X231" s="42" t="s">
        <v>77</v>
      </c>
      <c r="Y231" s="42" t="s">
        <v>1358</v>
      </c>
      <c r="Z231" s="48" t="s">
        <v>4937</v>
      </c>
    </row>
    <row r="232" spans="1:26" x14ac:dyDescent="0.25">
      <c r="A232" s="14">
        <v>287</v>
      </c>
      <c r="B232" s="42" t="s">
        <v>1595</v>
      </c>
      <c r="C232" s="43" t="s">
        <v>9</v>
      </c>
      <c r="D232" s="42" t="s">
        <v>138</v>
      </c>
      <c r="E232" s="70">
        <v>43051</v>
      </c>
      <c r="F232" s="71" t="s">
        <v>1920</v>
      </c>
      <c r="G232" s="42">
        <v>8173000137</v>
      </c>
      <c r="H232" s="179" t="s">
        <v>4941</v>
      </c>
      <c r="I232" s="42" t="s">
        <v>1176</v>
      </c>
      <c r="J232" s="42" t="s">
        <v>1177</v>
      </c>
      <c r="K232" s="42" t="s">
        <v>121</v>
      </c>
      <c r="L232" s="46">
        <v>50000</v>
      </c>
      <c r="M232" s="42" t="s">
        <v>66</v>
      </c>
      <c r="N232" s="42" t="s">
        <v>67</v>
      </c>
      <c r="O232" s="42" t="s">
        <v>1921</v>
      </c>
      <c r="P232" s="42" t="s">
        <v>1922</v>
      </c>
      <c r="Q232" s="42" t="s">
        <v>1923</v>
      </c>
      <c r="R232" s="14" t="s">
        <v>1181</v>
      </c>
      <c r="S232" s="47" t="s">
        <v>72</v>
      </c>
      <c r="T232" s="42" t="s">
        <v>1659</v>
      </c>
      <c r="U232" s="14" t="s">
        <v>115</v>
      </c>
      <c r="V232" s="42" t="s">
        <v>941</v>
      </c>
      <c r="W232" s="42" t="s">
        <v>661</v>
      </c>
      <c r="X232" s="42" t="s">
        <v>77</v>
      </c>
      <c r="Y232" s="42" t="s">
        <v>1358</v>
      </c>
      <c r="Z232" s="48" t="s">
        <v>4937</v>
      </c>
    </row>
    <row r="233" spans="1:26" x14ac:dyDescent="0.25">
      <c r="A233" s="14">
        <v>288</v>
      </c>
      <c r="B233" s="42" t="s">
        <v>1595</v>
      </c>
      <c r="C233" s="43" t="s">
        <v>9</v>
      </c>
      <c r="D233" s="42" t="s">
        <v>138</v>
      </c>
      <c r="E233" s="70">
        <v>43051</v>
      </c>
      <c r="F233" s="71" t="s">
        <v>1924</v>
      </c>
      <c r="G233" s="42">
        <v>8169000436</v>
      </c>
      <c r="H233" s="179" t="s">
        <v>4941</v>
      </c>
      <c r="I233" s="42" t="s">
        <v>1925</v>
      </c>
      <c r="J233" s="42" t="s">
        <v>1926</v>
      </c>
      <c r="K233" s="42" t="s">
        <v>121</v>
      </c>
      <c r="L233" s="46">
        <v>100000</v>
      </c>
      <c r="M233" s="42" t="s">
        <v>66</v>
      </c>
      <c r="N233" s="42" t="s">
        <v>67</v>
      </c>
      <c r="O233" s="42" t="s">
        <v>1927</v>
      </c>
      <c r="P233" s="42" t="s">
        <v>1928</v>
      </c>
      <c r="Q233" s="42" t="s">
        <v>1929</v>
      </c>
      <c r="R233" s="14" t="s">
        <v>1930</v>
      </c>
      <c r="S233" s="47" t="s">
        <v>72</v>
      </c>
      <c r="T233" s="42" t="s">
        <v>1659</v>
      </c>
      <c r="U233" s="14" t="s">
        <v>115</v>
      </c>
      <c r="V233" s="42" t="s">
        <v>941</v>
      </c>
      <c r="W233" s="42" t="s">
        <v>661</v>
      </c>
      <c r="X233" s="42" t="s">
        <v>77</v>
      </c>
      <c r="Y233" s="42" t="s">
        <v>1358</v>
      </c>
      <c r="Z233" s="48" t="s">
        <v>4937</v>
      </c>
    </row>
    <row r="234" spans="1:26" x14ac:dyDescent="0.25">
      <c r="A234" s="14">
        <v>290</v>
      </c>
      <c r="B234" s="42" t="s">
        <v>1595</v>
      </c>
      <c r="C234" s="43" t="s">
        <v>9</v>
      </c>
      <c r="D234" s="42" t="s">
        <v>138</v>
      </c>
      <c r="E234" s="70">
        <v>43052</v>
      </c>
      <c r="F234" s="71" t="s">
        <v>1938</v>
      </c>
      <c r="G234" s="42">
        <v>8179001221</v>
      </c>
      <c r="H234" s="179" t="s">
        <v>4941</v>
      </c>
      <c r="I234" s="42" t="s">
        <v>1039</v>
      </c>
      <c r="J234" s="42" t="s">
        <v>1040</v>
      </c>
      <c r="K234" s="42" t="s">
        <v>121</v>
      </c>
      <c r="L234" s="46">
        <v>50000</v>
      </c>
      <c r="M234" s="42" t="s">
        <v>66</v>
      </c>
      <c r="N234" s="42" t="s">
        <v>67</v>
      </c>
      <c r="O234" s="42" t="s">
        <v>1939</v>
      </c>
      <c r="P234" s="42" t="s">
        <v>1940</v>
      </c>
      <c r="Q234" s="42" t="s">
        <v>1941</v>
      </c>
      <c r="R234" s="14" t="s">
        <v>1044</v>
      </c>
      <c r="S234" s="47" t="s">
        <v>72</v>
      </c>
      <c r="T234" s="42" t="s">
        <v>1659</v>
      </c>
      <c r="U234" s="14" t="s">
        <v>115</v>
      </c>
      <c r="V234" s="42" t="s">
        <v>941</v>
      </c>
      <c r="W234" s="42" t="s">
        <v>661</v>
      </c>
      <c r="X234" s="42" t="s">
        <v>77</v>
      </c>
      <c r="Y234" s="42" t="s">
        <v>1358</v>
      </c>
      <c r="Z234" s="48" t="s">
        <v>4937</v>
      </c>
    </row>
    <row r="235" spans="1:26" x14ac:dyDescent="0.25">
      <c r="A235" s="14">
        <v>291</v>
      </c>
      <c r="B235" s="42" t="s">
        <v>1595</v>
      </c>
      <c r="C235" s="43" t="s">
        <v>9</v>
      </c>
      <c r="D235" s="42" t="s">
        <v>138</v>
      </c>
      <c r="E235" s="70">
        <v>43052</v>
      </c>
      <c r="F235" s="71" t="s">
        <v>1942</v>
      </c>
      <c r="G235" s="42">
        <v>8169000368</v>
      </c>
      <c r="H235" s="179" t="s">
        <v>4941</v>
      </c>
      <c r="I235" s="42" t="s">
        <v>1943</v>
      </c>
      <c r="J235" s="42" t="s">
        <v>1944</v>
      </c>
      <c r="K235" s="42" t="s">
        <v>121</v>
      </c>
      <c r="L235" s="46">
        <v>100000</v>
      </c>
      <c r="M235" s="42" t="s">
        <v>66</v>
      </c>
      <c r="N235" s="42" t="s">
        <v>67</v>
      </c>
      <c r="O235" s="42" t="s">
        <v>1945</v>
      </c>
      <c r="P235" s="42" t="s">
        <v>1946</v>
      </c>
      <c r="Q235" s="42" t="s">
        <v>1947</v>
      </c>
      <c r="R235" s="14" t="s">
        <v>1948</v>
      </c>
      <c r="S235" s="47" t="s">
        <v>72</v>
      </c>
      <c r="T235" s="42" t="s">
        <v>1659</v>
      </c>
      <c r="U235" s="14" t="s">
        <v>115</v>
      </c>
      <c r="V235" s="42" t="s">
        <v>941</v>
      </c>
      <c r="W235" s="42" t="s">
        <v>661</v>
      </c>
      <c r="X235" s="42" t="s">
        <v>77</v>
      </c>
      <c r="Y235" s="42" t="s">
        <v>1358</v>
      </c>
      <c r="Z235" s="48" t="s">
        <v>4937</v>
      </c>
    </row>
    <row r="236" spans="1:26" x14ac:dyDescent="0.25">
      <c r="A236" s="14">
        <v>292</v>
      </c>
      <c r="B236" s="42" t="s">
        <v>1595</v>
      </c>
      <c r="C236" s="43" t="s">
        <v>9</v>
      </c>
      <c r="D236" s="42" t="s">
        <v>138</v>
      </c>
      <c r="E236" s="84">
        <v>43053</v>
      </c>
      <c r="F236" s="85" t="s">
        <v>1949</v>
      </c>
      <c r="G236" s="42">
        <v>8179001112</v>
      </c>
      <c r="H236" s="179" t="s">
        <v>4941</v>
      </c>
      <c r="I236" s="42" t="s">
        <v>1950</v>
      </c>
      <c r="J236" s="42" t="s">
        <v>1951</v>
      </c>
      <c r="K236" s="42" t="s">
        <v>109</v>
      </c>
      <c r="L236" s="46">
        <v>50000</v>
      </c>
      <c r="M236" s="42" t="s">
        <v>66</v>
      </c>
      <c r="N236" s="42" t="s">
        <v>67</v>
      </c>
      <c r="O236" s="42" t="s">
        <v>1952</v>
      </c>
      <c r="P236" s="42" t="s">
        <v>1953</v>
      </c>
      <c r="Q236" s="42" t="s">
        <v>1954</v>
      </c>
      <c r="R236" s="14" t="s">
        <v>1955</v>
      </c>
      <c r="S236" s="47" t="s">
        <v>72</v>
      </c>
      <c r="T236" s="42" t="s">
        <v>1659</v>
      </c>
      <c r="U236" s="14" t="s">
        <v>115</v>
      </c>
      <c r="V236" s="42" t="s">
        <v>941</v>
      </c>
      <c r="W236" s="42" t="s">
        <v>661</v>
      </c>
      <c r="X236" s="42" t="s">
        <v>77</v>
      </c>
      <c r="Y236" s="42" t="s">
        <v>1358</v>
      </c>
      <c r="Z236" s="48" t="s">
        <v>4937</v>
      </c>
    </row>
    <row r="237" spans="1:26" x14ac:dyDescent="0.25">
      <c r="A237" s="14">
        <v>293</v>
      </c>
      <c r="B237" s="42" t="s">
        <v>1595</v>
      </c>
      <c r="C237" s="43" t="s">
        <v>9</v>
      </c>
      <c r="D237" s="42" t="s">
        <v>138</v>
      </c>
      <c r="E237" s="84">
        <v>43053</v>
      </c>
      <c r="F237" s="85" t="s">
        <v>1956</v>
      </c>
      <c r="G237" s="42">
        <v>8169000371</v>
      </c>
      <c r="H237" s="179" t="s">
        <v>4941</v>
      </c>
      <c r="I237" s="42" t="s">
        <v>1957</v>
      </c>
      <c r="J237" s="42" t="s">
        <v>1958</v>
      </c>
      <c r="K237" s="42" t="s">
        <v>121</v>
      </c>
      <c r="L237" s="46">
        <v>100000</v>
      </c>
      <c r="M237" s="42" t="s">
        <v>66</v>
      </c>
      <c r="N237" s="42" t="s">
        <v>67</v>
      </c>
      <c r="O237" s="42" t="s">
        <v>1959</v>
      </c>
      <c r="P237" s="42" t="s">
        <v>1960</v>
      </c>
      <c r="Q237" s="42" t="s">
        <v>1961</v>
      </c>
      <c r="R237" s="14" t="s">
        <v>1962</v>
      </c>
      <c r="S237" s="47" t="s">
        <v>72</v>
      </c>
      <c r="T237" s="42" t="s">
        <v>1659</v>
      </c>
      <c r="U237" s="14" t="s">
        <v>115</v>
      </c>
      <c r="V237" s="42" t="s">
        <v>941</v>
      </c>
      <c r="W237" s="42" t="s">
        <v>661</v>
      </c>
      <c r="X237" s="42" t="s">
        <v>77</v>
      </c>
      <c r="Y237" s="42" t="s">
        <v>1358</v>
      </c>
      <c r="Z237" s="48" t="s">
        <v>4937</v>
      </c>
    </row>
    <row r="238" spans="1:26" x14ac:dyDescent="0.25">
      <c r="A238" s="14">
        <v>295</v>
      </c>
      <c r="B238" s="42" t="s">
        <v>1595</v>
      </c>
      <c r="C238" s="43" t="s">
        <v>9</v>
      </c>
      <c r="D238" s="42" t="s">
        <v>138</v>
      </c>
      <c r="E238" s="84">
        <v>43053</v>
      </c>
      <c r="F238" s="85" t="s">
        <v>1967</v>
      </c>
      <c r="G238" s="42">
        <v>8172000411</v>
      </c>
      <c r="H238" s="179" t="s">
        <v>4941</v>
      </c>
      <c r="I238" s="42" t="s">
        <v>1968</v>
      </c>
      <c r="J238" s="42" t="s">
        <v>1969</v>
      </c>
      <c r="K238" s="42" t="s">
        <v>121</v>
      </c>
      <c r="L238" s="46">
        <v>100000</v>
      </c>
      <c r="M238" s="42" t="s">
        <v>66</v>
      </c>
      <c r="N238" s="42" t="s">
        <v>67</v>
      </c>
      <c r="O238" s="42" t="s">
        <v>1970</v>
      </c>
      <c r="P238" s="42" t="s">
        <v>1971</v>
      </c>
      <c r="Q238" s="42" t="s">
        <v>1972</v>
      </c>
      <c r="R238" s="14" t="s">
        <v>1973</v>
      </c>
      <c r="S238" s="47" t="s">
        <v>72</v>
      </c>
      <c r="T238" s="42" t="s">
        <v>1659</v>
      </c>
      <c r="U238" s="14" t="s">
        <v>115</v>
      </c>
      <c r="V238" s="42" t="s">
        <v>941</v>
      </c>
      <c r="W238" s="42" t="s">
        <v>661</v>
      </c>
      <c r="X238" s="42" t="s">
        <v>77</v>
      </c>
      <c r="Y238" s="42" t="s">
        <v>1358</v>
      </c>
      <c r="Z238" s="48" t="s">
        <v>4937</v>
      </c>
    </row>
    <row r="239" spans="1:26" x14ac:dyDescent="0.25">
      <c r="A239" s="14">
        <v>296</v>
      </c>
      <c r="B239" s="42" t="s">
        <v>1595</v>
      </c>
      <c r="C239" s="43" t="s">
        <v>9</v>
      </c>
      <c r="D239" s="42" t="s">
        <v>138</v>
      </c>
      <c r="E239" s="70">
        <v>43055</v>
      </c>
      <c r="F239" s="71" t="s">
        <v>1974</v>
      </c>
      <c r="G239" s="42">
        <v>8173000152</v>
      </c>
      <c r="H239" s="179" t="s">
        <v>4941</v>
      </c>
      <c r="I239" s="42" t="s">
        <v>1975</v>
      </c>
      <c r="J239" s="42" t="s">
        <v>1976</v>
      </c>
      <c r="K239" s="42" t="s">
        <v>121</v>
      </c>
      <c r="L239" s="46">
        <v>100000</v>
      </c>
      <c r="M239" s="42" t="s">
        <v>66</v>
      </c>
      <c r="N239" s="42" t="s">
        <v>67</v>
      </c>
      <c r="O239" s="42" t="s">
        <v>1977</v>
      </c>
      <c r="P239" s="42" t="s">
        <v>1978</v>
      </c>
      <c r="Q239" s="42" t="s">
        <v>1979</v>
      </c>
      <c r="R239" s="14" t="s">
        <v>1980</v>
      </c>
      <c r="S239" s="47" t="s">
        <v>72</v>
      </c>
      <c r="T239" s="42" t="s">
        <v>1659</v>
      </c>
      <c r="U239" s="14" t="s">
        <v>115</v>
      </c>
      <c r="V239" s="42" t="s">
        <v>941</v>
      </c>
      <c r="W239" s="42" t="s">
        <v>661</v>
      </c>
      <c r="X239" s="42" t="s">
        <v>77</v>
      </c>
      <c r="Y239" s="42" t="s">
        <v>1358</v>
      </c>
      <c r="Z239" s="48" t="s">
        <v>4937</v>
      </c>
    </row>
    <row r="240" spans="1:26" x14ac:dyDescent="0.25">
      <c r="A240" s="14">
        <v>297</v>
      </c>
      <c r="B240" s="42" t="s">
        <v>1595</v>
      </c>
      <c r="C240" s="43" t="s">
        <v>9</v>
      </c>
      <c r="D240" s="42" t="s">
        <v>138</v>
      </c>
      <c r="E240" s="70">
        <v>43055</v>
      </c>
      <c r="F240" s="71" t="s">
        <v>1981</v>
      </c>
      <c r="G240" s="42">
        <v>8169000329</v>
      </c>
      <c r="H240" s="179" t="s">
        <v>4941</v>
      </c>
      <c r="I240" s="42" t="s">
        <v>1982</v>
      </c>
      <c r="J240" s="42" t="s">
        <v>1983</v>
      </c>
      <c r="K240" s="42" t="s">
        <v>109</v>
      </c>
      <c r="L240" s="46">
        <v>50000</v>
      </c>
      <c r="M240" s="42" t="s">
        <v>66</v>
      </c>
      <c r="N240" s="42" t="s">
        <v>67</v>
      </c>
      <c r="O240" s="42" t="s">
        <v>1984</v>
      </c>
      <c r="P240" s="42" t="s">
        <v>1985</v>
      </c>
      <c r="Q240" s="42" t="s">
        <v>1986</v>
      </c>
      <c r="R240" s="14" t="s">
        <v>1987</v>
      </c>
      <c r="S240" s="47" t="s">
        <v>72</v>
      </c>
      <c r="T240" s="42" t="s">
        <v>1659</v>
      </c>
      <c r="U240" s="14" t="s">
        <v>115</v>
      </c>
      <c r="V240" s="42" t="s">
        <v>941</v>
      </c>
      <c r="W240" s="42" t="s">
        <v>661</v>
      </c>
      <c r="X240" s="42" t="s">
        <v>77</v>
      </c>
      <c r="Y240" s="42" t="s">
        <v>1358</v>
      </c>
      <c r="Z240" s="48" t="s">
        <v>4937</v>
      </c>
    </row>
    <row r="241" spans="1:26" x14ac:dyDescent="0.25">
      <c r="A241" s="14">
        <v>298</v>
      </c>
      <c r="B241" s="42" t="s">
        <v>1595</v>
      </c>
      <c r="C241" s="43" t="s">
        <v>9</v>
      </c>
      <c r="D241" s="42" t="s">
        <v>138</v>
      </c>
      <c r="E241" s="70">
        <v>43055</v>
      </c>
      <c r="F241" s="71" t="s">
        <v>1988</v>
      </c>
      <c r="G241" s="42">
        <v>8172000318</v>
      </c>
      <c r="H241" s="179" t="s">
        <v>4941</v>
      </c>
      <c r="I241" s="42" t="s">
        <v>570</v>
      </c>
      <c r="J241" s="42" t="s">
        <v>1989</v>
      </c>
      <c r="K241" s="42" t="s">
        <v>109</v>
      </c>
      <c r="L241" s="46">
        <v>100000</v>
      </c>
      <c r="M241" s="42" t="s">
        <v>66</v>
      </c>
      <c r="N241" s="42" t="s">
        <v>67</v>
      </c>
      <c r="O241" s="42" t="s">
        <v>1990</v>
      </c>
      <c r="P241" s="42" t="s">
        <v>1991</v>
      </c>
      <c r="Q241" s="42" t="s">
        <v>1992</v>
      </c>
      <c r="R241" s="14" t="s">
        <v>575</v>
      </c>
      <c r="S241" s="47" t="s">
        <v>72</v>
      </c>
      <c r="T241" s="42" t="s">
        <v>1659</v>
      </c>
      <c r="U241" s="14" t="s">
        <v>115</v>
      </c>
      <c r="V241" s="42" t="s">
        <v>941</v>
      </c>
      <c r="W241" s="42" t="s">
        <v>661</v>
      </c>
      <c r="X241" s="42" t="s">
        <v>77</v>
      </c>
      <c r="Y241" s="42" t="s">
        <v>1358</v>
      </c>
      <c r="Z241" s="48" t="s">
        <v>4937</v>
      </c>
    </row>
    <row r="242" spans="1:26" x14ac:dyDescent="0.25">
      <c r="A242" s="14">
        <v>299</v>
      </c>
      <c r="B242" s="42" t="s">
        <v>1595</v>
      </c>
      <c r="C242" s="43" t="s">
        <v>9</v>
      </c>
      <c r="D242" s="42" t="s">
        <v>138</v>
      </c>
      <c r="E242" s="70">
        <v>43055</v>
      </c>
      <c r="F242" s="71" t="s">
        <v>1993</v>
      </c>
      <c r="G242" s="42">
        <v>8173000146</v>
      </c>
      <c r="H242" s="179" t="s">
        <v>4941</v>
      </c>
      <c r="I242" s="42" t="s">
        <v>1994</v>
      </c>
      <c r="J242" s="42" t="s">
        <v>1995</v>
      </c>
      <c r="K242" s="42" t="s">
        <v>121</v>
      </c>
      <c r="L242" s="46">
        <v>100000</v>
      </c>
      <c r="M242" s="42" t="s">
        <v>66</v>
      </c>
      <c r="N242" s="42" t="s">
        <v>67</v>
      </c>
      <c r="O242" s="42" t="s">
        <v>1996</v>
      </c>
      <c r="P242" s="42" t="s">
        <v>1997</v>
      </c>
      <c r="Q242" s="42" t="s">
        <v>1998</v>
      </c>
      <c r="R242" s="14" t="s">
        <v>1999</v>
      </c>
      <c r="S242" s="47" t="s">
        <v>72</v>
      </c>
      <c r="T242" s="42" t="s">
        <v>1659</v>
      </c>
      <c r="U242" s="14" t="s">
        <v>115</v>
      </c>
      <c r="V242" s="42" t="s">
        <v>941</v>
      </c>
      <c r="W242" s="42" t="s">
        <v>661</v>
      </c>
      <c r="X242" s="42" t="s">
        <v>77</v>
      </c>
      <c r="Y242" s="42" t="s">
        <v>1358</v>
      </c>
      <c r="Z242" s="48" t="s">
        <v>4937</v>
      </c>
    </row>
    <row r="243" spans="1:26" x14ac:dyDescent="0.25">
      <c r="A243" s="14">
        <v>300</v>
      </c>
      <c r="B243" s="42" t="s">
        <v>1595</v>
      </c>
      <c r="C243" s="43" t="s">
        <v>9</v>
      </c>
      <c r="D243" s="42" t="s">
        <v>138</v>
      </c>
      <c r="E243" s="70">
        <v>43056</v>
      </c>
      <c r="F243" s="71" t="s">
        <v>2000</v>
      </c>
      <c r="G243" s="42">
        <v>8172000273</v>
      </c>
      <c r="H243" s="179" t="s">
        <v>4941</v>
      </c>
      <c r="I243" s="42" t="s">
        <v>1694</v>
      </c>
      <c r="J243" s="42" t="s">
        <v>1695</v>
      </c>
      <c r="K243" s="42" t="s">
        <v>121</v>
      </c>
      <c r="L243" s="46">
        <v>100000</v>
      </c>
      <c r="M243" s="42" t="s">
        <v>66</v>
      </c>
      <c r="N243" s="42" t="s">
        <v>67</v>
      </c>
      <c r="O243" s="42" t="s">
        <v>2001</v>
      </c>
      <c r="P243" s="42" t="s">
        <v>2002</v>
      </c>
      <c r="Q243" s="42" t="s">
        <v>2003</v>
      </c>
      <c r="R243" s="14" t="s">
        <v>1699</v>
      </c>
      <c r="S243" s="47" t="s">
        <v>72</v>
      </c>
      <c r="T243" s="42" t="s">
        <v>1659</v>
      </c>
      <c r="U243" s="14" t="s">
        <v>115</v>
      </c>
      <c r="V243" s="42" t="s">
        <v>941</v>
      </c>
      <c r="W243" s="42" t="s">
        <v>661</v>
      </c>
      <c r="X243" s="42" t="s">
        <v>77</v>
      </c>
      <c r="Y243" s="42" t="s">
        <v>1358</v>
      </c>
      <c r="Z243" s="48" t="s">
        <v>4937</v>
      </c>
    </row>
    <row r="244" spans="1:26" x14ac:dyDescent="0.25">
      <c r="A244" s="14">
        <v>301</v>
      </c>
      <c r="B244" s="42" t="s">
        <v>1595</v>
      </c>
      <c r="C244" s="43" t="s">
        <v>9</v>
      </c>
      <c r="D244" s="42" t="s">
        <v>138</v>
      </c>
      <c r="E244" s="70">
        <v>43056</v>
      </c>
      <c r="F244" s="71" t="s">
        <v>2004</v>
      </c>
      <c r="G244" s="42">
        <v>8169000796</v>
      </c>
      <c r="H244" s="179" t="s">
        <v>4941</v>
      </c>
      <c r="I244" s="42" t="s">
        <v>2005</v>
      </c>
      <c r="J244" s="42" t="s">
        <v>2006</v>
      </c>
      <c r="K244" s="42" t="s">
        <v>121</v>
      </c>
      <c r="L244" s="46">
        <v>100000</v>
      </c>
      <c r="M244" s="42" t="s">
        <v>66</v>
      </c>
      <c r="N244" s="42" t="s">
        <v>67</v>
      </c>
      <c r="O244" s="42" t="s">
        <v>2007</v>
      </c>
      <c r="P244" s="42" t="s">
        <v>2008</v>
      </c>
      <c r="Q244" s="42" t="s">
        <v>2009</v>
      </c>
      <c r="R244" s="14" t="s">
        <v>2010</v>
      </c>
      <c r="S244" s="47" t="s">
        <v>72</v>
      </c>
      <c r="T244" s="42" t="s">
        <v>1659</v>
      </c>
      <c r="U244" s="14" t="s">
        <v>115</v>
      </c>
      <c r="V244" s="42" t="s">
        <v>941</v>
      </c>
      <c r="W244" s="42" t="s">
        <v>661</v>
      </c>
      <c r="X244" s="42" t="s">
        <v>77</v>
      </c>
      <c r="Y244" s="42" t="s">
        <v>1358</v>
      </c>
      <c r="Z244" s="48" t="s">
        <v>4937</v>
      </c>
    </row>
    <row r="245" spans="1:26" x14ac:dyDescent="0.25">
      <c r="A245" s="14">
        <v>302</v>
      </c>
      <c r="B245" s="42" t="s">
        <v>1595</v>
      </c>
      <c r="C245" s="43" t="s">
        <v>9</v>
      </c>
      <c r="D245" s="42" t="s">
        <v>138</v>
      </c>
      <c r="E245" s="70">
        <v>43056</v>
      </c>
      <c r="F245" s="71" t="s">
        <v>2011</v>
      </c>
      <c r="G245" s="42">
        <v>8169000431</v>
      </c>
      <c r="H245" s="179" t="s">
        <v>4941</v>
      </c>
      <c r="I245" s="42" t="s">
        <v>1050</v>
      </c>
      <c r="J245" s="42" t="s">
        <v>1051</v>
      </c>
      <c r="K245" s="42" t="s">
        <v>121</v>
      </c>
      <c r="L245" s="46">
        <v>50000</v>
      </c>
      <c r="M245" s="42" t="s">
        <v>66</v>
      </c>
      <c r="N245" s="42" t="s">
        <v>67</v>
      </c>
      <c r="O245" s="42" t="s">
        <v>2012</v>
      </c>
      <c r="P245" s="42" t="s">
        <v>2013</v>
      </c>
      <c r="Q245" s="42" t="s">
        <v>2014</v>
      </c>
      <c r="R245" s="14" t="s">
        <v>1055</v>
      </c>
      <c r="S245" s="47" t="s">
        <v>72</v>
      </c>
      <c r="T245" s="42" t="s">
        <v>1659</v>
      </c>
      <c r="U245" s="14" t="s">
        <v>115</v>
      </c>
      <c r="V245" s="42" t="s">
        <v>941</v>
      </c>
      <c r="W245" s="42" t="s">
        <v>661</v>
      </c>
      <c r="X245" s="42" t="s">
        <v>77</v>
      </c>
      <c r="Y245" s="42" t="s">
        <v>1358</v>
      </c>
      <c r="Z245" s="48" t="s">
        <v>4937</v>
      </c>
    </row>
    <row r="246" spans="1:26" x14ac:dyDescent="0.25">
      <c r="A246" s="14">
        <v>303</v>
      </c>
      <c r="B246" s="42" t="s">
        <v>1595</v>
      </c>
      <c r="C246" s="43" t="s">
        <v>9</v>
      </c>
      <c r="D246" s="42" t="s">
        <v>138</v>
      </c>
      <c r="E246" s="70">
        <v>43056</v>
      </c>
      <c r="F246" s="71" t="s">
        <v>2015</v>
      </c>
      <c r="G246" s="42">
        <v>8169000341</v>
      </c>
      <c r="H246" s="179" t="s">
        <v>4941</v>
      </c>
      <c r="I246" s="42" t="s">
        <v>2016</v>
      </c>
      <c r="J246" s="42" t="s">
        <v>2017</v>
      </c>
      <c r="K246" s="42" t="s">
        <v>109</v>
      </c>
      <c r="L246" s="46">
        <v>100000</v>
      </c>
      <c r="M246" s="42" t="s">
        <v>66</v>
      </c>
      <c r="N246" s="42" t="s">
        <v>67</v>
      </c>
      <c r="O246" s="42" t="s">
        <v>2018</v>
      </c>
      <c r="P246" s="42" t="s">
        <v>2019</v>
      </c>
      <c r="Q246" s="42" t="s">
        <v>2020</v>
      </c>
      <c r="R246" s="14" t="s">
        <v>2021</v>
      </c>
      <c r="S246" s="47" t="s">
        <v>72</v>
      </c>
      <c r="T246" s="42" t="s">
        <v>1659</v>
      </c>
      <c r="U246" s="14" t="s">
        <v>115</v>
      </c>
      <c r="V246" s="42" t="s">
        <v>941</v>
      </c>
      <c r="W246" s="42" t="s">
        <v>661</v>
      </c>
      <c r="X246" s="42" t="s">
        <v>77</v>
      </c>
      <c r="Y246" s="42" t="s">
        <v>1358</v>
      </c>
      <c r="Z246" s="48" t="s">
        <v>4937</v>
      </c>
    </row>
    <row r="247" spans="1:26" x14ac:dyDescent="0.25">
      <c r="A247" s="14">
        <v>304</v>
      </c>
      <c r="B247" s="42" t="s">
        <v>1595</v>
      </c>
      <c r="C247" s="43" t="s">
        <v>9</v>
      </c>
      <c r="D247" s="42" t="s">
        <v>138</v>
      </c>
      <c r="E247" s="70">
        <v>43057</v>
      </c>
      <c r="F247" s="71" t="s">
        <v>2022</v>
      </c>
      <c r="G247" s="42">
        <v>8179001095</v>
      </c>
      <c r="H247" s="179" t="s">
        <v>4941</v>
      </c>
      <c r="I247" s="42" t="s">
        <v>2023</v>
      </c>
      <c r="J247" s="42" t="s">
        <v>2024</v>
      </c>
      <c r="K247" s="42" t="s">
        <v>109</v>
      </c>
      <c r="L247" s="46">
        <v>100000</v>
      </c>
      <c r="M247" s="42" t="s">
        <v>66</v>
      </c>
      <c r="N247" s="42" t="s">
        <v>67</v>
      </c>
      <c r="O247" s="42" t="s">
        <v>2025</v>
      </c>
      <c r="P247" s="42" t="s">
        <v>2026</v>
      </c>
      <c r="Q247" s="42" t="s">
        <v>2027</v>
      </c>
      <c r="R247" s="14" t="s">
        <v>2028</v>
      </c>
      <c r="S247" s="47" t="s">
        <v>72</v>
      </c>
      <c r="T247" s="42" t="s">
        <v>1659</v>
      </c>
      <c r="U247" s="14" t="s">
        <v>115</v>
      </c>
      <c r="V247" s="42" t="s">
        <v>941</v>
      </c>
      <c r="W247" s="42" t="s">
        <v>661</v>
      </c>
      <c r="X247" s="42" t="s">
        <v>77</v>
      </c>
      <c r="Y247" s="42" t="s">
        <v>1358</v>
      </c>
      <c r="Z247" s="48" t="s">
        <v>4937</v>
      </c>
    </row>
    <row r="248" spans="1:26" x14ac:dyDescent="0.25">
      <c r="A248" s="14">
        <v>305</v>
      </c>
      <c r="B248" s="42" t="s">
        <v>1595</v>
      </c>
      <c r="C248" s="43" t="s">
        <v>9</v>
      </c>
      <c r="D248" s="42" t="s">
        <v>138</v>
      </c>
      <c r="E248" s="70">
        <v>43057</v>
      </c>
      <c r="F248" s="71" t="s">
        <v>2029</v>
      </c>
      <c r="G248" s="42">
        <v>8162000378</v>
      </c>
      <c r="H248" s="179" t="s">
        <v>4941</v>
      </c>
      <c r="I248" s="42" t="s">
        <v>2030</v>
      </c>
      <c r="J248" s="42" t="s">
        <v>2031</v>
      </c>
      <c r="K248" s="42" t="s">
        <v>109</v>
      </c>
      <c r="L248" s="46">
        <v>50000</v>
      </c>
      <c r="M248" s="42" t="s">
        <v>66</v>
      </c>
      <c r="N248" s="42" t="s">
        <v>67</v>
      </c>
      <c r="O248" s="42" t="s">
        <v>2032</v>
      </c>
      <c r="P248" s="42" t="s">
        <v>2033</v>
      </c>
      <c r="Q248" s="42" t="s">
        <v>2034</v>
      </c>
      <c r="R248" s="14" t="s">
        <v>2035</v>
      </c>
      <c r="S248" s="47" t="s">
        <v>72</v>
      </c>
      <c r="T248" s="42" t="s">
        <v>1659</v>
      </c>
      <c r="U248" s="14" t="s">
        <v>115</v>
      </c>
      <c r="V248" s="42" t="s">
        <v>941</v>
      </c>
      <c r="W248" s="42" t="s">
        <v>661</v>
      </c>
      <c r="X248" s="42" t="s">
        <v>77</v>
      </c>
      <c r="Y248" s="42" t="s">
        <v>1358</v>
      </c>
      <c r="Z248" s="48" t="s">
        <v>4937</v>
      </c>
    </row>
    <row r="249" spans="1:26" x14ac:dyDescent="0.25">
      <c r="A249" s="14">
        <v>306</v>
      </c>
      <c r="B249" s="42" t="s">
        <v>1595</v>
      </c>
      <c r="C249" s="43" t="s">
        <v>9</v>
      </c>
      <c r="D249" s="42" t="s">
        <v>138</v>
      </c>
      <c r="E249" s="70">
        <v>43057</v>
      </c>
      <c r="F249" s="71" t="s">
        <v>2036</v>
      </c>
      <c r="G249" s="42">
        <v>8162000387</v>
      </c>
      <c r="H249" s="179" t="s">
        <v>4941</v>
      </c>
      <c r="I249" s="42" t="s">
        <v>311</v>
      </c>
      <c r="J249" s="42" t="s">
        <v>312</v>
      </c>
      <c r="K249" s="42" t="s">
        <v>121</v>
      </c>
      <c r="L249" s="46">
        <v>50000</v>
      </c>
      <c r="M249" s="42" t="s">
        <v>66</v>
      </c>
      <c r="N249" s="42" t="s">
        <v>67</v>
      </c>
      <c r="O249" s="42" t="s">
        <v>2037</v>
      </c>
      <c r="P249" s="42" t="s">
        <v>2038</v>
      </c>
      <c r="Q249" s="42" t="s">
        <v>2039</v>
      </c>
      <c r="R249" s="14" t="s">
        <v>316</v>
      </c>
      <c r="S249" s="47" t="s">
        <v>72</v>
      </c>
      <c r="T249" s="42" t="s">
        <v>1659</v>
      </c>
      <c r="U249" s="14" t="s">
        <v>115</v>
      </c>
      <c r="V249" s="42" t="s">
        <v>941</v>
      </c>
      <c r="W249" s="42" t="s">
        <v>661</v>
      </c>
      <c r="X249" s="42" t="s">
        <v>77</v>
      </c>
      <c r="Y249" s="42" t="s">
        <v>1358</v>
      </c>
      <c r="Z249" s="48" t="s">
        <v>4937</v>
      </c>
    </row>
    <row r="250" spans="1:26" x14ac:dyDescent="0.25">
      <c r="A250" s="14">
        <v>308</v>
      </c>
      <c r="B250" s="42" t="s">
        <v>1595</v>
      </c>
      <c r="C250" s="43" t="s">
        <v>9</v>
      </c>
      <c r="D250" s="42" t="s">
        <v>138</v>
      </c>
      <c r="E250" s="70">
        <v>43058</v>
      </c>
      <c r="F250" s="71" t="s">
        <v>2047</v>
      </c>
      <c r="G250" s="42">
        <v>8173000145</v>
      </c>
      <c r="H250" s="179" t="s">
        <v>4941</v>
      </c>
      <c r="I250" s="42" t="s">
        <v>2048</v>
      </c>
      <c r="J250" s="42" t="s">
        <v>2049</v>
      </c>
      <c r="K250" s="42" t="s">
        <v>121</v>
      </c>
      <c r="L250" s="46">
        <v>50000</v>
      </c>
      <c r="M250" s="42" t="s">
        <v>66</v>
      </c>
      <c r="N250" s="42" t="s">
        <v>67</v>
      </c>
      <c r="O250" s="42" t="s">
        <v>2050</v>
      </c>
      <c r="P250" s="42" t="s">
        <v>2051</v>
      </c>
      <c r="Q250" s="42" t="s">
        <v>2052</v>
      </c>
      <c r="R250" s="14" t="s">
        <v>2053</v>
      </c>
      <c r="S250" s="47" t="s">
        <v>72</v>
      </c>
      <c r="T250" s="42" t="s">
        <v>1659</v>
      </c>
      <c r="U250" s="14" t="s">
        <v>115</v>
      </c>
      <c r="V250" s="42" t="s">
        <v>941</v>
      </c>
      <c r="W250" s="42" t="s">
        <v>661</v>
      </c>
      <c r="X250" s="42" t="s">
        <v>77</v>
      </c>
      <c r="Y250" s="42" t="s">
        <v>1358</v>
      </c>
      <c r="Z250" s="48" t="s">
        <v>4937</v>
      </c>
    </row>
    <row r="251" spans="1:26" x14ac:dyDescent="0.25">
      <c r="A251" s="14">
        <v>309</v>
      </c>
      <c r="B251" s="42" t="s">
        <v>1595</v>
      </c>
      <c r="C251" s="43" t="s">
        <v>9</v>
      </c>
      <c r="D251" s="42" t="s">
        <v>138</v>
      </c>
      <c r="E251" s="70">
        <v>43058</v>
      </c>
      <c r="F251" s="71" t="s">
        <v>2054</v>
      </c>
      <c r="G251" s="42">
        <v>8179001134</v>
      </c>
      <c r="H251" s="179" t="s">
        <v>4941</v>
      </c>
      <c r="I251" s="42" t="s">
        <v>2055</v>
      </c>
      <c r="J251" s="42" t="s">
        <v>2056</v>
      </c>
      <c r="K251" s="42" t="s">
        <v>109</v>
      </c>
      <c r="L251" s="46">
        <v>150000</v>
      </c>
      <c r="M251" s="42" t="s">
        <v>66</v>
      </c>
      <c r="N251" s="42" t="s">
        <v>67</v>
      </c>
      <c r="O251" s="42" t="s">
        <v>2057</v>
      </c>
      <c r="P251" s="42" t="s">
        <v>2058</v>
      </c>
      <c r="Q251" s="42" t="s">
        <v>2059</v>
      </c>
      <c r="R251" s="14" t="s">
        <v>2060</v>
      </c>
      <c r="S251" s="47" t="s">
        <v>72</v>
      </c>
      <c r="T251" s="42" t="s">
        <v>1659</v>
      </c>
      <c r="U251" s="14" t="s">
        <v>115</v>
      </c>
      <c r="V251" s="42" t="s">
        <v>941</v>
      </c>
      <c r="W251" s="42" t="s">
        <v>661</v>
      </c>
      <c r="X251" s="42" t="s">
        <v>77</v>
      </c>
      <c r="Y251" s="42" t="s">
        <v>1358</v>
      </c>
      <c r="Z251" s="48" t="s">
        <v>4937</v>
      </c>
    </row>
    <row r="252" spans="1:26" x14ac:dyDescent="0.25">
      <c r="A252" s="14">
        <v>310</v>
      </c>
      <c r="B252" s="42" t="s">
        <v>1595</v>
      </c>
      <c r="C252" s="43" t="s">
        <v>9</v>
      </c>
      <c r="D252" s="42" t="s">
        <v>138</v>
      </c>
      <c r="E252" s="70">
        <v>43059</v>
      </c>
      <c r="F252" s="71" t="s">
        <v>2061</v>
      </c>
      <c r="G252" s="42">
        <v>8179001295</v>
      </c>
      <c r="H252" s="179" t="s">
        <v>4941</v>
      </c>
      <c r="I252" s="42" t="s">
        <v>2062</v>
      </c>
      <c r="J252" s="42" t="s">
        <v>2063</v>
      </c>
      <c r="K252" s="42" t="s">
        <v>121</v>
      </c>
      <c r="L252" s="46">
        <v>50000</v>
      </c>
      <c r="M252" s="42" t="s">
        <v>66</v>
      </c>
      <c r="N252" s="42" t="s">
        <v>67</v>
      </c>
      <c r="O252" s="42" t="s">
        <v>2064</v>
      </c>
      <c r="P252" s="42" t="s">
        <v>2065</v>
      </c>
      <c r="Q252" s="42" t="s">
        <v>2066</v>
      </c>
      <c r="R252" s="14" t="s">
        <v>2067</v>
      </c>
      <c r="S252" s="47" t="s">
        <v>72</v>
      </c>
      <c r="T252" s="42" t="s">
        <v>1659</v>
      </c>
      <c r="U252" s="14" t="s">
        <v>115</v>
      </c>
      <c r="V252" s="42" t="s">
        <v>941</v>
      </c>
      <c r="W252" s="42" t="s">
        <v>661</v>
      </c>
      <c r="X252" s="42" t="s">
        <v>77</v>
      </c>
      <c r="Y252" s="42" t="s">
        <v>1358</v>
      </c>
      <c r="Z252" s="48" t="s">
        <v>4937</v>
      </c>
    </row>
    <row r="253" spans="1:26" x14ac:dyDescent="0.25">
      <c r="A253" s="14">
        <v>311</v>
      </c>
      <c r="B253" s="42" t="s">
        <v>1595</v>
      </c>
      <c r="C253" s="43" t="s">
        <v>9</v>
      </c>
      <c r="D253" s="42" t="s">
        <v>138</v>
      </c>
      <c r="E253" s="70">
        <v>43059</v>
      </c>
      <c r="F253" s="71" t="s">
        <v>2068</v>
      </c>
      <c r="G253" s="42">
        <v>8179001221</v>
      </c>
      <c r="H253" s="179" t="s">
        <v>4941</v>
      </c>
      <c r="I253" s="42" t="s">
        <v>1039</v>
      </c>
      <c r="J253" s="42" t="s">
        <v>1040</v>
      </c>
      <c r="K253" s="42" t="s">
        <v>121</v>
      </c>
      <c r="L253" s="46">
        <v>50000</v>
      </c>
      <c r="M253" s="42" t="s">
        <v>66</v>
      </c>
      <c r="N253" s="42" t="s">
        <v>67</v>
      </c>
      <c r="O253" s="42" t="s">
        <v>2069</v>
      </c>
      <c r="P253" s="42" t="s">
        <v>2070</v>
      </c>
      <c r="Q253" s="42" t="s">
        <v>2071</v>
      </c>
      <c r="R253" s="14" t="s">
        <v>1044</v>
      </c>
      <c r="S253" s="47" t="s">
        <v>72</v>
      </c>
      <c r="T253" s="42" t="s">
        <v>1659</v>
      </c>
      <c r="U253" s="14" t="s">
        <v>115</v>
      </c>
      <c r="V253" s="42" t="s">
        <v>941</v>
      </c>
      <c r="W253" s="42" t="s">
        <v>661</v>
      </c>
      <c r="X253" s="42" t="s">
        <v>77</v>
      </c>
      <c r="Y253" s="42" t="s">
        <v>1358</v>
      </c>
      <c r="Z253" s="48" t="s">
        <v>4937</v>
      </c>
    </row>
    <row r="254" spans="1:26" x14ac:dyDescent="0.25">
      <c r="A254" s="14">
        <v>312</v>
      </c>
      <c r="B254" s="42" t="s">
        <v>1595</v>
      </c>
      <c r="C254" s="43" t="s">
        <v>9</v>
      </c>
      <c r="D254" s="42" t="s">
        <v>138</v>
      </c>
      <c r="E254" s="70">
        <v>43059</v>
      </c>
      <c r="F254" s="71" t="s">
        <v>2072</v>
      </c>
      <c r="G254" s="42">
        <v>8179001251</v>
      </c>
      <c r="H254" s="179" t="s">
        <v>4941</v>
      </c>
      <c r="I254" s="42" t="s">
        <v>2073</v>
      </c>
      <c r="J254" s="42" t="s">
        <v>2074</v>
      </c>
      <c r="K254" s="42" t="s">
        <v>121</v>
      </c>
      <c r="L254" s="46">
        <v>50000</v>
      </c>
      <c r="M254" s="42" t="s">
        <v>66</v>
      </c>
      <c r="N254" s="42" t="s">
        <v>67</v>
      </c>
      <c r="O254" s="42" t="s">
        <v>2075</v>
      </c>
      <c r="P254" s="42" t="s">
        <v>2076</v>
      </c>
      <c r="Q254" s="42" t="s">
        <v>2077</v>
      </c>
      <c r="R254" s="14" t="s">
        <v>2078</v>
      </c>
      <c r="S254" s="47" t="s">
        <v>72</v>
      </c>
      <c r="T254" s="42" t="s">
        <v>1659</v>
      </c>
      <c r="U254" s="14" t="s">
        <v>115</v>
      </c>
      <c r="V254" s="42" t="s">
        <v>941</v>
      </c>
      <c r="W254" s="42" t="s">
        <v>661</v>
      </c>
      <c r="X254" s="42" t="s">
        <v>77</v>
      </c>
      <c r="Y254" s="42" t="s">
        <v>1358</v>
      </c>
      <c r="Z254" s="48" t="s">
        <v>4937</v>
      </c>
    </row>
    <row r="255" spans="1:26" x14ac:dyDescent="0.25">
      <c r="A255" s="14">
        <v>313</v>
      </c>
      <c r="B255" s="42" t="s">
        <v>1595</v>
      </c>
      <c r="C255" s="43" t="s">
        <v>9</v>
      </c>
      <c r="D255" s="42" t="s">
        <v>138</v>
      </c>
      <c r="E255" s="70">
        <v>43059</v>
      </c>
      <c r="F255" s="71" t="s">
        <v>2079</v>
      </c>
      <c r="G255" s="42">
        <v>8172000411</v>
      </c>
      <c r="H255" s="179" t="s">
        <v>4941</v>
      </c>
      <c r="I255" s="42" t="s">
        <v>1968</v>
      </c>
      <c r="J255" s="42" t="s">
        <v>1969</v>
      </c>
      <c r="K255" s="42" t="s">
        <v>121</v>
      </c>
      <c r="L255" s="46">
        <v>50000</v>
      </c>
      <c r="M255" s="42" t="s">
        <v>66</v>
      </c>
      <c r="N255" s="42" t="s">
        <v>67</v>
      </c>
      <c r="O255" s="42" t="s">
        <v>2080</v>
      </c>
      <c r="P255" s="42" t="s">
        <v>2081</v>
      </c>
      <c r="Q255" s="42" t="s">
        <v>2082</v>
      </c>
      <c r="R255" s="14" t="s">
        <v>1973</v>
      </c>
      <c r="S255" s="47" t="s">
        <v>72</v>
      </c>
      <c r="T255" s="42" t="s">
        <v>1659</v>
      </c>
      <c r="U255" s="14" t="s">
        <v>115</v>
      </c>
      <c r="V255" s="42" t="s">
        <v>941</v>
      </c>
      <c r="W255" s="42" t="s">
        <v>661</v>
      </c>
      <c r="X255" s="42" t="s">
        <v>77</v>
      </c>
      <c r="Y255" s="42" t="s">
        <v>1358</v>
      </c>
      <c r="Z255" s="48" t="s">
        <v>4937</v>
      </c>
    </row>
    <row r="256" spans="1:26" x14ac:dyDescent="0.25">
      <c r="A256" s="14">
        <v>315</v>
      </c>
      <c r="B256" s="42" t="s">
        <v>1595</v>
      </c>
      <c r="C256" s="43" t="s">
        <v>9</v>
      </c>
      <c r="D256" s="42" t="s">
        <v>138</v>
      </c>
      <c r="E256" s="70">
        <v>43060</v>
      </c>
      <c r="F256" s="71" t="s">
        <v>2088</v>
      </c>
      <c r="G256" s="42">
        <v>8169000534</v>
      </c>
      <c r="H256" s="179" t="s">
        <v>4941</v>
      </c>
      <c r="I256" s="42" t="s">
        <v>2089</v>
      </c>
      <c r="J256" s="42" t="s">
        <v>2090</v>
      </c>
      <c r="K256" s="42" t="s">
        <v>109</v>
      </c>
      <c r="L256" s="46">
        <v>50000</v>
      </c>
      <c r="M256" s="42" t="s">
        <v>66</v>
      </c>
      <c r="N256" s="42" t="s">
        <v>67</v>
      </c>
      <c r="O256" s="42" t="s">
        <v>2091</v>
      </c>
      <c r="P256" s="42" t="s">
        <v>2092</v>
      </c>
      <c r="Q256" s="42" t="s">
        <v>2093</v>
      </c>
      <c r="R256" s="14" t="s">
        <v>2094</v>
      </c>
      <c r="S256" s="47" t="s">
        <v>72</v>
      </c>
      <c r="T256" s="42" t="s">
        <v>1659</v>
      </c>
      <c r="U256" s="14" t="s">
        <v>115</v>
      </c>
      <c r="V256" s="42" t="s">
        <v>941</v>
      </c>
      <c r="W256" s="42" t="s">
        <v>661</v>
      </c>
      <c r="X256" s="42" t="s">
        <v>77</v>
      </c>
      <c r="Y256" s="42" t="s">
        <v>1358</v>
      </c>
      <c r="Z256" s="48" t="s">
        <v>4937</v>
      </c>
    </row>
    <row r="257" spans="1:26" x14ac:dyDescent="0.25">
      <c r="A257" s="14">
        <v>316</v>
      </c>
      <c r="B257" s="42" t="s">
        <v>1595</v>
      </c>
      <c r="C257" s="43" t="s">
        <v>9</v>
      </c>
      <c r="D257" s="42" t="s">
        <v>138</v>
      </c>
      <c r="E257" s="70">
        <v>43061</v>
      </c>
      <c r="F257" s="71" t="s">
        <v>2095</v>
      </c>
      <c r="G257" s="42">
        <v>8172000265</v>
      </c>
      <c r="H257" s="179" t="s">
        <v>4941</v>
      </c>
      <c r="I257" s="42" t="s">
        <v>2096</v>
      </c>
      <c r="J257" s="42" t="s">
        <v>2097</v>
      </c>
      <c r="K257" s="42" t="s">
        <v>121</v>
      </c>
      <c r="L257" s="46">
        <v>50000</v>
      </c>
      <c r="M257" s="42" t="s">
        <v>66</v>
      </c>
      <c r="N257" s="42" t="s">
        <v>67</v>
      </c>
      <c r="O257" s="42" t="s">
        <v>2098</v>
      </c>
      <c r="P257" s="42" t="s">
        <v>2099</v>
      </c>
      <c r="Q257" s="42" t="s">
        <v>2100</v>
      </c>
      <c r="R257" s="14" t="s">
        <v>2101</v>
      </c>
      <c r="S257" s="47" t="s">
        <v>72</v>
      </c>
      <c r="T257" s="42" t="s">
        <v>1659</v>
      </c>
      <c r="U257" s="14" t="s">
        <v>115</v>
      </c>
      <c r="V257" s="42" t="s">
        <v>941</v>
      </c>
      <c r="W257" s="42" t="s">
        <v>661</v>
      </c>
      <c r="X257" s="42" t="s">
        <v>77</v>
      </c>
      <c r="Y257" s="42" t="s">
        <v>1358</v>
      </c>
      <c r="Z257" s="48" t="s">
        <v>4937</v>
      </c>
    </row>
    <row r="258" spans="1:26" x14ac:dyDescent="0.25">
      <c r="A258" s="14">
        <v>317</v>
      </c>
      <c r="B258" s="42" t="s">
        <v>1595</v>
      </c>
      <c r="C258" s="43" t="s">
        <v>9</v>
      </c>
      <c r="D258" s="42" t="s">
        <v>138</v>
      </c>
      <c r="E258" s="70">
        <v>43061</v>
      </c>
      <c r="F258" s="71" t="s">
        <v>2102</v>
      </c>
      <c r="G258" s="42">
        <v>8179001139</v>
      </c>
      <c r="H258" s="179" t="s">
        <v>4941</v>
      </c>
      <c r="I258" s="42" t="s">
        <v>2103</v>
      </c>
      <c r="J258" s="42" t="s">
        <v>2104</v>
      </c>
      <c r="K258" s="42" t="s">
        <v>109</v>
      </c>
      <c r="L258" s="46">
        <v>50000</v>
      </c>
      <c r="M258" s="42" t="s">
        <v>66</v>
      </c>
      <c r="N258" s="42" t="s">
        <v>67</v>
      </c>
      <c r="O258" s="42" t="s">
        <v>2105</v>
      </c>
      <c r="P258" s="42" t="s">
        <v>2106</v>
      </c>
      <c r="Q258" s="42" t="s">
        <v>2107</v>
      </c>
      <c r="R258" s="14" t="s">
        <v>2108</v>
      </c>
      <c r="S258" s="47" t="s">
        <v>72</v>
      </c>
      <c r="T258" s="42" t="s">
        <v>1659</v>
      </c>
      <c r="U258" s="14" t="s">
        <v>115</v>
      </c>
      <c r="V258" s="42" t="s">
        <v>941</v>
      </c>
      <c r="W258" s="42" t="s">
        <v>661</v>
      </c>
      <c r="X258" s="42" t="s">
        <v>77</v>
      </c>
      <c r="Y258" s="42" t="s">
        <v>1358</v>
      </c>
      <c r="Z258" s="48" t="s">
        <v>4937</v>
      </c>
    </row>
    <row r="259" spans="1:26" x14ac:dyDescent="0.25">
      <c r="A259" s="14">
        <v>318</v>
      </c>
      <c r="B259" s="42" t="s">
        <v>1595</v>
      </c>
      <c r="C259" s="43" t="s">
        <v>9</v>
      </c>
      <c r="D259" s="42" t="s">
        <v>138</v>
      </c>
      <c r="E259" s="70">
        <v>43062</v>
      </c>
      <c r="F259" s="71" t="s">
        <v>2109</v>
      </c>
      <c r="G259" s="42">
        <v>8172000428</v>
      </c>
      <c r="H259" s="179" t="s">
        <v>4941</v>
      </c>
      <c r="I259" s="42" t="s">
        <v>2110</v>
      </c>
      <c r="J259" s="42" t="s">
        <v>2111</v>
      </c>
      <c r="K259" s="42" t="s">
        <v>121</v>
      </c>
      <c r="L259" s="46">
        <v>150000</v>
      </c>
      <c r="M259" s="42" t="s">
        <v>66</v>
      </c>
      <c r="N259" s="42" t="s">
        <v>67</v>
      </c>
      <c r="O259" s="42" t="s">
        <v>2112</v>
      </c>
      <c r="P259" s="42" t="s">
        <v>2113</v>
      </c>
      <c r="Q259" s="42" t="s">
        <v>2114</v>
      </c>
      <c r="R259" s="14" t="s">
        <v>2115</v>
      </c>
      <c r="S259" s="47" t="s">
        <v>72</v>
      </c>
      <c r="T259" s="42" t="s">
        <v>1659</v>
      </c>
      <c r="U259" s="14" t="s">
        <v>115</v>
      </c>
      <c r="V259" s="42" t="s">
        <v>941</v>
      </c>
      <c r="W259" s="42" t="s">
        <v>661</v>
      </c>
      <c r="X259" s="42" t="s">
        <v>77</v>
      </c>
      <c r="Y259" s="42" t="s">
        <v>1358</v>
      </c>
      <c r="Z259" s="48" t="s">
        <v>4937</v>
      </c>
    </row>
    <row r="260" spans="1:26" x14ac:dyDescent="0.25">
      <c r="A260" s="14">
        <v>319</v>
      </c>
      <c r="B260" s="42" t="s">
        <v>1595</v>
      </c>
      <c r="C260" s="43" t="s">
        <v>9</v>
      </c>
      <c r="D260" s="42" t="s">
        <v>138</v>
      </c>
      <c r="E260" s="70">
        <v>43062</v>
      </c>
      <c r="F260" s="71" t="s">
        <v>2116</v>
      </c>
      <c r="G260" s="42">
        <v>8179001230</v>
      </c>
      <c r="H260" s="179" t="s">
        <v>4941</v>
      </c>
      <c r="I260" s="42" t="s">
        <v>2117</v>
      </c>
      <c r="J260" s="42" t="s">
        <v>2118</v>
      </c>
      <c r="K260" s="42" t="s">
        <v>121</v>
      </c>
      <c r="L260" s="46">
        <v>50000</v>
      </c>
      <c r="M260" s="42" t="s">
        <v>66</v>
      </c>
      <c r="N260" s="42" t="s">
        <v>67</v>
      </c>
      <c r="O260" s="42" t="s">
        <v>2119</v>
      </c>
      <c r="P260" s="42" t="s">
        <v>2120</v>
      </c>
      <c r="Q260" s="42" t="s">
        <v>2121</v>
      </c>
      <c r="R260" s="14" t="s">
        <v>2122</v>
      </c>
      <c r="S260" s="47" t="s">
        <v>72</v>
      </c>
      <c r="T260" s="42" t="s">
        <v>1659</v>
      </c>
      <c r="U260" s="14" t="s">
        <v>115</v>
      </c>
      <c r="V260" s="42" t="s">
        <v>941</v>
      </c>
      <c r="W260" s="42" t="s">
        <v>661</v>
      </c>
      <c r="X260" s="42" t="s">
        <v>77</v>
      </c>
      <c r="Y260" s="42" t="s">
        <v>1358</v>
      </c>
      <c r="Z260" s="48" t="s">
        <v>4937</v>
      </c>
    </row>
    <row r="261" spans="1:26" x14ac:dyDescent="0.25">
      <c r="A261" s="14">
        <v>320</v>
      </c>
      <c r="B261" s="42" t="s">
        <v>1595</v>
      </c>
      <c r="C261" s="43" t="s">
        <v>9</v>
      </c>
      <c r="D261" s="42" t="s">
        <v>138</v>
      </c>
      <c r="E261" s="70">
        <v>43062</v>
      </c>
      <c r="F261" s="71" t="s">
        <v>2123</v>
      </c>
      <c r="G261" s="42">
        <v>8172000273</v>
      </c>
      <c r="H261" s="179" t="s">
        <v>4941</v>
      </c>
      <c r="I261" s="42" t="s">
        <v>1694</v>
      </c>
      <c r="J261" s="42" t="s">
        <v>1695</v>
      </c>
      <c r="K261" s="42" t="s">
        <v>121</v>
      </c>
      <c r="L261" s="46">
        <v>100000</v>
      </c>
      <c r="M261" s="42" t="s">
        <v>66</v>
      </c>
      <c r="N261" s="42" t="s">
        <v>67</v>
      </c>
      <c r="O261" s="42" t="s">
        <v>2124</v>
      </c>
      <c r="P261" s="42" t="s">
        <v>2125</v>
      </c>
      <c r="Q261" s="42" t="s">
        <v>2126</v>
      </c>
      <c r="R261" s="14" t="s">
        <v>1699</v>
      </c>
      <c r="S261" s="47" t="s">
        <v>72</v>
      </c>
      <c r="T261" s="42" t="s">
        <v>1659</v>
      </c>
      <c r="U261" s="14" t="s">
        <v>115</v>
      </c>
      <c r="V261" s="42" t="s">
        <v>941</v>
      </c>
      <c r="W261" s="42" t="s">
        <v>661</v>
      </c>
      <c r="X261" s="42" t="s">
        <v>77</v>
      </c>
      <c r="Y261" s="42" t="s">
        <v>1358</v>
      </c>
      <c r="Z261" s="48" t="s">
        <v>4937</v>
      </c>
    </row>
    <row r="262" spans="1:26" x14ac:dyDescent="0.25">
      <c r="A262" s="14">
        <v>321</v>
      </c>
      <c r="B262" s="42" t="s">
        <v>1595</v>
      </c>
      <c r="C262" s="43" t="s">
        <v>9</v>
      </c>
      <c r="D262" s="42" t="s">
        <v>138</v>
      </c>
      <c r="E262" s="70">
        <v>43062</v>
      </c>
      <c r="F262" s="71" t="s">
        <v>2127</v>
      </c>
      <c r="G262" s="42">
        <v>8179001153</v>
      </c>
      <c r="H262" s="179" t="s">
        <v>4941</v>
      </c>
      <c r="I262" s="42" t="s">
        <v>2128</v>
      </c>
      <c r="J262" s="42" t="s">
        <v>2129</v>
      </c>
      <c r="K262" s="42" t="s">
        <v>109</v>
      </c>
      <c r="L262" s="46">
        <v>100000</v>
      </c>
      <c r="M262" s="42" t="s">
        <v>66</v>
      </c>
      <c r="N262" s="42" t="s">
        <v>67</v>
      </c>
      <c r="O262" s="42" t="s">
        <v>2130</v>
      </c>
      <c r="P262" s="42" t="s">
        <v>2131</v>
      </c>
      <c r="Q262" s="42" t="s">
        <v>2132</v>
      </c>
      <c r="R262" s="14" t="s">
        <v>2133</v>
      </c>
      <c r="S262" s="47" t="s">
        <v>72</v>
      </c>
      <c r="T262" s="42" t="s">
        <v>1659</v>
      </c>
      <c r="U262" s="14" t="s">
        <v>115</v>
      </c>
      <c r="V262" s="42" t="s">
        <v>941</v>
      </c>
      <c r="W262" s="42" t="s">
        <v>661</v>
      </c>
      <c r="X262" s="42" t="s">
        <v>77</v>
      </c>
      <c r="Y262" s="42" t="s">
        <v>1358</v>
      </c>
      <c r="Z262" s="48" t="s">
        <v>4937</v>
      </c>
    </row>
    <row r="263" spans="1:26" x14ac:dyDescent="0.25">
      <c r="A263" s="14">
        <v>322</v>
      </c>
      <c r="B263" s="42" t="s">
        <v>1595</v>
      </c>
      <c r="C263" s="43" t="s">
        <v>9</v>
      </c>
      <c r="D263" s="42" t="s">
        <v>138</v>
      </c>
      <c r="E263" s="70">
        <v>43062</v>
      </c>
      <c r="F263" s="71" t="s">
        <v>2134</v>
      </c>
      <c r="G263" s="42">
        <v>8169000394</v>
      </c>
      <c r="H263" s="179" t="s">
        <v>4941</v>
      </c>
      <c r="I263" s="42" t="s">
        <v>989</v>
      </c>
      <c r="J263" s="42" t="s">
        <v>990</v>
      </c>
      <c r="K263" s="42" t="s">
        <v>121</v>
      </c>
      <c r="L263" s="46">
        <v>100000</v>
      </c>
      <c r="M263" s="42" t="s">
        <v>66</v>
      </c>
      <c r="N263" s="42" t="s">
        <v>67</v>
      </c>
      <c r="O263" s="42" t="s">
        <v>2135</v>
      </c>
      <c r="P263" s="42" t="s">
        <v>2136</v>
      </c>
      <c r="Q263" s="42" t="s">
        <v>2137</v>
      </c>
      <c r="R263" s="14" t="s">
        <v>994</v>
      </c>
      <c r="S263" s="47" t="s">
        <v>72</v>
      </c>
      <c r="T263" s="42" t="s">
        <v>1659</v>
      </c>
      <c r="U263" s="14" t="s">
        <v>115</v>
      </c>
      <c r="V263" s="42" t="s">
        <v>941</v>
      </c>
      <c r="W263" s="42" t="s">
        <v>661</v>
      </c>
      <c r="X263" s="42" t="s">
        <v>77</v>
      </c>
      <c r="Y263" s="42" t="s">
        <v>1358</v>
      </c>
      <c r="Z263" s="48" t="s">
        <v>4937</v>
      </c>
    </row>
    <row r="264" spans="1:26" x14ac:dyDescent="0.25">
      <c r="A264" s="14">
        <v>323</v>
      </c>
      <c r="B264" s="42" t="s">
        <v>1595</v>
      </c>
      <c r="C264" s="43" t="s">
        <v>9</v>
      </c>
      <c r="D264" s="42" t="s">
        <v>138</v>
      </c>
      <c r="E264" s="70">
        <v>43062</v>
      </c>
      <c r="F264" s="71" t="s">
        <v>2138</v>
      </c>
      <c r="G264" s="42">
        <v>8162000396</v>
      </c>
      <c r="H264" s="179" t="s">
        <v>4941</v>
      </c>
      <c r="I264" s="42" t="s">
        <v>419</v>
      </c>
      <c r="J264" s="42" t="s">
        <v>420</v>
      </c>
      <c r="K264" s="42" t="s">
        <v>121</v>
      </c>
      <c r="L264" s="46">
        <v>100000</v>
      </c>
      <c r="M264" s="42" t="s">
        <v>66</v>
      </c>
      <c r="N264" s="42" t="s">
        <v>67</v>
      </c>
      <c r="O264" s="42" t="s">
        <v>2139</v>
      </c>
      <c r="P264" s="42" t="s">
        <v>2140</v>
      </c>
      <c r="Q264" s="42" t="s">
        <v>2141</v>
      </c>
      <c r="R264" s="14" t="s">
        <v>424</v>
      </c>
      <c r="S264" s="47" t="s">
        <v>72</v>
      </c>
      <c r="T264" s="42" t="s">
        <v>1659</v>
      </c>
      <c r="U264" s="14" t="s">
        <v>115</v>
      </c>
      <c r="V264" s="42" t="s">
        <v>941</v>
      </c>
      <c r="W264" s="42" t="s">
        <v>661</v>
      </c>
      <c r="X264" s="42" t="s">
        <v>77</v>
      </c>
      <c r="Y264" s="42" t="s">
        <v>1358</v>
      </c>
      <c r="Z264" s="48" t="s">
        <v>4937</v>
      </c>
    </row>
    <row r="265" spans="1:26" x14ac:dyDescent="0.25">
      <c r="A265" s="14">
        <v>325</v>
      </c>
      <c r="B265" s="42" t="s">
        <v>1595</v>
      </c>
      <c r="C265" s="43" t="s">
        <v>9</v>
      </c>
      <c r="D265" s="42" t="s">
        <v>138</v>
      </c>
      <c r="E265" s="70">
        <v>43063</v>
      </c>
      <c r="F265" s="71" t="s">
        <v>2147</v>
      </c>
      <c r="G265" s="42">
        <v>8172000297</v>
      </c>
      <c r="H265" s="179" t="s">
        <v>4941</v>
      </c>
      <c r="I265" s="42" t="s">
        <v>2148</v>
      </c>
      <c r="J265" s="42" t="s">
        <v>2149</v>
      </c>
      <c r="K265" s="42" t="s">
        <v>121</v>
      </c>
      <c r="L265" s="46">
        <v>50000</v>
      </c>
      <c r="M265" s="42" t="s">
        <v>66</v>
      </c>
      <c r="N265" s="42" t="s">
        <v>67</v>
      </c>
      <c r="O265" s="42" t="s">
        <v>2150</v>
      </c>
      <c r="P265" s="42" t="s">
        <v>2151</v>
      </c>
      <c r="Q265" s="42" t="s">
        <v>2152</v>
      </c>
      <c r="R265" s="14" t="s">
        <v>2153</v>
      </c>
      <c r="S265" s="47" t="s">
        <v>72</v>
      </c>
      <c r="T265" s="42" t="s">
        <v>1659</v>
      </c>
      <c r="U265" s="14" t="s">
        <v>115</v>
      </c>
      <c r="V265" s="42" t="s">
        <v>941</v>
      </c>
      <c r="W265" s="42" t="s">
        <v>661</v>
      </c>
      <c r="X265" s="42" t="s">
        <v>77</v>
      </c>
      <c r="Y265" s="42" t="s">
        <v>1358</v>
      </c>
      <c r="Z265" s="48" t="s">
        <v>4937</v>
      </c>
    </row>
    <row r="266" spans="1:26" x14ac:dyDescent="0.25">
      <c r="A266" s="14">
        <v>326</v>
      </c>
      <c r="B266" s="42" t="s">
        <v>1595</v>
      </c>
      <c r="C266" s="43" t="s">
        <v>9</v>
      </c>
      <c r="D266" s="42" t="s">
        <v>138</v>
      </c>
      <c r="E266" s="70">
        <v>43063</v>
      </c>
      <c r="F266" s="71" t="s">
        <v>2154</v>
      </c>
      <c r="G266" s="42">
        <v>8172000288</v>
      </c>
      <c r="H266" s="179" t="s">
        <v>4941</v>
      </c>
      <c r="I266" s="42" t="s">
        <v>528</v>
      </c>
      <c r="J266" s="42" t="s">
        <v>2155</v>
      </c>
      <c r="K266" s="42" t="s">
        <v>121</v>
      </c>
      <c r="L266" s="46">
        <v>50000</v>
      </c>
      <c r="M266" s="42" t="s">
        <v>66</v>
      </c>
      <c r="N266" s="42" t="s">
        <v>67</v>
      </c>
      <c r="O266" s="42" t="s">
        <v>2156</v>
      </c>
      <c r="P266" s="42" t="s">
        <v>2157</v>
      </c>
      <c r="Q266" s="42" t="s">
        <v>2158</v>
      </c>
      <c r="R266" s="14" t="s">
        <v>190</v>
      </c>
      <c r="S266" s="47" t="s">
        <v>72</v>
      </c>
      <c r="T266" s="42" t="s">
        <v>1659</v>
      </c>
      <c r="U266" s="14" t="s">
        <v>115</v>
      </c>
      <c r="V266" s="42" t="s">
        <v>941</v>
      </c>
      <c r="W266" s="42" t="s">
        <v>661</v>
      </c>
      <c r="X266" s="42" t="s">
        <v>77</v>
      </c>
      <c r="Y266" s="42" t="s">
        <v>1358</v>
      </c>
      <c r="Z266" s="48" t="s">
        <v>4937</v>
      </c>
    </row>
    <row r="267" spans="1:26" x14ac:dyDescent="0.25">
      <c r="A267" s="14">
        <v>327</v>
      </c>
      <c r="B267" s="42" t="s">
        <v>1595</v>
      </c>
      <c r="C267" s="43" t="s">
        <v>9</v>
      </c>
      <c r="D267" s="42" t="s">
        <v>138</v>
      </c>
      <c r="E267" s="70">
        <v>43063</v>
      </c>
      <c r="F267" s="71" t="s">
        <v>2159</v>
      </c>
      <c r="G267" s="42">
        <v>8169000485</v>
      </c>
      <c r="H267" s="179" t="s">
        <v>4941</v>
      </c>
      <c r="I267" s="42" t="s">
        <v>244</v>
      </c>
      <c r="J267" s="42" t="s">
        <v>2160</v>
      </c>
      <c r="K267" s="42" t="s">
        <v>121</v>
      </c>
      <c r="L267" s="46">
        <v>100000</v>
      </c>
      <c r="M267" s="42" t="s">
        <v>66</v>
      </c>
      <c r="N267" s="42" t="s">
        <v>67</v>
      </c>
      <c r="O267" s="42" t="s">
        <v>2161</v>
      </c>
      <c r="P267" s="42" t="s">
        <v>2162</v>
      </c>
      <c r="Q267" s="42" t="s">
        <v>2163</v>
      </c>
      <c r="R267" s="14" t="s">
        <v>249</v>
      </c>
      <c r="S267" s="47" t="s">
        <v>72</v>
      </c>
      <c r="T267" s="42" t="s">
        <v>1659</v>
      </c>
      <c r="U267" s="14" t="s">
        <v>115</v>
      </c>
      <c r="V267" s="42" t="s">
        <v>941</v>
      </c>
      <c r="W267" s="42" t="s">
        <v>661</v>
      </c>
      <c r="X267" s="42" t="s">
        <v>77</v>
      </c>
      <c r="Y267" s="42" t="s">
        <v>1358</v>
      </c>
      <c r="Z267" s="48" t="s">
        <v>4937</v>
      </c>
    </row>
    <row r="268" spans="1:26" x14ac:dyDescent="0.25">
      <c r="A268" s="14">
        <v>328</v>
      </c>
      <c r="B268" s="42" t="s">
        <v>1595</v>
      </c>
      <c r="C268" s="43" t="s">
        <v>9</v>
      </c>
      <c r="D268" s="42" t="s">
        <v>138</v>
      </c>
      <c r="E268" s="70">
        <v>43063</v>
      </c>
      <c r="F268" s="71" t="s">
        <v>2164</v>
      </c>
      <c r="G268" s="42">
        <v>8172000477</v>
      </c>
      <c r="H268" s="179" t="s">
        <v>4941</v>
      </c>
      <c r="I268" s="42" t="s">
        <v>1687</v>
      </c>
      <c r="J268" s="42" t="s">
        <v>1688</v>
      </c>
      <c r="K268" s="42" t="s">
        <v>109</v>
      </c>
      <c r="L268" s="46">
        <v>100000</v>
      </c>
      <c r="M268" s="42" t="s">
        <v>66</v>
      </c>
      <c r="N268" s="42" t="s">
        <v>67</v>
      </c>
      <c r="O268" s="42" t="s">
        <v>2165</v>
      </c>
      <c r="P268" s="42" t="s">
        <v>2166</v>
      </c>
      <c r="Q268" s="42" t="s">
        <v>2167</v>
      </c>
      <c r="R268" s="14" t="s">
        <v>1692</v>
      </c>
      <c r="S268" s="47" t="s">
        <v>72</v>
      </c>
      <c r="T268" s="42" t="s">
        <v>1659</v>
      </c>
      <c r="U268" s="14" t="s">
        <v>115</v>
      </c>
      <c r="V268" s="42" t="s">
        <v>941</v>
      </c>
      <c r="W268" s="42" t="s">
        <v>661</v>
      </c>
      <c r="X268" s="42" t="s">
        <v>77</v>
      </c>
      <c r="Y268" s="42" t="s">
        <v>1358</v>
      </c>
      <c r="Z268" s="48" t="s">
        <v>4937</v>
      </c>
    </row>
    <row r="269" spans="1:26" x14ac:dyDescent="0.25">
      <c r="A269" s="14">
        <v>330</v>
      </c>
      <c r="B269" s="42" t="s">
        <v>1595</v>
      </c>
      <c r="C269" s="43" t="s">
        <v>9</v>
      </c>
      <c r="D269" s="42" t="s">
        <v>138</v>
      </c>
      <c r="E269" s="70">
        <v>43063</v>
      </c>
      <c r="F269" s="71" t="s">
        <v>2175</v>
      </c>
      <c r="G269" s="42">
        <v>8177001147</v>
      </c>
      <c r="H269" s="179" t="s">
        <v>4941</v>
      </c>
      <c r="I269" s="42" t="s">
        <v>2176</v>
      </c>
      <c r="J269" s="42" t="s">
        <v>2177</v>
      </c>
      <c r="K269" s="42" t="s">
        <v>121</v>
      </c>
      <c r="L269" s="46">
        <v>100000</v>
      </c>
      <c r="M269" s="42" t="s">
        <v>66</v>
      </c>
      <c r="N269" s="42" t="s">
        <v>67</v>
      </c>
      <c r="O269" s="42" t="s">
        <v>2178</v>
      </c>
      <c r="P269" s="42" t="s">
        <v>2179</v>
      </c>
      <c r="Q269" s="42" t="s">
        <v>2180</v>
      </c>
      <c r="R269" s="14" t="s">
        <v>2181</v>
      </c>
      <c r="S269" s="47" t="s">
        <v>72</v>
      </c>
      <c r="T269" s="42" t="s">
        <v>1659</v>
      </c>
      <c r="U269" s="14" t="s">
        <v>115</v>
      </c>
      <c r="V269" s="42" t="s">
        <v>941</v>
      </c>
      <c r="W269" s="42" t="s">
        <v>661</v>
      </c>
      <c r="X269" s="42" t="s">
        <v>77</v>
      </c>
      <c r="Y269" s="42" t="s">
        <v>1358</v>
      </c>
      <c r="Z269" s="48" t="s">
        <v>4937</v>
      </c>
    </row>
    <row r="270" spans="1:26" x14ac:dyDescent="0.25">
      <c r="A270" s="14">
        <v>332</v>
      </c>
      <c r="B270" s="42" t="s">
        <v>1595</v>
      </c>
      <c r="C270" s="43" t="s">
        <v>9</v>
      </c>
      <c r="D270" s="42" t="s">
        <v>138</v>
      </c>
      <c r="E270" s="70">
        <v>43064</v>
      </c>
      <c r="F270" s="71" t="s">
        <v>2189</v>
      </c>
      <c r="G270" s="42">
        <v>8179001136</v>
      </c>
      <c r="H270" s="179" t="s">
        <v>4941</v>
      </c>
      <c r="I270" s="42" t="s">
        <v>2190</v>
      </c>
      <c r="J270" s="42" t="s">
        <v>2191</v>
      </c>
      <c r="K270" s="42" t="s">
        <v>109</v>
      </c>
      <c r="L270" s="46">
        <v>50000</v>
      </c>
      <c r="M270" s="42" t="s">
        <v>66</v>
      </c>
      <c r="N270" s="42" t="s">
        <v>67</v>
      </c>
      <c r="O270" s="42" t="s">
        <v>2192</v>
      </c>
      <c r="P270" s="42" t="s">
        <v>2193</v>
      </c>
      <c r="Q270" s="42" t="s">
        <v>2194</v>
      </c>
      <c r="R270" s="14" t="s">
        <v>2195</v>
      </c>
      <c r="S270" s="47" t="s">
        <v>72</v>
      </c>
      <c r="T270" s="42" t="s">
        <v>1659</v>
      </c>
      <c r="U270" s="14" t="s">
        <v>115</v>
      </c>
      <c r="V270" s="42" t="s">
        <v>941</v>
      </c>
      <c r="W270" s="42" t="s">
        <v>661</v>
      </c>
      <c r="X270" s="42" t="s">
        <v>77</v>
      </c>
      <c r="Y270" s="42" t="s">
        <v>1358</v>
      </c>
      <c r="Z270" s="48" t="s">
        <v>4937</v>
      </c>
    </row>
    <row r="271" spans="1:26" x14ac:dyDescent="0.25">
      <c r="A271" s="14">
        <v>333</v>
      </c>
      <c r="B271" s="42" t="s">
        <v>1595</v>
      </c>
      <c r="C271" s="43" t="s">
        <v>9</v>
      </c>
      <c r="D271" s="42" t="s">
        <v>138</v>
      </c>
      <c r="E271" s="70">
        <v>43065</v>
      </c>
      <c r="F271" s="71" t="s">
        <v>2196</v>
      </c>
      <c r="G271" s="42">
        <v>8172000256</v>
      </c>
      <c r="H271" s="179" t="s">
        <v>4941</v>
      </c>
      <c r="I271" s="42" t="s">
        <v>2197</v>
      </c>
      <c r="J271" s="42" t="s">
        <v>2198</v>
      </c>
      <c r="K271" s="42" t="s">
        <v>109</v>
      </c>
      <c r="L271" s="46">
        <v>100000</v>
      </c>
      <c r="M271" s="42" t="s">
        <v>66</v>
      </c>
      <c r="N271" s="42" t="s">
        <v>67</v>
      </c>
      <c r="O271" s="42" t="s">
        <v>2199</v>
      </c>
      <c r="P271" s="42" t="s">
        <v>2200</v>
      </c>
      <c r="Q271" s="42" t="s">
        <v>2201</v>
      </c>
      <c r="R271" s="14" t="s">
        <v>2202</v>
      </c>
      <c r="S271" s="47" t="s">
        <v>72</v>
      </c>
      <c r="T271" s="42" t="s">
        <v>1659</v>
      </c>
      <c r="U271" s="14" t="s">
        <v>115</v>
      </c>
      <c r="V271" s="42" t="s">
        <v>941</v>
      </c>
      <c r="W271" s="42" t="s">
        <v>661</v>
      </c>
      <c r="X271" s="42" t="s">
        <v>77</v>
      </c>
      <c r="Y271" s="42" t="s">
        <v>1358</v>
      </c>
      <c r="Z271" s="48" t="s">
        <v>4937</v>
      </c>
    </row>
    <row r="272" spans="1:26" x14ac:dyDescent="0.25">
      <c r="A272" s="14">
        <v>334</v>
      </c>
      <c r="B272" s="42" t="s">
        <v>1595</v>
      </c>
      <c r="C272" s="43" t="s">
        <v>9</v>
      </c>
      <c r="D272" s="42" t="s">
        <v>138</v>
      </c>
      <c r="E272" s="70">
        <v>43065</v>
      </c>
      <c r="F272" s="71" t="s">
        <v>2203</v>
      </c>
      <c r="G272" s="42">
        <v>8179001342</v>
      </c>
      <c r="H272" s="179" t="s">
        <v>4941</v>
      </c>
      <c r="I272" s="42" t="s">
        <v>2204</v>
      </c>
      <c r="J272" s="42" t="s">
        <v>2205</v>
      </c>
      <c r="K272" s="42" t="s">
        <v>121</v>
      </c>
      <c r="L272" s="46">
        <v>50000</v>
      </c>
      <c r="M272" s="42" t="s">
        <v>66</v>
      </c>
      <c r="N272" s="42" t="s">
        <v>67</v>
      </c>
      <c r="O272" s="42" t="s">
        <v>2206</v>
      </c>
      <c r="P272" s="42" t="s">
        <v>2207</v>
      </c>
      <c r="Q272" s="42" t="s">
        <v>2208</v>
      </c>
      <c r="R272" s="14" t="s">
        <v>2209</v>
      </c>
      <c r="S272" s="47" t="s">
        <v>72</v>
      </c>
      <c r="T272" s="42" t="s">
        <v>1659</v>
      </c>
      <c r="U272" s="14" t="s">
        <v>115</v>
      </c>
      <c r="V272" s="42" t="s">
        <v>941</v>
      </c>
      <c r="W272" s="42" t="s">
        <v>661</v>
      </c>
      <c r="X272" s="42" t="s">
        <v>77</v>
      </c>
      <c r="Y272" s="42" t="s">
        <v>1358</v>
      </c>
      <c r="Z272" s="48" t="s">
        <v>4937</v>
      </c>
    </row>
    <row r="273" spans="1:26" x14ac:dyDescent="0.25">
      <c r="A273" s="14">
        <v>335</v>
      </c>
      <c r="B273" s="42" t="s">
        <v>1595</v>
      </c>
      <c r="C273" s="43" t="s">
        <v>9</v>
      </c>
      <c r="D273" s="42" t="s">
        <v>138</v>
      </c>
      <c r="E273" s="70">
        <v>43065</v>
      </c>
      <c r="F273" s="71" t="s">
        <v>2210</v>
      </c>
      <c r="G273" s="42">
        <v>8179001350</v>
      </c>
      <c r="H273" s="179" t="s">
        <v>4941</v>
      </c>
      <c r="I273" s="42" t="s">
        <v>2211</v>
      </c>
      <c r="J273" s="42" t="s">
        <v>2212</v>
      </c>
      <c r="K273" s="42" t="s">
        <v>121</v>
      </c>
      <c r="L273" s="46">
        <v>50000</v>
      </c>
      <c r="M273" s="42" t="s">
        <v>66</v>
      </c>
      <c r="N273" s="42" t="s">
        <v>67</v>
      </c>
      <c r="O273" s="42" t="s">
        <v>2213</v>
      </c>
      <c r="P273" s="42" t="s">
        <v>2214</v>
      </c>
      <c r="Q273" s="42" t="s">
        <v>2215</v>
      </c>
      <c r="R273" s="14" t="s">
        <v>2216</v>
      </c>
      <c r="S273" s="47" t="s">
        <v>72</v>
      </c>
      <c r="T273" s="42" t="s">
        <v>1659</v>
      </c>
      <c r="U273" s="14" t="s">
        <v>115</v>
      </c>
      <c r="V273" s="42" t="s">
        <v>941</v>
      </c>
      <c r="W273" s="42" t="s">
        <v>661</v>
      </c>
      <c r="X273" s="42" t="s">
        <v>77</v>
      </c>
      <c r="Y273" s="42" t="s">
        <v>1358</v>
      </c>
      <c r="Z273" s="48" t="s">
        <v>4937</v>
      </c>
    </row>
    <row r="274" spans="1:26" x14ac:dyDescent="0.25">
      <c r="A274" s="14">
        <v>336</v>
      </c>
      <c r="B274" s="42" t="s">
        <v>1595</v>
      </c>
      <c r="C274" s="43" t="s">
        <v>9</v>
      </c>
      <c r="D274" s="42" t="s">
        <v>138</v>
      </c>
      <c r="E274" s="70">
        <v>43065</v>
      </c>
      <c r="F274" s="71" t="s">
        <v>2217</v>
      </c>
      <c r="G274" s="42">
        <v>8169000402</v>
      </c>
      <c r="H274" s="179" t="s">
        <v>4941</v>
      </c>
      <c r="I274" s="42" t="s">
        <v>1791</v>
      </c>
      <c r="J274" s="42" t="s">
        <v>2218</v>
      </c>
      <c r="K274" s="42" t="s">
        <v>121</v>
      </c>
      <c r="L274" s="46">
        <v>50000</v>
      </c>
      <c r="M274" s="42" t="s">
        <v>66</v>
      </c>
      <c r="N274" s="42" t="s">
        <v>67</v>
      </c>
      <c r="O274" s="42" t="s">
        <v>2219</v>
      </c>
      <c r="P274" s="42" t="s">
        <v>2220</v>
      </c>
      <c r="Q274" s="42" t="s">
        <v>2221</v>
      </c>
      <c r="R274" s="14" t="s">
        <v>1796</v>
      </c>
      <c r="S274" s="47" t="s">
        <v>72</v>
      </c>
      <c r="T274" s="42" t="s">
        <v>1659</v>
      </c>
      <c r="U274" s="14" t="s">
        <v>115</v>
      </c>
      <c r="V274" s="42" t="s">
        <v>941</v>
      </c>
      <c r="W274" s="42" t="s">
        <v>661</v>
      </c>
      <c r="X274" s="42" t="s">
        <v>77</v>
      </c>
      <c r="Y274" s="42" t="s">
        <v>1358</v>
      </c>
      <c r="Z274" s="48" t="s">
        <v>4937</v>
      </c>
    </row>
    <row r="275" spans="1:26" x14ac:dyDescent="0.25">
      <c r="A275" s="14">
        <v>337</v>
      </c>
      <c r="B275" s="42" t="s">
        <v>1595</v>
      </c>
      <c r="C275" s="43" t="s">
        <v>9</v>
      </c>
      <c r="D275" s="42" t="s">
        <v>138</v>
      </c>
      <c r="E275" s="70">
        <v>43066</v>
      </c>
      <c r="F275" s="71" t="s">
        <v>2222</v>
      </c>
      <c r="G275" s="42">
        <v>8172000259</v>
      </c>
      <c r="H275" s="179" t="s">
        <v>4941</v>
      </c>
      <c r="I275" s="42" t="s">
        <v>149</v>
      </c>
      <c r="J275" s="42" t="s">
        <v>546</v>
      </c>
      <c r="K275" s="42" t="s">
        <v>109</v>
      </c>
      <c r="L275" s="46">
        <v>100000</v>
      </c>
      <c r="M275" s="42" t="s">
        <v>66</v>
      </c>
      <c r="N275" s="42" t="s">
        <v>67</v>
      </c>
      <c r="O275" s="42" t="s">
        <v>2223</v>
      </c>
      <c r="P275" s="42" t="s">
        <v>2224</v>
      </c>
      <c r="Q275" s="42" t="s">
        <v>2225</v>
      </c>
      <c r="R275" s="14" t="s">
        <v>154</v>
      </c>
      <c r="S275" s="47" t="s">
        <v>72</v>
      </c>
      <c r="T275" s="42" t="s">
        <v>1659</v>
      </c>
      <c r="U275" s="14" t="s">
        <v>115</v>
      </c>
      <c r="V275" s="42" t="s">
        <v>941</v>
      </c>
      <c r="W275" s="42" t="s">
        <v>661</v>
      </c>
      <c r="X275" s="42" t="s">
        <v>77</v>
      </c>
      <c r="Y275" s="42" t="s">
        <v>1358</v>
      </c>
      <c r="Z275" s="48" t="s">
        <v>4937</v>
      </c>
    </row>
    <row r="276" spans="1:26" x14ac:dyDescent="0.25">
      <c r="A276" s="14">
        <v>338</v>
      </c>
      <c r="B276" s="42" t="s">
        <v>1595</v>
      </c>
      <c r="C276" s="43" t="s">
        <v>9</v>
      </c>
      <c r="D276" s="42" t="s">
        <v>138</v>
      </c>
      <c r="E276" s="70">
        <v>43066</v>
      </c>
      <c r="F276" s="71" t="s">
        <v>2226</v>
      </c>
      <c r="G276" s="42">
        <v>8169000524</v>
      </c>
      <c r="H276" s="179" t="s">
        <v>4941</v>
      </c>
      <c r="I276" s="42" t="s">
        <v>2227</v>
      </c>
      <c r="J276" s="42" t="s">
        <v>2228</v>
      </c>
      <c r="K276" s="42" t="s">
        <v>109</v>
      </c>
      <c r="L276" s="46">
        <v>250000</v>
      </c>
      <c r="M276" s="42" t="s">
        <v>66</v>
      </c>
      <c r="N276" s="42" t="s">
        <v>67</v>
      </c>
      <c r="O276" s="42" t="s">
        <v>2229</v>
      </c>
      <c r="P276" s="42" t="s">
        <v>2230</v>
      </c>
      <c r="Q276" s="42" t="s">
        <v>2231</v>
      </c>
      <c r="R276" s="14" t="s">
        <v>2232</v>
      </c>
      <c r="S276" s="47" t="s">
        <v>72</v>
      </c>
      <c r="T276" s="42" t="s">
        <v>1659</v>
      </c>
      <c r="U276" s="14" t="s">
        <v>115</v>
      </c>
      <c r="V276" s="42" t="s">
        <v>941</v>
      </c>
      <c r="W276" s="42" t="s">
        <v>661</v>
      </c>
      <c r="X276" s="42" t="s">
        <v>77</v>
      </c>
      <c r="Y276" s="42" t="s">
        <v>1358</v>
      </c>
      <c r="Z276" s="48" t="s">
        <v>4937</v>
      </c>
    </row>
    <row r="277" spans="1:26" x14ac:dyDescent="0.25">
      <c r="A277" s="14">
        <v>339</v>
      </c>
      <c r="B277" s="42" t="s">
        <v>1595</v>
      </c>
      <c r="C277" s="43" t="s">
        <v>9</v>
      </c>
      <c r="D277" s="42" t="s">
        <v>138</v>
      </c>
      <c r="E277" s="70">
        <v>43067</v>
      </c>
      <c r="F277" s="71" t="s">
        <v>2233</v>
      </c>
      <c r="G277" s="42">
        <v>8162000387</v>
      </c>
      <c r="H277" s="179" t="s">
        <v>4941</v>
      </c>
      <c r="I277" s="42" t="s">
        <v>311</v>
      </c>
      <c r="J277" s="42" t="s">
        <v>312</v>
      </c>
      <c r="K277" s="42" t="s">
        <v>121</v>
      </c>
      <c r="L277" s="46">
        <v>50000</v>
      </c>
      <c r="M277" s="42" t="s">
        <v>66</v>
      </c>
      <c r="N277" s="42" t="s">
        <v>67</v>
      </c>
      <c r="O277" s="42" t="s">
        <v>2234</v>
      </c>
      <c r="P277" s="42" t="s">
        <v>2235</v>
      </c>
      <c r="Q277" s="42" t="s">
        <v>2236</v>
      </c>
      <c r="R277" s="14" t="s">
        <v>316</v>
      </c>
      <c r="S277" s="47" t="s">
        <v>72</v>
      </c>
      <c r="T277" s="42" t="s">
        <v>1659</v>
      </c>
      <c r="U277" s="14" t="s">
        <v>115</v>
      </c>
      <c r="V277" s="42" t="s">
        <v>941</v>
      </c>
      <c r="W277" s="42" t="s">
        <v>661</v>
      </c>
      <c r="X277" s="42" t="s">
        <v>77</v>
      </c>
      <c r="Y277" s="42" t="s">
        <v>1358</v>
      </c>
      <c r="Z277" s="48" t="s">
        <v>4937</v>
      </c>
    </row>
    <row r="278" spans="1:26" x14ac:dyDescent="0.25">
      <c r="A278" s="14">
        <v>341</v>
      </c>
      <c r="B278" s="42" t="s">
        <v>1595</v>
      </c>
      <c r="C278" s="43" t="s">
        <v>9</v>
      </c>
      <c r="D278" s="42" t="s">
        <v>138</v>
      </c>
      <c r="E278" s="70">
        <v>43068</v>
      </c>
      <c r="F278" s="71" t="s">
        <v>2244</v>
      </c>
      <c r="G278" s="42">
        <v>8169000430</v>
      </c>
      <c r="H278" s="179" t="s">
        <v>4941</v>
      </c>
      <c r="I278" s="42" t="s">
        <v>2245</v>
      </c>
      <c r="J278" s="42" t="s">
        <v>2246</v>
      </c>
      <c r="K278" s="42" t="s">
        <v>121</v>
      </c>
      <c r="L278" s="46">
        <v>100000</v>
      </c>
      <c r="M278" s="42" t="s">
        <v>66</v>
      </c>
      <c r="N278" s="42" t="s">
        <v>67</v>
      </c>
      <c r="O278" s="42" t="s">
        <v>2247</v>
      </c>
      <c r="P278" s="42" t="s">
        <v>2248</v>
      </c>
      <c r="Q278" s="42" t="s">
        <v>2249</v>
      </c>
      <c r="R278" s="14" t="s">
        <v>2250</v>
      </c>
      <c r="S278" s="47" t="s">
        <v>72</v>
      </c>
      <c r="T278" s="42" t="s">
        <v>1659</v>
      </c>
      <c r="U278" s="14" t="s">
        <v>115</v>
      </c>
      <c r="V278" s="42" t="s">
        <v>941</v>
      </c>
      <c r="W278" s="42" t="s">
        <v>661</v>
      </c>
      <c r="X278" s="42" t="s">
        <v>77</v>
      </c>
      <c r="Y278" s="42" t="s">
        <v>1358</v>
      </c>
      <c r="Z278" s="48" t="s">
        <v>4937</v>
      </c>
    </row>
    <row r="279" spans="1:26" x14ac:dyDescent="0.25">
      <c r="A279" s="14">
        <v>342</v>
      </c>
      <c r="B279" s="42" t="s">
        <v>1595</v>
      </c>
      <c r="C279" s="43" t="s">
        <v>9</v>
      </c>
      <c r="D279" s="42" t="s">
        <v>138</v>
      </c>
      <c r="E279" s="70">
        <v>43068</v>
      </c>
      <c r="F279" s="71" t="s">
        <v>2251</v>
      </c>
      <c r="G279" s="42">
        <v>8172000414</v>
      </c>
      <c r="H279" s="179" t="s">
        <v>4941</v>
      </c>
      <c r="I279" s="42" t="s">
        <v>444</v>
      </c>
      <c r="J279" s="42" t="s">
        <v>445</v>
      </c>
      <c r="K279" s="42" t="s">
        <v>121</v>
      </c>
      <c r="L279" s="46">
        <v>50000</v>
      </c>
      <c r="M279" s="42" t="s">
        <v>66</v>
      </c>
      <c r="N279" s="42" t="s">
        <v>67</v>
      </c>
      <c r="O279" s="42" t="s">
        <v>2252</v>
      </c>
      <c r="P279" s="42" t="s">
        <v>2253</v>
      </c>
      <c r="Q279" s="42" t="s">
        <v>2254</v>
      </c>
      <c r="R279" s="14" t="s">
        <v>449</v>
      </c>
      <c r="S279" s="47" t="s">
        <v>72</v>
      </c>
      <c r="T279" s="42" t="s">
        <v>1659</v>
      </c>
      <c r="U279" s="14" t="s">
        <v>115</v>
      </c>
      <c r="V279" s="42" t="s">
        <v>941</v>
      </c>
      <c r="W279" s="42" t="s">
        <v>661</v>
      </c>
      <c r="X279" s="42" t="s">
        <v>77</v>
      </c>
      <c r="Y279" s="42" t="s">
        <v>1358</v>
      </c>
      <c r="Z279" s="48" t="s">
        <v>4937</v>
      </c>
    </row>
    <row r="280" spans="1:26" x14ac:dyDescent="0.25">
      <c r="A280" s="14">
        <v>343</v>
      </c>
      <c r="B280" s="42" t="s">
        <v>1595</v>
      </c>
      <c r="C280" s="43" t="s">
        <v>9</v>
      </c>
      <c r="D280" s="42" t="s">
        <v>138</v>
      </c>
      <c r="E280" s="70">
        <v>43068</v>
      </c>
      <c r="F280" s="71" t="s">
        <v>2255</v>
      </c>
      <c r="G280" s="42">
        <v>8179001346</v>
      </c>
      <c r="H280" s="179" t="s">
        <v>4941</v>
      </c>
      <c r="I280" s="42" t="s">
        <v>2256</v>
      </c>
      <c r="J280" s="42" t="s">
        <v>2257</v>
      </c>
      <c r="K280" s="42" t="s">
        <v>121</v>
      </c>
      <c r="L280" s="46">
        <v>50000</v>
      </c>
      <c r="M280" s="42" t="s">
        <v>66</v>
      </c>
      <c r="N280" s="42" t="s">
        <v>67</v>
      </c>
      <c r="O280" s="42" t="s">
        <v>2258</v>
      </c>
      <c r="P280" s="42" t="s">
        <v>2259</v>
      </c>
      <c r="Q280" s="42" t="s">
        <v>2260</v>
      </c>
      <c r="R280" s="14" t="s">
        <v>2261</v>
      </c>
      <c r="S280" s="47" t="s">
        <v>72</v>
      </c>
      <c r="T280" s="42" t="s">
        <v>1659</v>
      </c>
      <c r="U280" s="14" t="s">
        <v>115</v>
      </c>
      <c r="V280" s="42" t="s">
        <v>941</v>
      </c>
      <c r="W280" s="42" t="s">
        <v>661</v>
      </c>
      <c r="X280" s="42" t="s">
        <v>77</v>
      </c>
      <c r="Y280" s="42" t="s">
        <v>1358</v>
      </c>
      <c r="Z280" s="48" t="s">
        <v>4937</v>
      </c>
    </row>
    <row r="281" spans="1:26" x14ac:dyDescent="0.25">
      <c r="A281" s="14">
        <v>345</v>
      </c>
      <c r="B281" s="42" t="s">
        <v>1595</v>
      </c>
      <c r="C281" s="43" t="s">
        <v>9</v>
      </c>
      <c r="D281" s="42" t="s">
        <v>138</v>
      </c>
      <c r="E281" s="89">
        <v>43069</v>
      </c>
      <c r="F281" s="90" t="s">
        <v>2269</v>
      </c>
      <c r="G281" s="42">
        <v>8179001314</v>
      </c>
      <c r="H281" s="179" t="s">
        <v>4941</v>
      </c>
      <c r="I281" s="42" t="s">
        <v>1708</v>
      </c>
      <c r="J281" s="42" t="s">
        <v>1709</v>
      </c>
      <c r="K281" s="42" t="s">
        <v>121</v>
      </c>
      <c r="L281" s="46">
        <v>100000</v>
      </c>
      <c r="M281" s="42" t="s">
        <v>66</v>
      </c>
      <c r="N281" s="42" t="s">
        <v>67</v>
      </c>
      <c r="O281" s="42" t="s">
        <v>2270</v>
      </c>
      <c r="P281" s="42" t="s">
        <v>2271</v>
      </c>
      <c r="Q281" s="42" t="s">
        <v>2272</v>
      </c>
      <c r="R281" s="14" t="s">
        <v>1713</v>
      </c>
      <c r="S281" s="47" t="s">
        <v>72</v>
      </c>
      <c r="T281" s="42" t="s">
        <v>1659</v>
      </c>
      <c r="U281" s="14" t="s">
        <v>115</v>
      </c>
      <c r="V281" s="42" t="s">
        <v>941</v>
      </c>
      <c r="W281" s="42" t="s">
        <v>661</v>
      </c>
      <c r="X281" s="42" t="s">
        <v>77</v>
      </c>
      <c r="Y281" s="42" t="s">
        <v>1358</v>
      </c>
      <c r="Z281" s="48" t="s">
        <v>4937</v>
      </c>
    </row>
    <row r="282" spans="1:26" x14ac:dyDescent="0.25">
      <c r="A282" s="14">
        <v>346</v>
      </c>
      <c r="B282" s="42" t="s">
        <v>1595</v>
      </c>
      <c r="C282" s="43" t="s">
        <v>9</v>
      </c>
      <c r="D282" s="42" t="s">
        <v>138</v>
      </c>
      <c r="E282" s="70">
        <v>43069</v>
      </c>
      <c r="F282" s="71" t="s">
        <v>2273</v>
      </c>
      <c r="G282" s="42">
        <v>8179001253</v>
      </c>
      <c r="H282" s="179" t="s">
        <v>4941</v>
      </c>
      <c r="I282" s="42" t="s">
        <v>1748</v>
      </c>
      <c r="J282" s="42" t="s">
        <v>2274</v>
      </c>
      <c r="K282" s="42" t="s">
        <v>121</v>
      </c>
      <c r="L282" s="46">
        <v>50000</v>
      </c>
      <c r="M282" s="42" t="s">
        <v>66</v>
      </c>
      <c r="N282" s="42" t="s">
        <v>67</v>
      </c>
      <c r="O282" s="42" t="s">
        <v>2275</v>
      </c>
      <c r="P282" s="42" t="s">
        <v>2276</v>
      </c>
      <c r="Q282" s="42" t="s">
        <v>2277</v>
      </c>
      <c r="R282" s="14" t="s">
        <v>1753</v>
      </c>
      <c r="S282" s="47" t="s">
        <v>72</v>
      </c>
      <c r="T282" s="42" t="s">
        <v>1659</v>
      </c>
      <c r="U282" s="14" t="s">
        <v>115</v>
      </c>
      <c r="V282" s="42" t="s">
        <v>941</v>
      </c>
      <c r="W282" s="42" t="s">
        <v>661</v>
      </c>
      <c r="X282" s="42" t="s">
        <v>77</v>
      </c>
      <c r="Y282" s="42" t="s">
        <v>1358</v>
      </c>
      <c r="Z282" s="48" t="s">
        <v>4937</v>
      </c>
    </row>
    <row r="283" spans="1:26" x14ac:dyDescent="0.25">
      <c r="A283" s="14">
        <v>349</v>
      </c>
      <c r="B283" s="42" t="s">
        <v>1595</v>
      </c>
      <c r="C283" s="43" t="s">
        <v>9</v>
      </c>
      <c r="D283" s="42" t="s">
        <v>138</v>
      </c>
      <c r="E283" s="70">
        <v>43069</v>
      </c>
      <c r="F283" s="71" t="s">
        <v>2289</v>
      </c>
      <c r="G283" s="42">
        <v>8169000402</v>
      </c>
      <c r="H283" s="179" t="s">
        <v>4941</v>
      </c>
      <c r="I283" s="42" t="s">
        <v>1791</v>
      </c>
      <c r="J283" s="42" t="s">
        <v>2218</v>
      </c>
      <c r="K283" s="42" t="s">
        <v>121</v>
      </c>
      <c r="L283" s="46">
        <v>200000</v>
      </c>
      <c r="M283" s="42" t="s">
        <v>66</v>
      </c>
      <c r="N283" s="42" t="s">
        <v>67</v>
      </c>
      <c r="O283" s="42" t="s">
        <v>2290</v>
      </c>
      <c r="P283" s="42" t="s">
        <v>2291</v>
      </c>
      <c r="Q283" s="42" t="s">
        <v>2292</v>
      </c>
      <c r="R283" s="14" t="s">
        <v>1796</v>
      </c>
      <c r="S283" s="47" t="s">
        <v>72</v>
      </c>
      <c r="T283" s="42" t="s">
        <v>1659</v>
      </c>
      <c r="U283" s="14" t="s">
        <v>115</v>
      </c>
      <c r="V283" s="42" t="s">
        <v>941</v>
      </c>
      <c r="W283" s="42" t="s">
        <v>661</v>
      </c>
      <c r="X283" s="42" t="s">
        <v>77</v>
      </c>
      <c r="Y283" s="42" t="s">
        <v>1358</v>
      </c>
      <c r="Z283" s="48" t="s">
        <v>4937</v>
      </c>
    </row>
    <row r="284" spans="1:26" x14ac:dyDescent="0.25">
      <c r="A284" s="14">
        <v>351</v>
      </c>
      <c r="B284" s="42" t="s">
        <v>1595</v>
      </c>
      <c r="C284" s="43" t="s">
        <v>9</v>
      </c>
      <c r="D284" s="42" t="s">
        <v>61</v>
      </c>
      <c r="E284" s="70">
        <v>43034</v>
      </c>
      <c r="F284" s="71" t="s">
        <v>2297</v>
      </c>
      <c r="G284" s="42">
        <v>8169000415</v>
      </c>
      <c r="H284" s="179" t="s">
        <v>4941</v>
      </c>
      <c r="I284" s="42" t="s">
        <v>2298</v>
      </c>
      <c r="J284" s="42" t="s">
        <v>2299</v>
      </c>
      <c r="K284" s="42" t="s">
        <v>121</v>
      </c>
      <c r="L284" s="46">
        <v>100000</v>
      </c>
      <c r="M284" s="42" t="s">
        <v>66</v>
      </c>
      <c r="N284" s="42" t="s">
        <v>67</v>
      </c>
      <c r="O284" s="42" t="s">
        <v>2300</v>
      </c>
      <c r="P284" s="42" t="s">
        <v>2301</v>
      </c>
      <c r="Q284" s="42" t="s">
        <v>2302</v>
      </c>
      <c r="R284" s="14" t="s">
        <v>2303</v>
      </c>
      <c r="S284" s="47" t="s">
        <v>72</v>
      </c>
      <c r="T284" s="42" t="s">
        <v>1659</v>
      </c>
      <c r="U284" s="14" t="s">
        <v>115</v>
      </c>
      <c r="V284" s="42" t="s">
        <v>75</v>
      </c>
      <c r="W284" s="42" t="s">
        <v>661</v>
      </c>
      <c r="X284" s="42" t="s">
        <v>77</v>
      </c>
      <c r="Y284" s="42" t="s">
        <v>1358</v>
      </c>
      <c r="Z284" s="48" t="s">
        <v>4936</v>
      </c>
    </row>
    <row r="285" spans="1:26" x14ac:dyDescent="0.25">
      <c r="A285" s="14">
        <v>354</v>
      </c>
      <c r="B285" s="42" t="s">
        <v>1595</v>
      </c>
      <c r="C285" s="43" t="s">
        <v>9</v>
      </c>
      <c r="D285" s="42" t="s">
        <v>61</v>
      </c>
      <c r="E285" s="93">
        <v>42888</v>
      </c>
      <c r="F285" s="66" t="s">
        <v>2315</v>
      </c>
      <c r="G285" s="42">
        <v>8250000661</v>
      </c>
      <c r="H285" s="179" t="s">
        <v>4941</v>
      </c>
      <c r="I285" s="42" t="s">
        <v>2316</v>
      </c>
      <c r="J285" s="42" t="s">
        <v>2317</v>
      </c>
      <c r="K285" s="42" t="s">
        <v>2318</v>
      </c>
      <c r="L285" s="46">
        <v>50000</v>
      </c>
      <c r="M285" s="42" t="s">
        <v>66</v>
      </c>
      <c r="N285" s="42" t="s">
        <v>67</v>
      </c>
      <c r="O285" s="42" t="s">
        <v>2319</v>
      </c>
      <c r="P285" s="42" t="s">
        <v>2320</v>
      </c>
      <c r="Q285" s="42" t="s">
        <v>2321</v>
      </c>
      <c r="R285" s="14" t="s">
        <v>2322</v>
      </c>
      <c r="S285" s="47" t="s">
        <v>72</v>
      </c>
      <c r="T285" s="42" t="s">
        <v>2323</v>
      </c>
      <c r="U285" s="14" t="s">
        <v>586</v>
      </c>
      <c r="V285" s="42" t="s">
        <v>75</v>
      </c>
      <c r="W285" s="42" t="s">
        <v>76</v>
      </c>
      <c r="X285" s="42" t="s">
        <v>2324</v>
      </c>
      <c r="Y285" s="42" t="s">
        <v>1358</v>
      </c>
      <c r="Z285" s="48" t="s">
        <v>4936</v>
      </c>
    </row>
    <row r="286" spans="1:26" x14ac:dyDescent="0.25">
      <c r="A286" s="14">
        <v>355</v>
      </c>
      <c r="B286" s="42" t="s">
        <v>1595</v>
      </c>
      <c r="C286" s="43" t="s">
        <v>9</v>
      </c>
      <c r="D286" s="42" t="s">
        <v>61</v>
      </c>
      <c r="E286" s="93">
        <v>42888</v>
      </c>
      <c r="F286" s="66" t="s">
        <v>2325</v>
      </c>
      <c r="G286" s="42">
        <v>8250000661</v>
      </c>
      <c r="H286" s="179" t="s">
        <v>4941</v>
      </c>
      <c r="I286" s="42" t="s">
        <v>2316</v>
      </c>
      <c r="J286" s="42" t="s">
        <v>2317</v>
      </c>
      <c r="K286" s="42" t="s">
        <v>2318</v>
      </c>
      <c r="L286" s="46">
        <v>100000</v>
      </c>
      <c r="M286" s="42" t="s">
        <v>66</v>
      </c>
      <c r="N286" s="42" t="s">
        <v>67</v>
      </c>
      <c r="O286" s="42" t="s">
        <v>2326</v>
      </c>
      <c r="P286" s="42" t="s">
        <v>2327</v>
      </c>
      <c r="Q286" s="42" t="s">
        <v>2328</v>
      </c>
      <c r="R286" s="14" t="s">
        <v>2322</v>
      </c>
      <c r="S286" s="47" t="s">
        <v>72</v>
      </c>
      <c r="T286" s="42" t="s">
        <v>2323</v>
      </c>
      <c r="U286" s="14" t="s">
        <v>586</v>
      </c>
      <c r="V286" s="42" t="s">
        <v>75</v>
      </c>
      <c r="W286" s="42" t="s">
        <v>76</v>
      </c>
      <c r="X286" s="42" t="s">
        <v>2324</v>
      </c>
      <c r="Y286" s="42" t="s">
        <v>1358</v>
      </c>
      <c r="Z286" s="48" t="s">
        <v>4936</v>
      </c>
    </row>
    <row r="287" spans="1:26" x14ac:dyDescent="0.25">
      <c r="A287" s="14">
        <v>356</v>
      </c>
      <c r="B287" s="42" t="s">
        <v>1595</v>
      </c>
      <c r="C287" s="43" t="s">
        <v>9</v>
      </c>
      <c r="D287" s="42" t="s">
        <v>61</v>
      </c>
      <c r="E287" s="93">
        <v>42928</v>
      </c>
      <c r="F287" s="66" t="s">
        <v>2329</v>
      </c>
      <c r="G287" s="42">
        <v>8250000583</v>
      </c>
      <c r="H287" s="179" t="s">
        <v>4941</v>
      </c>
      <c r="I287" s="42" t="s">
        <v>2330</v>
      </c>
      <c r="J287" s="42" t="s">
        <v>2331</v>
      </c>
      <c r="K287" s="42" t="s">
        <v>2332</v>
      </c>
      <c r="L287" s="46">
        <v>300000</v>
      </c>
      <c r="M287" s="42" t="s">
        <v>66</v>
      </c>
      <c r="N287" s="42" t="s">
        <v>67</v>
      </c>
      <c r="O287" s="42" t="s">
        <v>2333</v>
      </c>
      <c r="P287" s="42" t="s">
        <v>2334</v>
      </c>
      <c r="Q287" s="42" t="s">
        <v>2335</v>
      </c>
      <c r="R287" s="14" t="s">
        <v>2336</v>
      </c>
      <c r="S287" s="47" t="s">
        <v>72</v>
      </c>
      <c r="T287" s="42" t="s">
        <v>2323</v>
      </c>
      <c r="U287" s="14" t="s">
        <v>586</v>
      </c>
      <c r="V287" s="42" t="s">
        <v>75</v>
      </c>
      <c r="W287" s="42" t="s">
        <v>76</v>
      </c>
      <c r="X287" s="42" t="s">
        <v>2324</v>
      </c>
      <c r="Y287" s="42" t="s">
        <v>1358</v>
      </c>
      <c r="Z287" s="48" t="s">
        <v>4936</v>
      </c>
    </row>
    <row r="288" spans="1:26" x14ac:dyDescent="0.25">
      <c r="A288" s="14">
        <v>357</v>
      </c>
      <c r="B288" s="42" t="s">
        <v>1595</v>
      </c>
      <c r="C288" s="43" t="s">
        <v>9</v>
      </c>
      <c r="D288" s="42" t="s">
        <v>61</v>
      </c>
      <c r="E288" s="93">
        <v>43050</v>
      </c>
      <c r="F288" s="66" t="s">
        <v>2337</v>
      </c>
      <c r="G288" s="42">
        <v>8259000051</v>
      </c>
      <c r="H288" s="179" t="s">
        <v>4941</v>
      </c>
      <c r="I288" s="42" t="s">
        <v>2338</v>
      </c>
      <c r="J288" s="42" t="s">
        <v>2339</v>
      </c>
      <c r="K288" s="42" t="s">
        <v>2332</v>
      </c>
      <c r="L288" s="46">
        <v>500000</v>
      </c>
      <c r="M288" s="42" t="s">
        <v>66</v>
      </c>
      <c r="N288" s="42" t="s">
        <v>67</v>
      </c>
      <c r="O288" s="42" t="s">
        <v>2340</v>
      </c>
      <c r="P288" s="42" t="s">
        <v>2341</v>
      </c>
      <c r="Q288" s="42" t="s">
        <v>2342</v>
      </c>
      <c r="R288" s="14" t="s">
        <v>2343</v>
      </c>
      <c r="S288" s="47" t="s">
        <v>72</v>
      </c>
      <c r="T288" s="42" t="s">
        <v>2344</v>
      </c>
      <c r="U288" s="14" t="s">
        <v>586</v>
      </c>
      <c r="V288" s="42" t="s">
        <v>75</v>
      </c>
      <c r="W288" s="42" t="s">
        <v>76</v>
      </c>
      <c r="X288" s="42" t="s">
        <v>2324</v>
      </c>
      <c r="Y288" s="42" t="s">
        <v>1358</v>
      </c>
      <c r="Z288" s="48" t="s">
        <v>4936</v>
      </c>
    </row>
    <row r="289" spans="1:26" x14ac:dyDescent="0.25">
      <c r="A289" s="14">
        <v>358</v>
      </c>
      <c r="B289" s="42" t="s">
        <v>1595</v>
      </c>
      <c r="C289" s="43" t="s">
        <v>9</v>
      </c>
      <c r="D289" s="42" t="s">
        <v>61</v>
      </c>
      <c r="E289" s="93">
        <v>43049</v>
      </c>
      <c r="F289" s="66" t="s">
        <v>2345</v>
      </c>
      <c r="G289" s="42">
        <v>8250000602</v>
      </c>
      <c r="H289" s="179" t="s">
        <v>4941</v>
      </c>
      <c r="I289" s="42" t="s">
        <v>2346</v>
      </c>
      <c r="J289" s="42" t="s">
        <v>2347</v>
      </c>
      <c r="K289" s="42" t="s">
        <v>2332</v>
      </c>
      <c r="L289" s="46">
        <v>100000</v>
      </c>
      <c r="M289" s="42" t="s">
        <v>66</v>
      </c>
      <c r="N289" s="42" t="s">
        <v>67</v>
      </c>
      <c r="O289" s="42" t="s">
        <v>2348</v>
      </c>
      <c r="P289" s="42" t="s">
        <v>2349</v>
      </c>
      <c r="Q289" s="42" t="s">
        <v>2350</v>
      </c>
      <c r="R289" s="14" t="s">
        <v>2351</v>
      </c>
      <c r="S289" s="47" t="s">
        <v>72</v>
      </c>
      <c r="T289" s="42" t="s">
        <v>2344</v>
      </c>
      <c r="U289" s="14" t="s">
        <v>586</v>
      </c>
      <c r="V289" s="42" t="s">
        <v>75</v>
      </c>
      <c r="W289" s="42" t="s">
        <v>76</v>
      </c>
      <c r="X289" s="42" t="s">
        <v>2324</v>
      </c>
      <c r="Y289" s="42" t="s">
        <v>1358</v>
      </c>
      <c r="Z289" s="48" t="s">
        <v>4936</v>
      </c>
    </row>
    <row r="290" spans="1:26" x14ac:dyDescent="0.25">
      <c r="A290" s="14">
        <v>359</v>
      </c>
      <c r="B290" s="42" t="s">
        <v>1595</v>
      </c>
      <c r="C290" s="43" t="s">
        <v>9</v>
      </c>
      <c r="D290" s="42" t="s">
        <v>61</v>
      </c>
      <c r="E290" s="93">
        <v>43045</v>
      </c>
      <c r="F290" s="66" t="s">
        <v>2352</v>
      </c>
      <c r="G290" s="42">
        <v>8261000062</v>
      </c>
      <c r="H290" s="179" t="s">
        <v>4941</v>
      </c>
      <c r="I290" s="42" t="s">
        <v>2353</v>
      </c>
      <c r="J290" s="42" t="s">
        <v>2354</v>
      </c>
      <c r="K290" s="42" t="s">
        <v>2318</v>
      </c>
      <c r="L290" s="46">
        <v>50000</v>
      </c>
      <c r="M290" s="42" t="s">
        <v>66</v>
      </c>
      <c r="N290" s="42" t="s">
        <v>67</v>
      </c>
      <c r="O290" s="42" t="s">
        <v>2355</v>
      </c>
      <c r="P290" s="42" t="s">
        <v>2356</v>
      </c>
      <c r="Q290" s="42" t="s">
        <v>2357</v>
      </c>
      <c r="R290" s="14" t="s">
        <v>2358</v>
      </c>
      <c r="S290" s="47" t="s">
        <v>72</v>
      </c>
      <c r="T290" s="42" t="s">
        <v>2344</v>
      </c>
      <c r="U290" s="14" t="s">
        <v>586</v>
      </c>
      <c r="V290" s="42" t="s">
        <v>433</v>
      </c>
      <c r="W290" s="42" t="s">
        <v>76</v>
      </c>
      <c r="X290" s="42" t="s">
        <v>2324</v>
      </c>
      <c r="Y290" s="42" t="s">
        <v>1358</v>
      </c>
      <c r="Z290" s="48" t="s">
        <v>4936</v>
      </c>
    </row>
    <row r="291" spans="1:26" x14ac:dyDescent="0.25">
      <c r="A291" s="14">
        <v>360</v>
      </c>
      <c r="B291" s="42" t="s">
        <v>1595</v>
      </c>
      <c r="C291" s="43" t="s">
        <v>9</v>
      </c>
      <c r="D291" s="42" t="s">
        <v>61</v>
      </c>
      <c r="E291" s="93">
        <v>43043</v>
      </c>
      <c r="F291" s="66" t="s">
        <v>2359</v>
      </c>
      <c r="G291" s="42">
        <v>8243000029</v>
      </c>
      <c r="H291" s="179" t="s">
        <v>4941</v>
      </c>
      <c r="I291" s="42" t="s">
        <v>2360</v>
      </c>
      <c r="J291" s="42" t="s">
        <v>2361</v>
      </c>
      <c r="K291" s="42" t="s">
        <v>2332</v>
      </c>
      <c r="L291" s="46">
        <v>300000</v>
      </c>
      <c r="M291" s="42" t="s">
        <v>66</v>
      </c>
      <c r="N291" s="42" t="s">
        <v>67</v>
      </c>
      <c r="O291" s="42" t="s">
        <v>2362</v>
      </c>
      <c r="P291" s="42" t="s">
        <v>2363</v>
      </c>
      <c r="Q291" s="42" t="s">
        <v>2364</v>
      </c>
      <c r="R291" s="14" t="s">
        <v>2365</v>
      </c>
      <c r="S291" s="47" t="s">
        <v>72</v>
      </c>
      <c r="T291" s="42" t="s">
        <v>2344</v>
      </c>
      <c r="U291" s="14" t="s">
        <v>586</v>
      </c>
      <c r="V291" s="42" t="s">
        <v>75</v>
      </c>
      <c r="W291" s="42" t="s">
        <v>76</v>
      </c>
      <c r="X291" s="42" t="s">
        <v>2324</v>
      </c>
      <c r="Y291" s="42" t="s">
        <v>1358</v>
      </c>
      <c r="Z291" s="48" t="s">
        <v>4936</v>
      </c>
    </row>
    <row r="292" spans="1:26" x14ac:dyDescent="0.25">
      <c r="A292" s="14">
        <v>361</v>
      </c>
      <c r="B292" s="42" t="s">
        <v>1595</v>
      </c>
      <c r="C292" s="43" t="s">
        <v>9</v>
      </c>
      <c r="D292" s="42" t="s">
        <v>61</v>
      </c>
      <c r="E292" s="93">
        <v>43040</v>
      </c>
      <c r="F292" s="66" t="s">
        <v>2366</v>
      </c>
      <c r="G292" s="42">
        <v>8234000154</v>
      </c>
      <c r="H292" s="179" t="s">
        <v>4941</v>
      </c>
      <c r="I292" s="42" t="s">
        <v>2367</v>
      </c>
      <c r="J292" s="42" t="s">
        <v>2368</v>
      </c>
      <c r="K292" s="42" t="s">
        <v>2332</v>
      </c>
      <c r="L292" s="46">
        <v>500000</v>
      </c>
      <c r="M292" s="42" t="s">
        <v>66</v>
      </c>
      <c r="N292" s="42" t="s">
        <v>67</v>
      </c>
      <c r="O292" s="42" t="s">
        <v>2369</v>
      </c>
      <c r="P292" s="42" t="s">
        <v>2370</v>
      </c>
      <c r="Q292" s="42" t="s">
        <v>2371</v>
      </c>
      <c r="R292" s="14" t="s">
        <v>2372</v>
      </c>
      <c r="S292" s="47" t="s">
        <v>72</v>
      </c>
      <c r="T292" s="42" t="s">
        <v>2344</v>
      </c>
      <c r="U292" s="14" t="s">
        <v>586</v>
      </c>
      <c r="V292" s="42" t="s">
        <v>75</v>
      </c>
      <c r="W292" s="42" t="s">
        <v>76</v>
      </c>
      <c r="X292" s="42" t="s">
        <v>2324</v>
      </c>
      <c r="Y292" s="42" t="s">
        <v>1358</v>
      </c>
      <c r="Z292" s="48" t="s">
        <v>4936</v>
      </c>
    </row>
    <row r="293" spans="1:26" x14ac:dyDescent="0.25">
      <c r="A293" s="14">
        <v>366</v>
      </c>
      <c r="B293" s="42" t="s">
        <v>1595</v>
      </c>
      <c r="C293" s="43" t="s">
        <v>9</v>
      </c>
      <c r="D293" s="42" t="s">
        <v>138</v>
      </c>
      <c r="E293" s="78">
        <v>43041</v>
      </c>
      <c r="F293" s="79" t="s">
        <v>2378</v>
      </c>
      <c r="G293" s="42">
        <v>8224000721</v>
      </c>
      <c r="H293" s="179" t="s">
        <v>4941</v>
      </c>
      <c r="I293" s="42" t="s">
        <v>2379</v>
      </c>
      <c r="J293" s="42" t="s">
        <v>2380</v>
      </c>
      <c r="K293" s="42" t="s">
        <v>1301</v>
      </c>
      <c r="L293" s="46">
        <v>100000</v>
      </c>
      <c r="M293" s="42" t="s">
        <v>66</v>
      </c>
      <c r="N293" s="42" t="s">
        <v>67</v>
      </c>
      <c r="O293" s="42" t="s">
        <v>2381</v>
      </c>
      <c r="P293" s="42" t="s">
        <v>2382</v>
      </c>
      <c r="Q293" s="42" t="s">
        <v>2383</v>
      </c>
      <c r="R293" s="14" t="s">
        <v>2384</v>
      </c>
      <c r="S293" s="47" t="s">
        <v>72</v>
      </c>
      <c r="T293" s="42" t="s">
        <v>2385</v>
      </c>
      <c r="U293" s="14" t="s">
        <v>375</v>
      </c>
      <c r="V293" s="42" t="s">
        <v>2386</v>
      </c>
      <c r="W293" s="42" t="s">
        <v>661</v>
      </c>
      <c r="X293" s="42" t="s">
        <v>77</v>
      </c>
      <c r="Y293" s="42" t="s">
        <v>1358</v>
      </c>
      <c r="Z293" s="48" t="s">
        <v>4936</v>
      </c>
    </row>
    <row r="294" spans="1:26" x14ac:dyDescent="0.25">
      <c r="A294" s="14">
        <v>367</v>
      </c>
      <c r="B294" s="42" t="s">
        <v>1595</v>
      </c>
      <c r="C294" s="43" t="s">
        <v>9</v>
      </c>
      <c r="D294" s="42" t="s">
        <v>61</v>
      </c>
      <c r="E294" s="78">
        <v>43043</v>
      </c>
      <c r="F294" s="79" t="s">
        <v>2387</v>
      </c>
      <c r="G294" s="42">
        <v>8224000721</v>
      </c>
      <c r="H294" s="179" t="s">
        <v>4941</v>
      </c>
      <c r="I294" s="42" t="s">
        <v>2379</v>
      </c>
      <c r="J294" s="42" t="s">
        <v>2380</v>
      </c>
      <c r="K294" s="42" t="s">
        <v>1301</v>
      </c>
      <c r="L294" s="46">
        <v>50000</v>
      </c>
      <c r="M294" s="42" t="s">
        <v>66</v>
      </c>
      <c r="N294" s="42" t="s">
        <v>67</v>
      </c>
      <c r="O294" s="42" t="s">
        <v>2388</v>
      </c>
      <c r="P294" s="42" t="s">
        <v>2389</v>
      </c>
      <c r="Q294" s="42" t="s">
        <v>2390</v>
      </c>
      <c r="R294" s="14" t="s">
        <v>2384</v>
      </c>
      <c r="S294" s="47" t="s">
        <v>72</v>
      </c>
      <c r="T294" s="42" t="s">
        <v>2385</v>
      </c>
      <c r="U294" s="14" t="s">
        <v>375</v>
      </c>
      <c r="V294" s="42" t="s">
        <v>75</v>
      </c>
      <c r="W294" s="42" t="s">
        <v>661</v>
      </c>
      <c r="X294" s="42" t="s">
        <v>77</v>
      </c>
      <c r="Y294" s="42" t="s">
        <v>1358</v>
      </c>
      <c r="Z294" s="48" t="s">
        <v>4936</v>
      </c>
    </row>
    <row r="295" spans="1:26" x14ac:dyDescent="0.25">
      <c r="A295" s="14">
        <v>368</v>
      </c>
      <c r="B295" s="42" t="s">
        <v>1595</v>
      </c>
      <c r="C295" s="43" t="s">
        <v>9</v>
      </c>
      <c r="D295" s="42" t="s">
        <v>61</v>
      </c>
      <c r="E295" s="78">
        <v>43045</v>
      </c>
      <c r="F295" s="79" t="s">
        <v>2391</v>
      </c>
      <c r="G295" s="42">
        <v>8224000714</v>
      </c>
      <c r="H295" s="179" t="s">
        <v>4941</v>
      </c>
      <c r="I295" s="42" t="s">
        <v>2392</v>
      </c>
      <c r="J295" s="42" t="s">
        <v>2393</v>
      </c>
      <c r="K295" s="42" t="s">
        <v>1301</v>
      </c>
      <c r="L295" s="46">
        <v>50000</v>
      </c>
      <c r="M295" s="42" t="s">
        <v>66</v>
      </c>
      <c r="N295" s="42" t="s">
        <v>67</v>
      </c>
      <c r="O295" s="42" t="s">
        <v>2394</v>
      </c>
      <c r="P295" s="42" t="s">
        <v>2395</v>
      </c>
      <c r="Q295" s="42" t="s">
        <v>2396</v>
      </c>
      <c r="R295" s="14" t="s">
        <v>2397</v>
      </c>
      <c r="S295" s="47" t="s">
        <v>72</v>
      </c>
      <c r="T295" s="42" t="s">
        <v>2385</v>
      </c>
      <c r="U295" s="14" t="s">
        <v>375</v>
      </c>
      <c r="V295" s="42" t="s">
        <v>75</v>
      </c>
      <c r="W295" s="42" t="s">
        <v>661</v>
      </c>
      <c r="X295" s="42" t="s">
        <v>77</v>
      </c>
      <c r="Y295" s="42" t="s">
        <v>1358</v>
      </c>
      <c r="Z295" s="48" t="s">
        <v>4936</v>
      </c>
    </row>
    <row r="296" spans="1:26" x14ac:dyDescent="0.25">
      <c r="A296" s="14">
        <v>369</v>
      </c>
      <c r="B296" s="42" t="s">
        <v>1595</v>
      </c>
      <c r="C296" s="43" t="s">
        <v>9</v>
      </c>
      <c r="D296" s="42" t="s">
        <v>61</v>
      </c>
      <c r="E296" s="78">
        <v>43053</v>
      </c>
      <c r="F296" s="79" t="s">
        <v>2398</v>
      </c>
      <c r="G296" s="42">
        <v>8224000440</v>
      </c>
      <c r="H296" s="179" t="s">
        <v>4941</v>
      </c>
      <c r="I296" s="42" t="s">
        <v>2399</v>
      </c>
      <c r="J296" s="42" t="s">
        <v>2400</v>
      </c>
      <c r="K296" s="42" t="s">
        <v>369</v>
      </c>
      <c r="L296" s="46">
        <v>50000</v>
      </c>
      <c r="M296" s="42" t="s">
        <v>66</v>
      </c>
      <c r="N296" s="42" t="s">
        <v>67</v>
      </c>
      <c r="O296" s="42" t="s">
        <v>2401</v>
      </c>
      <c r="P296" s="42" t="s">
        <v>2402</v>
      </c>
      <c r="Q296" s="42" t="s">
        <v>2403</v>
      </c>
      <c r="R296" s="14" t="s">
        <v>2404</v>
      </c>
      <c r="S296" s="47" t="s">
        <v>72</v>
      </c>
      <c r="T296" s="42" t="s">
        <v>2385</v>
      </c>
      <c r="U296" s="14" t="s">
        <v>375</v>
      </c>
      <c r="V296" s="42" t="s">
        <v>75</v>
      </c>
      <c r="W296" s="42" t="s">
        <v>661</v>
      </c>
      <c r="X296" s="42" t="s">
        <v>77</v>
      </c>
      <c r="Y296" s="42" t="s">
        <v>1358</v>
      </c>
      <c r="Z296" s="48" t="s">
        <v>4936</v>
      </c>
    </row>
    <row r="297" spans="1:26" x14ac:dyDescent="0.25">
      <c r="A297" s="14">
        <v>370</v>
      </c>
      <c r="B297" s="42" t="s">
        <v>1595</v>
      </c>
      <c r="C297" s="43" t="s">
        <v>9</v>
      </c>
      <c r="D297" s="42" t="s">
        <v>61</v>
      </c>
      <c r="E297" s="78">
        <v>43057</v>
      </c>
      <c r="F297" s="79" t="s">
        <v>2405</v>
      </c>
      <c r="G297" s="42">
        <v>8208000201</v>
      </c>
      <c r="H297" s="179" t="s">
        <v>4941</v>
      </c>
      <c r="I297" s="42" t="s">
        <v>2406</v>
      </c>
      <c r="J297" s="42" t="s">
        <v>2407</v>
      </c>
      <c r="K297" s="42" t="s">
        <v>369</v>
      </c>
      <c r="L297" s="46">
        <v>50000</v>
      </c>
      <c r="M297" s="42" t="s">
        <v>66</v>
      </c>
      <c r="N297" s="42" t="s">
        <v>67</v>
      </c>
      <c r="O297" s="42" t="s">
        <v>2408</v>
      </c>
      <c r="P297" s="42" t="s">
        <v>2409</v>
      </c>
      <c r="Q297" s="42" t="s">
        <v>2410</v>
      </c>
      <c r="R297" s="14" t="s">
        <v>2411</v>
      </c>
      <c r="S297" s="47" t="s">
        <v>72</v>
      </c>
      <c r="T297" s="42" t="s">
        <v>2385</v>
      </c>
      <c r="U297" s="14" t="s">
        <v>375</v>
      </c>
      <c r="V297" s="42" t="s">
        <v>90</v>
      </c>
      <c r="W297" s="42" t="s">
        <v>661</v>
      </c>
      <c r="X297" s="42" t="s">
        <v>77</v>
      </c>
      <c r="Y297" s="42" t="s">
        <v>1358</v>
      </c>
      <c r="Z297" s="48" t="s">
        <v>4936</v>
      </c>
    </row>
    <row r="298" spans="1:26" x14ac:dyDescent="0.25">
      <c r="A298" s="14">
        <v>371</v>
      </c>
      <c r="B298" s="42" t="s">
        <v>1595</v>
      </c>
      <c r="C298" s="43" t="s">
        <v>9</v>
      </c>
      <c r="D298" s="42" t="s">
        <v>61</v>
      </c>
      <c r="E298" s="78">
        <v>43057</v>
      </c>
      <c r="F298" s="79" t="s">
        <v>2412</v>
      </c>
      <c r="G298" s="42">
        <v>8224000595</v>
      </c>
      <c r="H298" s="179" t="s">
        <v>4941</v>
      </c>
      <c r="I298" s="42" t="s">
        <v>2413</v>
      </c>
      <c r="J298" s="42" t="s">
        <v>2414</v>
      </c>
      <c r="K298" s="42" t="s">
        <v>1301</v>
      </c>
      <c r="L298" s="46">
        <v>50000</v>
      </c>
      <c r="M298" s="42" t="s">
        <v>66</v>
      </c>
      <c r="N298" s="42" t="s">
        <v>67</v>
      </c>
      <c r="O298" s="42" t="s">
        <v>2415</v>
      </c>
      <c r="P298" s="42" t="s">
        <v>2416</v>
      </c>
      <c r="Q298" s="42" t="s">
        <v>2417</v>
      </c>
      <c r="R298" s="14" t="s">
        <v>2418</v>
      </c>
      <c r="S298" s="47" t="s">
        <v>72</v>
      </c>
      <c r="T298" s="42" t="s">
        <v>2385</v>
      </c>
      <c r="U298" s="14" t="s">
        <v>375</v>
      </c>
      <c r="V298" s="42" t="s">
        <v>75</v>
      </c>
      <c r="W298" s="42" t="s">
        <v>661</v>
      </c>
      <c r="X298" s="42" t="s">
        <v>77</v>
      </c>
      <c r="Y298" s="42" t="s">
        <v>1358</v>
      </c>
      <c r="Z298" s="48" t="s">
        <v>4936</v>
      </c>
    </row>
    <row r="299" spans="1:26" x14ac:dyDescent="0.25">
      <c r="A299" s="14">
        <v>372</v>
      </c>
      <c r="B299" s="42" t="s">
        <v>1595</v>
      </c>
      <c r="C299" s="43" t="s">
        <v>9</v>
      </c>
      <c r="D299" s="42" t="s">
        <v>61</v>
      </c>
      <c r="E299" s="78">
        <v>43058</v>
      </c>
      <c r="F299" s="79" t="s">
        <v>2419</v>
      </c>
      <c r="G299" s="42">
        <v>8199000078</v>
      </c>
      <c r="H299" s="179" t="s">
        <v>4941</v>
      </c>
      <c r="I299" s="42" t="s">
        <v>2420</v>
      </c>
      <c r="J299" s="42" t="s">
        <v>2421</v>
      </c>
      <c r="K299" s="42" t="s">
        <v>1301</v>
      </c>
      <c r="L299" s="46">
        <v>200000</v>
      </c>
      <c r="M299" s="42" t="s">
        <v>66</v>
      </c>
      <c r="N299" s="42" t="s">
        <v>67</v>
      </c>
      <c r="O299" s="42" t="s">
        <v>2422</v>
      </c>
      <c r="P299" s="42" t="s">
        <v>2423</v>
      </c>
      <c r="Q299" s="42" t="s">
        <v>2424</v>
      </c>
      <c r="R299" s="14" t="s">
        <v>2425</v>
      </c>
      <c r="S299" s="47" t="s">
        <v>72</v>
      </c>
      <c r="T299" s="42" t="s">
        <v>2385</v>
      </c>
      <c r="U299" s="14" t="s">
        <v>375</v>
      </c>
      <c r="V299" s="42" t="s">
        <v>75</v>
      </c>
      <c r="W299" s="42" t="s">
        <v>661</v>
      </c>
      <c r="X299" s="42" t="s">
        <v>77</v>
      </c>
      <c r="Y299" s="42" t="s">
        <v>1358</v>
      </c>
      <c r="Z299" s="48" t="s">
        <v>4936</v>
      </c>
    </row>
    <row r="300" spans="1:26" x14ac:dyDescent="0.25">
      <c r="A300" s="14">
        <v>373</v>
      </c>
      <c r="B300" s="42" t="s">
        <v>1595</v>
      </c>
      <c r="C300" s="43" t="s">
        <v>9</v>
      </c>
      <c r="D300" s="42" t="s">
        <v>61</v>
      </c>
      <c r="E300" s="78">
        <v>43059</v>
      </c>
      <c r="F300" s="79" t="s">
        <v>2426</v>
      </c>
      <c r="G300" s="42">
        <v>8200000034</v>
      </c>
      <c r="H300" s="179" t="s">
        <v>4941</v>
      </c>
      <c r="I300" s="42" t="s">
        <v>2427</v>
      </c>
      <c r="J300" s="42" t="s">
        <v>2428</v>
      </c>
      <c r="K300" s="42" t="s">
        <v>369</v>
      </c>
      <c r="L300" s="46">
        <v>400000</v>
      </c>
      <c r="M300" s="42" t="s">
        <v>66</v>
      </c>
      <c r="N300" s="42" t="s">
        <v>67</v>
      </c>
      <c r="O300" s="42" t="s">
        <v>2429</v>
      </c>
      <c r="P300" s="42" t="s">
        <v>2430</v>
      </c>
      <c r="Q300" s="42" t="s">
        <v>2431</v>
      </c>
      <c r="R300" s="14" t="s">
        <v>2432</v>
      </c>
      <c r="S300" s="47" t="s">
        <v>72</v>
      </c>
      <c r="T300" s="42" t="s">
        <v>2385</v>
      </c>
      <c r="U300" s="14" t="s">
        <v>375</v>
      </c>
      <c r="V300" s="42" t="s">
        <v>75</v>
      </c>
      <c r="W300" s="42" t="s">
        <v>661</v>
      </c>
      <c r="X300" s="42" t="s">
        <v>77</v>
      </c>
      <c r="Y300" s="42" t="s">
        <v>1358</v>
      </c>
      <c r="Z300" s="48" t="s">
        <v>4936</v>
      </c>
    </row>
    <row r="301" spans="1:26" x14ac:dyDescent="0.25">
      <c r="A301" s="14">
        <v>374</v>
      </c>
      <c r="B301" s="42" t="s">
        <v>1595</v>
      </c>
      <c r="C301" s="43" t="s">
        <v>9</v>
      </c>
      <c r="D301" s="42" t="s">
        <v>61</v>
      </c>
      <c r="E301" s="78">
        <v>43068</v>
      </c>
      <c r="F301" s="79" t="s">
        <v>2433</v>
      </c>
      <c r="G301" s="42">
        <v>8200000040</v>
      </c>
      <c r="H301" s="179" t="s">
        <v>4941</v>
      </c>
      <c r="I301" s="42" t="s">
        <v>2434</v>
      </c>
      <c r="J301" s="42" t="s">
        <v>2435</v>
      </c>
      <c r="K301" s="42" t="s">
        <v>1301</v>
      </c>
      <c r="L301" s="46">
        <v>200000</v>
      </c>
      <c r="M301" s="42" t="s">
        <v>66</v>
      </c>
      <c r="N301" s="42" t="s">
        <v>67</v>
      </c>
      <c r="O301" s="42" t="s">
        <v>2436</v>
      </c>
      <c r="P301" s="42" t="s">
        <v>2437</v>
      </c>
      <c r="Q301" s="42" t="s">
        <v>2438</v>
      </c>
      <c r="R301" s="14" t="s">
        <v>2439</v>
      </c>
      <c r="S301" s="47" t="s">
        <v>72</v>
      </c>
      <c r="T301" s="42" t="s">
        <v>2385</v>
      </c>
      <c r="U301" s="14" t="s">
        <v>375</v>
      </c>
      <c r="V301" s="42" t="s">
        <v>90</v>
      </c>
      <c r="W301" s="42" t="s">
        <v>661</v>
      </c>
      <c r="X301" s="42" t="s">
        <v>77</v>
      </c>
      <c r="Y301" s="42" t="s">
        <v>1358</v>
      </c>
      <c r="Z301" s="48" t="s">
        <v>4936</v>
      </c>
    </row>
    <row r="302" spans="1:26" x14ac:dyDescent="0.25">
      <c r="A302" s="14">
        <v>376</v>
      </c>
      <c r="B302" s="42" t="s">
        <v>1595</v>
      </c>
      <c r="C302" s="43" t="s">
        <v>9</v>
      </c>
      <c r="D302" s="42" t="s">
        <v>61</v>
      </c>
      <c r="E302" s="52">
        <v>43052</v>
      </c>
      <c r="F302" s="58" t="s">
        <v>2442</v>
      </c>
      <c r="G302" s="42">
        <v>8187000849</v>
      </c>
      <c r="H302" s="179" t="s">
        <v>4941</v>
      </c>
      <c r="I302" s="42" t="s">
        <v>2443</v>
      </c>
      <c r="J302" s="42" t="s">
        <v>2444</v>
      </c>
      <c r="K302" s="42" t="s">
        <v>665</v>
      </c>
      <c r="L302" s="46">
        <v>100000</v>
      </c>
      <c r="M302" s="42" t="s">
        <v>66</v>
      </c>
      <c r="N302" s="42" t="s">
        <v>67</v>
      </c>
      <c r="O302" s="42" t="s">
        <v>2445</v>
      </c>
      <c r="P302" s="42" t="s">
        <v>2446</v>
      </c>
      <c r="Q302" s="42" t="s">
        <v>2447</v>
      </c>
      <c r="R302" s="14" t="s">
        <v>2448</v>
      </c>
      <c r="S302" s="47" t="s">
        <v>72</v>
      </c>
      <c r="T302" s="42" t="s">
        <v>2449</v>
      </c>
      <c r="U302" s="14" t="s">
        <v>380</v>
      </c>
      <c r="V302" s="42" t="s">
        <v>90</v>
      </c>
      <c r="W302" s="42" t="s">
        <v>661</v>
      </c>
      <c r="X302" s="42" t="s">
        <v>77</v>
      </c>
      <c r="Y302" s="42" t="s">
        <v>1358</v>
      </c>
      <c r="Z302" s="48" t="s">
        <v>4936</v>
      </c>
    </row>
    <row r="303" spans="1:26" x14ac:dyDescent="0.25">
      <c r="A303" s="14">
        <v>377</v>
      </c>
      <c r="B303" s="42" t="s">
        <v>1595</v>
      </c>
      <c r="C303" s="43" t="s">
        <v>9</v>
      </c>
      <c r="D303" s="42" t="s">
        <v>61</v>
      </c>
      <c r="E303" s="52">
        <v>43055</v>
      </c>
      <c r="F303" s="58" t="s">
        <v>2450</v>
      </c>
      <c r="G303" s="42">
        <v>8156001315</v>
      </c>
      <c r="H303" s="179" t="s">
        <v>4941</v>
      </c>
      <c r="I303" s="42" t="s">
        <v>2451</v>
      </c>
      <c r="J303" s="42" t="s">
        <v>2452</v>
      </c>
      <c r="K303" s="42" t="s">
        <v>384</v>
      </c>
      <c r="L303" s="46">
        <v>300000</v>
      </c>
      <c r="M303" s="42" t="s">
        <v>66</v>
      </c>
      <c r="N303" s="42" t="s">
        <v>67</v>
      </c>
      <c r="O303" s="42" t="s">
        <v>2453</v>
      </c>
      <c r="P303" s="42" t="s">
        <v>2454</v>
      </c>
      <c r="Q303" s="42" t="s">
        <v>2455</v>
      </c>
      <c r="R303" s="14" t="s">
        <v>2456</v>
      </c>
      <c r="S303" s="47" t="s">
        <v>72</v>
      </c>
      <c r="T303" s="42" t="s">
        <v>2449</v>
      </c>
      <c r="U303" s="14" t="s">
        <v>380</v>
      </c>
      <c r="V303" s="42" t="s">
        <v>75</v>
      </c>
      <c r="W303" s="42" t="s">
        <v>661</v>
      </c>
      <c r="X303" s="42" t="s">
        <v>77</v>
      </c>
      <c r="Y303" s="42" t="s">
        <v>1358</v>
      </c>
      <c r="Z303" s="48" t="s">
        <v>4936</v>
      </c>
    </row>
    <row r="304" spans="1:26" x14ac:dyDescent="0.25">
      <c r="A304" s="14">
        <v>378</v>
      </c>
      <c r="B304" s="42" t="s">
        <v>1595</v>
      </c>
      <c r="C304" s="43" t="s">
        <v>9</v>
      </c>
      <c r="D304" s="42" t="s">
        <v>61</v>
      </c>
      <c r="E304" s="52">
        <v>43056</v>
      </c>
      <c r="F304" s="58" t="s">
        <v>2457</v>
      </c>
      <c r="G304" s="42">
        <v>8156001315</v>
      </c>
      <c r="H304" s="179" t="s">
        <v>4941</v>
      </c>
      <c r="I304" s="42" t="s">
        <v>2451</v>
      </c>
      <c r="J304" s="42" t="s">
        <v>2452</v>
      </c>
      <c r="K304" s="42" t="s">
        <v>384</v>
      </c>
      <c r="L304" s="46">
        <v>50000</v>
      </c>
      <c r="M304" s="42" t="s">
        <v>66</v>
      </c>
      <c r="N304" s="42" t="s">
        <v>67</v>
      </c>
      <c r="O304" s="42" t="s">
        <v>2458</v>
      </c>
      <c r="P304" s="42" t="s">
        <v>2459</v>
      </c>
      <c r="Q304" s="42" t="s">
        <v>2460</v>
      </c>
      <c r="R304" s="14" t="s">
        <v>2456</v>
      </c>
      <c r="S304" s="47" t="s">
        <v>72</v>
      </c>
      <c r="T304" s="42" t="s">
        <v>2449</v>
      </c>
      <c r="U304" s="14" t="s">
        <v>380</v>
      </c>
      <c r="V304" s="42" t="s">
        <v>75</v>
      </c>
      <c r="W304" s="42" t="s">
        <v>661</v>
      </c>
      <c r="X304" s="42" t="s">
        <v>77</v>
      </c>
      <c r="Y304" s="42" t="s">
        <v>1358</v>
      </c>
      <c r="Z304" s="48" t="s">
        <v>4936</v>
      </c>
    </row>
    <row r="305" spans="1:26" x14ac:dyDescent="0.25">
      <c r="A305" s="14">
        <v>379</v>
      </c>
      <c r="B305" s="42" t="s">
        <v>1595</v>
      </c>
      <c r="C305" s="43" t="s">
        <v>9</v>
      </c>
      <c r="D305" s="42" t="s">
        <v>61</v>
      </c>
      <c r="E305" s="52">
        <v>43063</v>
      </c>
      <c r="F305" s="58" t="s">
        <v>2461</v>
      </c>
      <c r="G305" s="42">
        <v>8152001352</v>
      </c>
      <c r="H305" s="179" t="s">
        <v>4941</v>
      </c>
      <c r="I305" s="42" t="s">
        <v>2462</v>
      </c>
      <c r="J305" s="42" t="s">
        <v>2463</v>
      </c>
      <c r="K305" s="42" t="s">
        <v>384</v>
      </c>
      <c r="L305" s="46">
        <v>50000</v>
      </c>
      <c r="M305" s="42" t="s">
        <v>66</v>
      </c>
      <c r="N305" s="42" t="s">
        <v>67</v>
      </c>
      <c r="O305" s="42" t="s">
        <v>2464</v>
      </c>
      <c r="P305" s="42" t="s">
        <v>2465</v>
      </c>
      <c r="Q305" s="42" t="s">
        <v>2466</v>
      </c>
      <c r="R305" s="14" t="s">
        <v>2467</v>
      </c>
      <c r="S305" s="47" t="s">
        <v>72</v>
      </c>
      <c r="T305" s="42" t="s">
        <v>2449</v>
      </c>
      <c r="U305" s="14" t="s">
        <v>380</v>
      </c>
      <c r="V305" s="42" t="s">
        <v>90</v>
      </c>
      <c r="W305" s="42" t="s">
        <v>661</v>
      </c>
      <c r="X305" s="42" t="s">
        <v>77</v>
      </c>
      <c r="Y305" s="42" t="s">
        <v>1358</v>
      </c>
      <c r="Z305" s="48" t="s">
        <v>4936</v>
      </c>
    </row>
    <row r="306" spans="1:26" x14ac:dyDescent="0.25">
      <c r="A306" s="14">
        <v>380</v>
      </c>
      <c r="B306" s="42" t="s">
        <v>2468</v>
      </c>
      <c r="C306" s="43" t="s">
        <v>9</v>
      </c>
      <c r="D306" s="42" t="s">
        <v>61</v>
      </c>
      <c r="E306" s="70">
        <v>43037</v>
      </c>
      <c r="F306" s="71" t="s">
        <v>1806</v>
      </c>
      <c r="G306" s="42">
        <v>8191000675</v>
      </c>
      <c r="H306" s="179" t="s">
        <v>4941</v>
      </c>
      <c r="I306" s="42" t="s">
        <v>2469</v>
      </c>
      <c r="J306" s="42" t="s">
        <v>2470</v>
      </c>
      <c r="K306" s="42" t="s">
        <v>65</v>
      </c>
      <c r="L306" s="46">
        <v>500000</v>
      </c>
      <c r="M306" s="42" t="s">
        <v>66</v>
      </c>
      <c r="N306" s="42" t="s">
        <v>67</v>
      </c>
      <c r="O306" s="42" t="s">
        <v>2471</v>
      </c>
      <c r="P306" s="42" t="s">
        <v>2472</v>
      </c>
      <c r="Q306" s="42" t="s">
        <v>2473</v>
      </c>
      <c r="R306" s="14" t="s">
        <v>2474</v>
      </c>
      <c r="S306" s="47" t="s">
        <v>72</v>
      </c>
      <c r="T306" s="42" t="s">
        <v>2475</v>
      </c>
      <c r="U306" s="14" t="s">
        <v>74</v>
      </c>
      <c r="V306" s="42" t="s">
        <v>75</v>
      </c>
      <c r="W306" s="42" t="s">
        <v>661</v>
      </c>
      <c r="X306" s="42" t="s">
        <v>77</v>
      </c>
      <c r="Y306" s="42" t="s">
        <v>1358</v>
      </c>
      <c r="Z306" s="48" t="s">
        <v>4936</v>
      </c>
    </row>
    <row r="307" spans="1:26" x14ac:dyDescent="0.25">
      <c r="A307" s="14">
        <v>381</v>
      </c>
      <c r="B307" s="42" t="s">
        <v>2468</v>
      </c>
      <c r="C307" s="43" t="s">
        <v>9</v>
      </c>
      <c r="D307" s="42" t="s">
        <v>61</v>
      </c>
      <c r="E307" s="70">
        <v>43048</v>
      </c>
      <c r="F307" s="71" t="s">
        <v>2476</v>
      </c>
      <c r="G307" s="42">
        <v>8190000958</v>
      </c>
      <c r="H307" s="179" t="s">
        <v>4941</v>
      </c>
      <c r="I307" s="42" t="s">
        <v>2477</v>
      </c>
      <c r="J307" s="42" t="s">
        <v>2478</v>
      </c>
      <c r="K307" s="42" t="s">
        <v>65</v>
      </c>
      <c r="L307" s="46">
        <v>50000</v>
      </c>
      <c r="M307" s="42" t="s">
        <v>66</v>
      </c>
      <c r="N307" s="42" t="s">
        <v>67</v>
      </c>
      <c r="O307" s="42" t="s">
        <v>2479</v>
      </c>
      <c r="P307" s="42" t="s">
        <v>2480</v>
      </c>
      <c r="Q307" s="42" t="s">
        <v>2481</v>
      </c>
      <c r="R307" s="14" t="s">
        <v>2482</v>
      </c>
      <c r="S307" s="47" t="s">
        <v>72</v>
      </c>
      <c r="T307" s="42" t="s">
        <v>2475</v>
      </c>
      <c r="U307" s="14" t="s">
        <v>74</v>
      </c>
      <c r="V307" s="42" t="s">
        <v>75</v>
      </c>
      <c r="W307" s="42" t="s">
        <v>661</v>
      </c>
      <c r="X307" s="42" t="s">
        <v>77</v>
      </c>
      <c r="Y307" s="42" t="s">
        <v>1358</v>
      </c>
      <c r="Z307" s="48" t="s">
        <v>4936</v>
      </c>
    </row>
    <row r="308" spans="1:26" x14ac:dyDescent="0.25">
      <c r="A308" s="14">
        <v>382</v>
      </c>
      <c r="B308" s="42" t="s">
        <v>2468</v>
      </c>
      <c r="C308" s="43" t="s">
        <v>9</v>
      </c>
      <c r="D308" s="42" t="s">
        <v>61</v>
      </c>
      <c r="E308" s="96">
        <v>43053</v>
      </c>
      <c r="F308" s="85" t="s">
        <v>2483</v>
      </c>
      <c r="G308" s="42">
        <v>8203000036</v>
      </c>
      <c r="H308" s="179" t="s">
        <v>4941</v>
      </c>
      <c r="I308" s="42" t="s">
        <v>2484</v>
      </c>
      <c r="J308" s="42" t="s">
        <v>2485</v>
      </c>
      <c r="K308" s="42" t="s">
        <v>600</v>
      </c>
      <c r="L308" s="46">
        <v>950000</v>
      </c>
      <c r="M308" s="42" t="s">
        <v>66</v>
      </c>
      <c r="N308" s="42" t="s">
        <v>67</v>
      </c>
      <c r="O308" s="42" t="s">
        <v>2486</v>
      </c>
      <c r="P308" s="42" t="s">
        <v>2487</v>
      </c>
      <c r="Q308" s="42" t="s">
        <v>2488</v>
      </c>
      <c r="R308" s="14" t="s">
        <v>2489</v>
      </c>
      <c r="S308" s="47" t="s">
        <v>72</v>
      </c>
      <c r="T308" s="42" t="s">
        <v>2490</v>
      </c>
      <c r="U308" s="14" t="s">
        <v>606</v>
      </c>
      <c r="V308" s="42" t="s">
        <v>75</v>
      </c>
      <c r="W308" s="42" t="s">
        <v>661</v>
      </c>
      <c r="X308" s="42" t="s">
        <v>77</v>
      </c>
      <c r="Y308" s="42" t="s">
        <v>1358</v>
      </c>
      <c r="Z308" s="48" t="s">
        <v>4936</v>
      </c>
    </row>
    <row r="309" spans="1:26" x14ac:dyDescent="0.25">
      <c r="A309" s="14">
        <v>385</v>
      </c>
      <c r="B309" s="42" t="s">
        <v>2494</v>
      </c>
      <c r="C309" s="43" t="s">
        <v>9</v>
      </c>
      <c r="D309" s="42" t="s">
        <v>61</v>
      </c>
      <c r="E309" s="65">
        <v>43075</v>
      </c>
      <c r="F309" s="66" t="s">
        <v>2495</v>
      </c>
      <c r="G309" s="42">
        <v>8183000630</v>
      </c>
      <c r="H309" s="179" t="s">
        <v>4941</v>
      </c>
      <c r="I309" s="42" t="s">
        <v>2496</v>
      </c>
      <c r="J309" s="42" t="s">
        <v>2497</v>
      </c>
      <c r="K309" s="42" t="s">
        <v>710</v>
      </c>
      <c r="L309" s="46">
        <v>50000</v>
      </c>
      <c r="M309" s="42" t="s">
        <v>66</v>
      </c>
      <c r="N309" s="42" t="s">
        <v>67</v>
      </c>
      <c r="O309" s="42" t="s">
        <v>2498</v>
      </c>
      <c r="P309" s="42" t="s">
        <v>2499</v>
      </c>
      <c r="Q309" s="42" t="s">
        <v>2500</v>
      </c>
      <c r="R309" s="14" t="s">
        <v>2501</v>
      </c>
      <c r="S309" s="47" t="s">
        <v>2502</v>
      </c>
      <c r="T309" s="42" t="s">
        <v>2503</v>
      </c>
      <c r="U309" s="14" t="s">
        <v>706</v>
      </c>
      <c r="V309" s="42" t="s">
        <v>75</v>
      </c>
      <c r="W309" s="42" t="s">
        <v>661</v>
      </c>
      <c r="X309" s="42" t="s">
        <v>77</v>
      </c>
      <c r="Y309" s="42" t="s">
        <v>1358</v>
      </c>
      <c r="Z309" s="48" t="s">
        <v>4936</v>
      </c>
    </row>
    <row r="310" spans="1:26" x14ac:dyDescent="0.25">
      <c r="A310" s="14">
        <v>386</v>
      </c>
      <c r="B310" s="42" t="s">
        <v>2494</v>
      </c>
      <c r="C310" s="43" t="s">
        <v>9</v>
      </c>
      <c r="D310" s="42" t="s">
        <v>61</v>
      </c>
      <c r="E310" s="70">
        <v>43069</v>
      </c>
      <c r="F310" s="71" t="s">
        <v>2504</v>
      </c>
      <c r="G310" s="42">
        <v>8168000107</v>
      </c>
      <c r="H310" s="179" t="s">
        <v>4941</v>
      </c>
      <c r="I310" s="42" t="s">
        <v>2505</v>
      </c>
      <c r="J310" s="42" t="s">
        <v>2506</v>
      </c>
      <c r="K310" s="42" t="s">
        <v>623</v>
      </c>
      <c r="L310" s="46">
        <v>100000</v>
      </c>
      <c r="M310" s="42" t="s">
        <v>66</v>
      </c>
      <c r="N310" s="42" t="s">
        <v>67</v>
      </c>
      <c r="O310" s="42" t="s">
        <v>2507</v>
      </c>
      <c r="P310" s="42" t="s">
        <v>2508</v>
      </c>
      <c r="Q310" s="42" t="s">
        <v>2509</v>
      </c>
      <c r="R310" s="14" t="s">
        <v>2510</v>
      </c>
      <c r="S310" s="47" t="s">
        <v>72</v>
      </c>
      <c r="T310" s="42" t="s">
        <v>2511</v>
      </c>
      <c r="U310" s="14" t="s">
        <v>629</v>
      </c>
      <c r="V310" s="42" t="s">
        <v>75</v>
      </c>
      <c r="W310" s="42" t="s">
        <v>661</v>
      </c>
      <c r="X310" s="42" t="s">
        <v>77</v>
      </c>
      <c r="Y310" s="42" t="s">
        <v>1358</v>
      </c>
      <c r="Z310" s="48" t="s">
        <v>4936</v>
      </c>
    </row>
    <row r="311" spans="1:26" x14ac:dyDescent="0.25">
      <c r="A311" s="14">
        <v>387</v>
      </c>
      <c r="B311" s="42" t="s">
        <v>2494</v>
      </c>
      <c r="C311" s="43" t="s">
        <v>9</v>
      </c>
      <c r="D311" s="42" t="s">
        <v>61</v>
      </c>
      <c r="E311" s="70">
        <v>43073</v>
      </c>
      <c r="F311" s="71" t="s">
        <v>2512</v>
      </c>
      <c r="G311" s="42">
        <v>8226000071</v>
      </c>
      <c r="H311" s="179" t="s">
        <v>4941</v>
      </c>
      <c r="I311" s="42" t="s">
        <v>2513</v>
      </c>
      <c r="J311" s="42" t="s">
        <v>2514</v>
      </c>
      <c r="K311" s="42" t="s">
        <v>640</v>
      </c>
      <c r="L311" s="46">
        <v>100000</v>
      </c>
      <c r="M311" s="42" t="s">
        <v>66</v>
      </c>
      <c r="N311" s="42" t="s">
        <v>67</v>
      </c>
      <c r="O311" s="42" t="s">
        <v>2515</v>
      </c>
      <c r="P311" s="42" t="s">
        <v>2516</v>
      </c>
      <c r="Q311" s="42" t="s">
        <v>2517</v>
      </c>
      <c r="R311" s="14" t="s">
        <v>2518</v>
      </c>
      <c r="S311" s="47" t="s">
        <v>72</v>
      </c>
      <c r="T311" s="42" t="s">
        <v>2511</v>
      </c>
      <c r="U311" s="14" t="s">
        <v>629</v>
      </c>
      <c r="V311" s="42" t="s">
        <v>75</v>
      </c>
      <c r="W311" s="42" t="s">
        <v>661</v>
      </c>
      <c r="X311" s="42" t="s">
        <v>77</v>
      </c>
      <c r="Y311" s="42" t="s">
        <v>1358</v>
      </c>
      <c r="Z311" s="48" t="s">
        <v>4936</v>
      </c>
    </row>
    <row r="312" spans="1:26" x14ac:dyDescent="0.25">
      <c r="A312" s="14">
        <v>388</v>
      </c>
      <c r="B312" s="42" t="s">
        <v>2494</v>
      </c>
      <c r="C312" s="43" t="s">
        <v>9</v>
      </c>
      <c r="D312" s="42" t="s">
        <v>61</v>
      </c>
      <c r="E312" s="70">
        <v>43073</v>
      </c>
      <c r="F312" s="71" t="s">
        <v>2519</v>
      </c>
      <c r="G312" s="42">
        <v>8171000061</v>
      </c>
      <c r="H312" s="179" t="s">
        <v>4941</v>
      </c>
      <c r="I312" s="42" t="s">
        <v>2520</v>
      </c>
      <c r="J312" s="42" t="s">
        <v>2521</v>
      </c>
      <c r="K312" s="42" t="s">
        <v>623</v>
      </c>
      <c r="L312" s="46">
        <v>150000</v>
      </c>
      <c r="M312" s="42" t="s">
        <v>66</v>
      </c>
      <c r="N312" s="42" t="s">
        <v>67</v>
      </c>
      <c r="O312" s="42" t="s">
        <v>2522</v>
      </c>
      <c r="P312" s="42" t="s">
        <v>2523</v>
      </c>
      <c r="Q312" s="42" t="s">
        <v>2524</v>
      </c>
      <c r="R312" s="14" t="s">
        <v>2525</v>
      </c>
      <c r="S312" s="47" t="s">
        <v>72</v>
      </c>
      <c r="T312" s="42" t="s">
        <v>2511</v>
      </c>
      <c r="U312" s="14" t="s">
        <v>629</v>
      </c>
      <c r="V312" s="42" t="s">
        <v>75</v>
      </c>
      <c r="W312" s="42" t="s">
        <v>661</v>
      </c>
      <c r="X312" s="42" t="s">
        <v>77</v>
      </c>
      <c r="Y312" s="42" t="s">
        <v>1358</v>
      </c>
      <c r="Z312" s="48" t="s">
        <v>4936</v>
      </c>
    </row>
    <row r="313" spans="1:26" x14ac:dyDescent="0.25">
      <c r="A313" s="14">
        <v>389</v>
      </c>
      <c r="B313" s="42" t="s">
        <v>2494</v>
      </c>
      <c r="C313" s="43" t="s">
        <v>9</v>
      </c>
      <c r="D313" s="42" t="s">
        <v>61</v>
      </c>
      <c r="E313" s="70">
        <v>43076</v>
      </c>
      <c r="F313" s="71" t="s">
        <v>2526</v>
      </c>
      <c r="G313" s="42">
        <v>8168000131</v>
      </c>
      <c r="H313" s="179" t="s">
        <v>4941</v>
      </c>
      <c r="I313" s="42" t="s">
        <v>2527</v>
      </c>
      <c r="J313" s="42" t="s">
        <v>2528</v>
      </c>
      <c r="K313" s="42" t="s">
        <v>623</v>
      </c>
      <c r="L313" s="46">
        <v>100000</v>
      </c>
      <c r="M313" s="42" t="s">
        <v>66</v>
      </c>
      <c r="N313" s="42" t="s">
        <v>67</v>
      </c>
      <c r="O313" s="42" t="s">
        <v>2529</v>
      </c>
      <c r="P313" s="42" t="s">
        <v>2530</v>
      </c>
      <c r="Q313" s="42" t="s">
        <v>2531</v>
      </c>
      <c r="R313" s="14" t="s">
        <v>2532</v>
      </c>
      <c r="S313" s="47" t="s">
        <v>72</v>
      </c>
      <c r="T313" s="42" t="s">
        <v>2511</v>
      </c>
      <c r="U313" s="14" t="s">
        <v>629</v>
      </c>
      <c r="V313" s="42" t="s">
        <v>75</v>
      </c>
      <c r="W313" s="42" t="s">
        <v>661</v>
      </c>
      <c r="X313" s="42" t="s">
        <v>77</v>
      </c>
      <c r="Y313" s="42" t="s">
        <v>1358</v>
      </c>
      <c r="Z313" s="48" t="s">
        <v>4936</v>
      </c>
    </row>
    <row r="314" spans="1:26" x14ac:dyDescent="0.25">
      <c r="A314" s="14">
        <v>390</v>
      </c>
      <c r="B314" s="42" t="s">
        <v>2494</v>
      </c>
      <c r="C314" s="43" t="s">
        <v>9</v>
      </c>
      <c r="D314" s="42" t="s">
        <v>61</v>
      </c>
      <c r="E314" s="70">
        <v>43078</v>
      </c>
      <c r="F314" s="71" t="s">
        <v>2533</v>
      </c>
      <c r="G314" s="42">
        <v>8182000230</v>
      </c>
      <c r="H314" s="179" t="s">
        <v>4941</v>
      </c>
      <c r="I314" s="42" t="s">
        <v>2534</v>
      </c>
      <c r="J314" s="42" t="s">
        <v>2535</v>
      </c>
      <c r="K314" s="42" t="s">
        <v>640</v>
      </c>
      <c r="L314" s="46">
        <v>300000</v>
      </c>
      <c r="M314" s="42" t="s">
        <v>66</v>
      </c>
      <c r="N314" s="42" t="s">
        <v>67</v>
      </c>
      <c r="O314" s="42" t="s">
        <v>2536</v>
      </c>
      <c r="P314" s="42" t="s">
        <v>2537</v>
      </c>
      <c r="Q314" s="42" t="s">
        <v>2538</v>
      </c>
      <c r="R314" s="14" t="s">
        <v>2539</v>
      </c>
      <c r="S314" s="47" t="s">
        <v>72</v>
      </c>
      <c r="T314" s="42" t="s">
        <v>2511</v>
      </c>
      <c r="U314" s="14" t="s">
        <v>629</v>
      </c>
      <c r="V314" s="42" t="s">
        <v>75</v>
      </c>
      <c r="W314" s="42" t="s">
        <v>661</v>
      </c>
      <c r="X314" s="42" t="s">
        <v>77</v>
      </c>
      <c r="Y314" s="42" t="s">
        <v>1358</v>
      </c>
      <c r="Z314" s="48" t="s">
        <v>4936</v>
      </c>
    </row>
    <row r="315" spans="1:26" x14ac:dyDescent="0.25">
      <c r="A315" s="14">
        <v>391</v>
      </c>
      <c r="B315" s="42" t="s">
        <v>2494</v>
      </c>
      <c r="C315" s="43" t="s">
        <v>9</v>
      </c>
      <c r="D315" s="42" t="s">
        <v>61</v>
      </c>
      <c r="E315" s="70">
        <v>43079</v>
      </c>
      <c r="F315" s="71" t="s">
        <v>2540</v>
      </c>
      <c r="G315" s="42">
        <v>8182000168</v>
      </c>
      <c r="H315" s="179" t="s">
        <v>4941</v>
      </c>
      <c r="I315" s="42" t="s">
        <v>2541</v>
      </c>
      <c r="J315" s="42" t="s">
        <v>2542</v>
      </c>
      <c r="K315" s="42" t="s">
        <v>640</v>
      </c>
      <c r="L315" s="46">
        <v>50000</v>
      </c>
      <c r="M315" s="42" t="s">
        <v>66</v>
      </c>
      <c r="N315" s="42" t="s">
        <v>67</v>
      </c>
      <c r="O315" s="42" t="s">
        <v>2543</v>
      </c>
      <c r="P315" s="42" t="s">
        <v>2544</v>
      </c>
      <c r="Q315" s="42" t="s">
        <v>2545</v>
      </c>
      <c r="R315" s="14" t="s">
        <v>2546</v>
      </c>
      <c r="S315" s="47" t="s">
        <v>72</v>
      </c>
      <c r="T315" s="42" t="s">
        <v>2511</v>
      </c>
      <c r="U315" s="14" t="s">
        <v>629</v>
      </c>
      <c r="V315" s="42" t="s">
        <v>75</v>
      </c>
      <c r="W315" s="42" t="s">
        <v>661</v>
      </c>
      <c r="X315" s="42" t="s">
        <v>77</v>
      </c>
      <c r="Y315" s="42" t="s">
        <v>1358</v>
      </c>
      <c r="Z315" s="48" t="s">
        <v>4936</v>
      </c>
    </row>
    <row r="316" spans="1:26" x14ac:dyDescent="0.25">
      <c r="A316" s="14">
        <v>392</v>
      </c>
      <c r="B316" s="42" t="s">
        <v>2494</v>
      </c>
      <c r="C316" s="43" t="s">
        <v>9</v>
      </c>
      <c r="D316" s="42" t="s">
        <v>61</v>
      </c>
      <c r="E316" s="70">
        <v>43055</v>
      </c>
      <c r="F316" s="71" t="s">
        <v>2547</v>
      </c>
      <c r="G316" s="42">
        <v>8191000831</v>
      </c>
      <c r="H316" s="179" t="s">
        <v>4941</v>
      </c>
      <c r="I316" s="42" t="s">
        <v>2548</v>
      </c>
      <c r="J316" s="42" t="s">
        <v>2549</v>
      </c>
      <c r="K316" s="42" t="s">
        <v>65</v>
      </c>
      <c r="L316" s="46">
        <v>300000</v>
      </c>
      <c r="M316" s="42" t="s">
        <v>66</v>
      </c>
      <c r="N316" s="42" t="s">
        <v>67</v>
      </c>
      <c r="O316" s="42" t="s">
        <v>2550</v>
      </c>
      <c r="P316" s="42" t="s">
        <v>2551</v>
      </c>
      <c r="Q316" s="42" t="s">
        <v>2552</v>
      </c>
      <c r="R316" s="14" t="s">
        <v>2553</v>
      </c>
      <c r="S316" s="47">
        <v>1200010728462</v>
      </c>
      <c r="T316" s="42" t="s">
        <v>2554</v>
      </c>
      <c r="U316" s="14" t="s">
        <v>74</v>
      </c>
      <c r="V316" s="42" t="s">
        <v>75</v>
      </c>
      <c r="W316" s="42" t="s">
        <v>661</v>
      </c>
      <c r="X316" s="42" t="s">
        <v>77</v>
      </c>
      <c r="Y316" s="42" t="s">
        <v>1358</v>
      </c>
      <c r="Z316" s="48" t="s">
        <v>4936</v>
      </c>
    </row>
    <row r="317" spans="1:26" x14ac:dyDescent="0.25">
      <c r="A317" s="14">
        <v>393</v>
      </c>
      <c r="B317" s="42" t="s">
        <v>2494</v>
      </c>
      <c r="C317" s="43" t="s">
        <v>9</v>
      </c>
      <c r="D317" s="42" t="s">
        <v>61</v>
      </c>
      <c r="E317" s="70">
        <v>43062</v>
      </c>
      <c r="F317" s="71" t="s">
        <v>2555</v>
      </c>
      <c r="G317" s="42">
        <v>8191000816</v>
      </c>
      <c r="H317" s="179" t="s">
        <v>4941</v>
      </c>
      <c r="I317" s="42" t="s">
        <v>2556</v>
      </c>
      <c r="J317" s="42" t="s">
        <v>2557</v>
      </c>
      <c r="K317" s="42" t="s">
        <v>65</v>
      </c>
      <c r="L317" s="46">
        <v>300000</v>
      </c>
      <c r="M317" s="42" t="s">
        <v>66</v>
      </c>
      <c r="N317" s="42" t="s">
        <v>67</v>
      </c>
      <c r="O317" s="42" t="s">
        <v>2558</v>
      </c>
      <c r="P317" s="42" t="s">
        <v>2559</v>
      </c>
      <c r="Q317" s="42" t="s">
        <v>2560</v>
      </c>
      <c r="R317" s="14" t="s">
        <v>2561</v>
      </c>
      <c r="S317" s="47">
        <v>1200010728462</v>
      </c>
      <c r="T317" s="42" t="s">
        <v>2554</v>
      </c>
      <c r="U317" s="14" t="s">
        <v>74</v>
      </c>
      <c r="V317" s="42" t="s">
        <v>75</v>
      </c>
      <c r="W317" s="42" t="s">
        <v>661</v>
      </c>
      <c r="X317" s="42" t="s">
        <v>77</v>
      </c>
      <c r="Y317" s="42" t="s">
        <v>1358</v>
      </c>
      <c r="Z317" s="48" t="s">
        <v>4936</v>
      </c>
    </row>
    <row r="318" spans="1:26" x14ac:dyDescent="0.25">
      <c r="A318" s="14">
        <v>394</v>
      </c>
      <c r="B318" s="42" t="s">
        <v>2494</v>
      </c>
      <c r="C318" s="43" t="s">
        <v>9</v>
      </c>
      <c r="D318" s="42" t="s">
        <v>61</v>
      </c>
      <c r="E318" s="89">
        <v>43069</v>
      </c>
      <c r="F318" s="90" t="s">
        <v>2562</v>
      </c>
      <c r="G318" s="42">
        <v>8190000774</v>
      </c>
      <c r="H318" s="179" t="s">
        <v>4941</v>
      </c>
      <c r="I318" s="42" t="s">
        <v>2563</v>
      </c>
      <c r="J318" s="42" t="s">
        <v>2564</v>
      </c>
      <c r="K318" s="42" t="s">
        <v>65</v>
      </c>
      <c r="L318" s="46">
        <v>100000</v>
      </c>
      <c r="M318" s="42" t="s">
        <v>66</v>
      </c>
      <c r="N318" s="42" t="s">
        <v>67</v>
      </c>
      <c r="O318" s="42" t="s">
        <v>2565</v>
      </c>
      <c r="P318" s="42" t="s">
        <v>2566</v>
      </c>
      <c r="Q318" s="42" t="s">
        <v>2567</v>
      </c>
      <c r="R318" s="14" t="s">
        <v>2568</v>
      </c>
      <c r="S318" s="47">
        <v>1200010728462</v>
      </c>
      <c r="T318" s="42" t="s">
        <v>2554</v>
      </c>
      <c r="U318" s="14" t="s">
        <v>74</v>
      </c>
      <c r="V318" s="42" t="s">
        <v>75</v>
      </c>
      <c r="W318" s="42" t="s">
        <v>661</v>
      </c>
      <c r="X318" s="42" t="s">
        <v>77</v>
      </c>
      <c r="Y318" s="42" t="s">
        <v>1358</v>
      </c>
      <c r="Z318" s="48" t="s">
        <v>4936</v>
      </c>
    </row>
    <row r="319" spans="1:26" x14ac:dyDescent="0.25">
      <c r="A319" s="14">
        <v>396</v>
      </c>
      <c r="B319" s="42" t="s">
        <v>2571</v>
      </c>
      <c r="C319" s="43" t="s">
        <v>9</v>
      </c>
      <c r="D319" s="42" t="s">
        <v>61</v>
      </c>
      <c r="E319" s="44">
        <v>43086</v>
      </c>
      <c r="F319" s="45" t="s">
        <v>2572</v>
      </c>
      <c r="G319" s="42">
        <v>8392000863</v>
      </c>
      <c r="H319" s="179" t="s">
        <v>4941</v>
      </c>
      <c r="I319" s="42" t="s">
        <v>2573</v>
      </c>
      <c r="J319" s="42" t="s">
        <v>2574</v>
      </c>
      <c r="K319" s="42" t="s">
        <v>1466</v>
      </c>
      <c r="L319" s="46">
        <v>50000</v>
      </c>
      <c r="M319" s="42" t="s">
        <v>66</v>
      </c>
      <c r="N319" s="42" t="s">
        <v>67</v>
      </c>
      <c r="O319" s="42" t="s">
        <v>2575</v>
      </c>
      <c r="P319" s="42" t="s">
        <v>2576</v>
      </c>
      <c r="Q319" s="42" t="s">
        <v>2577</v>
      </c>
      <c r="R319" s="14" t="s">
        <v>2578</v>
      </c>
      <c r="S319" s="47" t="s">
        <v>72</v>
      </c>
      <c r="T319" s="42" t="s">
        <v>2579</v>
      </c>
      <c r="U319" s="14" t="s">
        <v>394</v>
      </c>
      <c r="V319" s="42" t="s">
        <v>75</v>
      </c>
      <c r="W319" s="42" t="s">
        <v>661</v>
      </c>
      <c r="X319" s="42" t="s">
        <v>77</v>
      </c>
      <c r="Y319" s="42" t="s">
        <v>1358</v>
      </c>
      <c r="Z319" s="48" t="s">
        <v>4936</v>
      </c>
    </row>
    <row r="320" spans="1:26" x14ac:dyDescent="0.25">
      <c r="A320" s="14">
        <v>397</v>
      </c>
      <c r="B320" s="42" t="s">
        <v>2580</v>
      </c>
      <c r="C320" s="43" t="s">
        <v>9</v>
      </c>
      <c r="D320" s="42" t="s">
        <v>61</v>
      </c>
      <c r="E320" s="52">
        <v>43080</v>
      </c>
      <c r="F320" s="58" t="s">
        <v>2581</v>
      </c>
      <c r="G320" s="42">
        <v>8183000511</v>
      </c>
      <c r="H320" s="179" t="s">
        <v>4941</v>
      </c>
      <c r="I320" s="42" t="s">
        <v>2582</v>
      </c>
      <c r="J320" s="42" t="s">
        <v>2583</v>
      </c>
      <c r="K320" s="42" t="s">
        <v>700</v>
      </c>
      <c r="L320" s="46">
        <v>50000</v>
      </c>
      <c r="M320" s="42" t="s">
        <v>66</v>
      </c>
      <c r="N320" s="42" t="s">
        <v>67</v>
      </c>
      <c r="O320" s="42" t="s">
        <v>2584</v>
      </c>
      <c r="P320" s="42" t="s">
        <v>2585</v>
      </c>
      <c r="Q320" s="42" t="s">
        <v>2586</v>
      </c>
      <c r="R320" s="14" t="s">
        <v>2587</v>
      </c>
      <c r="S320" s="47" t="s">
        <v>72</v>
      </c>
      <c r="T320" s="42" t="s">
        <v>2588</v>
      </c>
      <c r="U320" s="14" t="s">
        <v>706</v>
      </c>
      <c r="V320" s="42" t="s">
        <v>75</v>
      </c>
      <c r="W320" s="42" t="s">
        <v>661</v>
      </c>
      <c r="X320" s="42" t="s">
        <v>77</v>
      </c>
      <c r="Y320" s="42" t="s">
        <v>1358</v>
      </c>
      <c r="Z320" s="48" t="s">
        <v>4938</v>
      </c>
    </row>
    <row r="321" spans="1:26" x14ac:dyDescent="0.25">
      <c r="A321" s="14">
        <v>398</v>
      </c>
      <c r="B321" s="42" t="s">
        <v>2580</v>
      </c>
      <c r="C321" s="43" t="s">
        <v>9</v>
      </c>
      <c r="D321" s="42" t="s">
        <v>61</v>
      </c>
      <c r="E321" s="52">
        <v>43085</v>
      </c>
      <c r="F321" s="58" t="s">
        <v>2589</v>
      </c>
      <c r="G321" s="42">
        <v>8163001096</v>
      </c>
      <c r="H321" s="179" t="s">
        <v>4941</v>
      </c>
      <c r="I321" s="42" t="s">
        <v>2590</v>
      </c>
      <c r="J321" s="42" t="s">
        <v>2591</v>
      </c>
      <c r="K321" s="42" t="s">
        <v>700</v>
      </c>
      <c r="L321" s="46">
        <v>100000</v>
      </c>
      <c r="M321" s="42" t="s">
        <v>66</v>
      </c>
      <c r="N321" s="42" t="s">
        <v>67</v>
      </c>
      <c r="O321" s="42" t="s">
        <v>2592</v>
      </c>
      <c r="P321" s="42" t="s">
        <v>2593</v>
      </c>
      <c r="Q321" s="42" t="s">
        <v>2594</v>
      </c>
      <c r="R321" s="14" t="s">
        <v>2595</v>
      </c>
      <c r="S321" s="47" t="s">
        <v>72</v>
      </c>
      <c r="T321" s="42" t="s">
        <v>2588</v>
      </c>
      <c r="U321" s="14" t="s">
        <v>706</v>
      </c>
      <c r="V321" s="42" t="s">
        <v>75</v>
      </c>
      <c r="W321" s="42" t="s">
        <v>661</v>
      </c>
      <c r="X321" s="42" t="s">
        <v>77</v>
      </c>
      <c r="Y321" s="42" t="s">
        <v>1358</v>
      </c>
      <c r="Z321" s="48" t="s">
        <v>4938</v>
      </c>
    </row>
    <row r="322" spans="1:26" x14ac:dyDescent="0.25">
      <c r="A322" s="14">
        <v>399</v>
      </c>
      <c r="B322" s="42" t="s">
        <v>2580</v>
      </c>
      <c r="C322" s="43" t="s">
        <v>9</v>
      </c>
      <c r="D322" s="42" t="s">
        <v>61</v>
      </c>
      <c r="E322" s="52">
        <v>43083</v>
      </c>
      <c r="F322" s="58" t="s">
        <v>2596</v>
      </c>
      <c r="G322" s="42">
        <v>8183000460</v>
      </c>
      <c r="H322" s="179" t="s">
        <v>4941</v>
      </c>
      <c r="I322" s="42" t="s">
        <v>2597</v>
      </c>
      <c r="J322" s="42" t="s">
        <v>2598</v>
      </c>
      <c r="K322" s="42" t="s">
        <v>710</v>
      </c>
      <c r="L322" s="46">
        <v>50000</v>
      </c>
      <c r="M322" s="42" t="s">
        <v>66</v>
      </c>
      <c r="N322" s="42" t="s">
        <v>67</v>
      </c>
      <c r="O322" s="42" t="s">
        <v>2599</v>
      </c>
      <c r="P322" s="42" t="s">
        <v>2600</v>
      </c>
      <c r="Q322" s="42" t="s">
        <v>2601</v>
      </c>
      <c r="R322" s="14" t="s">
        <v>2602</v>
      </c>
      <c r="S322" s="47" t="s">
        <v>72</v>
      </c>
      <c r="T322" s="42" t="s">
        <v>2588</v>
      </c>
      <c r="U322" s="14" t="s">
        <v>706</v>
      </c>
      <c r="V322" s="42" t="s">
        <v>75</v>
      </c>
      <c r="W322" s="42" t="s">
        <v>661</v>
      </c>
      <c r="X322" s="42" t="s">
        <v>77</v>
      </c>
      <c r="Y322" s="42" t="s">
        <v>1358</v>
      </c>
      <c r="Z322" s="48" t="s">
        <v>4938</v>
      </c>
    </row>
    <row r="323" spans="1:26" x14ac:dyDescent="0.25">
      <c r="A323" s="14">
        <v>400</v>
      </c>
      <c r="B323" s="42" t="s">
        <v>2580</v>
      </c>
      <c r="C323" s="43" t="s">
        <v>9</v>
      </c>
      <c r="D323" s="42" t="s">
        <v>61</v>
      </c>
      <c r="E323" s="52">
        <v>43082</v>
      </c>
      <c r="F323" s="58" t="s">
        <v>2603</v>
      </c>
      <c r="G323" s="42">
        <v>8180001285</v>
      </c>
      <c r="H323" s="179" t="s">
        <v>4941</v>
      </c>
      <c r="I323" s="42" t="s">
        <v>2604</v>
      </c>
      <c r="J323" s="42" t="s">
        <v>2605</v>
      </c>
      <c r="K323" s="42" t="s">
        <v>710</v>
      </c>
      <c r="L323" s="46">
        <v>50000</v>
      </c>
      <c r="M323" s="42" t="s">
        <v>66</v>
      </c>
      <c r="N323" s="42" t="s">
        <v>67</v>
      </c>
      <c r="O323" s="42" t="s">
        <v>2606</v>
      </c>
      <c r="P323" s="42" t="s">
        <v>2607</v>
      </c>
      <c r="Q323" s="42" t="s">
        <v>2608</v>
      </c>
      <c r="R323" s="14" t="s">
        <v>2609</v>
      </c>
      <c r="S323" s="47" t="s">
        <v>72</v>
      </c>
      <c r="T323" s="42" t="s">
        <v>2588</v>
      </c>
      <c r="U323" s="14" t="s">
        <v>706</v>
      </c>
      <c r="V323" s="42" t="s">
        <v>75</v>
      </c>
      <c r="W323" s="42" t="s">
        <v>661</v>
      </c>
      <c r="X323" s="42" t="s">
        <v>77</v>
      </c>
      <c r="Y323" s="42" t="s">
        <v>1358</v>
      </c>
      <c r="Z323" s="48" t="s">
        <v>4938</v>
      </c>
    </row>
    <row r="324" spans="1:26" x14ac:dyDescent="0.25">
      <c r="A324" s="14">
        <v>401</v>
      </c>
      <c r="B324" s="42" t="s">
        <v>2580</v>
      </c>
      <c r="C324" s="43" t="s">
        <v>9</v>
      </c>
      <c r="D324" s="42" t="s">
        <v>61</v>
      </c>
      <c r="E324" s="44">
        <v>43088</v>
      </c>
      <c r="F324" s="45" t="s">
        <v>2610</v>
      </c>
      <c r="G324" s="42">
        <v>8182000341</v>
      </c>
      <c r="H324" s="179" t="s">
        <v>4941</v>
      </c>
      <c r="I324" s="42" t="s">
        <v>2611</v>
      </c>
      <c r="J324" s="42" t="s">
        <v>2612</v>
      </c>
      <c r="K324" s="42" t="s">
        <v>640</v>
      </c>
      <c r="L324" s="46">
        <v>100000</v>
      </c>
      <c r="M324" s="42" t="s">
        <v>66</v>
      </c>
      <c r="N324" s="42" t="s">
        <v>67</v>
      </c>
      <c r="O324" s="42" t="s">
        <v>2613</v>
      </c>
      <c r="P324" s="42" t="s">
        <v>2614</v>
      </c>
      <c r="Q324" s="42" t="s">
        <v>2615</v>
      </c>
      <c r="R324" s="14" t="s">
        <v>2616</v>
      </c>
      <c r="S324" s="47" t="s">
        <v>72</v>
      </c>
      <c r="T324" s="42" t="s">
        <v>2617</v>
      </c>
      <c r="U324" s="14" t="s">
        <v>629</v>
      </c>
      <c r="V324" s="42" t="s">
        <v>75</v>
      </c>
      <c r="W324" s="42" t="s">
        <v>661</v>
      </c>
      <c r="X324" s="42" t="s">
        <v>77</v>
      </c>
      <c r="Y324" s="42" t="s">
        <v>1358</v>
      </c>
      <c r="Z324" s="48" t="s">
        <v>4938</v>
      </c>
    </row>
    <row r="325" spans="1:26" x14ac:dyDescent="0.25">
      <c r="A325" s="14">
        <v>402</v>
      </c>
      <c r="B325" s="42" t="s">
        <v>2580</v>
      </c>
      <c r="C325" s="43" t="s">
        <v>9</v>
      </c>
      <c r="D325" s="42" t="s">
        <v>61</v>
      </c>
      <c r="E325" s="44">
        <v>43096</v>
      </c>
      <c r="F325" s="45" t="s">
        <v>2618</v>
      </c>
      <c r="G325" s="42">
        <v>8182000222</v>
      </c>
      <c r="H325" s="179" t="s">
        <v>4941</v>
      </c>
      <c r="I325" s="42" t="s">
        <v>853</v>
      </c>
      <c r="J325" s="42" t="s">
        <v>2619</v>
      </c>
      <c r="K325" s="42" t="s">
        <v>640</v>
      </c>
      <c r="L325" s="46">
        <v>50000</v>
      </c>
      <c r="M325" s="42" t="s">
        <v>66</v>
      </c>
      <c r="N325" s="42" t="s">
        <v>67</v>
      </c>
      <c r="O325" s="42" t="s">
        <v>2620</v>
      </c>
      <c r="P325" s="42" t="s">
        <v>2621</v>
      </c>
      <c r="Q325" s="42" t="s">
        <v>2622</v>
      </c>
      <c r="R325" s="14" t="s">
        <v>858</v>
      </c>
      <c r="S325" s="47" t="s">
        <v>72</v>
      </c>
      <c r="T325" s="42" t="s">
        <v>2617</v>
      </c>
      <c r="U325" s="14" t="s">
        <v>629</v>
      </c>
      <c r="V325" s="42" t="s">
        <v>75</v>
      </c>
      <c r="W325" s="42" t="s">
        <v>661</v>
      </c>
      <c r="X325" s="42" t="s">
        <v>77</v>
      </c>
      <c r="Y325" s="42" t="s">
        <v>1358</v>
      </c>
      <c r="Z325" s="48" t="s">
        <v>4938</v>
      </c>
    </row>
    <row r="326" spans="1:26" x14ac:dyDescent="0.25">
      <c r="A326" s="14">
        <v>403</v>
      </c>
      <c r="B326" s="42" t="s">
        <v>2580</v>
      </c>
      <c r="C326" s="43" t="s">
        <v>9</v>
      </c>
      <c r="D326" s="42" t="s">
        <v>61</v>
      </c>
      <c r="E326" s="61">
        <v>43091</v>
      </c>
      <c r="F326" s="62" t="s">
        <v>2623</v>
      </c>
      <c r="G326" s="191">
        <v>8264001070</v>
      </c>
      <c r="H326" s="179" t="s">
        <v>4941</v>
      </c>
      <c r="I326" s="42" t="s">
        <v>2625</v>
      </c>
      <c r="J326" s="42" t="s">
        <v>2626</v>
      </c>
      <c r="K326" s="42" t="s">
        <v>580</v>
      </c>
      <c r="L326" s="46">
        <v>100000</v>
      </c>
      <c r="M326" s="42" t="s">
        <v>66</v>
      </c>
      <c r="N326" s="42" t="s">
        <v>67</v>
      </c>
      <c r="O326" s="42" t="s">
        <v>2627</v>
      </c>
      <c r="P326" s="42" t="s">
        <v>2628</v>
      </c>
      <c r="Q326" s="42" t="s">
        <v>2629</v>
      </c>
      <c r="R326" s="14" t="s">
        <v>2630</v>
      </c>
      <c r="S326" s="47" t="s">
        <v>72</v>
      </c>
      <c r="T326" s="42" t="s">
        <v>2631</v>
      </c>
      <c r="U326" s="14" t="s">
        <v>748</v>
      </c>
      <c r="V326" s="42" t="s">
        <v>75</v>
      </c>
      <c r="W326" s="42" t="s">
        <v>661</v>
      </c>
      <c r="X326" s="42" t="s">
        <v>77</v>
      </c>
      <c r="Y326" s="42" t="s">
        <v>1358</v>
      </c>
      <c r="Z326" s="48" t="s">
        <v>4938</v>
      </c>
    </row>
    <row r="327" spans="1:26" x14ac:dyDescent="0.25">
      <c r="A327" s="14">
        <v>404</v>
      </c>
      <c r="B327" s="42" t="s">
        <v>2580</v>
      </c>
      <c r="C327" s="43" t="s">
        <v>9</v>
      </c>
      <c r="D327" s="42" t="s">
        <v>61</v>
      </c>
      <c r="E327" s="52">
        <v>43022</v>
      </c>
      <c r="F327" s="97" t="s">
        <v>2632</v>
      </c>
      <c r="G327" s="191">
        <v>8251000059</v>
      </c>
      <c r="H327" s="179" t="s">
        <v>4941</v>
      </c>
      <c r="I327" s="42" t="s">
        <v>2634</v>
      </c>
      <c r="J327" s="42" t="s">
        <v>2635</v>
      </c>
      <c r="K327" s="42" t="s">
        <v>2636</v>
      </c>
      <c r="L327" s="46">
        <v>50000</v>
      </c>
      <c r="M327" s="42" t="s">
        <v>66</v>
      </c>
      <c r="N327" s="42" t="s">
        <v>67</v>
      </c>
      <c r="O327" s="42" t="s">
        <v>2637</v>
      </c>
      <c r="P327" s="42" t="s">
        <v>2638</v>
      </c>
      <c r="Q327" s="42" t="s">
        <v>2639</v>
      </c>
      <c r="R327" s="14" t="s">
        <v>2640</v>
      </c>
      <c r="S327" s="47" t="s">
        <v>72</v>
      </c>
      <c r="T327" s="42" t="s">
        <v>2641</v>
      </c>
      <c r="U327" s="14" t="s">
        <v>2642</v>
      </c>
      <c r="V327" s="42" t="s">
        <v>450</v>
      </c>
      <c r="W327" s="42" t="s">
        <v>661</v>
      </c>
      <c r="X327" s="42" t="s">
        <v>77</v>
      </c>
      <c r="Y327" s="42" t="s">
        <v>1358</v>
      </c>
      <c r="Z327" s="48" t="s">
        <v>4938</v>
      </c>
    </row>
    <row r="328" spans="1:26" x14ac:dyDescent="0.25">
      <c r="A328" s="14">
        <v>405</v>
      </c>
      <c r="B328" s="42" t="s">
        <v>2580</v>
      </c>
      <c r="C328" s="43" t="s">
        <v>9</v>
      </c>
      <c r="D328" s="42" t="s">
        <v>61</v>
      </c>
      <c r="E328" s="52">
        <v>43040</v>
      </c>
      <c r="F328" s="97" t="s">
        <v>2643</v>
      </c>
      <c r="G328" s="191">
        <v>8231000048</v>
      </c>
      <c r="H328" s="179" t="s">
        <v>4941</v>
      </c>
      <c r="I328" s="42" t="s">
        <v>2645</v>
      </c>
      <c r="J328" s="42" t="s">
        <v>2646</v>
      </c>
      <c r="K328" s="42" t="s">
        <v>2636</v>
      </c>
      <c r="L328" s="46">
        <v>200000</v>
      </c>
      <c r="M328" s="42" t="s">
        <v>66</v>
      </c>
      <c r="N328" s="42" t="s">
        <v>67</v>
      </c>
      <c r="O328" s="42" t="s">
        <v>2647</v>
      </c>
      <c r="P328" s="42" t="s">
        <v>2648</v>
      </c>
      <c r="Q328" s="42" t="s">
        <v>2649</v>
      </c>
      <c r="R328" s="14" t="s">
        <v>2650</v>
      </c>
      <c r="S328" s="47" t="s">
        <v>72</v>
      </c>
      <c r="T328" s="42" t="s">
        <v>2651</v>
      </c>
      <c r="U328" s="14" t="s">
        <v>2642</v>
      </c>
      <c r="V328" s="42" t="s">
        <v>450</v>
      </c>
      <c r="W328" s="42" t="s">
        <v>661</v>
      </c>
      <c r="X328" s="42" t="s">
        <v>77</v>
      </c>
      <c r="Y328" s="42" t="s">
        <v>1358</v>
      </c>
      <c r="Z328" s="48" t="s">
        <v>4938</v>
      </c>
    </row>
    <row r="329" spans="1:26" x14ac:dyDescent="0.25">
      <c r="A329" s="14">
        <v>406</v>
      </c>
      <c r="B329" s="42" t="s">
        <v>2580</v>
      </c>
      <c r="C329" s="43" t="s">
        <v>9</v>
      </c>
      <c r="D329" s="42" t="s">
        <v>61</v>
      </c>
      <c r="E329" s="52">
        <v>43044</v>
      </c>
      <c r="F329" s="97" t="s">
        <v>2652</v>
      </c>
      <c r="G329" s="191">
        <v>8263000023</v>
      </c>
      <c r="H329" s="179" t="s">
        <v>4941</v>
      </c>
      <c r="I329" s="42" t="s">
        <v>2654</v>
      </c>
      <c r="J329" s="42" t="s">
        <v>2655</v>
      </c>
      <c r="K329" s="42" t="s">
        <v>2656</v>
      </c>
      <c r="L329" s="46">
        <v>50000</v>
      </c>
      <c r="M329" s="42" t="s">
        <v>66</v>
      </c>
      <c r="N329" s="42" t="s">
        <v>67</v>
      </c>
      <c r="O329" s="42" t="s">
        <v>2657</v>
      </c>
      <c r="P329" s="42" t="s">
        <v>2658</v>
      </c>
      <c r="Q329" s="42" t="s">
        <v>2659</v>
      </c>
      <c r="R329" s="14" t="s">
        <v>2660</v>
      </c>
      <c r="S329" s="47" t="s">
        <v>72</v>
      </c>
      <c r="T329" s="42" t="s">
        <v>2661</v>
      </c>
      <c r="U329" s="14" t="s">
        <v>2642</v>
      </c>
      <c r="V329" s="42" t="s">
        <v>450</v>
      </c>
      <c r="W329" s="42" t="s">
        <v>661</v>
      </c>
      <c r="X329" s="42" t="s">
        <v>77</v>
      </c>
      <c r="Y329" s="42" t="s">
        <v>1358</v>
      </c>
      <c r="Z329" s="48" t="s">
        <v>4938</v>
      </c>
    </row>
    <row r="330" spans="1:26" x14ac:dyDescent="0.25">
      <c r="A330" s="14">
        <v>407</v>
      </c>
      <c r="B330" s="42" t="s">
        <v>2580</v>
      </c>
      <c r="C330" s="43" t="s">
        <v>9</v>
      </c>
      <c r="D330" s="42" t="s">
        <v>61</v>
      </c>
      <c r="E330" s="52">
        <v>43054</v>
      </c>
      <c r="F330" s="97" t="s">
        <v>2662</v>
      </c>
      <c r="G330" s="191">
        <v>8233000469</v>
      </c>
      <c r="H330" s="179" t="s">
        <v>4941</v>
      </c>
      <c r="I330" s="42" t="s">
        <v>2664</v>
      </c>
      <c r="J330" s="42" t="s">
        <v>2665</v>
      </c>
      <c r="K330" s="42" t="s">
        <v>2656</v>
      </c>
      <c r="L330" s="46">
        <v>50000</v>
      </c>
      <c r="M330" s="42" t="s">
        <v>66</v>
      </c>
      <c r="N330" s="42" t="s">
        <v>67</v>
      </c>
      <c r="O330" s="42" t="s">
        <v>2666</v>
      </c>
      <c r="P330" s="42" t="s">
        <v>2667</v>
      </c>
      <c r="Q330" s="42" t="s">
        <v>2668</v>
      </c>
      <c r="R330" s="14" t="s">
        <v>2669</v>
      </c>
      <c r="S330" s="47" t="s">
        <v>72</v>
      </c>
      <c r="T330" s="42" t="s">
        <v>2661</v>
      </c>
      <c r="U330" s="14" t="s">
        <v>2642</v>
      </c>
      <c r="V330" s="42" t="s">
        <v>450</v>
      </c>
      <c r="W330" s="42" t="s">
        <v>661</v>
      </c>
      <c r="X330" s="42" t="s">
        <v>77</v>
      </c>
      <c r="Y330" s="42" t="s">
        <v>1358</v>
      </c>
      <c r="Z330" s="48" t="s">
        <v>4938</v>
      </c>
    </row>
    <row r="331" spans="1:26" x14ac:dyDescent="0.25">
      <c r="A331" s="178">
        <v>410</v>
      </c>
      <c r="B331" s="179" t="s">
        <v>2580</v>
      </c>
      <c r="C331" s="180" t="s">
        <v>9</v>
      </c>
      <c r="D331" s="179" t="s">
        <v>138</v>
      </c>
      <c r="E331" s="181">
        <v>43079</v>
      </c>
      <c r="F331" s="182" t="s">
        <v>2680</v>
      </c>
      <c r="G331" s="192">
        <v>8027000414</v>
      </c>
      <c r="H331" s="179" t="s">
        <v>4941</v>
      </c>
      <c r="I331" s="179" t="s">
        <v>2682</v>
      </c>
      <c r="J331" s="179" t="s">
        <v>2683</v>
      </c>
      <c r="K331" s="179" t="s">
        <v>1633</v>
      </c>
      <c r="L331" s="183">
        <v>50000</v>
      </c>
      <c r="M331" s="179" t="s">
        <v>66</v>
      </c>
      <c r="N331" s="179" t="s">
        <v>67</v>
      </c>
      <c r="O331" s="179" t="s">
        <v>2684</v>
      </c>
      <c r="P331" s="179" t="s">
        <v>2685</v>
      </c>
      <c r="Q331" s="179" t="s">
        <v>2686</v>
      </c>
      <c r="R331" s="178" t="s">
        <v>2687</v>
      </c>
      <c r="S331" s="184" t="s">
        <v>72</v>
      </c>
      <c r="T331" s="179" t="s">
        <v>2688</v>
      </c>
      <c r="U331" s="178" t="s">
        <v>775</v>
      </c>
      <c r="V331" s="179" t="s">
        <v>147</v>
      </c>
      <c r="W331" s="179" t="s">
        <v>76</v>
      </c>
      <c r="X331" s="179" t="s">
        <v>77</v>
      </c>
      <c r="Y331" s="179" t="s">
        <v>1358</v>
      </c>
      <c r="Z331" s="179" t="s">
        <v>1604</v>
      </c>
    </row>
    <row r="332" spans="1:26" x14ac:dyDescent="0.25">
      <c r="A332" s="14">
        <v>411</v>
      </c>
      <c r="B332" s="42" t="s">
        <v>2580</v>
      </c>
      <c r="C332" s="43" t="s">
        <v>9</v>
      </c>
      <c r="D332" s="42" t="s">
        <v>61</v>
      </c>
      <c r="E332" s="44">
        <v>43064</v>
      </c>
      <c r="F332" s="45" t="s">
        <v>2689</v>
      </c>
      <c r="G332" s="191">
        <v>8159000419</v>
      </c>
      <c r="H332" s="179" t="s">
        <v>4941</v>
      </c>
      <c r="I332" s="42" t="s">
        <v>2691</v>
      </c>
      <c r="J332" s="42" t="s">
        <v>2692</v>
      </c>
      <c r="K332" s="42" t="s">
        <v>1540</v>
      </c>
      <c r="L332" s="46">
        <v>50000</v>
      </c>
      <c r="M332" s="42" t="s">
        <v>66</v>
      </c>
      <c r="N332" s="42" t="s">
        <v>67</v>
      </c>
      <c r="O332" s="42" t="s">
        <v>2693</v>
      </c>
      <c r="P332" s="42" t="s">
        <v>2694</v>
      </c>
      <c r="Q332" s="42" t="s">
        <v>2695</v>
      </c>
      <c r="R332" s="14" t="s">
        <v>2696</v>
      </c>
      <c r="S332" s="47" t="s">
        <v>72</v>
      </c>
      <c r="T332" s="42" t="s">
        <v>2697</v>
      </c>
      <c r="U332" s="14" t="s">
        <v>89</v>
      </c>
      <c r="V332" s="42" t="s">
        <v>75</v>
      </c>
      <c r="W332" s="42" t="s">
        <v>661</v>
      </c>
      <c r="X332" s="42" t="s">
        <v>77</v>
      </c>
      <c r="Y332" s="42" t="s">
        <v>1358</v>
      </c>
      <c r="Z332" s="48" t="s">
        <v>4938</v>
      </c>
    </row>
    <row r="333" spans="1:26" x14ac:dyDescent="0.25">
      <c r="A333" s="14">
        <v>416</v>
      </c>
      <c r="B333" s="42" t="s">
        <v>2580</v>
      </c>
      <c r="C333" s="43" t="s">
        <v>9</v>
      </c>
      <c r="D333" s="42" t="s">
        <v>61</v>
      </c>
      <c r="E333" s="44">
        <v>43060</v>
      </c>
      <c r="F333" s="45" t="s">
        <v>2704</v>
      </c>
      <c r="G333" s="42">
        <v>8169000356</v>
      </c>
      <c r="H333" s="179" t="s">
        <v>4941</v>
      </c>
      <c r="I333" s="42" t="s">
        <v>2705</v>
      </c>
      <c r="J333" s="42" t="s">
        <v>2706</v>
      </c>
      <c r="K333" s="42" t="s">
        <v>121</v>
      </c>
      <c r="L333" s="46">
        <v>250000</v>
      </c>
      <c r="M333" s="42" t="s">
        <v>66</v>
      </c>
      <c r="N333" s="42" t="s">
        <v>67</v>
      </c>
      <c r="O333" s="42" t="s">
        <v>2707</v>
      </c>
      <c r="P333" s="42" t="s">
        <v>2708</v>
      </c>
      <c r="Q333" s="42" t="s">
        <v>2709</v>
      </c>
      <c r="R333" s="14" t="s">
        <v>2710</v>
      </c>
      <c r="S333" s="47" t="s">
        <v>72</v>
      </c>
      <c r="T333" s="42" t="s">
        <v>2711</v>
      </c>
      <c r="U333" s="14" t="s">
        <v>115</v>
      </c>
      <c r="V333" s="42" t="s">
        <v>450</v>
      </c>
      <c r="W333" s="42" t="s">
        <v>76</v>
      </c>
      <c r="X333" s="42" t="s">
        <v>77</v>
      </c>
      <c r="Y333" s="42" t="s">
        <v>1358</v>
      </c>
      <c r="Z333" s="48" t="s">
        <v>4938</v>
      </c>
    </row>
    <row r="334" spans="1:26" x14ac:dyDescent="0.25">
      <c r="A334" s="14">
        <v>417</v>
      </c>
      <c r="B334" s="42" t="s">
        <v>2580</v>
      </c>
      <c r="C334" s="43" t="s">
        <v>9</v>
      </c>
      <c r="D334" s="42" t="s">
        <v>61</v>
      </c>
      <c r="E334" s="44">
        <v>43064</v>
      </c>
      <c r="F334" s="45" t="s">
        <v>2712</v>
      </c>
      <c r="G334" s="42">
        <v>8179001132</v>
      </c>
      <c r="H334" s="179" t="s">
        <v>4941</v>
      </c>
      <c r="I334" s="42" t="s">
        <v>2713</v>
      </c>
      <c r="J334" s="42" t="s">
        <v>2714</v>
      </c>
      <c r="K334" s="42" t="s">
        <v>109</v>
      </c>
      <c r="L334" s="46">
        <v>50000</v>
      </c>
      <c r="M334" s="42" t="s">
        <v>66</v>
      </c>
      <c r="N334" s="42" t="s">
        <v>67</v>
      </c>
      <c r="O334" s="42" t="s">
        <v>2715</v>
      </c>
      <c r="P334" s="42" t="s">
        <v>2716</v>
      </c>
      <c r="Q334" s="42" t="s">
        <v>2717</v>
      </c>
      <c r="R334" s="14" t="s">
        <v>2718</v>
      </c>
      <c r="S334" s="47" t="s">
        <v>72</v>
      </c>
      <c r="T334" s="42" t="s">
        <v>2711</v>
      </c>
      <c r="U334" s="14" t="s">
        <v>115</v>
      </c>
      <c r="V334" s="42" t="s">
        <v>75</v>
      </c>
      <c r="W334" s="42" t="s">
        <v>76</v>
      </c>
      <c r="X334" s="42" t="s">
        <v>77</v>
      </c>
      <c r="Y334" s="42" t="s">
        <v>1358</v>
      </c>
      <c r="Z334" s="48" t="s">
        <v>4938</v>
      </c>
    </row>
    <row r="335" spans="1:26" x14ac:dyDescent="0.25">
      <c r="A335" s="14">
        <v>418</v>
      </c>
      <c r="B335" s="42" t="s">
        <v>2580</v>
      </c>
      <c r="C335" s="43" t="s">
        <v>9</v>
      </c>
      <c r="D335" s="42" t="s">
        <v>61</v>
      </c>
      <c r="E335" s="44">
        <v>43065</v>
      </c>
      <c r="F335" s="45" t="s">
        <v>2719</v>
      </c>
      <c r="G335" s="42">
        <v>8179001169</v>
      </c>
      <c r="H335" s="179" t="s">
        <v>4941</v>
      </c>
      <c r="I335" s="42" t="s">
        <v>2720</v>
      </c>
      <c r="J335" s="42" t="s">
        <v>2721</v>
      </c>
      <c r="K335" s="42" t="s">
        <v>109</v>
      </c>
      <c r="L335" s="46">
        <v>100000</v>
      </c>
      <c r="M335" s="42" t="s">
        <v>66</v>
      </c>
      <c r="N335" s="42" t="s">
        <v>67</v>
      </c>
      <c r="O335" s="42" t="s">
        <v>2722</v>
      </c>
      <c r="P335" s="42" t="s">
        <v>2723</v>
      </c>
      <c r="Q335" s="42" t="s">
        <v>2724</v>
      </c>
      <c r="R335" s="14" t="s">
        <v>2725</v>
      </c>
      <c r="S335" s="47" t="s">
        <v>72</v>
      </c>
      <c r="T335" s="42" t="s">
        <v>2711</v>
      </c>
      <c r="U335" s="14" t="s">
        <v>115</v>
      </c>
      <c r="V335" s="42" t="s">
        <v>75</v>
      </c>
      <c r="W335" s="42" t="s">
        <v>76</v>
      </c>
      <c r="X335" s="42" t="s">
        <v>77</v>
      </c>
      <c r="Y335" s="42" t="s">
        <v>1358</v>
      </c>
      <c r="Z335" s="48" t="s">
        <v>4938</v>
      </c>
    </row>
    <row r="336" spans="1:26" x14ac:dyDescent="0.25">
      <c r="A336" s="14">
        <v>419</v>
      </c>
      <c r="B336" s="42" t="s">
        <v>2580</v>
      </c>
      <c r="C336" s="43" t="s">
        <v>9</v>
      </c>
      <c r="D336" s="42" t="s">
        <v>61</v>
      </c>
      <c r="E336" s="44">
        <v>43069</v>
      </c>
      <c r="F336" s="45" t="s">
        <v>2726</v>
      </c>
      <c r="G336" s="42">
        <v>8179001244</v>
      </c>
      <c r="H336" s="179" t="s">
        <v>4941</v>
      </c>
      <c r="I336" s="42" t="s">
        <v>2727</v>
      </c>
      <c r="J336" s="42" t="s">
        <v>2728</v>
      </c>
      <c r="K336" s="42" t="s">
        <v>121</v>
      </c>
      <c r="L336" s="46">
        <v>1000000</v>
      </c>
      <c r="M336" s="42" t="s">
        <v>66</v>
      </c>
      <c r="N336" s="42" t="s">
        <v>67</v>
      </c>
      <c r="O336" s="42" t="s">
        <v>2729</v>
      </c>
      <c r="P336" s="42" t="s">
        <v>2730</v>
      </c>
      <c r="Q336" s="42" t="s">
        <v>2731</v>
      </c>
      <c r="R336" s="14" t="s">
        <v>2732</v>
      </c>
      <c r="S336" s="47" t="s">
        <v>72</v>
      </c>
      <c r="T336" s="42" t="s">
        <v>2711</v>
      </c>
      <c r="U336" s="14" t="s">
        <v>115</v>
      </c>
      <c r="V336" s="42" t="s">
        <v>75</v>
      </c>
      <c r="W336" s="42" t="s">
        <v>76</v>
      </c>
      <c r="X336" s="42" t="s">
        <v>77</v>
      </c>
      <c r="Y336" s="42" t="s">
        <v>1358</v>
      </c>
      <c r="Z336" s="48" t="s">
        <v>4938</v>
      </c>
    </row>
    <row r="337" spans="1:26" x14ac:dyDescent="0.25">
      <c r="A337" s="14">
        <v>420</v>
      </c>
      <c r="B337" s="42" t="s">
        <v>2580</v>
      </c>
      <c r="C337" s="43" t="s">
        <v>9</v>
      </c>
      <c r="D337" s="42" t="s">
        <v>61</v>
      </c>
      <c r="E337" s="44">
        <v>43040</v>
      </c>
      <c r="F337" s="45" t="s">
        <v>2733</v>
      </c>
      <c r="G337" s="42">
        <v>8169000364</v>
      </c>
      <c r="H337" s="179" t="s">
        <v>4941</v>
      </c>
      <c r="I337" s="42" t="s">
        <v>2734</v>
      </c>
      <c r="J337" s="42" t="s">
        <v>2735</v>
      </c>
      <c r="K337" s="42" t="s">
        <v>121</v>
      </c>
      <c r="L337" s="46">
        <v>50000</v>
      </c>
      <c r="M337" s="42" t="s">
        <v>66</v>
      </c>
      <c r="N337" s="42" t="s">
        <v>67</v>
      </c>
      <c r="O337" s="42" t="s">
        <v>2736</v>
      </c>
      <c r="P337" s="42" t="s">
        <v>2737</v>
      </c>
      <c r="Q337" s="42" t="s">
        <v>2738</v>
      </c>
      <c r="R337" s="14" t="s">
        <v>2739</v>
      </c>
      <c r="S337" s="47" t="s">
        <v>72</v>
      </c>
      <c r="T337" s="42" t="s">
        <v>2711</v>
      </c>
      <c r="U337" s="14" t="s">
        <v>115</v>
      </c>
      <c r="V337" s="42" t="s">
        <v>75</v>
      </c>
      <c r="W337" s="42" t="s">
        <v>76</v>
      </c>
      <c r="X337" s="42" t="s">
        <v>77</v>
      </c>
      <c r="Y337" s="42" t="s">
        <v>1358</v>
      </c>
      <c r="Z337" s="48" t="s">
        <v>4938</v>
      </c>
    </row>
    <row r="338" spans="1:26" x14ac:dyDescent="0.25">
      <c r="A338" s="14">
        <v>421</v>
      </c>
      <c r="B338" s="42" t="s">
        <v>2580</v>
      </c>
      <c r="C338" s="43" t="s">
        <v>9</v>
      </c>
      <c r="D338" s="42" t="s">
        <v>61</v>
      </c>
      <c r="E338" s="44">
        <v>43060</v>
      </c>
      <c r="F338" s="45" t="s">
        <v>2740</v>
      </c>
      <c r="G338" s="42">
        <v>8179001293</v>
      </c>
      <c r="H338" s="179" t="s">
        <v>4941</v>
      </c>
      <c r="I338" s="42" t="s">
        <v>258</v>
      </c>
      <c r="J338" s="42" t="s">
        <v>259</v>
      </c>
      <c r="K338" s="42" t="s">
        <v>121</v>
      </c>
      <c r="L338" s="46">
        <v>200000</v>
      </c>
      <c r="M338" s="42" t="s">
        <v>66</v>
      </c>
      <c r="N338" s="42" t="s">
        <v>67</v>
      </c>
      <c r="O338" s="42" t="s">
        <v>2741</v>
      </c>
      <c r="P338" s="42" t="s">
        <v>2742</v>
      </c>
      <c r="Q338" s="42" t="s">
        <v>2743</v>
      </c>
      <c r="R338" s="14" t="s">
        <v>263</v>
      </c>
      <c r="S338" s="47" t="s">
        <v>72</v>
      </c>
      <c r="T338" s="42" t="s">
        <v>2711</v>
      </c>
      <c r="U338" s="14" t="s">
        <v>115</v>
      </c>
      <c r="V338" s="42" t="s">
        <v>75</v>
      </c>
      <c r="W338" s="42" t="s">
        <v>76</v>
      </c>
      <c r="X338" s="42" t="s">
        <v>77</v>
      </c>
      <c r="Y338" s="42" t="s">
        <v>1358</v>
      </c>
      <c r="Z338" s="48" t="s">
        <v>4938</v>
      </c>
    </row>
    <row r="339" spans="1:26" x14ac:dyDescent="0.25">
      <c r="A339" s="14">
        <v>422</v>
      </c>
      <c r="B339" s="42" t="s">
        <v>2580</v>
      </c>
      <c r="C339" s="43" t="s">
        <v>9</v>
      </c>
      <c r="D339" s="42" t="s">
        <v>61</v>
      </c>
      <c r="E339" s="100">
        <v>43047</v>
      </c>
      <c r="F339" s="101" t="s">
        <v>2744</v>
      </c>
      <c r="G339" s="42">
        <v>8179001314</v>
      </c>
      <c r="H339" s="179" t="s">
        <v>4941</v>
      </c>
      <c r="I339" s="42" t="s">
        <v>1708</v>
      </c>
      <c r="J339" s="42" t="s">
        <v>1709</v>
      </c>
      <c r="K339" s="42" t="s">
        <v>121</v>
      </c>
      <c r="L339" s="46">
        <v>100000</v>
      </c>
      <c r="M339" s="42" t="s">
        <v>66</v>
      </c>
      <c r="N339" s="42" t="s">
        <v>67</v>
      </c>
      <c r="O339" s="42" t="s">
        <v>2745</v>
      </c>
      <c r="P339" s="42" t="s">
        <v>2746</v>
      </c>
      <c r="Q339" s="42" t="s">
        <v>2747</v>
      </c>
      <c r="R339" s="14" t="s">
        <v>1713</v>
      </c>
      <c r="S339" s="47" t="s">
        <v>72</v>
      </c>
      <c r="T339" s="42" t="s">
        <v>2711</v>
      </c>
      <c r="U339" s="14" t="s">
        <v>115</v>
      </c>
      <c r="V339" s="42" t="s">
        <v>75</v>
      </c>
      <c r="W339" s="42" t="s">
        <v>76</v>
      </c>
      <c r="X339" s="42" t="s">
        <v>77</v>
      </c>
      <c r="Y339" s="42" t="s">
        <v>1358</v>
      </c>
      <c r="Z339" s="48" t="s">
        <v>4938</v>
      </c>
    </row>
    <row r="340" spans="1:26" x14ac:dyDescent="0.25">
      <c r="A340" s="14">
        <v>423</v>
      </c>
      <c r="B340" s="42" t="s">
        <v>2580</v>
      </c>
      <c r="C340" s="43" t="s">
        <v>9</v>
      </c>
      <c r="D340" s="42" t="s">
        <v>138</v>
      </c>
      <c r="E340" s="44">
        <v>43092</v>
      </c>
      <c r="F340" s="45" t="s">
        <v>2748</v>
      </c>
      <c r="G340" s="42">
        <v>8179001094</v>
      </c>
      <c r="H340" s="179" t="s">
        <v>4941</v>
      </c>
      <c r="I340" s="42" t="s">
        <v>2749</v>
      </c>
      <c r="J340" s="42" t="s">
        <v>2750</v>
      </c>
      <c r="K340" s="42" t="s">
        <v>109</v>
      </c>
      <c r="L340" s="46">
        <v>50000</v>
      </c>
      <c r="M340" s="42" t="s">
        <v>66</v>
      </c>
      <c r="N340" s="42" t="s">
        <v>67</v>
      </c>
      <c r="O340" s="42" t="s">
        <v>2751</v>
      </c>
      <c r="P340" s="42" t="s">
        <v>2752</v>
      </c>
      <c r="Q340" s="42" t="s">
        <v>2753</v>
      </c>
      <c r="R340" s="14" t="s">
        <v>2754</v>
      </c>
      <c r="S340" s="47" t="s">
        <v>72</v>
      </c>
      <c r="T340" s="42" t="s">
        <v>2711</v>
      </c>
      <c r="U340" s="14" t="s">
        <v>115</v>
      </c>
      <c r="V340" s="42" t="s">
        <v>147</v>
      </c>
      <c r="W340" s="42" t="s">
        <v>76</v>
      </c>
      <c r="X340" s="42" t="s">
        <v>77</v>
      </c>
      <c r="Y340" s="42" t="s">
        <v>1358</v>
      </c>
      <c r="Z340" s="48" t="s">
        <v>4937</v>
      </c>
    </row>
    <row r="341" spans="1:26" x14ac:dyDescent="0.25">
      <c r="A341" s="14">
        <v>424</v>
      </c>
      <c r="B341" s="42" t="s">
        <v>2580</v>
      </c>
      <c r="C341" s="43" t="s">
        <v>9</v>
      </c>
      <c r="D341" s="42" t="s">
        <v>138</v>
      </c>
      <c r="E341" s="102">
        <v>43070</v>
      </c>
      <c r="F341" s="103" t="s">
        <v>2755</v>
      </c>
      <c r="G341" s="42">
        <v>8169000534</v>
      </c>
      <c r="H341" s="179" t="s">
        <v>4941</v>
      </c>
      <c r="I341" s="42" t="s">
        <v>2089</v>
      </c>
      <c r="J341" s="42" t="s">
        <v>2090</v>
      </c>
      <c r="K341" s="42" t="s">
        <v>109</v>
      </c>
      <c r="L341" s="46">
        <v>50000</v>
      </c>
      <c r="M341" s="42" t="s">
        <v>66</v>
      </c>
      <c r="N341" s="42" t="s">
        <v>67</v>
      </c>
      <c r="O341" s="42" t="s">
        <v>2756</v>
      </c>
      <c r="P341" s="42" t="s">
        <v>2757</v>
      </c>
      <c r="Q341" s="42" t="s">
        <v>2758</v>
      </c>
      <c r="R341" s="14" t="s">
        <v>2094</v>
      </c>
      <c r="S341" s="47" t="s">
        <v>72</v>
      </c>
      <c r="T341" s="42" t="s">
        <v>2711</v>
      </c>
      <c r="U341" s="14" t="s">
        <v>115</v>
      </c>
      <c r="V341" s="42" t="s">
        <v>147</v>
      </c>
      <c r="W341" s="42" t="s">
        <v>76</v>
      </c>
      <c r="X341" s="42" t="s">
        <v>77</v>
      </c>
      <c r="Y341" s="42" t="s">
        <v>1358</v>
      </c>
      <c r="Z341" s="48" t="s">
        <v>4937</v>
      </c>
    </row>
    <row r="342" spans="1:26" x14ac:dyDescent="0.25">
      <c r="A342" s="14">
        <v>425</v>
      </c>
      <c r="B342" s="42" t="s">
        <v>2580</v>
      </c>
      <c r="C342" s="43" t="s">
        <v>9</v>
      </c>
      <c r="D342" s="42" t="s">
        <v>138</v>
      </c>
      <c r="E342" s="44">
        <v>43078</v>
      </c>
      <c r="F342" s="45" t="s">
        <v>2759</v>
      </c>
      <c r="G342" s="42">
        <v>8162000377</v>
      </c>
      <c r="H342" s="179" t="s">
        <v>4941</v>
      </c>
      <c r="I342" s="42" t="s">
        <v>2760</v>
      </c>
      <c r="J342" s="42" t="s">
        <v>2761</v>
      </c>
      <c r="K342" s="42" t="s">
        <v>109</v>
      </c>
      <c r="L342" s="46">
        <v>50000</v>
      </c>
      <c r="M342" s="42" t="s">
        <v>66</v>
      </c>
      <c r="N342" s="42" t="s">
        <v>67</v>
      </c>
      <c r="O342" s="42" t="s">
        <v>2762</v>
      </c>
      <c r="P342" s="42" t="s">
        <v>2763</v>
      </c>
      <c r="Q342" s="42" t="s">
        <v>2764</v>
      </c>
      <c r="R342" s="14" t="s">
        <v>2765</v>
      </c>
      <c r="S342" s="47" t="s">
        <v>72</v>
      </c>
      <c r="T342" s="42" t="s">
        <v>2711</v>
      </c>
      <c r="U342" s="14" t="s">
        <v>115</v>
      </c>
      <c r="V342" s="42" t="s">
        <v>147</v>
      </c>
      <c r="W342" s="42" t="s">
        <v>76</v>
      </c>
      <c r="X342" s="42" t="s">
        <v>77</v>
      </c>
      <c r="Y342" s="42" t="s">
        <v>1358</v>
      </c>
      <c r="Z342" s="48" t="s">
        <v>4937</v>
      </c>
    </row>
    <row r="343" spans="1:26" x14ac:dyDescent="0.25">
      <c r="A343" s="14">
        <v>426</v>
      </c>
      <c r="B343" s="42" t="s">
        <v>2580</v>
      </c>
      <c r="C343" s="43" t="s">
        <v>9</v>
      </c>
      <c r="D343" s="42" t="s">
        <v>138</v>
      </c>
      <c r="E343" s="44">
        <v>43093</v>
      </c>
      <c r="F343" s="45" t="s">
        <v>2766</v>
      </c>
      <c r="G343" s="42">
        <v>8179001106</v>
      </c>
      <c r="H343" s="179" t="s">
        <v>4941</v>
      </c>
      <c r="I343" s="42" t="s">
        <v>216</v>
      </c>
      <c r="J343" s="42" t="s">
        <v>217</v>
      </c>
      <c r="K343" s="42" t="s">
        <v>109</v>
      </c>
      <c r="L343" s="46">
        <v>50000</v>
      </c>
      <c r="M343" s="42" t="s">
        <v>66</v>
      </c>
      <c r="N343" s="42" t="s">
        <v>67</v>
      </c>
      <c r="O343" s="42" t="s">
        <v>2767</v>
      </c>
      <c r="P343" s="42" t="s">
        <v>2768</v>
      </c>
      <c r="Q343" s="42" t="s">
        <v>2769</v>
      </c>
      <c r="R343" s="14" t="s">
        <v>221</v>
      </c>
      <c r="S343" s="47" t="s">
        <v>72</v>
      </c>
      <c r="T343" s="42" t="s">
        <v>2711</v>
      </c>
      <c r="U343" s="14" t="s">
        <v>115</v>
      </c>
      <c r="V343" s="42" t="s">
        <v>147</v>
      </c>
      <c r="W343" s="42" t="s">
        <v>76</v>
      </c>
      <c r="X343" s="42" t="s">
        <v>77</v>
      </c>
      <c r="Y343" s="42" t="s">
        <v>1358</v>
      </c>
      <c r="Z343" s="48" t="s">
        <v>4937</v>
      </c>
    </row>
    <row r="344" spans="1:26" x14ac:dyDescent="0.25">
      <c r="A344" s="14">
        <v>428</v>
      </c>
      <c r="B344" s="42" t="s">
        <v>2580</v>
      </c>
      <c r="C344" s="43" t="s">
        <v>9</v>
      </c>
      <c r="D344" s="42" t="s">
        <v>138</v>
      </c>
      <c r="E344" s="44">
        <v>43082</v>
      </c>
      <c r="F344" s="45" t="s">
        <v>2777</v>
      </c>
      <c r="G344" s="42">
        <v>8172000477</v>
      </c>
      <c r="H344" s="179" t="s">
        <v>4941</v>
      </c>
      <c r="I344" s="42" t="s">
        <v>1687</v>
      </c>
      <c r="J344" s="42" t="s">
        <v>1688</v>
      </c>
      <c r="K344" s="42" t="s">
        <v>109</v>
      </c>
      <c r="L344" s="46">
        <v>100000</v>
      </c>
      <c r="M344" s="42" t="s">
        <v>66</v>
      </c>
      <c r="N344" s="42" t="s">
        <v>67</v>
      </c>
      <c r="O344" s="42" t="s">
        <v>2778</v>
      </c>
      <c r="P344" s="42" t="s">
        <v>2779</v>
      </c>
      <c r="Q344" s="42" t="s">
        <v>2780</v>
      </c>
      <c r="R344" s="14" t="s">
        <v>1692</v>
      </c>
      <c r="S344" s="47" t="s">
        <v>72</v>
      </c>
      <c r="T344" s="42" t="s">
        <v>2711</v>
      </c>
      <c r="U344" s="14" t="s">
        <v>115</v>
      </c>
      <c r="V344" s="42" t="s">
        <v>147</v>
      </c>
      <c r="W344" s="42" t="s">
        <v>76</v>
      </c>
      <c r="X344" s="42" t="s">
        <v>77</v>
      </c>
      <c r="Y344" s="42" t="s">
        <v>1358</v>
      </c>
      <c r="Z344" s="48" t="s">
        <v>4937</v>
      </c>
    </row>
    <row r="345" spans="1:26" x14ac:dyDescent="0.25">
      <c r="A345" s="14">
        <v>429</v>
      </c>
      <c r="B345" s="42" t="s">
        <v>2580</v>
      </c>
      <c r="C345" s="43" t="s">
        <v>9</v>
      </c>
      <c r="D345" s="42" t="s">
        <v>138</v>
      </c>
      <c r="E345" s="44">
        <v>43087</v>
      </c>
      <c r="F345" s="45" t="s">
        <v>2781</v>
      </c>
      <c r="G345" s="42">
        <v>8172000477</v>
      </c>
      <c r="H345" s="179" t="s">
        <v>4941</v>
      </c>
      <c r="I345" s="42" t="s">
        <v>1687</v>
      </c>
      <c r="J345" s="42" t="s">
        <v>1688</v>
      </c>
      <c r="K345" s="42" t="s">
        <v>109</v>
      </c>
      <c r="L345" s="46">
        <v>100000</v>
      </c>
      <c r="M345" s="42" t="s">
        <v>66</v>
      </c>
      <c r="N345" s="42" t="s">
        <v>67</v>
      </c>
      <c r="O345" s="42" t="s">
        <v>2782</v>
      </c>
      <c r="P345" s="42" t="s">
        <v>2783</v>
      </c>
      <c r="Q345" s="42" t="s">
        <v>2784</v>
      </c>
      <c r="R345" s="14" t="s">
        <v>1692</v>
      </c>
      <c r="S345" s="47" t="s">
        <v>72</v>
      </c>
      <c r="T345" s="42" t="s">
        <v>2711</v>
      </c>
      <c r="U345" s="14" t="s">
        <v>115</v>
      </c>
      <c r="V345" s="42" t="s">
        <v>147</v>
      </c>
      <c r="W345" s="42" t="s">
        <v>76</v>
      </c>
      <c r="X345" s="42" t="s">
        <v>77</v>
      </c>
      <c r="Y345" s="42" t="s">
        <v>1358</v>
      </c>
      <c r="Z345" s="48" t="s">
        <v>4937</v>
      </c>
    </row>
    <row r="346" spans="1:26" x14ac:dyDescent="0.25">
      <c r="A346" s="14">
        <v>430</v>
      </c>
      <c r="B346" s="42" t="s">
        <v>2580</v>
      </c>
      <c r="C346" s="43" t="s">
        <v>9</v>
      </c>
      <c r="D346" s="42" t="s">
        <v>138</v>
      </c>
      <c r="E346" s="44">
        <v>43080</v>
      </c>
      <c r="F346" s="45" t="s">
        <v>2785</v>
      </c>
      <c r="G346" s="42">
        <v>8172000256</v>
      </c>
      <c r="H346" s="179" t="s">
        <v>4941</v>
      </c>
      <c r="I346" s="42" t="s">
        <v>2197</v>
      </c>
      <c r="J346" s="42" t="s">
        <v>2198</v>
      </c>
      <c r="K346" s="42" t="s">
        <v>109</v>
      </c>
      <c r="L346" s="46">
        <v>50000</v>
      </c>
      <c r="M346" s="42" t="s">
        <v>66</v>
      </c>
      <c r="N346" s="42" t="s">
        <v>67</v>
      </c>
      <c r="O346" s="42" t="s">
        <v>2786</v>
      </c>
      <c r="P346" s="42" t="s">
        <v>2787</v>
      </c>
      <c r="Q346" s="42" t="s">
        <v>2788</v>
      </c>
      <c r="R346" s="14" t="s">
        <v>2202</v>
      </c>
      <c r="S346" s="47" t="s">
        <v>72</v>
      </c>
      <c r="T346" s="42" t="s">
        <v>2711</v>
      </c>
      <c r="U346" s="14" t="s">
        <v>115</v>
      </c>
      <c r="V346" s="42" t="s">
        <v>147</v>
      </c>
      <c r="W346" s="42" t="s">
        <v>76</v>
      </c>
      <c r="X346" s="42" t="s">
        <v>77</v>
      </c>
      <c r="Y346" s="42" t="s">
        <v>1358</v>
      </c>
      <c r="Z346" s="48" t="s">
        <v>4937</v>
      </c>
    </row>
    <row r="347" spans="1:26" x14ac:dyDescent="0.25">
      <c r="A347" s="14">
        <v>431</v>
      </c>
      <c r="B347" s="42" t="s">
        <v>2580</v>
      </c>
      <c r="C347" s="43" t="s">
        <v>9</v>
      </c>
      <c r="D347" s="42" t="s">
        <v>138</v>
      </c>
      <c r="E347" s="44">
        <v>43089</v>
      </c>
      <c r="F347" s="45" t="s">
        <v>2789</v>
      </c>
      <c r="G347" s="42">
        <v>8172000256</v>
      </c>
      <c r="H347" s="179" t="s">
        <v>4941</v>
      </c>
      <c r="I347" s="42" t="s">
        <v>2197</v>
      </c>
      <c r="J347" s="42" t="s">
        <v>2198</v>
      </c>
      <c r="K347" s="42" t="s">
        <v>109</v>
      </c>
      <c r="L347" s="46">
        <v>50000</v>
      </c>
      <c r="M347" s="42" t="s">
        <v>66</v>
      </c>
      <c r="N347" s="42" t="s">
        <v>67</v>
      </c>
      <c r="O347" s="42" t="s">
        <v>2790</v>
      </c>
      <c r="P347" s="42" t="s">
        <v>2791</v>
      </c>
      <c r="Q347" s="42" t="s">
        <v>2792</v>
      </c>
      <c r="R347" s="14" t="s">
        <v>2202</v>
      </c>
      <c r="S347" s="47" t="s">
        <v>72</v>
      </c>
      <c r="T347" s="42" t="s">
        <v>2711</v>
      </c>
      <c r="U347" s="14" t="s">
        <v>115</v>
      </c>
      <c r="V347" s="42" t="s">
        <v>147</v>
      </c>
      <c r="W347" s="42" t="s">
        <v>76</v>
      </c>
      <c r="X347" s="42" t="s">
        <v>77</v>
      </c>
      <c r="Y347" s="42" t="s">
        <v>1358</v>
      </c>
      <c r="Z347" s="48" t="s">
        <v>4937</v>
      </c>
    </row>
    <row r="348" spans="1:26" x14ac:dyDescent="0.25">
      <c r="A348" s="14">
        <v>432</v>
      </c>
      <c r="B348" s="42" t="s">
        <v>2580</v>
      </c>
      <c r="C348" s="43" t="s">
        <v>9</v>
      </c>
      <c r="D348" s="42" t="s">
        <v>138</v>
      </c>
      <c r="E348" s="44">
        <v>43092</v>
      </c>
      <c r="F348" s="45" t="s">
        <v>2793</v>
      </c>
      <c r="G348" s="42">
        <v>8172000256</v>
      </c>
      <c r="H348" s="179" t="s">
        <v>4941</v>
      </c>
      <c r="I348" s="42" t="s">
        <v>2197</v>
      </c>
      <c r="J348" s="42" t="s">
        <v>2198</v>
      </c>
      <c r="K348" s="42" t="s">
        <v>109</v>
      </c>
      <c r="L348" s="46">
        <v>50000</v>
      </c>
      <c r="M348" s="42" t="s">
        <v>66</v>
      </c>
      <c r="N348" s="42" t="s">
        <v>67</v>
      </c>
      <c r="O348" s="42" t="s">
        <v>2794</v>
      </c>
      <c r="P348" s="42" t="s">
        <v>2795</v>
      </c>
      <c r="Q348" s="42" t="s">
        <v>2796</v>
      </c>
      <c r="R348" s="14" t="s">
        <v>2202</v>
      </c>
      <c r="S348" s="47" t="s">
        <v>72</v>
      </c>
      <c r="T348" s="42" t="s">
        <v>2711</v>
      </c>
      <c r="U348" s="14" t="s">
        <v>115</v>
      </c>
      <c r="V348" s="42" t="s">
        <v>147</v>
      </c>
      <c r="W348" s="42" t="s">
        <v>76</v>
      </c>
      <c r="X348" s="42" t="s">
        <v>77</v>
      </c>
      <c r="Y348" s="42" t="s">
        <v>1358</v>
      </c>
      <c r="Z348" s="48" t="s">
        <v>4937</v>
      </c>
    </row>
    <row r="349" spans="1:26" x14ac:dyDescent="0.25">
      <c r="A349" s="14">
        <v>433</v>
      </c>
      <c r="B349" s="42" t="s">
        <v>2580</v>
      </c>
      <c r="C349" s="43" t="s">
        <v>9</v>
      </c>
      <c r="D349" s="42" t="s">
        <v>138</v>
      </c>
      <c r="E349" s="44">
        <v>43075</v>
      </c>
      <c r="F349" s="45" t="s">
        <v>2797</v>
      </c>
      <c r="G349" s="42">
        <v>8179001133</v>
      </c>
      <c r="H349" s="179" t="s">
        <v>4941</v>
      </c>
      <c r="I349" s="42" t="s">
        <v>466</v>
      </c>
      <c r="J349" s="42" t="s">
        <v>467</v>
      </c>
      <c r="K349" s="42" t="s">
        <v>109</v>
      </c>
      <c r="L349" s="46">
        <v>50000</v>
      </c>
      <c r="M349" s="42" t="s">
        <v>66</v>
      </c>
      <c r="N349" s="42" t="s">
        <v>67</v>
      </c>
      <c r="O349" s="42" t="s">
        <v>2798</v>
      </c>
      <c r="P349" s="42" t="s">
        <v>2799</v>
      </c>
      <c r="Q349" s="42" t="s">
        <v>2800</v>
      </c>
      <c r="R349" s="14" t="s">
        <v>471</v>
      </c>
      <c r="S349" s="47" t="s">
        <v>72</v>
      </c>
      <c r="T349" s="42" t="s">
        <v>2711</v>
      </c>
      <c r="U349" s="14" t="s">
        <v>115</v>
      </c>
      <c r="V349" s="42" t="s">
        <v>147</v>
      </c>
      <c r="W349" s="42" t="s">
        <v>76</v>
      </c>
      <c r="X349" s="42" t="s">
        <v>77</v>
      </c>
      <c r="Y349" s="42" t="s">
        <v>1358</v>
      </c>
      <c r="Z349" s="48" t="s">
        <v>4937</v>
      </c>
    </row>
    <row r="350" spans="1:26" x14ac:dyDescent="0.25">
      <c r="A350" s="14">
        <v>434</v>
      </c>
      <c r="B350" s="42" t="s">
        <v>2580</v>
      </c>
      <c r="C350" s="43" t="s">
        <v>9</v>
      </c>
      <c r="D350" s="42" t="s">
        <v>138</v>
      </c>
      <c r="E350" s="102">
        <v>43070</v>
      </c>
      <c r="F350" s="103" t="s">
        <v>2801</v>
      </c>
      <c r="G350" s="42">
        <v>8172000253</v>
      </c>
      <c r="H350" s="179" t="s">
        <v>4941</v>
      </c>
      <c r="I350" s="42" t="s">
        <v>2802</v>
      </c>
      <c r="J350" s="42" t="s">
        <v>2803</v>
      </c>
      <c r="K350" s="42" t="s">
        <v>109</v>
      </c>
      <c r="L350" s="46">
        <v>50000</v>
      </c>
      <c r="M350" s="42" t="s">
        <v>66</v>
      </c>
      <c r="N350" s="42" t="s">
        <v>67</v>
      </c>
      <c r="O350" s="42" t="s">
        <v>2804</v>
      </c>
      <c r="P350" s="42" t="s">
        <v>2805</v>
      </c>
      <c r="Q350" s="42" t="s">
        <v>2806</v>
      </c>
      <c r="R350" s="14" t="s">
        <v>2807</v>
      </c>
      <c r="S350" s="47" t="s">
        <v>72</v>
      </c>
      <c r="T350" s="42" t="s">
        <v>2711</v>
      </c>
      <c r="U350" s="14" t="s">
        <v>115</v>
      </c>
      <c r="V350" s="42" t="s">
        <v>147</v>
      </c>
      <c r="W350" s="42" t="s">
        <v>76</v>
      </c>
      <c r="X350" s="42" t="s">
        <v>77</v>
      </c>
      <c r="Y350" s="42" t="s">
        <v>1358</v>
      </c>
      <c r="Z350" s="48" t="s">
        <v>4937</v>
      </c>
    </row>
    <row r="351" spans="1:26" x14ac:dyDescent="0.25">
      <c r="A351" s="14">
        <v>437</v>
      </c>
      <c r="B351" s="42" t="s">
        <v>2580</v>
      </c>
      <c r="C351" s="43" t="s">
        <v>9</v>
      </c>
      <c r="D351" s="42" t="s">
        <v>138</v>
      </c>
      <c r="E351" s="44">
        <v>43087</v>
      </c>
      <c r="F351" s="45" t="s">
        <v>2820</v>
      </c>
      <c r="G351" s="42">
        <v>8179001147</v>
      </c>
      <c r="H351" s="179" t="s">
        <v>4941</v>
      </c>
      <c r="I351" s="42" t="s">
        <v>107</v>
      </c>
      <c r="J351" s="42" t="s">
        <v>108</v>
      </c>
      <c r="K351" s="42" t="s">
        <v>109</v>
      </c>
      <c r="L351" s="46">
        <v>200000</v>
      </c>
      <c r="M351" s="42" t="s">
        <v>66</v>
      </c>
      <c r="N351" s="42" t="s">
        <v>67</v>
      </c>
      <c r="O351" s="42" t="s">
        <v>2821</v>
      </c>
      <c r="P351" s="42" t="s">
        <v>2822</v>
      </c>
      <c r="Q351" s="42" t="s">
        <v>2823</v>
      </c>
      <c r="R351" s="14" t="s">
        <v>113</v>
      </c>
      <c r="S351" s="47" t="s">
        <v>72</v>
      </c>
      <c r="T351" s="42" t="s">
        <v>2711</v>
      </c>
      <c r="U351" s="14" t="s">
        <v>115</v>
      </c>
      <c r="V351" s="42" t="s">
        <v>147</v>
      </c>
      <c r="W351" s="42" t="s">
        <v>76</v>
      </c>
      <c r="X351" s="42" t="s">
        <v>77</v>
      </c>
      <c r="Y351" s="42" t="s">
        <v>1358</v>
      </c>
      <c r="Z351" s="48" t="s">
        <v>4937</v>
      </c>
    </row>
    <row r="352" spans="1:26" x14ac:dyDescent="0.25">
      <c r="A352" s="14">
        <v>439</v>
      </c>
      <c r="B352" s="42" t="s">
        <v>2580</v>
      </c>
      <c r="C352" s="43" t="s">
        <v>9</v>
      </c>
      <c r="D352" s="42" t="s">
        <v>138</v>
      </c>
      <c r="E352" s="102">
        <v>43070</v>
      </c>
      <c r="F352" s="103" t="s">
        <v>2828</v>
      </c>
      <c r="G352" s="42">
        <v>8169000341</v>
      </c>
      <c r="H352" s="179" t="s">
        <v>4941</v>
      </c>
      <c r="I352" s="42" t="s">
        <v>2016</v>
      </c>
      <c r="J352" s="42" t="s">
        <v>2017</v>
      </c>
      <c r="K352" s="42" t="s">
        <v>109</v>
      </c>
      <c r="L352" s="46">
        <v>50000</v>
      </c>
      <c r="M352" s="42" t="s">
        <v>66</v>
      </c>
      <c r="N352" s="42" t="s">
        <v>67</v>
      </c>
      <c r="O352" s="42" t="s">
        <v>2829</v>
      </c>
      <c r="P352" s="42" t="s">
        <v>2830</v>
      </c>
      <c r="Q352" s="42" t="s">
        <v>2831</v>
      </c>
      <c r="R352" s="14" t="s">
        <v>2021</v>
      </c>
      <c r="S352" s="47" t="s">
        <v>72</v>
      </c>
      <c r="T352" s="42" t="s">
        <v>2711</v>
      </c>
      <c r="U352" s="14" t="s">
        <v>115</v>
      </c>
      <c r="V352" s="42" t="s">
        <v>147</v>
      </c>
      <c r="W352" s="42" t="s">
        <v>76</v>
      </c>
      <c r="X352" s="42" t="s">
        <v>77</v>
      </c>
      <c r="Y352" s="42" t="s">
        <v>1358</v>
      </c>
      <c r="Z352" s="48" t="s">
        <v>4937</v>
      </c>
    </row>
    <row r="353" spans="1:26" x14ac:dyDescent="0.25">
      <c r="A353" s="14">
        <v>440</v>
      </c>
      <c r="B353" s="42" t="s">
        <v>2580</v>
      </c>
      <c r="C353" s="43" t="s">
        <v>9</v>
      </c>
      <c r="D353" s="42" t="s">
        <v>138</v>
      </c>
      <c r="E353" s="44">
        <v>43093</v>
      </c>
      <c r="F353" s="45" t="s">
        <v>2832</v>
      </c>
      <c r="G353" s="42">
        <v>8179001160</v>
      </c>
      <c r="H353" s="179" t="s">
        <v>4941</v>
      </c>
      <c r="I353" s="42" t="s">
        <v>2833</v>
      </c>
      <c r="J353" s="42" t="s">
        <v>2834</v>
      </c>
      <c r="K353" s="42" t="s">
        <v>109</v>
      </c>
      <c r="L353" s="46">
        <v>100000</v>
      </c>
      <c r="M353" s="42" t="s">
        <v>66</v>
      </c>
      <c r="N353" s="42" t="s">
        <v>67</v>
      </c>
      <c r="O353" s="42" t="s">
        <v>2835</v>
      </c>
      <c r="P353" s="42" t="s">
        <v>2836</v>
      </c>
      <c r="Q353" s="42" t="s">
        <v>2837</v>
      </c>
      <c r="R353" s="14" t="s">
        <v>2838</v>
      </c>
      <c r="S353" s="47" t="s">
        <v>72</v>
      </c>
      <c r="T353" s="42" t="s">
        <v>2711</v>
      </c>
      <c r="U353" s="14" t="s">
        <v>115</v>
      </c>
      <c r="V353" s="42" t="s">
        <v>147</v>
      </c>
      <c r="W353" s="42" t="s">
        <v>76</v>
      </c>
      <c r="X353" s="42" t="s">
        <v>77</v>
      </c>
      <c r="Y353" s="42" t="s">
        <v>1358</v>
      </c>
      <c r="Z353" s="48" t="s">
        <v>4937</v>
      </c>
    </row>
    <row r="354" spans="1:26" x14ac:dyDescent="0.25">
      <c r="A354" s="14">
        <v>441</v>
      </c>
      <c r="B354" s="42" t="s">
        <v>2580</v>
      </c>
      <c r="C354" s="43" t="s">
        <v>9</v>
      </c>
      <c r="D354" s="42" t="s">
        <v>138</v>
      </c>
      <c r="E354" s="44">
        <v>43072</v>
      </c>
      <c r="F354" s="45" t="s">
        <v>2839</v>
      </c>
      <c r="G354" s="42">
        <v>8179001987</v>
      </c>
      <c r="H354" s="179" t="s">
        <v>4941</v>
      </c>
      <c r="I354" s="42" t="s">
        <v>2840</v>
      </c>
      <c r="J354" s="42" t="s">
        <v>2841</v>
      </c>
      <c r="K354" s="42" t="s">
        <v>109</v>
      </c>
      <c r="L354" s="46">
        <v>50000</v>
      </c>
      <c r="M354" s="42" t="s">
        <v>66</v>
      </c>
      <c r="N354" s="42" t="s">
        <v>67</v>
      </c>
      <c r="O354" s="42" t="s">
        <v>2842</v>
      </c>
      <c r="P354" s="42" t="s">
        <v>2843</v>
      </c>
      <c r="Q354" s="42" t="s">
        <v>2844</v>
      </c>
      <c r="R354" s="14" t="s">
        <v>2845</v>
      </c>
      <c r="S354" s="47" t="s">
        <v>72</v>
      </c>
      <c r="T354" s="42" t="s">
        <v>2711</v>
      </c>
      <c r="U354" s="14" t="s">
        <v>115</v>
      </c>
      <c r="V354" s="42" t="s">
        <v>147</v>
      </c>
      <c r="W354" s="42" t="s">
        <v>76</v>
      </c>
      <c r="X354" s="42" t="s">
        <v>77</v>
      </c>
      <c r="Y354" s="42" t="s">
        <v>1358</v>
      </c>
      <c r="Z354" s="48" t="s">
        <v>4937</v>
      </c>
    </row>
    <row r="355" spans="1:26" x14ac:dyDescent="0.25">
      <c r="A355" s="14">
        <v>442</v>
      </c>
      <c r="B355" s="42" t="s">
        <v>2580</v>
      </c>
      <c r="C355" s="43" t="s">
        <v>9</v>
      </c>
      <c r="D355" s="42" t="s">
        <v>138</v>
      </c>
      <c r="E355" s="44">
        <v>43092</v>
      </c>
      <c r="F355" s="45" t="s">
        <v>2846</v>
      </c>
      <c r="G355" s="42">
        <v>8172000318</v>
      </c>
      <c r="H355" s="179" t="s">
        <v>4941</v>
      </c>
      <c r="I355" s="42" t="s">
        <v>570</v>
      </c>
      <c r="J355" s="42" t="s">
        <v>2847</v>
      </c>
      <c r="K355" s="42" t="s">
        <v>109</v>
      </c>
      <c r="L355" s="46">
        <v>100000</v>
      </c>
      <c r="M355" s="42" t="s">
        <v>66</v>
      </c>
      <c r="N355" s="42" t="s">
        <v>67</v>
      </c>
      <c r="O355" s="42" t="s">
        <v>2848</v>
      </c>
      <c r="P355" s="42" t="s">
        <v>2849</v>
      </c>
      <c r="Q355" s="42" t="s">
        <v>2850</v>
      </c>
      <c r="R355" s="14" t="s">
        <v>575</v>
      </c>
      <c r="S355" s="47" t="s">
        <v>72</v>
      </c>
      <c r="T355" s="42" t="s">
        <v>2711</v>
      </c>
      <c r="U355" s="14" t="s">
        <v>115</v>
      </c>
      <c r="V355" s="42" t="s">
        <v>147</v>
      </c>
      <c r="W355" s="42" t="s">
        <v>76</v>
      </c>
      <c r="X355" s="42" t="s">
        <v>77</v>
      </c>
      <c r="Y355" s="42" t="s">
        <v>1358</v>
      </c>
      <c r="Z355" s="48" t="s">
        <v>4937</v>
      </c>
    </row>
    <row r="356" spans="1:26" x14ac:dyDescent="0.25">
      <c r="A356" s="14">
        <v>443</v>
      </c>
      <c r="B356" s="42" t="s">
        <v>2580</v>
      </c>
      <c r="C356" s="43" t="s">
        <v>9</v>
      </c>
      <c r="D356" s="42" t="s">
        <v>138</v>
      </c>
      <c r="E356" s="44">
        <v>43078</v>
      </c>
      <c r="F356" s="45" t="s">
        <v>2851</v>
      </c>
      <c r="G356" s="42">
        <v>8169000425</v>
      </c>
      <c r="H356" s="179" t="s">
        <v>4941</v>
      </c>
      <c r="I356" s="42" t="s">
        <v>2852</v>
      </c>
      <c r="J356" s="42" t="s">
        <v>2853</v>
      </c>
      <c r="K356" s="42" t="s">
        <v>121</v>
      </c>
      <c r="L356" s="46">
        <v>50000</v>
      </c>
      <c r="M356" s="42" t="s">
        <v>66</v>
      </c>
      <c r="N356" s="42" t="s">
        <v>67</v>
      </c>
      <c r="O356" s="42" t="s">
        <v>2854</v>
      </c>
      <c r="P356" s="42" t="s">
        <v>2855</v>
      </c>
      <c r="Q356" s="42" t="s">
        <v>2856</v>
      </c>
      <c r="R356" s="14" t="s">
        <v>2857</v>
      </c>
      <c r="S356" s="47" t="s">
        <v>72</v>
      </c>
      <c r="T356" s="42" t="s">
        <v>2711</v>
      </c>
      <c r="U356" s="14" t="s">
        <v>115</v>
      </c>
      <c r="V356" s="42" t="s">
        <v>147</v>
      </c>
      <c r="W356" s="42" t="s">
        <v>76</v>
      </c>
      <c r="X356" s="42" t="s">
        <v>77</v>
      </c>
      <c r="Y356" s="42" t="s">
        <v>1358</v>
      </c>
      <c r="Z356" s="48" t="s">
        <v>4937</v>
      </c>
    </row>
    <row r="357" spans="1:26" x14ac:dyDescent="0.25">
      <c r="A357" s="14">
        <v>445</v>
      </c>
      <c r="B357" s="42" t="s">
        <v>2580</v>
      </c>
      <c r="C357" s="43" t="s">
        <v>9</v>
      </c>
      <c r="D357" s="42" t="s">
        <v>138</v>
      </c>
      <c r="E357" s="44">
        <v>43078</v>
      </c>
      <c r="F357" s="45" t="s">
        <v>2865</v>
      </c>
      <c r="G357" s="42">
        <v>8179001194</v>
      </c>
      <c r="H357" s="179" t="s">
        <v>4941</v>
      </c>
      <c r="I357" s="42" t="s">
        <v>2866</v>
      </c>
      <c r="J357" s="42" t="s">
        <v>2867</v>
      </c>
      <c r="K357" s="42" t="s">
        <v>121</v>
      </c>
      <c r="L357" s="46">
        <v>50000</v>
      </c>
      <c r="M357" s="42" t="s">
        <v>66</v>
      </c>
      <c r="N357" s="42" t="s">
        <v>67</v>
      </c>
      <c r="O357" s="42" t="s">
        <v>2868</v>
      </c>
      <c r="P357" s="42" t="s">
        <v>2869</v>
      </c>
      <c r="Q357" s="42" t="s">
        <v>2870</v>
      </c>
      <c r="R357" s="14" t="s">
        <v>2871</v>
      </c>
      <c r="S357" s="47" t="s">
        <v>72</v>
      </c>
      <c r="T357" s="42" t="s">
        <v>2711</v>
      </c>
      <c r="U357" s="14" t="s">
        <v>115</v>
      </c>
      <c r="V357" s="42" t="s">
        <v>147</v>
      </c>
      <c r="W357" s="42" t="s">
        <v>76</v>
      </c>
      <c r="X357" s="42" t="s">
        <v>77</v>
      </c>
      <c r="Y357" s="42" t="s">
        <v>1358</v>
      </c>
      <c r="Z357" s="48" t="s">
        <v>4937</v>
      </c>
    </row>
    <row r="358" spans="1:26" x14ac:dyDescent="0.25">
      <c r="A358" s="14">
        <v>446</v>
      </c>
      <c r="B358" s="42" t="s">
        <v>2580</v>
      </c>
      <c r="C358" s="43" t="s">
        <v>9</v>
      </c>
      <c r="D358" s="42" t="s">
        <v>138</v>
      </c>
      <c r="E358" s="44">
        <v>43091</v>
      </c>
      <c r="F358" s="45" t="s">
        <v>2872</v>
      </c>
      <c r="G358" s="42">
        <v>8173000136</v>
      </c>
      <c r="H358" s="179" t="s">
        <v>4941</v>
      </c>
      <c r="I358" s="42" t="s">
        <v>2873</v>
      </c>
      <c r="J358" s="42" t="s">
        <v>2874</v>
      </c>
      <c r="K358" s="42" t="s">
        <v>121</v>
      </c>
      <c r="L358" s="46">
        <v>200000</v>
      </c>
      <c r="M358" s="42" t="s">
        <v>66</v>
      </c>
      <c r="N358" s="42" t="s">
        <v>67</v>
      </c>
      <c r="O358" s="42" t="s">
        <v>2875</v>
      </c>
      <c r="P358" s="42" t="s">
        <v>2876</v>
      </c>
      <c r="Q358" s="42" t="s">
        <v>2877</v>
      </c>
      <c r="R358" s="14" t="s">
        <v>2878</v>
      </c>
      <c r="S358" s="47" t="s">
        <v>72</v>
      </c>
      <c r="T358" s="42" t="s">
        <v>2711</v>
      </c>
      <c r="U358" s="14" t="s">
        <v>115</v>
      </c>
      <c r="V358" s="42" t="s">
        <v>147</v>
      </c>
      <c r="W358" s="42" t="s">
        <v>76</v>
      </c>
      <c r="X358" s="42" t="s">
        <v>77</v>
      </c>
      <c r="Y358" s="42" t="s">
        <v>1358</v>
      </c>
      <c r="Z358" s="48" t="s">
        <v>4937</v>
      </c>
    </row>
    <row r="359" spans="1:26" x14ac:dyDescent="0.25">
      <c r="A359" s="14">
        <v>447</v>
      </c>
      <c r="B359" s="42" t="s">
        <v>2580</v>
      </c>
      <c r="C359" s="43" t="s">
        <v>9</v>
      </c>
      <c r="D359" s="42" t="s">
        <v>138</v>
      </c>
      <c r="E359" s="44">
        <v>43097</v>
      </c>
      <c r="F359" s="45" t="s">
        <v>2879</v>
      </c>
      <c r="G359" s="42">
        <v>8172000311</v>
      </c>
      <c r="H359" s="179" t="s">
        <v>4941</v>
      </c>
      <c r="I359" s="42" t="s">
        <v>2880</v>
      </c>
      <c r="J359" s="42" t="s">
        <v>2881</v>
      </c>
      <c r="K359" s="42" t="s">
        <v>121</v>
      </c>
      <c r="L359" s="46">
        <v>50000</v>
      </c>
      <c r="M359" s="42" t="s">
        <v>66</v>
      </c>
      <c r="N359" s="42" t="s">
        <v>67</v>
      </c>
      <c r="O359" s="42" t="s">
        <v>2882</v>
      </c>
      <c r="P359" s="42" t="s">
        <v>2883</v>
      </c>
      <c r="Q359" s="42" t="s">
        <v>2884</v>
      </c>
      <c r="R359" s="14" t="s">
        <v>2885</v>
      </c>
      <c r="S359" s="47" t="s">
        <v>72</v>
      </c>
      <c r="T359" s="42" t="s">
        <v>2711</v>
      </c>
      <c r="U359" s="14" t="s">
        <v>115</v>
      </c>
      <c r="V359" s="42" t="s">
        <v>147</v>
      </c>
      <c r="W359" s="42" t="s">
        <v>76</v>
      </c>
      <c r="X359" s="42" t="s">
        <v>77</v>
      </c>
      <c r="Y359" s="42" t="s">
        <v>1358</v>
      </c>
      <c r="Z359" s="48" t="s">
        <v>4937</v>
      </c>
    </row>
    <row r="360" spans="1:26" x14ac:dyDescent="0.25">
      <c r="A360" s="14">
        <v>448</v>
      </c>
      <c r="B360" s="42" t="s">
        <v>2580</v>
      </c>
      <c r="C360" s="43" t="s">
        <v>9</v>
      </c>
      <c r="D360" s="42" t="s">
        <v>138</v>
      </c>
      <c r="E360" s="44">
        <v>43091</v>
      </c>
      <c r="F360" s="45" t="s">
        <v>2886</v>
      </c>
      <c r="G360" s="42">
        <v>8179001203</v>
      </c>
      <c r="H360" s="179" t="s">
        <v>4941</v>
      </c>
      <c r="I360" s="42" t="s">
        <v>2887</v>
      </c>
      <c r="J360" s="42" t="s">
        <v>2888</v>
      </c>
      <c r="K360" s="42" t="s">
        <v>121</v>
      </c>
      <c r="L360" s="46">
        <v>50000</v>
      </c>
      <c r="M360" s="42" t="s">
        <v>66</v>
      </c>
      <c r="N360" s="42" t="s">
        <v>67</v>
      </c>
      <c r="O360" s="42" t="s">
        <v>2889</v>
      </c>
      <c r="P360" s="42" t="s">
        <v>2890</v>
      </c>
      <c r="Q360" s="42" t="s">
        <v>2891</v>
      </c>
      <c r="R360" s="14" t="s">
        <v>2892</v>
      </c>
      <c r="S360" s="47" t="s">
        <v>72</v>
      </c>
      <c r="T360" s="42" t="s">
        <v>2711</v>
      </c>
      <c r="U360" s="14" t="s">
        <v>115</v>
      </c>
      <c r="V360" s="42" t="s">
        <v>147</v>
      </c>
      <c r="W360" s="42" t="s">
        <v>76</v>
      </c>
      <c r="X360" s="42" t="s">
        <v>77</v>
      </c>
      <c r="Y360" s="42" t="s">
        <v>1358</v>
      </c>
      <c r="Z360" s="48" t="s">
        <v>4937</v>
      </c>
    </row>
    <row r="361" spans="1:26" x14ac:dyDescent="0.25">
      <c r="A361" s="14">
        <v>449</v>
      </c>
      <c r="B361" s="42" t="s">
        <v>2580</v>
      </c>
      <c r="C361" s="43" t="s">
        <v>9</v>
      </c>
      <c r="D361" s="42" t="s">
        <v>138</v>
      </c>
      <c r="E361" s="104">
        <v>43094</v>
      </c>
      <c r="F361" s="105" t="s">
        <v>2893</v>
      </c>
      <c r="G361" s="42">
        <v>8179001205</v>
      </c>
      <c r="H361" s="179" t="s">
        <v>4941</v>
      </c>
      <c r="I361" s="42" t="s">
        <v>353</v>
      </c>
      <c r="J361" s="42" t="s">
        <v>354</v>
      </c>
      <c r="K361" s="42" t="s">
        <v>121</v>
      </c>
      <c r="L361" s="46">
        <v>100000</v>
      </c>
      <c r="M361" s="42" t="s">
        <v>66</v>
      </c>
      <c r="N361" s="42" t="s">
        <v>67</v>
      </c>
      <c r="O361" s="42" t="s">
        <v>2894</v>
      </c>
      <c r="P361" s="42" t="s">
        <v>2895</v>
      </c>
      <c r="Q361" s="42" t="s">
        <v>2896</v>
      </c>
      <c r="R361" s="14" t="s">
        <v>358</v>
      </c>
      <c r="S361" s="47" t="s">
        <v>72</v>
      </c>
      <c r="T361" s="42" t="s">
        <v>2711</v>
      </c>
      <c r="U361" s="14" t="s">
        <v>115</v>
      </c>
      <c r="V361" s="42" t="s">
        <v>147</v>
      </c>
      <c r="W361" s="42" t="s">
        <v>76</v>
      </c>
      <c r="X361" s="42" t="s">
        <v>77</v>
      </c>
      <c r="Y361" s="42" t="s">
        <v>1358</v>
      </c>
      <c r="Z361" s="48" t="s">
        <v>4937</v>
      </c>
    </row>
    <row r="362" spans="1:26" x14ac:dyDescent="0.25">
      <c r="A362" s="14">
        <v>451</v>
      </c>
      <c r="B362" s="42" t="s">
        <v>2580</v>
      </c>
      <c r="C362" s="43" t="s">
        <v>9</v>
      </c>
      <c r="D362" s="42" t="s">
        <v>138</v>
      </c>
      <c r="E362" s="44">
        <v>43098</v>
      </c>
      <c r="F362" s="45" t="s">
        <v>2901</v>
      </c>
      <c r="G362" s="42">
        <v>8172000412</v>
      </c>
      <c r="H362" s="179" t="s">
        <v>4941</v>
      </c>
      <c r="I362" s="42" t="s">
        <v>1726</v>
      </c>
      <c r="J362" s="42" t="s">
        <v>1727</v>
      </c>
      <c r="K362" s="42" t="s">
        <v>121</v>
      </c>
      <c r="L362" s="46">
        <v>100000</v>
      </c>
      <c r="M362" s="42" t="s">
        <v>66</v>
      </c>
      <c r="N362" s="42" t="s">
        <v>67</v>
      </c>
      <c r="O362" s="42" t="s">
        <v>2902</v>
      </c>
      <c r="P362" s="42" t="s">
        <v>2903</v>
      </c>
      <c r="Q362" s="42" t="s">
        <v>2904</v>
      </c>
      <c r="R362" s="14" t="s">
        <v>1731</v>
      </c>
      <c r="S362" s="47" t="s">
        <v>72</v>
      </c>
      <c r="T362" s="42" t="s">
        <v>2711</v>
      </c>
      <c r="U362" s="14" t="s">
        <v>115</v>
      </c>
      <c r="V362" s="42" t="s">
        <v>147</v>
      </c>
      <c r="W362" s="42" t="s">
        <v>76</v>
      </c>
      <c r="X362" s="42" t="s">
        <v>77</v>
      </c>
      <c r="Y362" s="42" t="s">
        <v>1358</v>
      </c>
      <c r="Z362" s="48" t="s">
        <v>4937</v>
      </c>
    </row>
    <row r="363" spans="1:26" x14ac:dyDescent="0.25">
      <c r="A363" s="14">
        <v>453</v>
      </c>
      <c r="B363" s="42" t="s">
        <v>2580</v>
      </c>
      <c r="C363" s="43" t="s">
        <v>9</v>
      </c>
      <c r="D363" s="42" t="s">
        <v>138</v>
      </c>
      <c r="E363" s="44">
        <v>43075</v>
      </c>
      <c r="F363" s="45" t="s">
        <v>2909</v>
      </c>
      <c r="G363" s="42">
        <v>8169000431</v>
      </c>
      <c r="H363" s="179" t="s">
        <v>4941</v>
      </c>
      <c r="I363" s="42" t="s">
        <v>1050</v>
      </c>
      <c r="J363" s="42" t="s">
        <v>1051</v>
      </c>
      <c r="K363" s="42" t="s">
        <v>121</v>
      </c>
      <c r="L363" s="46">
        <v>50000</v>
      </c>
      <c r="M363" s="42" t="s">
        <v>66</v>
      </c>
      <c r="N363" s="42" t="s">
        <v>67</v>
      </c>
      <c r="O363" s="42" t="s">
        <v>2910</v>
      </c>
      <c r="P363" s="42" t="s">
        <v>2911</v>
      </c>
      <c r="Q363" s="42" t="s">
        <v>2912</v>
      </c>
      <c r="R363" s="14" t="s">
        <v>1055</v>
      </c>
      <c r="S363" s="47" t="s">
        <v>72</v>
      </c>
      <c r="T363" s="42" t="s">
        <v>2711</v>
      </c>
      <c r="U363" s="14" t="s">
        <v>115</v>
      </c>
      <c r="V363" s="42" t="s">
        <v>147</v>
      </c>
      <c r="W363" s="42" t="s">
        <v>76</v>
      </c>
      <c r="X363" s="42" t="s">
        <v>77</v>
      </c>
      <c r="Y363" s="42" t="s">
        <v>1358</v>
      </c>
      <c r="Z363" s="48" t="s">
        <v>4937</v>
      </c>
    </row>
    <row r="364" spans="1:26" x14ac:dyDescent="0.25">
      <c r="A364" s="14">
        <v>454</v>
      </c>
      <c r="B364" s="42" t="s">
        <v>2580</v>
      </c>
      <c r="C364" s="43" t="s">
        <v>9</v>
      </c>
      <c r="D364" s="42" t="s">
        <v>138</v>
      </c>
      <c r="E364" s="44">
        <v>43077</v>
      </c>
      <c r="F364" s="45" t="s">
        <v>2913</v>
      </c>
      <c r="G364" s="42">
        <v>8169000363</v>
      </c>
      <c r="H364" s="179" t="s">
        <v>4941</v>
      </c>
      <c r="I364" s="42" t="s">
        <v>2914</v>
      </c>
      <c r="J364" s="42" t="s">
        <v>2915</v>
      </c>
      <c r="K364" s="42" t="s">
        <v>121</v>
      </c>
      <c r="L364" s="46">
        <v>50000</v>
      </c>
      <c r="M364" s="42" t="s">
        <v>66</v>
      </c>
      <c r="N364" s="42" t="s">
        <v>67</v>
      </c>
      <c r="O364" s="42" t="s">
        <v>2916</v>
      </c>
      <c r="P364" s="42" t="s">
        <v>2917</v>
      </c>
      <c r="Q364" s="42" t="s">
        <v>2918</v>
      </c>
      <c r="R364" s="14" t="s">
        <v>2919</v>
      </c>
      <c r="S364" s="47" t="s">
        <v>72</v>
      </c>
      <c r="T364" s="42" t="s">
        <v>2711</v>
      </c>
      <c r="U364" s="14" t="s">
        <v>115</v>
      </c>
      <c r="V364" s="42" t="s">
        <v>147</v>
      </c>
      <c r="W364" s="42" t="s">
        <v>76</v>
      </c>
      <c r="X364" s="42" t="s">
        <v>77</v>
      </c>
      <c r="Y364" s="42" t="s">
        <v>1358</v>
      </c>
      <c r="Z364" s="48" t="s">
        <v>4937</v>
      </c>
    </row>
    <row r="365" spans="1:26" x14ac:dyDescent="0.25">
      <c r="A365" s="14">
        <v>456</v>
      </c>
      <c r="B365" s="42" t="s">
        <v>2580</v>
      </c>
      <c r="C365" s="43" t="s">
        <v>9</v>
      </c>
      <c r="D365" s="42" t="s">
        <v>138</v>
      </c>
      <c r="E365" s="44">
        <v>43099</v>
      </c>
      <c r="F365" s="45" t="s">
        <v>2924</v>
      </c>
      <c r="G365" s="42">
        <v>8172000266</v>
      </c>
      <c r="H365" s="179" t="s">
        <v>4941</v>
      </c>
      <c r="I365" s="42" t="s">
        <v>927</v>
      </c>
      <c r="J365" s="42" t="s">
        <v>928</v>
      </c>
      <c r="K365" s="42" t="s">
        <v>121</v>
      </c>
      <c r="L365" s="46">
        <v>50000</v>
      </c>
      <c r="M365" s="42" t="s">
        <v>66</v>
      </c>
      <c r="N365" s="42" t="s">
        <v>67</v>
      </c>
      <c r="O365" s="42" t="s">
        <v>2925</v>
      </c>
      <c r="P365" s="42" t="s">
        <v>2926</v>
      </c>
      <c r="Q365" s="42" t="s">
        <v>2927</v>
      </c>
      <c r="R365" s="14" t="s">
        <v>932</v>
      </c>
      <c r="S365" s="47" t="s">
        <v>72</v>
      </c>
      <c r="T365" s="42" t="s">
        <v>2711</v>
      </c>
      <c r="U365" s="14" t="s">
        <v>115</v>
      </c>
      <c r="V365" s="42" t="s">
        <v>147</v>
      </c>
      <c r="W365" s="42" t="s">
        <v>76</v>
      </c>
      <c r="X365" s="42" t="s">
        <v>77</v>
      </c>
      <c r="Y365" s="42" t="s">
        <v>1358</v>
      </c>
      <c r="Z365" s="48" t="s">
        <v>4937</v>
      </c>
    </row>
    <row r="366" spans="1:26" x14ac:dyDescent="0.25">
      <c r="A366" s="14">
        <v>457</v>
      </c>
      <c r="B366" s="42" t="s">
        <v>2580</v>
      </c>
      <c r="C366" s="43" t="s">
        <v>9</v>
      </c>
      <c r="D366" s="42" t="s">
        <v>138</v>
      </c>
      <c r="E366" s="44">
        <v>43091</v>
      </c>
      <c r="F366" s="45" t="s">
        <v>2928</v>
      </c>
      <c r="G366" s="42">
        <v>8179001249</v>
      </c>
      <c r="H366" s="179" t="s">
        <v>4941</v>
      </c>
      <c r="I366" s="42" t="s">
        <v>2929</v>
      </c>
      <c r="J366" s="42" t="s">
        <v>2930</v>
      </c>
      <c r="K366" s="42" t="s">
        <v>121</v>
      </c>
      <c r="L366" s="46">
        <v>100000</v>
      </c>
      <c r="M366" s="42" t="s">
        <v>66</v>
      </c>
      <c r="N366" s="42" t="s">
        <v>67</v>
      </c>
      <c r="O366" s="42" t="s">
        <v>2931</v>
      </c>
      <c r="P366" s="42" t="s">
        <v>2932</v>
      </c>
      <c r="Q366" s="42" t="s">
        <v>2933</v>
      </c>
      <c r="R366" s="14" t="s">
        <v>2934</v>
      </c>
      <c r="S366" s="47" t="s">
        <v>72</v>
      </c>
      <c r="T366" s="42" t="s">
        <v>2711</v>
      </c>
      <c r="U366" s="14" t="s">
        <v>115</v>
      </c>
      <c r="V366" s="42" t="s">
        <v>147</v>
      </c>
      <c r="W366" s="42" t="s">
        <v>76</v>
      </c>
      <c r="X366" s="42" t="s">
        <v>77</v>
      </c>
      <c r="Y366" s="42" t="s">
        <v>1358</v>
      </c>
      <c r="Z366" s="48" t="s">
        <v>4937</v>
      </c>
    </row>
    <row r="367" spans="1:26" x14ac:dyDescent="0.25">
      <c r="A367" s="14">
        <v>458</v>
      </c>
      <c r="B367" s="42" t="s">
        <v>2580</v>
      </c>
      <c r="C367" s="43" t="s">
        <v>9</v>
      </c>
      <c r="D367" s="42" t="s">
        <v>138</v>
      </c>
      <c r="E367" s="102">
        <v>43070</v>
      </c>
      <c r="F367" s="103" t="s">
        <v>2935</v>
      </c>
      <c r="G367" s="42">
        <v>8169000368</v>
      </c>
      <c r="H367" s="179" t="s">
        <v>4941</v>
      </c>
      <c r="I367" s="42" t="s">
        <v>1943</v>
      </c>
      <c r="J367" s="42" t="s">
        <v>1944</v>
      </c>
      <c r="K367" s="42" t="s">
        <v>121</v>
      </c>
      <c r="L367" s="46">
        <v>100000</v>
      </c>
      <c r="M367" s="42" t="s">
        <v>66</v>
      </c>
      <c r="N367" s="42" t="s">
        <v>67</v>
      </c>
      <c r="O367" s="42" t="s">
        <v>2936</v>
      </c>
      <c r="P367" s="42" t="s">
        <v>2937</v>
      </c>
      <c r="Q367" s="42" t="s">
        <v>2938</v>
      </c>
      <c r="R367" s="14" t="s">
        <v>1948</v>
      </c>
      <c r="S367" s="47" t="s">
        <v>72</v>
      </c>
      <c r="T367" s="42" t="s">
        <v>2711</v>
      </c>
      <c r="U367" s="14" t="s">
        <v>115</v>
      </c>
      <c r="V367" s="42" t="s">
        <v>147</v>
      </c>
      <c r="W367" s="42" t="s">
        <v>76</v>
      </c>
      <c r="X367" s="42" t="s">
        <v>77</v>
      </c>
      <c r="Y367" s="42" t="s">
        <v>1358</v>
      </c>
      <c r="Z367" s="48" t="s">
        <v>4937</v>
      </c>
    </row>
    <row r="368" spans="1:26" x14ac:dyDescent="0.25">
      <c r="A368" s="14">
        <v>459</v>
      </c>
      <c r="B368" s="42" t="s">
        <v>2580</v>
      </c>
      <c r="C368" s="43" t="s">
        <v>9</v>
      </c>
      <c r="D368" s="42" t="s">
        <v>138</v>
      </c>
      <c r="E368" s="44">
        <v>43073</v>
      </c>
      <c r="F368" s="45" t="s">
        <v>2939</v>
      </c>
      <c r="G368" s="42">
        <v>8169000368</v>
      </c>
      <c r="H368" s="179" t="s">
        <v>4941</v>
      </c>
      <c r="I368" s="42" t="s">
        <v>1943</v>
      </c>
      <c r="J368" s="42" t="s">
        <v>1944</v>
      </c>
      <c r="K368" s="42" t="s">
        <v>121</v>
      </c>
      <c r="L368" s="46">
        <v>100000</v>
      </c>
      <c r="M368" s="42" t="s">
        <v>66</v>
      </c>
      <c r="N368" s="42" t="s">
        <v>67</v>
      </c>
      <c r="O368" s="42" t="s">
        <v>2940</v>
      </c>
      <c r="P368" s="42" t="s">
        <v>2941</v>
      </c>
      <c r="Q368" s="42" t="s">
        <v>2942</v>
      </c>
      <c r="R368" s="14" t="s">
        <v>1948</v>
      </c>
      <c r="S368" s="47" t="s">
        <v>72</v>
      </c>
      <c r="T368" s="42" t="s">
        <v>2711</v>
      </c>
      <c r="U368" s="14" t="s">
        <v>115</v>
      </c>
      <c r="V368" s="42" t="s">
        <v>147</v>
      </c>
      <c r="W368" s="42" t="s">
        <v>76</v>
      </c>
      <c r="X368" s="42" t="s">
        <v>77</v>
      </c>
      <c r="Y368" s="42" t="s">
        <v>1358</v>
      </c>
      <c r="Z368" s="48" t="s">
        <v>4937</v>
      </c>
    </row>
    <row r="369" spans="1:26" x14ac:dyDescent="0.25">
      <c r="A369" s="14">
        <v>461</v>
      </c>
      <c r="B369" s="42" t="s">
        <v>2580</v>
      </c>
      <c r="C369" s="43" t="s">
        <v>9</v>
      </c>
      <c r="D369" s="42" t="s">
        <v>138</v>
      </c>
      <c r="E369" s="44">
        <v>43100</v>
      </c>
      <c r="F369" s="45" t="s">
        <v>2949</v>
      </c>
      <c r="G369" s="42">
        <v>8173000135</v>
      </c>
      <c r="H369" s="179" t="s">
        <v>4941</v>
      </c>
      <c r="I369" s="42" t="s">
        <v>2950</v>
      </c>
      <c r="J369" s="42" t="s">
        <v>2951</v>
      </c>
      <c r="K369" s="42" t="s">
        <v>109</v>
      </c>
      <c r="L369" s="46">
        <v>50000</v>
      </c>
      <c r="M369" s="42" t="s">
        <v>66</v>
      </c>
      <c r="N369" s="42" t="s">
        <v>67</v>
      </c>
      <c r="O369" s="42" t="s">
        <v>2952</v>
      </c>
      <c r="P369" s="42" t="s">
        <v>2953</v>
      </c>
      <c r="Q369" s="42" t="s">
        <v>2954</v>
      </c>
      <c r="R369" s="14" t="s">
        <v>2955</v>
      </c>
      <c r="S369" s="47" t="s">
        <v>72</v>
      </c>
      <c r="T369" s="42" t="s">
        <v>2711</v>
      </c>
      <c r="U369" s="14" t="s">
        <v>115</v>
      </c>
      <c r="V369" s="42" t="s">
        <v>147</v>
      </c>
      <c r="W369" s="42" t="s">
        <v>76</v>
      </c>
      <c r="X369" s="42" t="s">
        <v>77</v>
      </c>
      <c r="Y369" s="42" t="s">
        <v>1358</v>
      </c>
      <c r="Z369" s="48" t="s">
        <v>4937</v>
      </c>
    </row>
    <row r="370" spans="1:26" x14ac:dyDescent="0.25">
      <c r="A370" s="14">
        <v>463</v>
      </c>
      <c r="B370" s="42" t="s">
        <v>2580</v>
      </c>
      <c r="C370" s="43" t="s">
        <v>9</v>
      </c>
      <c r="D370" s="42" t="s">
        <v>138</v>
      </c>
      <c r="E370" s="44">
        <v>43074</v>
      </c>
      <c r="F370" s="45" t="s">
        <v>2960</v>
      </c>
      <c r="G370" s="42">
        <v>8169000430</v>
      </c>
      <c r="H370" s="179" t="s">
        <v>4941</v>
      </c>
      <c r="I370" s="42" t="s">
        <v>2245</v>
      </c>
      <c r="J370" s="42" t="s">
        <v>2246</v>
      </c>
      <c r="K370" s="42" t="s">
        <v>121</v>
      </c>
      <c r="L370" s="46">
        <v>100000</v>
      </c>
      <c r="M370" s="42" t="s">
        <v>66</v>
      </c>
      <c r="N370" s="42" t="s">
        <v>67</v>
      </c>
      <c r="O370" s="42" t="s">
        <v>2961</v>
      </c>
      <c r="P370" s="42" t="s">
        <v>2962</v>
      </c>
      <c r="Q370" s="42" t="s">
        <v>2963</v>
      </c>
      <c r="R370" s="14" t="s">
        <v>2250</v>
      </c>
      <c r="S370" s="47" t="s">
        <v>72</v>
      </c>
      <c r="T370" s="42" t="s">
        <v>2711</v>
      </c>
      <c r="U370" s="14" t="s">
        <v>115</v>
      </c>
      <c r="V370" s="42" t="s">
        <v>147</v>
      </c>
      <c r="W370" s="42" t="s">
        <v>76</v>
      </c>
      <c r="X370" s="42" t="s">
        <v>77</v>
      </c>
      <c r="Y370" s="42" t="s">
        <v>1358</v>
      </c>
      <c r="Z370" s="48" t="s">
        <v>4937</v>
      </c>
    </row>
    <row r="371" spans="1:26" x14ac:dyDescent="0.25">
      <c r="A371" s="14">
        <v>464</v>
      </c>
      <c r="B371" s="42" t="s">
        <v>2580</v>
      </c>
      <c r="C371" s="43" t="s">
        <v>9</v>
      </c>
      <c r="D371" s="42" t="s">
        <v>138</v>
      </c>
      <c r="E371" s="44">
        <v>43079</v>
      </c>
      <c r="F371" s="45" t="s">
        <v>2964</v>
      </c>
      <c r="G371" s="42">
        <v>8179001271</v>
      </c>
      <c r="H371" s="179" t="s">
        <v>4941</v>
      </c>
      <c r="I371" s="42" t="s">
        <v>2965</v>
      </c>
      <c r="J371" s="42" t="s">
        <v>2966</v>
      </c>
      <c r="K371" s="42" t="s">
        <v>121</v>
      </c>
      <c r="L371" s="46">
        <v>100000</v>
      </c>
      <c r="M371" s="42" t="s">
        <v>66</v>
      </c>
      <c r="N371" s="42" t="s">
        <v>67</v>
      </c>
      <c r="O371" s="42" t="s">
        <v>2967</v>
      </c>
      <c r="P371" s="42" t="s">
        <v>2968</v>
      </c>
      <c r="Q371" s="42" t="s">
        <v>2969</v>
      </c>
      <c r="R371" s="14" t="s">
        <v>2970</v>
      </c>
      <c r="S371" s="47" t="s">
        <v>72</v>
      </c>
      <c r="T371" s="42" t="s">
        <v>2711</v>
      </c>
      <c r="U371" s="14" t="s">
        <v>115</v>
      </c>
      <c r="V371" s="42" t="s">
        <v>147</v>
      </c>
      <c r="W371" s="42" t="s">
        <v>76</v>
      </c>
      <c r="X371" s="42" t="s">
        <v>77</v>
      </c>
      <c r="Y371" s="42" t="s">
        <v>1358</v>
      </c>
      <c r="Z371" s="48" t="s">
        <v>4937</v>
      </c>
    </row>
    <row r="372" spans="1:26" x14ac:dyDescent="0.25">
      <c r="A372" s="14">
        <v>465</v>
      </c>
      <c r="B372" s="42" t="s">
        <v>2580</v>
      </c>
      <c r="C372" s="43" t="s">
        <v>9</v>
      </c>
      <c r="D372" s="42" t="s">
        <v>138</v>
      </c>
      <c r="E372" s="44">
        <v>43082</v>
      </c>
      <c r="F372" s="45" t="s">
        <v>2971</v>
      </c>
      <c r="G372" s="42">
        <v>8169000426</v>
      </c>
      <c r="H372" s="179" t="s">
        <v>4941</v>
      </c>
      <c r="I372" s="42" t="s">
        <v>2972</v>
      </c>
      <c r="J372" s="42" t="s">
        <v>2973</v>
      </c>
      <c r="K372" s="42" t="s">
        <v>121</v>
      </c>
      <c r="L372" s="46">
        <v>50000</v>
      </c>
      <c r="M372" s="42" t="s">
        <v>66</v>
      </c>
      <c r="N372" s="42" t="s">
        <v>67</v>
      </c>
      <c r="O372" s="42" t="s">
        <v>2974</v>
      </c>
      <c r="P372" s="42" t="s">
        <v>2975</v>
      </c>
      <c r="Q372" s="42" t="s">
        <v>2976</v>
      </c>
      <c r="R372" s="14" t="s">
        <v>2977</v>
      </c>
      <c r="S372" s="47" t="s">
        <v>72</v>
      </c>
      <c r="T372" s="42" t="s">
        <v>2711</v>
      </c>
      <c r="U372" s="14" t="s">
        <v>115</v>
      </c>
      <c r="V372" s="42" t="s">
        <v>147</v>
      </c>
      <c r="W372" s="42" t="s">
        <v>76</v>
      </c>
      <c r="X372" s="42" t="s">
        <v>77</v>
      </c>
      <c r="Y372" s="42" t="s">
        <v>1358</v>
      </c>
      <c r="Z372" s="48" t="s">
        <v>4937</v>
      </c>
    </row>
    <row r="373" spans="1:26" x14ac:dyDescent="0.25">
      <c r="A373" s="14">
        <v>466</v>
      </c>
      <c r="B373" s="42" t="s">
        <v>2580</v>
      </c>
      <c r="C373" s="43" t="s">
        <v>9</v>
      </c>
      <c r="D373" s="42" t="s">
        <v>138</v>
      </c>
      <c r="E373" s="44">
        <v>43087</v>
      </c>
      <c r="F373" s="45" t="s">
        <v>2978</v>
      </c>
      <c r="G373" s="42">
        <v>8169000456</v>
      </c>
      <c r="H373" s="179" t="s">
        <v>4941</v>
      </c>
      <c r="I373" s="42" t="s">
        <v>2979</v>
      </c>
      <c r="J373" s="42" t="s">
        <v>2980</v>
      </c>
      <c r="K373" s="42" t="s">
        <v>121</v>
      </c>
      <c r="L373" s="46">
        <v>100000</v>
      </c>
      <c r="M373" s="42" t="s">
        <v>66</v>
      </c>
      <c r="N373" s="42" t="s">
        <v>67</v>
      </c>
      <c r="O373" s="42" t="s">
        <v>2981</v>
      </c>
      <c r="P373" s="42" t="s">
        <v>2982</v>
      </c>
      <c r="Q373" s="42" t="s">
        <v>2983</v>
      </c>
      <c r="R373" s="14" t="s">
        <v>2984</v>
      </c>
      <c r="S373" s="47" t="s">
        <v>72</v>
      </c>
      <c r="T373" s="42" t="s">
        <v>2711</v>
      </c>
      <c r="U373" s="14" t="s">
        <v>115</v>
      </c>
      <c r="V373" s="42" t="s">
        <v>147</v>
      </c>
      <c r="W373" s="42" t="s">
        <v>76</v>
      </c>
      <c r="X373" s="42" t="s">
        <v>77</v>
      </c>
      <c r="Y373" s="42" t="s">
        <v>1358</v>
      </c>
      <c r="Z373" s="48" t="s">
        <v>4937</v>
      </c>
    </row>
    <row r="374" spans="1:26" x14ac:dyDescent="0.25">
      <c r="A374" s="14">
        <v>467</v>
      </c>
      <c r="B374" s="42" t="s">
        <v>2580</v>
      </c>
      <c r="C374" s="43" t="s">
        <v>9</v>
      </c>
      <c r="D374" s="42" t="s">
        <v>138</v>
      </c>
      <c r="E374" s="44">
        <v>43100</v>
      </c>
      <c r="F374" s="45" t="s">
        <v>2985</v>
      </c>
      <c r="G374" s="42">
        <v>8179001289</v>
      </c>
      <c r="H374" s="179" t="s">
        <v>4941</v>
      </c>
      <c r="I374" s="42" t="s">
        <v>2986</v>
      </c>
      <c r="J374" s="42" t="s">
        <v>2987</v>
      </c>
      <c r="K374" s="42" t="s">
        <v>121</v>
      </c>
      <c r="L374" s="46">
        <v>100000</v>
      </c>
      <c r="M374" s="42" t="s">
        <v>66</v>
      </c>
      <c r="N374" s="42" t="s">
        <v>67</v>
      </c>
      <c r="O374" s="42" t="s">
        <v>2988</v>
      </c>
      <c r="P374" s="42" t="s">
        <v>2989</v>
      </c>
      <c r="Q374" s="42" t="s">
        <v>2990</v>
      </c>
      <c r="R374" s="14" t="s">
        <v>2991</v>
      </c>
      <c r="S374" s="47" t="s">
        <v>72</v>
      </c>
      <c r="T374" s="42" t="s">
        <v>2711</v>
      </c>
      <c r="U374" s="14" t="s">
        <v>115</v>
      </c>
      <c r="V374" s="42" t="s">
        <v>147</v>
      </c>
      <c r="W374" s="42" t="s">
        <v>76</v>
      </c>
      <c r="X374" s="42" t="s">
        <v>77</v>
      </c>
      <c r="Y374" s="42" t="s">
        <v>1358</v>
      </c>
      <c r="Z374" s="48" t="s">
        <v>4937</v>
      </c>
    </row>
    <row r="375" spans="1:26" x14ac:dyDescent="0.25">
      <c r="A375" s="14">
        <v>468</v>
      </c>
      <c r="B375" s="42" t="s">
        <v>2580</v>
      </c>
      <c r="C375" s="43" t="s">
        <v>9</v>
      </c>
      <c r="D375" s="42" t="s">
        <v>138</v>
      </c>
      <c r="E375" s="44">
        <v>43093</v>
      </c>
      <c r="F375" s="45" t="s">
        <v>2992</v>
      </c>
      <c r="G375" s="42">
        <v>8162000381</v>
      </c>
      <c r="H375" s="179" t="s">
        <v>4941</v>
      </c>
      <c r="I375" s="42" t="s">
        <v>2993</v>
      </c>
      <c r="J375" s="42" t="s">
        <v>2994</v>
      </c>
      <c r="K375" s="42" t="s">
        <v>121</v>
      </c>
      <c r="L375" s="46">
        <v>100000</v>
      </c>
      <c r="M375" s="42" t="s">
        <v>66</v>
      </c>
      <c r="N375" s="42" t="s">
        <v>67</v>
      </c>
      <c r="O375" s="42" t="s">
        <v>2995</v>
      </c>
      <c r="P375" s="42" t="s">
        <v>2996</v>
      </c>
      <c r="Q375" s="42" t="s">
        <v>2997</v>
      </c>
      <c r="R375" s="14" t="s">
        <v>2998</v>
      </c>
      <c r="S375" s="47" t="s">
        <v>72</v>
      </c>
      <c r="T375" s="42" t="s">
        <v>2711</v>
      </c>
      <c r="U375" s="14" t="s">
        <v>115</v>
      </c>
      <c r="V375" s="42" t="s">
        <v>147</v>
      </c>
      <c r="W375" s="42" t="s">
        <v>76</v>
      </c>
      <c r="X375" s="42" t="s">
        <v>77</v>
      </c>
      <c r="Y375" s="42" t="s">
        <v>1358</v>
      </c>
      <c r="Z375" s="48" t="s">
        <v>4937</v>
      </c>
    </row>
    <row r="376" spans="1:26" x14ac:dyDescent="0.25">
      <c r="A376" s="14">
        <v>469</v>
      </c>
      <c r="B376" s="42" t="s">
        <v>2580</v>
      </c>
      <c r="C376" s="43" t="s">
        <v>9</v>
      </c>
      <c r="D376" s="42" t="s">
        <v>138</v>
      </c>
      <c r="E376" s="44">
        <v>43091</v>
      </c>
      <c r="F376" s="45" t="s">
        <v>2999</v>
      </c>
      <c r="G376" s="42">
        <v>8179001293</v>
      </c>
      <c r="H376" s="179" t="s">
        <v>4941</v>
      </c>
      <c r="I376" s="42" t="s">
        <v>258</v>
      </c>
      <c r="J376" s="42" t="s">
        <v>3000</v>
      </c>
      <c r="K376" s="42" t="s">
        <v>121</v>
      </c>
      <c r="L376" s="46">
        <v>50000</v>
      </c>
      <c r="M376" s="42" t="s">
        <v>66</v>
      </c>
      <c r="N376" s="42" t="s">
        <v>67</v>
      </c>
      <c r="O376" s="42" t="s">
        <v>3001</v>
      </c>
      <c r="P376" s="42" t="s">
        <v>3002</v>
      </c>
      <c r="Q376" s="42" t="s">
        <v>3003</v>
      </c>
      <c r="R376" s="14" t="s">
        <v>263</v>
      </c>
      <c r="S376" s="47" t="s">
        <v>72</v>
      </c>
      <c r="T376" s="42" t="s">
        <v>2711</v>
      </c>
      <c r="U376" s="14" t="s">
        <v>115</v>
      </c>
      <c r="V376" s="42" t="s">
        <v>147</v>
      </c>
      <c r="W376" s="42" t="s">
        <v>76</v>
      </c>
      <c r="X376" s="42" t="s">
        <v>77</v>
      </c>
      <c r="Y376" s="42" t="s">
        <v>1358</v>
      </c>
      <c r="Z376" s="48" t="s">
        <v>4937</v>
      </c>
    </row>
    <row r="377" spans="1:26" x14ac:dyDescent="0.25">
      <c r="A377" s="14">
        <v>470</v>
      </c>
      <c r="B377" s="42" t="s">
        <v>2580</v>
      </c>
      <c r="C377" s="43" t="s">
        <v>9</v>
      </c>
      <c r="D377" s="42" t="s">
        <v>138</v>
      </c>
      <c r="E377" s="104">
        <v>43094</v>
      </c>
      <c r="F377" s="105" t="s">
        <v>3004</v>
      </c>
      <c r="G377" s="42">
        <v>8179001299</v>
      </c>
      <c r="H377" s="179" t="s">
        <v>4941</v>
      </c>
      <c r="I377" s="42" t="s">
        <v>3005</v>
      </c>
      <c r="J377" s="42" t="s">
        <v>3006</v>
      </c>
      <c r="K377" s="42" t="s">
        <v>121</v>
      </c>
      <c r="L377" s="46">
        <v>100000</v>
      </c>
      <c r="M377" s="42" t="s">
        <v>66</v>
      </c>
      <c r="N377" s="42" t="s">
        <v>67</v>
      </c>
      <c r="O377" s="42" t="s">
        <v>3007</v>
      </c>
      <c r="P377" s="42" t="s">
        <v>3008</v>
      </c>
      <c r="Q377" s="42" t="s">
        <v>3009</v>
      </c>
      <c r="R377" s="14" t="s">
        <v>3010</v>
      </c>
      <c r="S377" s="47" t="s">
        <v>72</v>
      </c>
      <c r="T377" s="42" t="s">
        <v>2711</v>
      </c>
      <c r="U377" s="14" t="s">
        <v>115</v>
      </c>
      <c r="V377" s="42" t="s">
        <v>147</v>
      </c>
      <c r="W377" s="42" t="s">
        <v>76</v>
      </c>
      <c r="X377" s="42" t="s">
        <v>77</v>
      </c>
      <c r="Y377" s="42" t="s">
        <v>1358</v>
      </c>
      <c r="Z377" s="48" t="s">
        <v>4937</v>
      </c>
    </row>
    <row r="378" spans="1:26" x14ac:dyDescent="0.25">
      <c r="A378" s="14">
        <v>471</v>
      </c>
      <c r="B378" s="42" t="s">
        <v>2580</v>
      </c>
      <c r="C378" s="43" t="s">
        <v>9</v>
      </c>
      <c r="D378" s="42" t="s">
        <v>138</v>
      </c>
      <c r="E378" s="44">
        <v>43097</v>
      </c>
      <c r="F378" s="45" t="s">
        <v>3011</v>
      </c>
      <c r="G378" s="42">
        <v>8179001302</v>
      </c>
      <c r="H378" s="179" t="s">
        <v>4941</v>
      </c>
      <c r="I378" s="42" t="s">
        <v>436</v>
      </c>
      <c r="J378" s="42" t="s">
        <v>437</v>
      </c>
      <c r="K378" s="42" t="s">
        <v>121</v>
      </c>
      <c r="L378" s="46">
        <v>50000</v>
      </c>
      <c r="M378" s="42" t="s">
        <v>66</v>
      </c>
      <c r="N378" s="42" t="s">
        <v>67</v>
      </c>
      <c r="O378" s="42" t="s">
        <v>3012</v>
      </c>
      <c r="P378" s="42" t="s">
        <v>3013</v>
      </c>
      <c r="Q378" s="42" t="s">
        <v>3014</v>
      </c>
      <c r="R378" s="14" t="s">
        <v>441</v>
      </c>
      <c r="S378" s="47" t="s">
        <v>72</v>
      </c>
      <c r="T378" s="42" t="s">
        <v>2711</v>
      </c>
      <c r="U378" s="14" t="s">
        <v>115</v>
      </c>
      <c r="V378" s="42" t="s">
        <v>147</v>
      </c>
      <c r="W378" s="42" t="s">
        <v>76</v>
      </c>
      <c r="X378" s="42" t="s">
        <v>77</v>
      </c>
      <c r="Y378" s="42" t="s">
        <v>1358</v>
      </c>
      <c r="Z378" s="48" t="s">
        <v>4937</v>
      </c>
    </row>
    <row r="379" spans="1:26" x14ac:dyDescent="0.25">
      <c r="A379" s="14">
        <v>472</v>
      </c>
      <c r="B379" s="42" t="s">
        <v>2580</v>
      </c>
      <c r="C379" s="43" t="s">
        <v>9</v>
      </c>
      <c r="D379" s="42" t="s">
        <v>138</v>
      </c>
      <c r="E379" s="44">
        <v>43072</v>
      </c>
      <c r="F379" s="45" t="s">
        <v>3015</v>
      </c>
      <c r="G379" s="42">
        <v>8169000394</v>
      </c>
      <c r="H379" s="179" t="s">
        <v>4941</v>
      </c>
      <c r="I379" s="42" t="s">
        <v>989</v>
      </c>
      <c r="J379" s="42" t="s">
        <v>990</v>
      </c>
      <c r="K379" s="42" t="s">
        <v>121</v>
      </c>
      <c r="L379" s="46">
        <v>150000</v>
      </c>
      <c r="M379" s="42" t="s">
        <v>66</v>
      </c>
      <c r="N379" s="42" t="s">
        <v>67</v>
      </c>
      <c r="O379" s="42" t="s">
        <v>3016</v>
      </c>
      <c r="P379" s="42" t="s">
        <v>3017</v>
      </c>
      <c r="Q379" s="42" t="s">
        <v>3018</v>
      </c>
      <c r="R379" s="14" t="s">
        <v>994</v>
      </c>
      <c r="S379" s="47" t="s">
        <v>72</v>
      </c>
      <c r="T379" s="42" t="s">
        <v>2711</v>
      </c>
      <c r="U379" s="14" t="s">
        <v>115</v>
      </c>
      <c r="V379" s="42" t="s">
        <v>147</v>
      </c>
      <c r="W379" s="42" t="s">
        <v>76</v>
      </c>
      <c r="X379" s="42" t="s">
        <v>77</v>
      </c>
      <c r="Y379" s="42" t="s">
        <v>1358</v>
      </c>
      <c r="Z379" s="48" t="s">
        <v>4937</v>
      </c>
    </row>
    <row r="380" spans="1:26" x14ac:dyDescent="0.25">
      <c r="A380" s="14">
        <v>473</v>
      </c>
      <c r="B380" s="42" t="s">
        <v>2580</v>
      </c>
      <c r="C380" s="43" t="s">
        <v>9</v>
      </c>
      <c r="D380" s="42" t="s">
        <v>138</v>
      </c>
      <c r="E380" s="44">
        <v>43087</v>
      </c>
      <c r="F380" s="45" t="s">
        <v>3019</v>
      </c>
      <c r="G380" s="42">
        <v>8162000396</v>
      </c>
      <c r="H380" s="179" t="s">
        <v>4941</v>
      </c>
      <c r="I380" s="42" t="s">
        <v>419</v>
      </c>
      <c r="J380" s="42" t="s">
        <v>420</v>
      </c>
      <c r="K380" s="42" t="s">
        <v>121</v>
      </c>
      <c r="L380" s="46">
        <v>50000</v>
      </c>
      <c r="M380" s="42" t="s">
        <v>66</v>
      </c>
      <c r="N380" s="42" t="s">
        <v>67</v>
      </c>
      <c r="O380" s="42" t="s">
        <v>3020</v>
      </c>
      <c r="P380" s="42" t="s">
        <v>3021</v>
      </c>
      <c r="Q380" s="42" t="s">
        <v>3022</v>
      </c>
      <c r="R380" s="14" t="s">
        <v>424</v>
      </c>
      <c r="S380" s="47" t="s">
        <v>72</v>
      </c>
      <c r="T380" s="42" t="s">
        <v>2711</v>
      </c>
      <c r="U380" s="14" t="s">
        <v>115</v>
      </c>
      <c r="V380" s="42" t="s">
        <v>147</v>
      </c>
      <c r="W380" s="42" t="s">
        <v>76</v>
      </c>
      <c r="X380" s="42" t="s">
        <v>77</v>
      </c>
      <c r="Y380" s="42" t="s">
        <v>1358</v>
      </c>
      <c r="Z380" s="48" t="s">
        <v>4937</v>
      </c>
    </row>
    <row r="381" spans="1:26" x14ac:dyDescent="0.25">
      <c r="A381" s="14">
        <v>474</v>
      </c>
      <c r="B381" s="42" t="s">
        <v>2580</v>
      </c>
      <c r="C381" s="43" t="s">
        <v>9</v>
      </c>
      <c r="D381" s="42" t="s">
        <v>138</v>
      </c>
      <c r="E381" s="44">
        <v>43087</v>
      </c>
      <c r="F381" s="45" t="s">
        <v>3023</v>
      </c>
      <c r="G381" s="42">
        <v>8179001314</v>
      </c>
      <c r="H381" s="179" t="s">
        <v>4941</v>
      </c>
      <c r="I381" s="42" t="s">
        <v>1708</v>
      </c>
      <c r="J381" s="42" t="s">
        <v>1709</v>
      </c>
      <c r="K381" s="42" t="s">
        <v>121</v>
      </c>
      <c r="L381" s="46">
        <v>50000</v>
      </c>
      <c r="M381" s="42" t="s">
        <v>66</v>
      </c>
      <c r="N381" s="42" t="s">
        <v>67</v>
      </c>
      <c r="O381" s="42" t="s">
        <v>3024</v>
      </c>
      <c r="P381" s="42" t="s">
        <v>3025</v>
      </c>
      <c r="Q381" s="42" t="s">
        <v>3026</v>
      </c>
      <c r="R381" s="14" t="s">
        <v>1713</v>
      </c>
      <c r="S381" s="47" t="s">
        <v>72</v>
      </c>
      <c r="T381" s="42" t="s">
        <v>2711</v>
      </c>
      <c r="U381" s="14" t="s">
        <v>115</v>
      </c>
      <c r="V381" s="42" t="s">
        <v>147</v>
      </c>
      <c r="W381" s="42" t="s">
        <v>76</v>
      </c>
      <c r="X381" s="42" t="s">
        <v>77</v>
      </c>
      <c r="Y381" s="42" t="s">
        <v>1358</v>
      </c>
      <c r="Z381" s="48" t="s">
        <v>4937</v>
      </c>
    </row>
    <row r="382" spans="1:26" x14ac:dyDescent="0.25">
      <c r="A382" s="14">
        <v>475</v>
      </c>
      <c r="B382" s="42" t="s">
        <v>2580</v>
      </c>
      <c r="C382" s="43" t="s">
        <v>9</v>
      </c>
      <c r="D382" s="42" t="s">
        <v>138</v>
      </c>
      <c r="E382" s="44">
        <v>43091</v>
      </c>
      <c r="F382" s="45" t="s">
        <v>3027</v>
      </c>
      <c r="G382" s="42">
        <v>8172000465</v>
      </c>
      <c r="H382" s="179" t="s">
        <v>4941</v>
      </c>
      <c r="I382" s="42" t="s">
        <v>1833</v>
      </c>
      <c r="J382" s="42" t="s">
        <v>1834</v>
      </c>
      <c r="K382" s="42" t="s">
        <v>121</v>
      </c>
      <c r="L382" s="46">
        <v>100000</v>
      </c>
      <c r="M382" s="42" t="s">
        <v>66</v>
      </c>
      <c r="N382" s="42" t="s">
        <v>67</v>
      </c>
      <c r="O382" s="42" t="s">
        <v>3028</v>
      </c>
      <c r="P382" s="42" t="s">
        <v>3029</v>
      </c>
      <c r="Q382" s="42" t="s">
        <v>3030</v>
      </c>
      <c r="R382" s="14" t="s">
        <v>1838</v>
      </c>
      <c r="S382" s="47" t="s">
        <v>72</v>
      </c>
      <c r="T382" s="42" t="s">
        <v>2711</v>
      </c>
      <c r="U382" s="14" t="s">
        <v>115</v>
      </c>
      <c r="V382" s="42" t="s">
        <v>147</v>
      </c>
      <c r="W382" s="42" t="s">
        <v>76</v>
      </c>
      <c r="X382" s="42" t="s">
        <v>77</v>
      </c>
      <c r="Y382" s="42" t="s">
        <v>1358</v>
      </c>
      <c r="Z382" s="48" t="s">
        <v>4937</v>
      </c>
    </row>
    <row r="383" spans="1:26" x14ac:dyDescent="0.25">
      <c r="A383" s="14">
        <v>476</v>
      </c>
      <c r="B383" s="42" t="s">
        <v>2580</v>
      </c>
      <c r="C383" s="43" t="s">
        <v>9</v>
      </c>
      <c r="D383" s="42" t="s">
        <v>138</v>
      </c>
      <c r="E383" s="44">
        <v>43097</v>
      </c>
      <c r="F383" s="45" t="s">
        <v>3031</v>
      </c>
      <c r="G383" s="42">
        <v>8169000464</v>
      </c>
      <c r="H383" s="179" t="s">
        <v>4941</v>
      </c>
      <c r="I383" s="42" t="s">
        <v>3032</v>
      </c>
      <c r="J383" s="42" t="s">
        <v>3033</v>
      </c>
      <c r="K383" s="42" t="s">
        <v>121</v>
      </c>
      <c r="L383" s="46">
        <v>50000</v>
      </c>
      <c r="M383" s="42" t="s">
        <v>66</v>
      </c>
      <c r="N383" s="42" t="s">
        <v>67</v>
      </c>
      <c r="O383" s="42" t="s">
        <v>3034</v>
      </c>
      <c r="P383" s="42" t="s">
        <v>3035</v>
      </c>
      <c r="Q383" s="42" t="s">
        <v>3036</v>
      </c>
      <c r="R383" s="14" t="s">
        <v>3037</v>
      </c>
      <c r="S383" s="47" t="s">
        <v>72</v>
      </c>
      <c r="T383" s="42" t="s">
        <v>2711</v>
      </c>
      <c r="U383" s="14" t="s">
        <v>115</v>
      </c>
      <c r="V383" s="42" t="s">
        <v>147</v>
      </c>
      <c r="W383" s="42" t="s">
        <v>76</v>
      </c>
      <c r="X383" s="42" t="s">
        <v>77</v>
      </c>
      <c r="Y383" s="42" t="s">
        <v>1358</v>
      </c>
      <c r="Z383" s="48" t="s">
        <v>4937</v>
      </c>
    </row>
    <row r="384" spans="1:26" x14ac:dyDescent="0.25">
      <c r="A384" s="14">
        <v>478</v>
      </c>
      <c r="B384" s="42" t="s">
        <v>2580</v>
      </c>
      <c r="C384" s="43" t="s">
        <v>9</v>
      </c>
      <c r="D384" s="42" t="s">
        <v>138</v>
      </c>
      <c r="E384" s="44">
        <v>43096</v>
      </c>
      <c r="F384" s="45" t="s">
        <v>3045</v>
      </c>
      <c r="G384" s="42">
        <v>8162000384</v>
      </c>
      <c r="H384" s="179" t="s">
        <v>4941</v>
      </c>
      <c r="I384" s="42" t="s">
        <v>360</v>
      </c>
      <c r="J384" s="42" t="s">
        <v>3046</v>
      </c>
      <c r="K384" s="42" t="s">
        <v>121</v>
      </c>
      <c r="L384" s="46">
        <v>50000</v>
      </c>
      <c r="M384" s="42" t="s">
        <v>66</v>
      </c>
      <c r="N384" s="42" t="s">
        <v>67</v>
      </c>
      <c r="O384" s="42" t="s">
        <v>3047</v>
      </c>
      <c r="P384" s="42" t="s">
        <v>3048</v>
      </c>
      <c r="Q384" s="42" t="s">
        <v>3049</v>
      </c>
      <c r="R384" s="14" t="s">
        <v>365</v>
      </c>
      <c r="S384" s="47" t="s">
        <v>72</v>
      </c>
      <c r="T384" s="42" t="s">
        <v>2711</v>
      </c>
      <c r="U384" s="14" t="s">
        <v>115</v>
      </c>
      <c r="V384" s="42" t="s">
        <v>147</v>
      </c>
      <c r="W384" s="42" t="s">
        <v>76</v>
      </c>
      <c r="X384" s="42" t="s">
        <v>77</v>
      </c>
      <c r="Y384" s="42" t="s">
        <v>1358</v>
      </c>
      <c r="Z384" s="48" t="s">
        <v>4937</v>
      </c>
    </row>
    <row r="385" spans="1:26" x14ac:dyDescent="0.25">
      <c r="A385" s="14">
        <v>479</v>
      </c>
      <c r="B385" s="42" t="s">
        <v>2580</v>
      </c>
      <c r="C385" s="43" t="s">
        <v>9</v>
      </c>
      <c r="D385" s="42" t="s">
        <v>138</v>
      </c>
      <c r="E385" s="44">
        <v>43079</v>
      </c>
      <c r="F385" s="45" t="s">
        <v>3050</v>
      </c>
      <c r="G385" s="42">
        <v>8179001325</v>
      </c>
      <c r="H385" s="179" t="s">
        <v>4941</v>
      </c>
      <c r="I385" s="42" t="s">
        <v>3051</v>
      </c>
      <c r="J385" s="42" t="s">
        <v>1749</v>
      </c>
      <c r="K385" s="42" t="s">
        <v>121</v>
      </c>
      <c r="L385" s="46">
        <v>100000</v>
      </c>
      <c r="M385" s="42" t="s">
        <v>66</v>
      </c>
      <c r="N385" s="42" t="s">
        <v>67</v>
      </c>
      <c r="O385" s="42" t="s">
        <v>3052</v>
      </c>
      <c r="P385" s="42" t="s">
        <v>3053</v>
      </c>
      <c r="Q385" s="42" t="s">
        <v>3054</v>
      </c>
      <c r="R385" s="14" t="s">
        <v>3055</v>
      </c>
      <c r="S385" s="47" t="s">
        <v>72</v>
      </c>
      <c r="T385" s="42" t="s">
        <v>2711</v>
      </c>
      <c r="U385" s="14" t="s">
        <v>115</v>
      </c>
      <c r="V385" s="42" t="s">
        <v>147</v>
      </c>
      <c r="W385" s="42" t="s">
        <v>76</v>
      </c>
      <c r="X385" s="42" t="s">
        <v>77</v>
      </c>
      <c r="Y385" s="42" t="s">
        <v>1358</v>
      </c>
      <c r="Z385" s="48" t="s">
        <v>4937</v>
      </c>
    </row>
    <row r="386" spans="1:26" x14ac:dyDescent="0.25">
      <c r="A386" s="14">
        <v>480</v>
      </c>
      <c r="B386" s="42" t="s">
        <v>2580</v>
      </c>
      <c r="C386" s="43" t="s">
        <v>9</v>
      </c>
      <c r="D386" s="42" t="s">
        <v>138</v>
      </c>
      <c r="E386" s="44">
        <v>43098</v>
      </c>
      <c r="F386" s="45" t="s">
        <v>3056</v>
      </c>
      <c r="G386" s="42">
        <v>8179001358</v>
      </c>
      <c r="H386" s="179" t="s">
        <v>4941</v>
      </c>
      <c r="I386" s="42" t="s">
        <v>3057</v>
      </c>
      <c r="J386" s="42" t="s">
        <v>3058</v>
      </c>
      <c r="K386" s="42" t="s">
        <v>121</v>
      </c>
      <c r="L386" s="46">
        <v>50000</v>
      </c>
      <c r="M386" s="42" t="s">
        <v>66</v>
      </c>
      <c r="N386" s="42" t="s">
        <v>67</v>
      </c>
      <c r="O386" s="42" t="s">
        <v>3059</v>
      </c>
      <c r="P386" s="42" t="s">
        <v>3060</v>
      </c>
      <c r="Q386" s="42" t="s">
        <v>3061</v>
      </c>
      <c r="R386" s="14" t="s">
        <v>3062</v>
      </c>
      <c r="S386" s="47" t="s">
        <v>72</v>
      </c>
      <c r="T386" s="42" t="s">
        <v>2711</v>
      </c>
      <c r="U386" s="14" t="s">
        <v>115</v>
      </c>
      <c r="V386" s="42" t="s">
        <v>147</v>
      </c>
      <c r="W386" s="42" t="s">
        <v>76</v>
      </c>
      <c r="X386" s="42" t="s">
        <v>77</v>
      </c>
      <c r="Y386" s="42" t="s">
        <v>1358</v>
      </c>
      <c r="Z386" s="48" t="s">
        <v>4937</v>
      </c>
    </row>
    <row r="387" spans="1:26" x14ac:dyDescent="0.25">
      <c r="A387" s="14">
        <v>481</v>
      </c>
      <c r="B387" s="42" t="s">
        <v>2580</v>
      </c>
      <c r="C387" s="43" t="s">
        <v>9</v>
      </c>
      <c r="D387" s="42" t="s">
        <v>138</v>
      </c>
      <c r="E387" s="44">
        <v>43075</v>
      </c>
      <c r="F387" s="45" t="s">
        <v>3063</v>
      </c>
      <c r="G387" s="42">
        <v>8179001326</v>
      </c>
      <c r="H387" s="179" t="s">
        <v>4941</v>
      </c>
      <c r="I387" s="42" t="s">
        <v>3064</v>
      </c>
      <c r="J387" s="42" t="s">
        <v>3065</v>
      </c>
      <c r="K387" s="42" t="s">
        <v>121</v>
      </c>
      <c r="L387" s="46">
        <v>50000</v>
      </c>
      <c r="M387" s="42" t="s">
        <v>66</v>
      </c>
      <c r="N387" s="42" t="s">
        <v>67</v>
      </c>
      <c r="O387" s="42" t="s">
        <v>3066</v>
      </c>
      <c r="P387" s="42" t="s">
        <v>3067</v>
      </c>
      <c r="Q387" s="42" t="s">
        <v>3068</v>
      </c>
      <c r="R387" s="14" t="s">
        <v>3069</v>
      </c>
      <c r="S387" s="47" t="s">
        <v>72</v>
      </c>
      <c r="T387" s="42" t="s">
        <v>2711</v>
      </c>
      <c r="U387" s="14" t="s">
        <v>115</v>
      </c>
      <c r="V387" s="42" t="s">
        <v>147</v>
      </c>
      <c r="W387" s="42" t="s">
        <v>76</v>
      </c>
      <c r="X387" s="42" t="s">
        <v>77</v>
      </c>
      <c r="Y387" s="42" t="s">
        <v>1358</v>
      </c>
      <c r="Z387" s="48" t="s">
        <v>4937</v>
      </c>
    </row>
    <row r="388" spans="1:26" x14ac:dyDescent="0.25">
      <c r="A388" s="14">
        <v>482</v>
      </c>
      <c r="B388" s="42" t="s">
        <v>2580</v>
      </c>
      <c r="C388" s="43" t="s">
        <v>9</v>
      </c>
      <c r="D388" s="42" t="s">
        <v>138</v>
      </c>
      <c r="E388" s="102">
        <v>43070</v>
      </c>
      <c r="F388" s="103" t="s">
        <v>3070</v>
      </c>
      <c r="G388" s="42">
        <v>8179001853</v>
      </c>
      <c r="H388" s="179" t="s">
        <v>4941</v>
      </c>
      <c r="I388" s="42" t="s">
        <v>3071</v>
      </c>
      <c r="J388" s="42" t="s">
        <v>3072</v>
      </c>
      <c r="K388" s="42" t="s">
        <v>121</v>
      </c>
      <c r="L388" s="46">
        <v>50000</v>
      </c>
      <c r="M388" s="42" t="s">
        <v>66</v>
      </c>
      <c r="N388" s="42" t="s">
        <v>67</v>
      </c>
      <c r="O388" s="42" t="s">
        <v>3073</v>
      </c>
      <c r="P388" s="42" t="s">
        <v>3074</v>
      </c>
      <c r="Q388" s="42" t="s">
        <v>3075</v>
      </c>
      <c r="R388" s="14" t="s">
        <v>3076</v>
      </c>
      <c r="S388" s="47" t="s">
        <v>72</v>
      </c>
      <c r="T388" s="42" t="s">
        <v>2711</v>
      </c>
      <c r="U388" s="14" t="s">
        <v>115</v>
      </c>
      <c r="V388" s="42" t="s">
        <v>147</v>
      </c>
      <c r="W388" s="42" t="s">
        <v>76</v>
      </c>
      <c r="X388" s="42" t="s">
        <v>77</v>
      </c>
      <c r="Y388" s="42" t="s">
        <v>1358</v>
      </c>
      <c r="Z388" s="48" t="s">
        <v>4937</v>
      </c>
    </row>
    <row r="389" spans="1:26" x14ac:dyDescent="0.25">
      <c r="A389" s="14">
        <v>483</v>
      </c>
      <c r="B389" s="42" t="s">
        <v>2580</v>
      </c>
      <c r="C389" s="43" t="s">
        <v>9</v>
      </c>
      <c r="D389" s="42" t="s">
        <v>138</v>
      </c>
      <c r="E389" s="44">
        <v>43089</v>
      </c>
      <c r="F389" s="45" t="s">
        <v>3077</v>
      </c>
      <c r="G389" s="42">
        <v>8179001853</v>
      </c>
      <c r="H389" s="179" t="s">
        <v>4941</v>
      </c>
      <c r="I389" s="42" t="s">
        <v>3071</v>
      </c>
      <c r="J389" s="42" t="s">
        <v>3072</v>
      </c>
      <c r="K389" s="42" t="s">
        <v>121</v>
      </c>
      <c r="L389" s="46">
        <v>50000</v>
      </c>
      <c r="M389" s="42" t="s">
        <v>66</v>
      </c>
      <c r="N389" s="42" t="s">
        <v>67</v>
      </c>
      <c r="O389" s="42" t="s">
        <v>3078</v>
      </c>
      <c r="P389" s="42" t="s">
        <v>3079</v>
      </c>
      <c r="Q389" s="42" t="s">
        <v>3080</v>
      </c>
      <c r="R389" s="14" t="s">
        <v>3076</v>
      </c>
      <c r="S389" s="47" t="s">
        <v>72</v>
      </c>
      <c r="T389" s="42" t="s">
        <v>2711</v>
      </c>
      <c r="U389" s="14" t="s">
        <v>115</v>
      </c>
      <c r="V389" s="42" t="s">
        <v>147</v>
      </c>
      <c r="W389" s="42" t="s">
        <v>76</v>
      </c>
      <c r="X389" s="42" t="s">
        <v>77</v>
      </c>
      <c r="Y389" s="42" t="s">
        <v>1358</v>
      </c>
      <c r="Z389" s="48" t="s">
        <v>4937</v>
      </c>
    </row>
    <row r="390" spans="1:26" x14ac:dyDescent="0.25">
      <c r="A390" s="14">
        <v>484</v>
      </c>
      <c r="B390" s="42" t="s">
        <v>2580</v>
      </c>
      <c r="C390" s="43" t="s">
        <v>9</v>
      </c>
      <c r="D390" s="42" t="s">
        <v>138</v>
      </c>
      <c r="E390" s="44">
        <v>43075</v>
      </c>
      <c r="F390" s="45" t="s">
        <v>3081</v>
      </c>
      <c r="G390" s="42">
        <v>8172000287</v>
      </c>
      <c r="H390" s="179" t="s">
        <v>4941</v>
      </c>
      <c r="I390" s="42" t="s">
        <v>223</v>
      </c>
      <c r="J390" s="42" t="s">
        <v>224</v>
      </c>
      <c r="K390" s="42" t="s">
        <v>121</v>
      </c>
      <c r="L390" s="46">
        <v>50000</v>
      </c>
      <c r="M390" s="42" t="s">
        <v>66</v>
      </c>
      <c r="N390" s="42" t="s">
        <v>67</v>
      </c>
      <c r="O390" s="42" t="s">
        <v>3082</v>
      </c>
      <c r="P390" s="42" t="s">
        <v>3083</v>
      </c>
      <c r="Q390" s="42" t="s">
        <v>3084</v>
      </c>
      <c r="R390" s="14" t="s">
        <v>228</v>
      </c>
      <c r="S390" s="47" t="s">
        <v>72</v>
      </c>
      <c r="T390" s="42" t="s">
        <v>2711</v>
      </c>
      <c r="U390" s="14" t="s">
        <v>115</v>
      </c>
      <c r="V390" s="42" t="s">
        <v>147</v>
      </c>
      <c r="W390" s="42" t="s">
        <v>76</v>
      </c>
      <c r="X390" s="42" t="s">
        <v>77</v>
      </c>
      <c r="Y390" s="42" t="s">
        <v>1358</v>
      </c>
      <c r="Z390" s="48" t="s">
        <v>4937</v>
      </c>
    </row>
    <row r="391" spans="1:26" x14ac:dyDescent="0.25">
      <c r="A391" s="14">
        <v>485</v>
      </c>
      <c r="B391" s="42" t="s">
        <v>2580</v>
      </c>
      <c r="C391" s="43" t="s">
        <v>9</v>
      </c>
      <c r="D391" s="42" t="s">
        <v>138</v>
      </c>
      <c r="E391" s="44">
        <v>43088</v>
      </c>
      <c r="F391" s="45" t="s">
        <v>3085</v>
      </c>
      <c r="G391" s="42">
        <v>8179001342</v>
      </c>
      <c r="H391" s="179" t="s">
        <v>4941</v>
      </c>
      <c r="I391" s="42" t="s">
        <v>2204</v>
      </c>
      <c r="J391" s="42" t="s">
        <v>2205</v>
      </c>
      <c r="K391" s="42" t="s">
        <v>121</v>
      </c>
      <c r="L391" s="46">
        <v>50000</v>
      </c>
      <c r="M391" s="42" t="s">
        <v>66</v>
      </c>
      <c r="N391" s="42" t="s">
        <v>67</v>
      </c>
      <c r="O391" s="42" t="s">
        <v>3086</v>
      </c>
      <c r="P391" s="42" t="s">
        <v>3087</v>
      </c>
      <c r="Q391" s="42" t="s">
        <v>3088</v>
      </c>
      <c r="R391" s="14" t="s">
        <v>2209</v>
      </c>
      <c r="S391" s="47" t="s">
        <v>72</v>
      </c>
      <c r="T391" s="42" t="s">
        <v>2711</v>
      </c>
      <c r="U391" s="14" t="s">
        <v>115</v>
      </c>
      <c r="V391" s="42" t="s">
        <v>147</v>
      </c>
      <c r="W391" s="42" t="s">
        <v>76</v>
      </c>
      <c r="X391" s="42" t="s">
        <v>77</v>
      </c>
      <c r="Y391" s="42" t="s">
        <v>1358</v>
      </c>
      <c r="Z391" s="48" t="s">
        <v>4937</v>
      </c>
    </row>
    <row r="392" spans="1:26" x14ac:dyDescent="0.25">
      <c r="A392" s="14">
        <v>486</v>
      </c>
      <c r="B392" s="42" t="s">
        <v>2580</v>
      </c>
      <c r="C392" s="43" t="s">
        <v>9</v>
      </c>
      <c r="D392" s="42" t="s">
        <v>138</v>
      </c>
      <c r="E392" s="44">
        <v>43077</v>
      </c>
      <c r="F392" s="45" t="s">
        <v>3089</v>
      </c>
      <c r="G392" s="42">
        <v>8162000387</v>
      </c>
      <c r="H392" s="179" t="s">
        <v>4941</v>
      </c>
      <c r="I392" s="42" t="s">
        <v>311</v>
      </c>
      <c r="J392" s="42" t="s">
        <v>312</v>
      </c>
      <c r="K392" s="42" t="s">
        <v>121</v>
      </c>
      <c r="L392" s="46">
        <v>50000</v>
      </c>
      <c r="M392" s="42" t="s">
        <v>66</v>
      </c>
      <c r="N392" s="42" t="s">
        <v>67</v>
      </c>
      <c r="O392" s="42" t="s">
        <v>3090</v>
      </c>
      <c r="P392" s="42" t="s">
        <v>3091</v>
      </c>
      <c r="Q392" s="42" t="s">
        <v>3092</v>
      </c>
      <c r="R392" s="14" t="s">
        <v>316</v>
      </c>
      <c r="S392" s="47" t="s">
        <v>72</v>
      </c>
      <c r="T392" s="42" t="s">
        <v>2711</v>
      </c>
      <c r="U392" s="14" t="s">
        <v>115</v>
      </c>
      <c r="V392" s="42" t="s">
        <v>147</v>
      </c>
      <c r="W392" s="42" t="s">
        <v>76</v>
      </c>
      <c r="X392" s="42" t="s">
        <v>77</v>
      </c>
      <c r="Y392" s="42" t="s">
        <v>1358</v>
      </c>
      <c r="Z392" s="48" t="s">
        <v>4937</v>
      </c>
    </row>
    <row r="393" spans="1:26" x14ac:dyDescent="0.25">
      <c r="A393" s="14">
        <v>487</v>
      </c>
      <c r="B393" s="42" t="s">
        <v>2580</v>
      </c>
      <c r="C393" s="43" t="s">
        <v>9</v>
      </c>
      <c r="D393" s="42" t="s">
        <v>138</v>
      </c>
      <c r="E393" s="44">
        <v>43079</v>
      </c>
      <c r="F393" s="45" t="s">
        <v>3093</v>
      </c>
      <c r="G393" s="42">
        <v>8162000387</v>
      </c>
      <c r="H393" s="179" t="s">
        <v>4941</v>
      </c>
      <c r="I393" s="42" t="s">
        <v>311</v>
      </c>
      <c r="J393" s="42" t="s">
        <v>312</v>
      </c>
      <c r="K393" s="42" t="s">
        <v>121</v>
      </c>
      <c r="L393" s="46">
        <v>50000</v>
      </c>
      <c r="M393" s="42" t="s">
        <v>66</v>
      </c>
      <c r="N393" s="42" t="s">
        <v>67</v>
      </c>
      <c r="O393" s="42" t="s">
        <v>3094</v>
      </c>
      <c r="P393" s="42" t="s">
        <v>3095</v>
      </c>
      <c r="Q393" s="42" t="s">
        <v>3096</v>
      </c>
      <c r="R393" s="14" t="s">
        <v>316</v>
      </c>
      <c r="S393" s="47" t="s">
        <v>72</v>
      </c>
      <c r="T393" s="42" t="s">
        <v>2711</v>
      </c>
      <c r="U393" s="14" t="s">
        <v>115</v>
      </c>
      <c r="V393" s="42" t="s">
        <v>147</v>
      </c>
      <c r="W393" s="42" t="s">
        <v>76</v>
      </c>
      <c r="X393" s="42" t="s">
        <v>77</v>
      </c>
      <c r="Y393" s="42" t="s">
        <v>1358</v>
      </c>
      <c r="Z393" s="48" t="s">
        <v>4937</v>
      </c>
    </row>
    <row r="394" spans="1:26" x14ac:dyDescent="0.25">
      <c r="A394" s="14">
        <v>488</v>
      </c>
      <c r="B394" s="42" t="s">
        <v>2580</v>
      </c>
      <c r="C394" s="43" t="s">
        <v>9</v>
      </c>
      <c r="D394" s="42" t="s">
        <v>138</v>
      </c>
      <c r="E394" s="44">
        <v>43093</v>
      </c>
      <c r="F394" s="45" t="s">
        <v>3097</v>
      </c>
      <c r="G394" s="42">
        <v>8172000308</v>
      </c>
      <c r="H394" s="179" t="s">
        <v>4941</v>
      </c>
      <c r="I394" s="42" t="s">
        <v>3098</v>
      </c>
      <c r="J394" s="42" t="s">
        <v>3099</v>
      </c>
      <c r="K394" s="42" t="s">
        <v>121</v>
      </c>
      <c r="L394" s="46">
        <v>50000</v>
      </c>
      <c r="M394" s="42" t="s">
        <v>66</v>
      </c>
      <c r="N394" s="42" t="s">
        <v>67</v>
      </c>
      <c r="O394" s="42" t="s">
        <v>3100</v>
      </c>
      <c r="P394" s="42" t="s">
        <v>3101</v>
      </c>
      <c r="Q394" s="42" t="s">
        <v>3102</v>
      </c>
      <c r="R394" s="14" t="s">
        <v>3103</v>
      </c>
      <c r="S394" s="47" t="s">
        <v>72</v>
      </c>
      <c r="T394" s="42" t="s">
        <v>2711</v>
      </c>
      <c r="U394" s="14" t="s">
        <v>115</v>
      </c>
      <c r="V394" s="42" t="s">
        <v>147</v>
      </c>
      <c r="W394" s="42" t="s">
        <v>76</v>
      </c>
      <c r="X394" s="42" t="s">
        <v>77</v>
      </c>
      <c r="Y394" s="42" t="s">
        <v>1358</v>
      </c>
      <c r="Z394" s="48" t="s">
        <v>4937</v>
      </c>
    </row>
    <row r="395" spans="1:26" x14ac:dyDescent="0.25">
      <c r="A395" s="14">
        <v>489</v>
      </c>
      <c r="B395" s="42" t="s">
        <v>2580</v>
      </c>
      <c r="C395" s="43" t="s">
        <v>9</v>
      </c>
      <c r="D395" s="42" t="s">
        <v>61</v>
      </c>
      <c r="E395" s="61">
        <v>43092</v>
      </c>
      <c r="F395" s="62" t="s">
        <v>3104</v>
      </c>
      <c r="G395" s="191">
        <v>8264001191</v>
      </c>
      <c r="H395" s="179" t="s">
        <v>4941</v>
      </c>
      <c r="I395" s="42" t="s">
        <v>3106</v>
      </c>
      <c r="J395" s="42" t="s">
        <v>3107</v>
      </c>
      <c r="K395" s="42" t="s">
        <v>591</v>
      </c>
      <c r="L395" s="46">
        <v>50000</v>
      </c>
      <c r="M395" s="42" t="s">
        <v>66</v>
      </c>
      <c r="N395" s="42" t="s">
        <v>67</v>
      </c>
      <c r="O395" s="42" t="s">
        <v>3108</v>
      </c>
      <c r="P395" s="42" t="s">
        <v>3109</v>
      </c>
      <c r="Q395" s="42" t="s">
        <v>3110</v>
      </c>
      <c r="R395" s="14" t="s">
        <v>3111</v>
      </c>
      <c r="S395" s="47" t="s">
        <v>72</v>
      </c>
      <c r="T395" s="42" t="s">
        <v>2631</v>
      </c>
      <c r="U395" s="14" t="s">
        <v>586</v>
      </c>
      <c r="V395" s="42" t="s">
        <v>75</v>
      </c>
      <c r="W395" s="42" t="s">
        <v>661</v>
      </c>
      <c r="X395" s="42" t="s">
        <v>77</v>
      </c>
      <c r="Y395" s="42" t="s">
        <v>1358</v>
      </c>
      <c r="Z395" s="48" t="s">
        <v>4938</v>
      </c>
    </row>
    <row r="396" spans="1:26" x14ac:dyDescent="0.25">
      <c r="A396" s="14">
        <v>490</v>
      </c>
      <c r="B396" s="42" t="s">
        <v>2580</v>
      </c>
      <c r="C396" s="43" t="s">
        <v>9</v>
      </c>
      <c r="D396" s="42" t="s">
        <v>61</v>
      </c>
      <c r="E396" s="106">
        <v>43072</v>
      </c>
      <c r="F396" s="58" t="s">
        <v>3112</v>
      </c>
      <c r="G396" s="42">
        <v>8243000037</v>
      </c>
      <c r="H396" s="179" t="s">
        <v>4941</v>
      </c>
      <c r="I396" s="42" t="s">
        <v>3113</v>
      </c>
      <c r="J396" s="42" t="s">
        <v>3114</v>
      </c>
      <c r="K396" s="42" t="s">
        <v>2332</v>
      </c>
      <c r="L396" s="46">
        <v>450000</v>
      </c>
      <c r="M396" s="42" t="s">
        <v>66</v>
      </c>
      <c r="N396" s="42" t="s">
        <v>67</v>
      </c>
      <c r="O396" s="42" t="s">
        <v>3115</v>
      </c>
      <c r="P396" s="42" t="s">
        <v>3116</v>
      </c>
      <c r="Q396" s="42" t="s">
        <v>3117</v>
      </c>
      <c r="R396" s="14" t="e">
        <v>#N/A</v>
      </c>
      <c r="S396" s="47" t="s">
        <v>72</v>
      </c>
      <c r="T396" s="42" t="s">
        <v>3118</v>
      </c>
      <c r="U396" s="14" t="s">
        <v>586</v>
      </c>
      <c r="V396" s="42" t="s">
        <v>75</v>
      </c>
      <c r="W396" s="42" t="s">
        <v>76</v>
      </c>
      <c r="X396" s="42" t="s">
        <v>77</v>
      </c>
      <c r="Y396" s="42" t="s">
        <v>1358</v>
      </c>
      <c r="Z396" s="48" t="s">
        <v>4938</v>
      </c>
    </row>
    <row r="397" spans="1:26" x14ac:dyDescent="0.25">
      <c r="A397" s="14">
        <v>491</v>
      </c>
      <c r="B397" s="42" t="s">
        <v>2580</v>
      </c>
      <c r="C397" s="43" t="s">
        <v>9</v>
      </c>
      <c r="D397" s="42" t="s">
        <v>61</v>
      </c>
      <c r="E397" s="44">
        <v>43077</v>
      </c>
      <c r="F397" s="45" t="s">
        <v>3119</v>
      </c>
      <c r="G397" s="42">
        <v>8156001726</v>
      </c>
      <c r="H397" s="179" t="s">
        <v>4941</v>
      </c>
      <c r="I397" s="42" t="s">
        <v>3120</v>
      </c>
      <c r="J397" s="42" t="s">
        <v>3121</v>
      </c>
      <c r="K397" s="42" t="s">
        <v>784</v>
      </c>
      <c r="L397" s="46">
        <v>150000</v>
      </c>
      <c r="M397" s="42" t="s">
        <v>66</v>
      </c>
      <c r="N397" s="42" t="s">
        <v>67</v>
      </c>
      <c r="O397" s="42" t="s">
        <v>3122</v>
      </c>
      <c r="P397" s="42" t="s">
        <v>3123</v>
      </c>
      <c r="Q397" s="42" t="s">
        <v>3124</v>
      </c>
      <c r="R397" s="14" t="s">
        <v>3125</v>
      </c>
      <c r="S397" s="47" t="s">
        <v>72</v>
      </c>
      <c r="T397" s="42" t="s">
        <v>3126</v>
      </c>
      <c r="U397" s="14" t="s">
        <v>790</v>
      </c>
      <c r="V397" s="42" t="s">
        <v>90</v>
      </c>
      <c r="W397" s="42" t="s">
        <v>76</v>
      </c>
      <c r="X397" s="42" t="s">
        <v>77</v>
      </c>
      <c r="Y397" s="42" t="s">
        <v>1358</v>
      </c>
      <c r="Z397" s="48" t="s">
        <v>4938</v>
      </c>
    </row>
    <row r="398" spans="1:26" x14ac:dyDescent="0.25">
      <c r="A398" s="14">
        <v>492</v>
      </c>
      <c r="B398" s="42" t="s">
        <v>3127</v>
      </c>
      <c r="C398" s="43" t="s">
        <v>9</v>
      </c>
      <c r="D398" s="42" t="s">
        <v>61</v>
      </c>
      <c r="E398" s="63">
        <v>43063</v>
      </c>
      <c r="F398" s="45" t="s">
        <v>3128</v>
      </c>
      <c r="G398" s="42">
        <v>8180000518</v>
      </c>
      <c r="H398" s="179" t="s">
        <v>4941</v>
      </c>
      <c r="I398" s="42" t="s">
        <v>3129</v>
      </c>
      <c r="J398" s="42" t="s">
        <v>3130</v>
      </c>
      <c r="K398" s="42" t="s">
        <v>611</v>
      </c>
      <c r="L398" s="46">
        <v>100000</v>
      </c>
      <c r="M398" s="42" t="s">
        <v>66</v>
      </c>
      <c r="N398" s="42" t="s">
        <v>67</v>
      </c>
      <c r="O398" s="42" t="s">
        <v>3131</v>
      </c>
      <c r="P398" s="42" t="s">
        <v>3132</v>
      </c>
      <c r="Q398" s="42" t="s">
        <v>3133</v>
      </c>
      <c r="R398" s="14" t="s">
        <v>3134</v>
      </c>
      <c r="S398" s="47" t="s">
        <v>72</v>
      </c>
      <c r="T398" s="42" t="s">
        <v>3135</v>
      </c>
      <c r="U398" s="14" t="s">
        <v>617</v>
      </c>
      <c r="V398" s="42" t="s">
        <v>75</v>
      </c>
      <c r="W398" s="42" t="s">
        <v>76</v>
      </c>
      <c r="X398" s="42" t="s">
        <v>77</v>
      </c>
      <c r="Y398" s="42" t="s">
        <v>1358</v>
      </c>
      <c r="Z398" s="48" t="s">
        <v>4938</v>
      </c>
    </row>
    <row r="399" spans="1:26" x14ac:dyDescent="0.25">
      <c r="A399" s="14">
        <v>493</v>
      </c>
      <c r="B399" s="42" t="s">
        <v>3127</v>
      </c>
      <c r="C399" s="43" t="s">
        <v>9</v>
      </c>
      <c r="D399" s="42" t="s">
        <v>61</v>
      </c>
      <c r="E399" s="63">
        <v>43089</v>
      </c>
      <c r="F399" s="45" t="s">
        <v>3136</v>
      </c>
      <c r="G399" s="42">
        <v>8174000169</v>
      </c>
      <c r="H399" s="179" t="s">
        <v>4941</v>
      </c>
      <c r="I399" s="42" t="s">
        <v>3137</v>
      </c>
      <c r="J399" s="42" t="s">
        <v>3138</v>
      </c>
      <c r="K399" s="42" t="s">
        <v>611</v>
      </c>
      <c r="L399" s="46">
        <v>300000</v>
      </c>
      <c r="M399" s="42" t="s">
        <v>66</v>
      </c>
      <c r="N399" s="42" t="s">
        <v>67</v>
      </c>
      <c r="O399" s="42" t="s">
        <v>3139</v>
      </c>
      <c r="P399" s="42" t="s">
        <v>3140</v>
      </c>
      <c r="Q399" s="42" t="s">
        <v>3141</v>
      </c>
      <c r="R399" s="14" t="s">
        <v>3142</v>
      </c>
      <c r="S399" s="47" t="s">
        <v>72</v>
      </c>
      <c r="T399" s="42" t="s">
        <v>3135</v>
      </c>
      <c r="U399" s="14" t="s">
        <v>617</v>
      </c>
      <c r="V399" s="42" t="s">
        <v>75</v>
      </c>
      <c r="W399" s="42" t="s">
        <v>76</v>
      </c>
      <c r="X399" s="42" t="s">
        <v>77</v>
      </c>
      <c r="Y399" s="42" t="s">
        <v>1358</v>
      </c>
      <c r="Z399" s="48" t="s">
        <v>4938</v>
      </c>
    </row>
    <row r="400" spans="1:26" x14ac:dyDescent="0.25">
      <c r="A400" s="14">
        <v>494</v>
      </c>
      <c r="B400" s="42" t="s">
        <v>3127</v>
      </c>
      <c r="C400" s="43" t="s">
        <v>9</v>
      </c>
      <c r="D400" s="42" t="s">
        <v>61</v>
      </c>
      <c r="E400" s="107">
        <v>43081</v>
      </c>
      <c r="F400" s="97" t="s">
        <v>3143</v>
      </c>
      <c r="G400" s="191">
        <v>8233000443</v>
      </c>
      <c r="H400" s="179" t="s">
        <v>4941</v>
      </c>
      <c r="I400" s="42" t="s">
        <v>3145</v>
      </c>
      <c r="J400" s="42" t="s">
        <v>3146</v>
      </c>
      <c r="K400" s="42" t="s">
        <v>2636</v>
      </c>
      <c r="L400" s="46">
        <v>200000</v>
      </c>
      <c r="M400" s="42" t="s">
        <v>66</v>
      </c>
      <c r="N400" s="42" t="s">
        <v>67</v>
      </c>
      <c r="O400" s="42" t="s">
        <v>3147</v>
      </c>
      <c r="P400" s="42" t="s">
        <v>3148</v>
      </c>
      <c r="Q400" s="42" t="s">
        <v>3149</v>
      </c>
      <c r="R400" s="14" t="s">
        <v>3150</v>
      </c>
      <c r="S400" s="47" t="s">
        <v>72</v>
      </c>
      <c r="T400" s="42" t="s">
        <v>3151</v>
      </c>
      <c r="U400" s="14" t="s">
        <v>2642</v>
      </c>
      <c r="V400" s="42" t="s">
        <v>3152</v>
      </c>
      <c r="W400" s="42" t="s">
        <v>661</v>
      </c>
      <c r="X400" s="42" t="s">
        <v>77</v>
      </c>
      <c r="Y400" s="42" t="s">
        <v>1358</v>
      </c>
      <c r="Z400" s="48" t="s">
        <v>4938</v>
      </c>
    </row>
    <row r="401" spans="1:26" x14ac:dyDescent="0.25">
      <c r="A401" s="14">
        <v>495</v>
      </c>
      <c r="B401" s="42" t="s">
        <v>3127</v>
      </c>
      <c r="C401" s="43" t="s">
        <v>9</v>
      </c>
      <c r="D401" s="42" t="s">
        <v>61</v>
      </c>
      <c r="E401" s="65">
        <v>43068</v>
      </c>
      <c r="F401" s="108" t="s">
        <v>3153</v>
      </c>
      <c r="G401" s="191">
        <v>8228000041</v>
      </c>
      <c r="H401" s="179" t="s">
        <v>4941</v>
      </c>
      <c r="I401" s="42" t="s">
        <v>3155</v>
      </c>
      <c r="J401" s="42" t="s">
        <v>3156</v>
      </c>
      <c r="K401" s="42" t="s">
        <v>2656</v>
      </c>
      <c r="L401" s="46">
        <v>50000</v>
      </c>
      <c r="M401" s="42" t="s">
        <v>66</v>
      </c>
      <c r="N401" s="42" t="s">
        <v>67</v>
      </c>
      <c r="O401" s="42" t="s">
        <v>3157</v>
      </c>
      <c r="P401" s="42" t="s">
        <v>3158</v>
      </c>
      <c r="Q401" s="42" t="s">
        <v>3159</v>
      </c>
      <c r="R401" s="14" t="s">
        <v>3160</v>
      </c>
      <c r="S401" s="47" t="s">
        <v>72</v>
      </c>
      <c r="T401" s="42" t="s">
        <v>3161</v>
      </c>
      <c r="U401" s="14" t="s">
        <v>2642</v>
      </c>
      <c r="V401" s="42" t="s">
        <v>75</v>
      </c>
      <c r="W401" s="42" t="s">
        <v>661</v>
      </c>
      <c r="X401" s="42" t="s">
        <v>77</v>
      </c>
      <c r="Y401" s="42" t="s">
        <v>1358</v>
      </c>
      <c r="Z401" s="48" t="s">
        <v>4938</v>
      </c>
    </row>
    <row r="402" spans="1:26" x14ac:dyDescent="0.25">
      <c r="A402" s="14">
        <v>496</v>
      </c>
      <c r="B402" s="42" t="s">
        <v>3127</v>
      </c>
      <c r="C402" s="43" t="s">
        <v>9</v>
      </c>
      <c r="D402" s="42" t="s">
        <v>61</v>
      </c>
      <c r="E402" s="65">
        <v>43063</v>
      </c>
      <c r="F402" s="108" t="s">
        <v>3162</v>
      </c>
      <c r="G402" s="191">
        <v>8228000043</v>
      </c>
      <c r="H402" s="179" t="s">
        <v>4941</v>
      </c>
      <c r="I402" s="42" t="s">
        <v>3164</v>
      </c>
      <c r="J402" s="42" t="s">
        <v>3165</v>
      </c>
      <c r="K402" s="42" t="s">
        <v>2656</v>
      </c>
      <c r="L402" s="46">
        <v>100000</v>
      </c>
      <c r="M402" s="42" t="s">
        <v>66</v>
      </c>
      <c r="N402" s="42" t="s">
        <v>67</v>
      </c>
      <c r="O402" s="42" t="s">
        <v>3166</v>
      </c>
      <c r="P402" s="42" t="s">
        <v>3167</v>
      </c>
      <c r="Q402" s="42" t="s">
        <v>3168</v>
      </c>
      <c r="R402" s="14" t="s">
        <v>3169</v>
      </c>
      <c r="S402" s="47" t="s">
        <v>72</v>
      </c>
      <c r="T402" s="42" t="s">
        <v>3161</v>
      </c>
      <c r="U402" s="14" t="s">
        <v>2642</v>
      </c>
      <c r="V402" s="42" t="s">
        <v>3152</v>
      </c>
      <c r="W402" s="42" t="s">
        <v>661</v>
      </c>
      <c r="X402" s="42" t="s">
        <v>77</v>
      </c>
      <c r="Y402" s="42" t="s">
        <v>1358</v>
      </c>
      <c r="Z402" s="48" t="s">
        <v>4938</v>
      </c>
    </row>
    <row r="403" spans="1:26" x14ac:dyDescent="0.25">
      <c r="A403" s="14">
        <v>497</v>
      </c>
      <c r="B403" s="42" t="s">
        <v>3127</v>
      </c>
      <c r="C403" s="43" t="s">
        <v>9</v>
      </c>
      <c r="D403" s="42" t="s">
        <v>61</v>
      </c>
      <c r="E403" s="107">
        <v>43075</v>
      </c>
      <c r="F403" s="97" t="s">
        <v>3170</v>
      </c>
      <c r="G403" s="191">
        <v>8263000015</v>
      </c>
      <c r="H403" s="179" t="s">
        <v>4941</v>
      </c>
      <c r="I403" s="42" t="s">
        <v>3172</v>
      </c>
      <c r="J403" s="42" t="s">
        <v>3173</v>
      </c>
      <c r="K403" s="42" t="s">
        <v>2656</v>
      </c>
      <c r="L403" s="46">
        <v>200000</v>
      </c>
      <c r="M403" s="42" t="s">
        <v>66</v>
      </c>
      <c r="N403" s="42" t="s">
        <v>67</v>
      </c>
      <c r="O403" s="42" t="s">
        <v>3174</v>
      </c>
      <c r="P403" s="42" t="s">
        <v>3175</v>
      </c>
      <c r="Q403" s="42" t="s">
        <v>3176</v>
      </c>
      <c r="R403" s="14" t="s">
        <v>3177</v>
      </c>
      <c r="S403" s="47" t="s">
        <v>72</v>
      </c>
      <c r="T403" s="42" t="s">
        <v>3161</v>
      </c>
      <c r="U403" s="14" t="s">
        <v>2642</v>
      </c>
      <c r="V403" s="42" t="s">
        <v>3152</v>
      </c>
      <c r="W403" s="42" t="s">
        <v>661</v>
      </c>
      <c r="X403" s="42" t="s">
        <v>77</v>
      </c>
      <c r="Y403" s="42" t="s">
        <v>1358</v>
      </c>
      <c r="Z403" s="48" t="s">
        <v>4938</v>
      </c>
    </row>
    <row r="404" spans="1:26" x14ac:dyDescent="0.25">
      <c r="A404" s="14">
        <v>498</v>
      </c>
      <c r="B404" s="42" t="s">
        <v>3127</v>
      </c>
      <c r="C404" s="43" t="s">
        <v>9</v>
      </c>
      <c r="D404" s="42" t="s">
        <v>61</v>
      </c>
      <c r="E404" s="65">
        <v>43078</v>
      </c>
      <c r="F404" s="97" t="s">
        <v>3178</v>
      </c>
      <c r="G404" s="191">
        <v>8251000058</v>
      </c>
      <c r="H404" s="179" t="s">
        <v>4941</v>
      </c>
      <c r="I404" s="42" t="s">
        <v>3180</v>
      </c>
      <c r="J404" s="42" t="s">
        <v>3181</v>
      </c>
      <c r="K404" s="42" t="s">
        <v>2656</v>
      </c>
      <c r="L404" s="46">
        <v>50000</v>
      </c>
      <c r="M404" s="42" t="s">
        <v>66</v>
      </c>
      <c r="N404" s="42" t="s">
        <v>67</v>
      </c>
      <c r="O404" s="42" t="s">
        <v>3182</v>
      </c>
      <c r="P404" s="42" t="s">
        <v>3183</v>
      </c>
      <c r="Q404" s="42" t="s">
        <v>3184</v>
      </c>
      <c r="R404" s="14" t="s">
        <v>3185</v>
      </c>
      <c r="S404" s="47" t="s">
        <v>72</v>
      </c>
      <c r="T404" s="42" t="s">
        <v>3161</v>
      </c>
      <c r="U404" s="14" t="s">
        <v>2642</v>
      </c>
      <c r="V404" s="42" t="s">
        <v>3152</v>
      </c>
      <c r="W404" s="42" t="s">
        <v>661</v>
      </c>
      <c r="X404" s="42" t="s">
        <v>77</v>
      </c>
      <c r="Y404" s="42" t="s">
        <v>1358</v>
      </c>
      <c r="Z404" s="48" t="s">
        <v>4938</v>
      </c>
    </row>
    <row r="405" spans="1:26" x14ac:dyDescent="0.25">
      <c r="A405" s="14">
        <v>499</v>
      </c>
      <c r="B405" s="42" t="s">
        <v>3127</v>
      </c>
      <c r="C405" s="43" t="s">
        <v>9</v>
      </c>
      <c r="D405" s="42" t="s">
        <v>61</v>
      </c>
      <c r="E405" s="78">
        <v>43091</v>
      </c>
      <c r="F405" s="79" t="s">
        <v>3186</v>
      </c>
      <c r="G405" s="42">
        <v>8224000637</v>
      </c>
      <c r="H405" s="179" t="s">
        <v>4941</v>
      </c>
      <c r="I405" s="42" t="s">
        <v>3187</v>
      </c>
      <c r="J405" s="42" t="s">
        <v>3188</v>
      </c>
      <c r="K405" s="42" t="s">
        <v>1301</v>
      </c>
      <c r="L405" s="46">
        <v>50000</v>
      </c>
      <c r="M405" s="42" t="s">
        <v>66</v>
      </c>
      <c r="N405" s="42" t="s">
        <v>67</v>
      </c>
      <c r="O405" s="42" t="s">
        <v>3189</v>
      </c>
      <c r="P405" s="42" t="s">
        <v>3190</v>
      </c>
      <c r="Q405" s="42" t="s">
        <v>3191</v>
      </c>
      <c r="R405" s="14" t="s">
        <v>3192</v>
      </c>
      <c r="S405" s="47" t="s">
        <v>72</v>
      </c>
      <c r="T405" s="42" t="s">
        <v>3193</v>
      </c>
      <c r="U405" s="14" t="s">
        <v>375</v>
      </c>
      <c r="V405" s="42" t="s">
        <v>75</v>
      </c>
      <c r="W405" s="42" t="s">
        <v>661</v>
      </c>
      <c r="X405" s="42" t="s">
        <v>77</v>
      </c>
      <c r="Y405" s="42" t="s">
        <v>1358</v>
      </c>
      <c r="Z405" s="48" t="s">
        <v>4938</v>
      </c>
    </row>
    <row r="406" spans="1:26" x14ac:dyDescent="0.25">
      <c r="A406" s="14">
        <v>500</v>
      </c>
      <c r="B406" s="42" t="s">
        <v>3127</v>
      </c>
      <c r="C406" s="43" t="s">
        <v>9</v>
      </c>
      <c r="D406" s="42" t="s">
        <v>61</v>
      </c>
      <c r="E406" s="78">
        <v>43085</v>
      </c>
      <c r="F406" s="79" t="s">
        <v>3194</v>
      </c>
      <c r="G406" s="42">
        <v>8214000171</v>
      </c>
      <c r="H406" s="179" t="s">
        <v>4941</v>
      </c>
      <c r="I406" s="42" t="s">
        <v>3195</v>
      </c>
      <c r="J406" s="42" t="s">
        <v>3196</v>
      </c>
      <c r="K406" s="42" t="s">
        <v>369</v>
      </c>
      <c r="L406" s="46">
        <v>50000</v>
      </c>
      <c r="M406" s="42" t="s">
        <v>66</v>
      </c>
      <c r="N406" s="42" t="s">
        <v>67</v>
      </c>
      <c r="O406" s="42" t="s">
        <v>3197</v>
      </c>
      <c r="P406" s="42" t="s">
        <v>3198</v>
      </c>
      <c r="Q406" s="42" t="s">
        <v>3199</v>
      </c>
      <c r="R406" s="14" t="s">
        <v>3200</v>
      </c>
      <c r="S406" s="47" t="s">
        <v>72</v>
      </c>
      <c r="T406" s="42" t="s">
        <v>3193</v>
      </c>
      <c r="U406" s="14" t="s">
        <v>375</v>
      </c>
      <c r="V406" s="42" t="s">
        <v>75</v>
      </c>
      <c r="W406" s="42" t="s">
        <v>661</v>
      </c>
      <c r="X406" s="42" t="s">
        <v>77</v>
      </c>
      <c r="Y406" s="42" t="s">
        <v>1358</v>
      </c>
      <c r="Z406" s="48" t="s">
        <v>4938</v>
      </c>
    </row>
    <row r="407" spans="1:26" x14ac:dyDescent="0.25">
      <c r="A407" s="14">
        <v>501</v>
      </c>
      <c r="B407" s="42" t="s">
        <v>3127</v>
      </c>
      <c r="C407" s="43" t="s">
        <v>9</v>
      </c>
      <c r="D407" s="42" t="s">
        <v>61</v>
      </c>
      <c r="E407" s="78">
        <v>43083</v>
      </c>
      <c r="F407" s="79" t="s">
        <v>3201</v>
      </c>
      <c r="G407" s="42">
        <v>8224000613</v>
      </c>
      <c r="H407" s="179" t="s">
        <v>4941</v>
      </c>
      <c r="I407" s="42" t="s">
        <v>3202</v>
      </c>
      <c r="J407" s="42" t="s">
        <v>3203</v>
      </c>
      <c r="K407" s="42" t="s">
        <v>1301</v>
      </c>
      <c r="L407" s="46">
        <v>50000</v>
      </c>
      <c r="M407" s="42" t="s">
        <v>66</v>
      </c>
      <c r="N407" s="42" t="s">
        <v>67</v>
      </c>
      <c r="O407" s="42" t="s">
        <v>3204</v>
      </c>
      <c r="P407" s="42" t="s">
        <v>3205</v>
      </c>
      <c r="Q407" s="42" t="s">
        <v>3206</v>
      </c>
      <c r="R407" s="14" t="s">
        <v>3207</v>
      </c>
      <c r="S407" s="47" t="s">
        <v>72</v>
      </c>
      <c r="T407" s="42" t="s">
        <v>3193</v>
      </c>
      <c r="U407" s="14" t="s">
        <v>375</v>
      </c>
      <c r="V407" s="42" t="s">
        <v>75</v>
      </c>
      <c r="W407" s="42" t="s">
        <v>661</v>
      </c>
      <c r="X407" s="42" t="s">
        <v>77</v>
      </c>
      <c r="Y407" s="42" t="s">
        <v>1358</v>
      </c>
      <c r="Z407" s="48" t="s">
        <v>4938</v>
      </c>
    </row>
    <row r="408" spans="1:26" x14ac:dyDescent="0.25">
      <c r="A408" s="14">
        <v>502</v>
      </c>
      <c r="B408" s="42" t="s">
        <v>3127</v>
      </c>
      <c r="C408" s="43" t="s">
        <v>9</v>
      </c>
      <c r="D408" s="42" t="s">
        <v>61</v>
      </c>
      <c r="E408" s="78">
        <v>43097</v>
      </c>
      <c r="F408" s="79" t="s">
        <v>3208</v>
      </c>
      <c r="G408" s="42">
        <v>8223000037</v>
      </c>
      <c r="H408" s="179" t="s">
        <v>4941</v>
      </c>
      <c r="I408" s="42" t="s">
        <v>3209</v>
      </c>
      <c r="J408" s="42" t="s">
        <v>3210</v>
      </c>
      <c r="K408" s="42" t="s">
        <v>369</v>
      </c>
      <c r="L408" s="46">
        <v>100000</v>
      </c>
      <c r="M408" s="42" t="s">
        <v>66</v>
      </c>
      <c r="N408" s="42" t="s">
        <v>67</v>
      </c>
      <c r="O408" s="42" t="s">
        <v>3211</v>
      </c>
      <c r="P408" s="42" t="s">
        <v>3212</v>
      </c>
      <c r="Q408" s="42" t="s">
        <v>3213</v>
      </c>
      <c r="R408" s="14" t="s">
        <v>3214</v>
      </c>
      <c r="S408" s="47" t="s">
        <v>72</v>
      </c>
      <c r="T408" s="42" t="s">
        <v>3193</v>
      </c>
      <c r="U408" s="14" t="s">
        <v>375</v>
      </c>
      <c r="V408" s="42" t="s">
        <v>75</v>
      </c>
      <c r="W408" s="42" t="s">
        <v>661</v>
      </c>
      <c r="X408" s="42" t="s">
        <v>77</v>
      </c>
      <c r="Y408" s="42" t="s">
        <v>1358</v>
      </c>
      <c r="Z408" s="48" t="s">
        <v>4938</v>
      </c>
    </row>
    <row r="409" spans="1:26" x14ac:dyDescent="0.25">
      <c r="A409" s="14">
        <v>503</v>
      </c>
      <c r="B409" s="42" t="s">
        <v>3127</v>
      </c>
      <c r="C409" s="43" t="s">
        <v>9</v>
      </c>
      <c r="D409" s="42" t="s">
        <v>61</v>
      </c>
      <c r="E409" s="70">
        <v>43081</v>
      </c>
      <c r="F409" s="71" t="s">
        <v>3215</v>
      </c>
      <c r="G409" s="191">
        <v>8222000023</v>
      </c>
      <c r="H409" s="179" t="s">
        <v>4941</v>
      </c>
      <c r="I409" s="42" t="s">
        <v>3217</v>
      </c>
      <c r="J409" s="42" t="s">
        <v>3218</v>
      </c>
      <c r="K409" s="42" t="s">
        <v>369</v>
      </c>
      <c r="L409" s="46">
        <v>400000</v>
      </c>
      <c r="M409" s="42" t="s">
        <v>66</v>
      </c>
      <c r="N409" s="42" t="s">
        <v>67</v>
      </c>
      <c r="O409" s="42" t="s">
        <v>3219</v>
      </c>
      <c r="P409" s="42" t="s">
        <v>3220</v>
      </c>
      <c r="Q409" s="42" t="s">
        <v>3221</v>
      </c>
      <c r="R409" s="14" t="s">
        <v>3222</v>
      </c>
      <c r="S409" s="47" t="s">
        <v>72</v>
      </c>
      <c r="T409" s="42" t="s">
        <v>3193</v>
      </c>
      <c r="U409" s="14" t="s">
        <v>375</v>
      </c>
      <c r="V409" s="42" t="s">
        <v>75</v>
      </c>
      <c r="W409" s="42" t="s">
        <v>661</v>
      </c>
      <c r="X409" s="42" t="s">
        <v>77</v>
      </c>
      <c r="Y409" s="42" t="s">
        <v>1358</v>
      </c>
      <c r="Z409" s="48" t="s">
        <v>4938</v>
      </c>
    </row>
    <row r="410" spans="1:26" x14ac:dyDescent="0.25">
      <c r="A410" s="14">
        <v>504</v>
      </c>
      <c r="B410" s="42" t="s">
        <v>3127</v>
      </c>
      <c r="C410" s="43" t="s">
        <v>9</v>
      </c>
      <c r="D410" s="42" t="s">
        <v>61</v>
      </c>
      <c r="E410" s="78">
        <v>43085</v>
      </c>
      <c r="F410" s="79" t="s">
        <v>3223</v>
      </c>
      <c r="G410" s="42">
        <v>8224000453</v>
      </c>
      <c r="H410" s="179" t="s">
        <v>4941</v>
      </c>
      <c r="I410" s="42" t="s">
        <v>3224</v>
      </c>
      <c r="J410" s="42" t="s">
        <v>3225</v>
      </c>
      <c r="K410" s="42" t="s">
        <v>369</v>
      </c>
      <c r="L410" s="46">
        <v>100000</v>
      </c>
      <c r="M410" s="42" t="s">
        <v>66</v>
      </c>
      <c r="N410" s="42" t="s">
        <v>67</v>
      </c>
      <c r="O410" s="42" t="s">
        <v>3226</v>
      </c>
      <c r="P410" s="42" t="s">
        <v>3227</v>
      </c>
      <c r="Q410" s="42" t="s">
        <v>3228</v>
      </c>
      <c r="R410" s="14" t="s">
        <v>3229</v>
      </c>
      <c r="S410" s="47" t="s">
        <v>72</v>
      </c>
      <c r="T410" s="42" t="s">
        <v>3193</v>
      </c>
      <c r="U410" s="14" t="s">
        <v>375</v>
      </c>
      <c r="V410" s="42" t="s">
        <v>75</v>
      </c>
      <c r="W410" s="42" t="s">
        <v>661</v>
      </c>
      <c r="X410" s="42" t="s">
        <v>77</v>
      </c>
      <c r="Y410" s="42" t="s">
        <v>1358</v>
      </c>
      <c r="Z410" s="48" t="s">
        <v>4938</v>
      </c>
    </row>
    <row r="411" spans="1:26" x14ac:dyDescent="0.25">
      <c r="A411" s="14">
        <v>506</v>
      </c>
      <c r="B411" s="42" t="s">
        <v>3127</v>
      </c>
      <c r="C411" s="43" t="s">
        <v>9</v>
      </c>
      <c r="D411" s="42" t="s">
        <v>61</v>
      </c>
      <c r="E411" s="65">
        <v>43067</v>
      </c>
      <c r="F411" s="66" t="s">
        <v>3232</v>
      </c>
      <c r="G411" s="42">
        <v>8156001360</v>
      </c>
      <c r="H411" s="179" t="s">
        <v>4941</v>
      </c>
      <c r="I411" s="42" t="s">
        <v>663</v>
      </c>
      <c r="J411" s="42" t="s">
        <v>3233</v>
      </c>
      <c r="K411" s="42" t="s">
        <v>665</v>
      </c>
      <c r="L411" s="46">
        <v>100000</v>
      </c>
      <c r="M411" s="42" t="s">
        <v>66</v>
      </c>
      <c r="N411" s="42" t="s">
        <v>67</v>
      </c>
      <c r="O411" s="42" t="s">
        <v>3234</v>
      </c>
      <c r="P411" s="42" t="s">
        <v>3235</v>
      </c>
      <c r="Q411" s="42" t="s">
        <v>3236</v>
      </c>
      <c r="R411" s="14" t="s">
        <v>669</v>
      </c>
      <c r="S411" s="47" t="s">
        <v>72</v>
      </c>
      <c r="T411" s="42" t="s">
        <v>3237</v>
      </c>
      <c r="U411" s="14" t="s">
        <v>380</v>
      </c>
      <c r="V411" s="42" t="s">
        <v>75</v>
      </c>
      <c r="W411" s="42" t="s">
        <v>661</v>
      </c>
      <c r="X411" s="42" t="s">
        <v>77</v>
      </c>
      <c r="Y411" s="42" t="s">
        <v>1358</v>
      </c>
      <c r="Z411" s="48" t="s">
        <v>4938</v>
      </c>
    </row>
    <row r="412" spans="1:26" x14ac:dyDescent="0.25">
      <c r="A412" s="14">
        <v>507</v>
      </c>
      <c r="B412" s="42" t="s">
        <v>3127</v>
      </c>
      <c r="C412" s="43" t="s">
        <v>9</v>
      </c>
      <c r="D412" s="42" t="s">
        <v>61</v>
      </c>
      <c r="E412" s="65">
        <v>43072</v>
      </c>
      <c r="F412" s="66" t="s">
        <v>3238</v>
      </c>
      <c r="G412" s="42">
        <v>8156002145</v>
      </c>
      <c r="H412" s="179" t="s">
        <v>4941</v>
      </c>
      <c r="I412" s="42" t="s">
        <v>3239</v>
      </c>
      <c r="J412" s="42" t="s">
        <v>3240</v>
      </c>
      <c r="K412" s="42" t="s">
        <v>665</v>
      </c>
      <c r="L412" s="46">
        <v>100000</v>
      </c>
      <c r="M412" s="42" t="s">
        <v>66</v>
      </c>
      <c r="N412" s="42" t="s">
        <v>67</v>
      </c>
      <c r="O412" s="42" t="s">
        <v>3241</v>
      </c>
      <c r="P412" s="42" t="s">
        <v>3242</v>
      </c>
      <c r="Q412" s="42" t="s">
        <v>3243</v>
      </c>
      <c r="R412" s="14" t="s">
        <v>3244</v>
      </c>
      <c r="S412" s="47" t="s">
        <v>72</v>
      </c>
      <c r="T412" s="42" t="s">
        <v>3237</v>
      </c>
      <c r="U412" s="14" t="s">
        <v>380</v>
      </c>
      <c r="V412" s="42" t="s">
        <v>75</v>
      </c>
      <c r="W412" s="42" t="s">
        <v>661</v>
      </c>
      <c r="X412" s="42" t="s">
        <v>77</v>
      </c>
      <c r="Y412" s="42" t="s">
        <v>1358</v>
      </c>
      <c r="Z412" s="48" t="s">
        <v>4938</v>
      </c>
    </row>
    <row r="413" spans="1:26" x14ac:dyDescent="0.25">
      <c r="A413" s="14">
        <v>508</v>
      </c>
      <c r="B413" s="42" t="s">
        <v>3127</v>
      </c>
      <c r="C413" s="43" t="s">
        <v>9</v>
      </c>
      <c r="D413" s="42" t="s">
        <v>61</v>
      </c>
      <c r="E413" s="65">
        <v>43072</v>
      </c>
      <c r="F413" s="66" t="s">
        <v>3245</v>
      </c>
      <c r="G413" s="42">
        <v>8187001217</v>
      </c>
      <c r="H413" s="179" t="s">
        <v>4941</v>
      </c>
      <c r="I413" s="42" t="s">
        <v>3246</v>
      </c>
      <c r="J413" s="42" t="s">
        <v>3247</v>
      </c>
      <c r="K413" s="42" t="s">
        <v>665</v>
      </c>
      <c r="L413" s="46">
        <v>50000</v>
      </c>
      <c r="M413" s="42" t="s">
        <v>66</v>
      </c>
      <c r="N413" s="42" t="s">
        <v>67</v>
      </c>
      <c r="O413" s="42" t="s">
        <v>3248</v>
      </c>
      <c r="P413" s="42" t="s">
        <v>3249</v>
      </c>
      <c r="Q413" s="42" t="s">
        <v>3250</v>
      </c>
      <c r="R413" s="14" t="s">
        <v>3251</v>
      </c>
      <c r="S413" s="47" t="s">
        <v>72</v>
      </c>
      <c r="T413" s="42" t="s">
        <v>3237</v>
      </c>
      <c r="U413" s="14" t="s">
        <v>380</v>
      </c>
      <c r="V413" s="42" t="s">
        <v>90</v>
      </c>
      <c r="W413" s="42" t="s">
        <v>661</v>
      </c>
      <c r="X413" s="42" t="s">
        <v>77</v>
      </c>
      <c r="Y413" s="42" t="s">
        <v>1358</v>
      </c>
      <c r="Z413" s="48" t="s">
        <v>4938</v>
      </c>
    </row>
    <row r="414" spans="1:26" x14ac:dyDescent="0.25">
      <c r="A414" s="14">
        <v>509</v>
      </c>
      <c r="B414" s="42" t="s">
        <v>3127</v>
      </c>
      <c r="C414" s="43" t="s">
        <v>9</v>
      </c>
      <c r="D414" s="42" t="s">
        <v>61</v>
      </c>
      <c r="E414" s="65">
        <v>43072</v>
      </c>
      <c r="F414" s="66" t="s">
        <v>3252</v>
      </c>
      <c r="G414" s="42">
        <v>8187001217</v>
      </c>
      <c r="H414" s="179" t="s">
        <v>4941</v>
      </c>
      <c r="I414" s="42" t="s">
        <v>3246</v>
      </c>
      <c r="J414" s="42" t="s">
        <v>3247</v>
      </c>
      <c r="K414" s="42" t="s">
        <v>665</v>
      </c>
      <c r="L414" s="46">
        <v>50000</v>
      </c>
      <c r="M414" s="42" t="s">
        <v>66</v>
      </c>
      <c r="N414" s="42" t="s">
        <v>67</v>
      </c>
      <c r="O414" s="42" t="s">
        <v>3253</v>
      </c>
      <c r="P414" s="42" t="s">
        <v>3254</v>
      </c>
      <c r="Q414" s="42" t="s">
        <v>3255</v>
      </c>
      <c r="R414" s="14" t="s">
        <v>3251</v>
      </c>
      <c r="S414" s="47" t="s">
        <v>72</v>
      </c>
      <c r="T414" s="42" t="s">
        <v>3237</v>
      </c>
      <c r="U414" s="14" t="s">
        <v>380</v>
      </c>
      <c r="V414" s="42" t="s">
        <v>90</v>
      </c>
      <c r="W414" s="42" t="s">
        <v>661</v>
      </c>
      <c r="X414" s="42" t="s">
        <v>77</v>
      </c>
      <c r="Y414" s="42" t="s">
        <v>1358</v>
      </c>
      <c r="Z414" s="48" t="s">
        <v>4938</v>
      </c>
    </row>
    <row r="415" spans="1:26" x14ac:dyDescent="0.25">
      <c r="A415" s="14">
        <v>510</v>
      </c>
      <c r="B415" s="42" t="s">
        <v>3127</v>
      </c>
      <c r="C415" s="43" t="s">
        <v>9</v>
      </c>
      <c r="D415" s="42" t="s">
        <v>61</v>
      </c>
      <c r="E415" s="65">
        <v>43074</v>
      </c>
      <c r="F415" s="66" t="s">
        <v>3256</v>
      </c>
      <c r="G415" s="42">
        <v>8156002045</v>
      </c>
      <c r="H415" s="179" t="s">
        <v>4941</v>
      </c>
      <c r="I415" s="42" t="s">
        <v>3257</v>
      </c>
      <c r="J415" s="42" t="s">
        <v>3258</v>
      </c>
      <c r="K415" s="42" t="s">
        <v>665</v>
      </c>
      <c r="L415" s="46">
        <v>100000</v>
      </c>
      <c r="M415" s="42" t="s">
        <v>66</v>
      </c>
      <c r="N415" s="42" t="s">
        <v>67</v>
      </c>
      <c r="O415" s="42" t="s">
        <v>3259</v>
      </c>
      <c r="P415" s="42" t="s">
        <v>3260</v>
      </c>
      <c r="Q415" s="42" t="s">
        <v>3261</v>
      </c>
      <c r="R415" s="14" t="s">
        <v>3262</v>
      </c>
      <c r="S415" s="47" t="s">
        <v>72</v>
      </c>
      <c r="T415" s="42" t="s">
        <v>3237</v>
      </c>
      <c r="U415" s="14" t="s">
        <v>380</v>
      </c>
      <c r="V415" s="42" t="s">
        <v>75</v>
      </c>
      <c r="W415" s="42" t="s">
        <v>661</v>
      </c>
      <c r="X415" s="42" t="s">
        <v>77</v>
      </c>
      <c r="Y415" s="42" t="s">
        <v>1358</v>
      </c>
      <c r="Z415" s="48" t="s">
        <v>4938</v>
      </c>
    </row>
    <row r="416" spans="1:26" x14ac:dyDescent="0.25">
      <c r="A416" s="14">
        <v>511</v>
      </c>
      <c r="B416" s="42" t="s">
        <v>3127</v>
      </c>
      <c r="C416" s="43" t="s">
        <v>9</v>
      </c>
      <c r="D416" s="42" t="s">
        <v>61</v>
      </c>
      <c r="E416" s="65">
        <v>43075</v>
      </c>
      <c r="F416" s="66" t="s">
        <v>3263</v>
      </c>
      <c r="G416" s="42">
        <v>8158000306</v>
      </c>
      <c r="H416" s="179" t="s">
        <v>4941</v>
      </c>
      <c r="I416" s="42" t="s">
        <v>3264</v>
      </c>
      <c r="J416" s="42" t="s">
        <v>3265</v>
      </c>
      <c r="K416" s="42" t="s">
        <v>665</v>
      </c>
      <c r="L416" s="46">
        <v>50000</v>
      </c>
      <c r="M416" s="42" t="s">
        <v>66</v>
      </c>
      <c r="N416" s="42" t="s">
        <v>67</v>
      </c>
      <c r="O416" s="42" t="s">
        <v>3266</v>
      </c>
      <c r="P416" s="42" t="s">
        <v>3267</v>
      </c>
      <c r="Q416" s="42" t="s">
        <v>3268</v>
      </c>
      <c r="R416" s="14" t="s">
        <v>3269</v>
      </c>
      <c r="S416" s="47" t="s">
        <v>72</v>
      </c>
      <c r="T416" s="42" t="s">
        <v>3237</v>
      </c>
      <c r="U416" s="14" t="s">
        <v>380</v>
      </c>
      <c r="V416" s="42" t="s">
        <v>90</v>
      </c>
      <c r="W416" s="42" t="s">
        <v>661</v>
      </c>
      <c r="X416" s="42" t="s">
        <v>77</v>
      </c>
      <c r="Y416" s="42" t="s">
        <v>1358</v>
      </c>
      <c r="Z416" s="48" t="s">
        <v>4938</v>
      </c>
    </row>
    <row r="417" spans="1:26" x14ac:dyDescent="0.25">
      <c r="A417" s="14">
        <v>512</v>
      </c>
      <c r="B417" s="42" t="s">
        <v>3127</v>
      </c>
      <c r="C417" s="43" t="s">
        <v>9</v>
      </c>
      <c r="D417" s="42" t="s">
        <v>61</v>
      </c>
      <c r="E417" s="65">
        <v>43082</v>
      </c>
      <c r="F417" s="66" t="s">
        <v>3270</v>
      </c>
      <c r="G417" s="42">
        <v>8153000246</v>
      </c>
      <c r="H417" s="179" t="s">
        <v>4941</v>
      </c>
      <c r="I417" s="42" t="s">
        <v>3271</v>
      </c>
      <c r="J417" s="42" t="s">
        <v>3272</v>
      </c>
      <c r="K417" s="42" t="s">
        <v>665</v>
      </c>
      <c r="L417" s="46">
        <v>50000</v>
      </c>
      <c r="M417" s="42" t="s">
        <v>66</v>
      </c>
      <c r="N417" s="42" t="s">
        <v>67</v>
      </c>
      <c r="O417" s="42" t="s">
        <v>3273</v>
      </c>
      <c r="P417" s="42" t="s">
        <v>3274</v>
      </c>
      <c r="Q417" s="42" t="s">
        <v>3275</v>
      </c>
      <c r="R417" s="14" t="s">
        <v>3276</v>
      </c>
      <c r="S417" s="47" t="s">
        <v>72</v>
      </c>
      <c r="T417" s="42" t="s">
        <v>3237</v>
      </c>
      <c r="U417" s="14" t="s">
        <v>380</v>
      </c>
      <c r="V417" s="42" t="s">
        <v>90</v>
      </c>
      <c r="W417" s="42" t="s">
        <v>661</v>
      </c>
      <c r="X417" s="42" t="s">
        <v>77</v>
      </c>
      <c r="Y417" s="42" t="s">
        <v>1358</v>
      </c>
      <c r="Z417" s="48" t="s">
        <v>4938</v>
      </c>
    </row>
    <row r="418" spans="1:26" x14ac:dyDescent="0.25">
      <c r="A418" s="14">
        <v>513</v>
      </c>
      <c r="B418" s="42" t="s">
        <v>3127</v>
      </c>
      <c r="C418" s="43" t="s">
        <v>9</v>
      </c>
      <c r="D418" s="42" t="s">
        <v>61</v>
      </c>
      <c r="E418" s="65">
        <v>43090</v>
      </c>
      <c r="F418" s="66" t="s">
        <v>3277</v>
      </c>
      <c r="G418" s="42">
        <v>8187000805</v>
      </c>
      <c r="H418" s="179" t="s">
        <v>4941</v>
      </c>
      <c r="I418" s="42" t="s">
        <v>3278</v>
      </c>
      <c r="J418" s="42" t="s">
        <v>3279</v>
      </c>
      <c r="K418" s="42" t="s">
        <v>665</v>
      </c>
      <c r="L418" s="46">
        <v>100000</v>
      </c>
      <c r="M418" s="42" t="s">
        <v>66</v>
      </c>
      <c r="N418" s="42" t="s">
        <v>67</v>
      </c>
      <c r="O418" s="42" t="s">
        <v>3280</v>
      </c>
      <c r="P418" s="42" t="s">
        <v>3281</v>
      </c>
      <c r="Q418" s="42" t="s">
        <v>3282</v>
      </c>
      <c r="R418" s="14" t="s">
        <v>3283</v>
      </c>
      <c r="S418" s="47" t="s">
        <v>72</v>
      </c>
      <c r="T418" s="42" t="s">
        <v>3237</v>
      </c>
      <c r="U418" s="14" t="s">
        <v>380</v>
      </c>
      <c r="V418" s="42" t="s">
        <v>90</v>
      </c>
      <c r="W418" s="42" t="s">
        <v>661</v>
      </c>
      <c r="X418" s="42" t="s">
        <v>77</v>
      </c>
      <c r="Y418" s="42" t="s">
        <v>1358</v>
      </c>
      <c r="Z418" s="48" t="s">
        <v>4938</v>
      </c>
    </row>
    <row r="419" spans="1:26" x14ac:dyDescent="0.25">
      <c r="A419" s="14">
        <v>514</v>
      </c>
      <c r="B419" s="42" t="s">
        <v>3127</v>
      </c>
      <c r="C419" s="43" t="s">
        <v>9</v>
      </c>
      <c r="D419" s="42" t="s">
        <v>61</v>
      </c>
      <c r="E419" s="65">
        <v>43093</v>
      </c>
      <c r="F419" s="66" t="s">
        <v>3284</v>
      </c>
      <c r="G419" s="42">
        <v>8156001373</v>
      </c>
      <c r="H419" s="179" t="s">
        <v>4941</v>
      </c>
      <c r="I419" s="42" t="s">
        <v>3285</v>
      </c>
      <c r="J419" s="42" t="s">
        <v>3286</v>
      </c>
      <c r="K419" s="42" t="s">
        <v>665</v>
      </c>
      <c r="L419" s="46">
        <v>50000</v>
      </c>
      <c r="M419" s="42" t="s">
        <v>66</v>
      </c>
      <c r="N419" s="42" t="s">
        <v>67</v>
      </c>
      <c r="O419" s="42" t="s">
        <v>3287</v>
      </c>
      <c r="P419" s="42" t="s">
        <v>3288</v>
      </c>
      <c r="Q419" s="42" t="s">
        <v>3289</v>
      </c>
      <c r="R419" s="14" t="s">
        <v>3290</v>
      </c>
      <c r="S419" s="47" t="s">
        <v>72</v>
      </c>
      <c r="T419" s="42" t="s">
        <v>3237</v>
      </c>
      <c r="U419" s="14" t="s">
        <v>380</v>
      </c>
      <c r="V419" s="42" t="s">
        <v>75</v>
      </c>
      <c r="W419" s="42" t="s">
        <v>661</v>
      </c>
      <c r="X419" s="42" t="s">
        <v>77</v>
      </c>
      <c r="Y419" s="42" t="s">
        <v>1358</v>
      </c>
      <c r="Z419" s="48" t="s">
        <v>4938</v>
      </c>
    </row>
    <row r="420" spans="1:26" x14ac:dyDescent="0.25">
      <c r="A420" s="14">
        <v>517</v>
      </c>
      <c r="B420" s="42" t="s">
        <v>3127</v>
      </c>
      <c r="C420" s="43" t="s">
        <v>9</v>
      </c>
      <c r="D420" s="42" t="s">
        <v>61</v>
      </c>
      <c r="E420" s="70">
        <v>43085</v>
      </c>
      <c r="F420" s="71" t="s">
        <v>3294</v>
      </c>
      <c r="G420" s="42">
        <v>8220000027</v>
      </c>
      <c r="H420" s="179" t="s">
        <v>4941</v>
      </c>
      <c r="I420" s="42" t="s">
        <v>3295</v>
      </c>
      <c r="J420" s="42" t="s">
        <v>3296</v>
      </c>
      <c r="K420" s="42" t="s">
        <v>600</v>
      </c>
      <c r="L420" s="46">
        <v>150000</v>
      </c>
      <c r="M420" s="42" t="s">
        <v>66</v>
      </c>
      <c r="N420" s="42" t="s">
        <v>67</v>
      </c>
      <c r="O420" s="42" t="s">
        <v>3297</v>
      </c>
      <c r="P420" s="42" t="s">
        <v>3298</v>
      </c>
      <c r="Q420" s="42" t="s">
        <v>3299</v>
      </c>
      <c r="R420" s="14" t="s">
        <v>3300</v>
      </c>
      <c r="S420" s="47" t="s">
        <v>72</v>
      </c>
      <c r="T420" s="42" t="s">
        <v>3301</v>
      </c>
      <c r="U420" s="14" t="s">
        <v>606</v>
      </c>
      <c r="V420" s="42" t="s">
        <v>75</v>
      </c>
      <c r="W420" s="42" t="s">
        <v>661</v>
      </c>
      <c r="X420" s="42" t="s">
        <v>77</v>
      </c>
      <c r="Y420" s="42" t="s">
        <v>1358</v>
      </c>
      <c r="Z420" s="48" t="s">
        <v>4938</v>
      </c>
    </row>
    <row r="421" spans="1:26" x14ac:dyDescent="0.25">
      <c r="A421" s="14">
        <v>518</v>
      </c>
      <c r="B421" s="42" t="s">
        <v>3127</v>
      </c>
      <c r="C421" s="43" t="s">
        <v>9</v>
      </c>
      <c r="D421" s="42" t="s">
        <v>61</v>
      </c>
      <c r="E421" s="70">
        <v>43092</v>
      </c>
      <c r="F421" s="71" t="s">
        <v>3302</v>
      </c>
      <c r="G421" s="42">
        <v>8269000422</v>
      </c>
      <c r="H421" s="179" t="s">
        <v>4941</v>
      </c>
      <c r="I421" s="42" t="s">
        <v>3303</v>
      </c>
      <c r="J421" s="42" t="s">
        <v>3304</v>
      </c>
      <c r="K421" s="42" t="s">
        <v>600</v>
      </c>
      <c r="L421" s="46">
        <v>200000</v>
      </c>
      <c r="M421" s="42" t="s">
        <v>66</v>
      </c>
      <c r="N421" s="42" t="s">
        <v>67</v>
      </c>
      <c r="O421" s="42" t="s">
        <v>3305</v>
      </c>
      <c r="P421" s="42" t="s">
        <v>3306</v>
      </c>
      <c r="Q421" s="42" t="s">
        <v>3307</v>
      </c>
      <c r="R421" s="14" t="s">
        <v>3308</v>
      </c>
      <c r="S421" s="47" t="s">
        <v>72</v>
      </c>
      <c r="T421" s="42" t="s">
        <v>3301</v>
      </c>
      <c r="U421" s="14" t="s">
        <v>606</v>
      </c>
      <c r="V421" s="42" t="s">
        <v>75</v>
      </c>
      <c r="W421" s="42" t="s">
        <v>661</v>
      </c>
      <c r="X421" s="42" t="s">
        <v>77</v>
      </c>
      <c r="Y421" s="42" t="s">
        <v>1358</v>
      </c>
      <c r="Z421" s="48" t="s">
        <v>4938</v>
      </c>
    </row>
    <row r="422" spans="1:26" x14ac:dyDescent="0.25">
      <c r="A422" s="14">
        <v>519</v>
      </c>
      <c r="B422" s="42" t="s">
        <v>3127</v>
      </c>
      <c r="C422" s="43" t="s">
        <v>9</v>
      </c>
      <c r="D422" s="42" t="s">
        <v>61</v>
      </c>
      <c r="E422" s="70">
        <v>43095</v>
      </c>
      <c r="F422" s="71" t="s">
        <v>3309</v>
      </c>
      <c r="G422" s="42">
        <v>8211000027</v>
      </c>
      <c r="H422" s="179" t="s">
        <v>4941</v>
      </c>
      <c r="I422" s="42" t="s">
        <v>3310</v>
      </c>
      <c r="J422" s="42" t="s">
        <v>3311</v>
      </c>
      <c r="K422" s="42" t="s">
        <v>600</v>
      </c>
      <c r="L422" s="46">
        <v>350000</v>
      </c>
      <c r="M422" s="42" t="s">
        <v>66</v>
      </c>
      <c r="N422" s="42" t="s">
        <v>67</v>
      </c>
      <c r="O422" s="42" t="s">
        <v>3312</v>
      </c>
      <c r="P422" s="42" t="s">
        <v>3313</v>
      </c>
      <c r="Q422" s="42" t="s">
        <v>3314</v>
      </c>
      <c r="R422" s="14" t="s">
        <v>3300</v>
      </c>
      <c r="S422" s="47" t="s">
        <v>72</v>
      </c>
      <c r="T422" s="42" t="s">
        <v>3301</v>
      </c>
      <c r="U422" s="14" t="s">
        <v>606</v>
      </c>
      <c r="V422" s="42" t="s">
        <v>75</v>
      </c>
      <c r="W422" s="42" t="s">
        <v>661</v>
      </c>
      <c r="X422" s="42" t="s">
        <v>77</v>
      </c>
      <c r="Y422" s="42" t="s">
        <v>1358</v>
      </c>
      <c r="Z422" s="48" t="s">
        <v>4938</v>
      </c>
    </row>
    <row r="423" spans="1:26" x14ac:dyDescent="0.25">
      <c r="A423" s="14">
        <v>520</v>
      </c>
      <c r="B423" s="42" t="s">
        <v>3315</v>
      </c>
      <c r="C423" s="43" t="s">
        <v>9</v>
      </c>
      <c r="D423" s="42" t="s">
        <v>61</v>
      </c>
      <c r="E423" s="70">
        <v>43112</v>
      </c>
      <c r="F423" s="71" t="s">
        <v>3316</v>
      </c>
      <c r="G423" s="42">
        <v>8226000094</v>
      </c>
      <c r="H423" s="179" t="s">
        <v>4941</v>
      </c>
      <c r="I423" s="42" t="s">
        <v>3317</v>
      </c>
      <c r="J423" s="42" t="s">
        <v>3318</v>
      </c>
      <c r="K423" s="42" t="s">
        <v>640</v>
      </c>
      <c r="L423" s="46">
        <v>100000</v>
      </c>
      <c r="M423" s="42" t="s">
        <v>66</v>
      </c>
      <c r="N423" s="42" t="s">
        <v>67</v>
      </c>
      <c r="O423" s="42" t="s">
        <v>3319</v>
      </c>
      <c r="P423" s="42" t="s">
        <v>3320</v>
      </c>
      <c r="Q423" s="42" t="s">
        <v>3321</v>
      </c>
      <c r="R423" s="14" t="s">
        <v>3322</v>
      </c>
      <c r="S423" s="47" t="s">
        <v>72</v>
      </c>
      <c r="T423" s="42" t="s">
        <v>3323</v>
      </c>
      <c r="U423" s="14" t="s">
        <v>629</v>
      </c>
      <c r="V423" s="42" t="s">
        <v>116</v>
      </c>
      <c r="W423" s="42" t="s">
        <v>661</v>
      </c>
      <c r="X423" s="42" t="s">
        <v>77</v>
      </c>
      <c r="Y423" s="42" t="s">
        <v>1358</v>
      </c>
      <c r="Z423" s="48" t="s">
        <v>4938</v>
      </c>
    </row>
    <row r="424" spans="1:26" x14ac:dyDescent="0.25">
      <c r="A424" s="14">
        <v>521</v>
      </c>
      <c r="B424" s="42" t="s">
        <v>3315</v>
      </c>
      <c r="C424" s="43" t="s">
        <v>9</v>
      </c>
      <c r="D424" s="42" t="s">
        <v>61</v>
      </c>
      <c r="E424" s="70">
        <v>43054</v>
      </c>
      <c r="F424" s="71" t="s">
        <v>3324</v>
      </c>
      <c r="G424" s="42">
        <v>8191000749</v>
      </c>
      <c r="H424" s="179" t="s">
        <v>4941</v>
      </c>
      <c r="I424" s="42" t="s">
        <v>3325</v>
      </c>
      <c r="J424" s="42" t="s">
        <v>3326</v>
      </c>
      <c r="K424" s="42" t="s">
        <v>65</v>
      </c>
      <c r="L424" s="46">
        <v>200000</v>
      </c>
      <c r="M424" s="42" t="s">
        <v>66</v>
      </c>
      <c r="N424" s="42" t="s">
        <v>67</v>
      </c>
      <c r="O424" s="42" t="s">
        <v>3327</v>
      </c>
      <c r="P424" s="42" t="s">
        <v>3328</v>
      </c>
      <c r="Q424" s="42" t="s">
        <v>3329</v>
      </c>
      <c r="R424" s="14" t="s">
        <v>3330</v>
      </c>
      <c r="S424" s="47" t="s">
        <v>72</v>
      </c>
      <c r="T424" s="42" t="s">
        <v>3331</v>
      </c>
      <c r="U424" s="14" t="s">
        <v>74</v>
      </c>
      <c r="V424" s="42" t="s">
        <v>116</v>
      </c>
      <c r="W424" s="42" t="s">
        <v>661</v>
      </c>
      <c r="X424" s="42" t="s">
        <v>77</v>
      </c>
      <c r="Y424" s="42" t="s">
        <v>1358</v>
      </c>
      <c r="Z424" s="48" t="s">
        <v>4938</v>
      </c>
    </row>
    <row r="425" spans="1:26" x14ac:dyDescent="0.25">
      <c r="A425" s="14">
        <v>522</v>
      </c>
      <c r="B425" s="42" t="s">
        <v>3332</v>
      </c>
      <c r="C425" s="43" t="s">
        <v>9</v>
      </c>
      <c r="D425" s="42" t="s">
        <v>61</v>
      </c>
      <c r="E425" s="61">
        <v>43092</v>
      </c>
      <c r="F425" s="62" t="s">
        <v>3333</v>
      </c>
      <c r="G425" s="193">
        <v>8232000286</v>
      </c>
      <c r="H425" s="179" t="s">
        <v>4941</v>
      </c>
      <c r="I425" s="42" t="s">
        <v>3335</v>
      </c>
      <c r="J425" s="42" t="s">
        <v>3336</v>
      </c>
      <c r="K425" s="14" t="s">
        <v>580</v>
      </c>
      <c r="L425" s="46">
        <v>100000</v>
      </c>
      <c r="M425" s="42" t="s">
        <v>66</v>
      </c>
      <c r="N425" s="42" t="s">
        <v>67</v>
      </c>
      <c r="O425" s="46" t="s">
        <v>3337</v>
      </c>
      <c r="P425" s="42" t="s">
        <v>3338</v>
      </c>
      <c r="Q425" s="42" t="s">
        <v>3339</v>
      </c>
      <c r="R425" s="14" t="s">
        <v>3340</v>
      </c>
      <c r="S425" s="42" t="s">
        <v>72</v>
      </c>
      <c r="T425" s="42" t="s">
        <v>3341</v>
      </c>
      <c r="U425" s="14" t="s">
        <v>748</v>
      </c>
      <c r="V425" s="47" t="s">
        <v>75</v>
      </c>
      <c r="W425" s="42" t="s">
        <v>661</v>
      </c>
      <c r="X425" s="14" t="s">
        <v>77</v>
      </c>
      <c r="Y425" s="42" t="s">
        <v>1358</v>
      </c>
      <c r="Z425" s="48" t="s">
        <v>4938</v>
      </c>
    </row>
    <row r="426" spans="1:26" x14ac:dyDescent="0.25">
      <c r="A426" s="14">
        <v>523</v>
      </c>
      <c r="B426" s="42" t="s">
        <v>3332</v>
      </c>
      <c r="C426" s="43" t="s">
        <v>9</v>
      </c>
      <c r="D426" s="42" t="s">
        <v>61</v>
      </c>
      <c r="E426" s="61">
        <v>43098</v>
      </c>
      <c r="F426" s="62" t="s">
        <v>3342</v>
      </c>
      <c r="G426" s="193">
        <v>8232000286</v>
      </c>
      <c r="H426" s="179" t="s">
        <v>4941</v>
      </c>
      <c r="I426" s="42" t="s">
        <v>3335</v>
      </c>
      <c r="J426" s="42" t="s">
        <v>3336</v>
      </c>
      <c r="K426" s="14" t="s">
        <v>580</v>
      </c>
      <c r="L426" s="46">
        <v>100000</v>
      </c>
      <c r="M426" s="42" t="s">
        <v>66</v>
      </c>
      <c r="N426" s="42" t="s">
        <v>67</v>
      </c>
      <c r="O426" s="46" t="s">
        <v>3343</v>
      </c>
      <c r="P426" s="42" t="s">
        <v>3344</v>
      </c>
      <c r="Q426" s="42" t="s">
        <v>3345</v>
      </c>
      <c r="R426" s="14" t="s">
        <v>3340</v>
      </c>
      <c r="S426" s="42" t="s">
        <v>72</v>
      </c>
      <c r="T426" s="42" t="s">
        <v>3341</v>
      </c>
      <c r="U426" s="14" t="s">
        <v>748</v>
      </c>
      <c r="V426" s="47" t="s">
        <v>75</v>
      </c>
      <c r="W426" s="42" t="s">
        <v>661</v>
      </c>
      <c r="X426" s="14" t="s">
        <v>77</v>
      </c>
      <c r="Y426" s="42" t="s">
        <v>1358</v>
      </c>
      <c r="Z426" s="48" t="s">
        <v>4938</v>
      </c>
    </row>
    <row r="427" spans="1:26" x14ac:dyDescent="0.25">
      <c r="A427" s="14">
        <v>524</v>
      </c>
      <c r="B427" s="42" t="s">
        <v>3332</v>
      </c>
      <c r="C427" s="43" t="s">
        <v>9</v>
      </c>
      <c r="D427" s="42" t="s">
        <v>61</v>
      </c>
      <c r="E427" s="61">
        <v>43103</v>
      </c>
      <c r="F427" s="62" t="s">
        <v>3346</v>
      </c>
      <c r="G427" s="193">
        <v>8227000034</v>
      </c>
      <c r="H427" s="179" t="s">
        <v>4941</v>
      </c>
      <c r="I427" s="42" t="s">
        <v>3348</v>
      </c>
      <c r="J427" s="42" t="s">
        <v>3349</v>
      </c>
      <c r="K427" s="14" t="s">
        <v>591</v>
      </c>
      <c r="L427" s="46">
        <v>100000</v>
      </c>
      <c r="M427" s="42" t="s">
        <v>66</v>
      </c>
      <c r="N427" s="42" t="s">
        <v>67</v>
      </c>
      <c r="O427" s="46" t="s">
        <v>3350</v>
      </c>
      <c r="P427" s="42" t="s">
        <v>3351</v>
      </c>
      <c r="Q427" s="42" t="s">
        <v>3352</v>
      </c>
      <c r="R427" s="14" t="s">
        <v>3353</v>
      </c>
      <c r="S427" s="42" t="s">
        <v>72</v>
      </c>
      <c r="T427" s="42" t="s">
        <v>3341</v>
      </c>
      <c r="U427" s="14" t="s">
        <v>748</v>
      </c>
      <c r="V427" s="47" t="s">
        <v>75</v>
      </c>
      <c r="W427" s="42" t="s">
        <v>661</v>
      </c>
      <c r="X427" s="14" t="s">
        <v>77</v>
      </c>
      <c r="Y427" s="42" t="s">
        <v>1358</v>
      </c>
      <c r="Z427" s="48" t="s">
        <v>4938</v>
      </c>
    </row>
    <row r="428" spans="1:26" x14ac:dyDescent="0.25">
      <c r="A428" s="14">
        <v>525</v>
      </c>
      <c r="B428" s="42" t="s">
        <v>3332</v>
      </c>
      <c r="C428" s="43" t="s">
        <v>9</v>
      </c>
      <c r="D428" s="42" t="s">
        <v>61</v>
      </c>
      <c r="E428" s="61">
        <v>43109</v>
      </c>
      <c r="F428" s="62" t="s">
        <v>3354</v>
      </c>
      <c r="G428" s="193">
        <v>8264001038</v>
      </c>
      <c r="H428" s="179" t="s">
        <v>4941</v>
      </c>
      <c r="I428" s="42" t="s">
        <v>3356</v>
      </c>
      <c r="J428" s="42" t="s">
        <v>3357</v>
      </c>
      <c r="K428" s="14" t="s">
        <v>580</v>
      </c>
      <c r="L428" s="46">
        <v>50000</v>
      </c>
      <c r="M428" s="42" t="s">
        <v>66</v>
      </c>
      <c r="N428" s="42" t="s">
        <v>67</v>
      </c>
      <c r="O428" s="46" t="s">
        <v>3358</v>
      </c>
      <c r="P428" s="42" t="s">
        <v>3359</v>
      </c>
      <c r="Q428" s="42" t="s">
        <v>3360</v>
      </c>
      <c r="R428" s="14" t="s">
        <v>3361</v>
      </c>
      <c r="S428" s="42" t="s">
        <v>72</v>
      </c>
      <c r="T428" s="42" t="s">
        <v>3341</v>
      </c>
      <c r="U428" s="14" t="s">
        <v>748</v>
      </c>
      <c r="V428" s="47" t="s">
        <v>75</v>
      </c>
      <c r="W428" s="42" t="s">
        <v>661</v>
      </c>
      <c r="X428" s="14" t="s">
        <v>77</v>
      </c>
      <c r="Y428" s="42" t="s">
        <v>1358</v>
      </c>
      <c r="Z428" s="48" t="s">
        <v>4938</v>
      </c>
    </row>
    <row r="429" spans="1:26" x14ac:dyDescent="0.25">
      <c r="A429" s="14">
        <v>526</v>
      </c>
      <c r="B429" s="42" t="s">
        <v>3332</v>
      </c>
      <c r="C429" s="43" t="s">
        <v>9</v>
      </c>
      <c r="D429" s="42" t="s">
        <v>61</v>
      </c>
      <c r="E429" s="61">
        <v>43109</v>
      </c>
      <c r="F429" s="62" t="s">
        <v>3362</v>
      </c>
      <c r="G429" s="193">
        <v>8264001108</v>
      </c>
      <c r="H429" s="179" t="s">
        <v>4941</v>
      </c>
      <c r="I429" s="42" t="s">
        <v>3364</v>
      </c>
      <c r="J429" s="42" t="s">
        <v>3365</v>
      </c>
      <c r="K429" s="14" t="s">
        <v>580</v>
      </c>
      <c r="L429" s="46">
        <v>100000</v>
      </c>
      <c r="M429" s="42" t="s">
        <v>66</v>
      </c>
      <c r="N429" s="42" t="s">
        <v>67</v>
      </c>
      <c r="O429" s="46" t="s">
        <v>3366</v>
      </c>
      <c r="P429" s="42" t="s">
        <v>3367</v>
      </c>
      <c r="Q429" s="42" t="s">
        <v>3368</v>
      </c>
      <c r="R429" s="14" t="s">
        <v>3369</v>
      </c>
      <c r="S429" s="42" t="s">
        <v>72</v>
      </c>
      <c r="T429" s="42" t="s">
        <v>3341</v>
      </c>
      <c r="U429" s="14" t="s">
        <v>748</v>
      </c>
      <c r="V429" s="47" t="s">
        <v>75</v>
      </c>
      <c r="W429" s="42" t="s">
        <v>661</v>
      </c>
      <c r="X429" s="14" t="s">
        <v>77</v>
      </c>
      <c r="Y429" s="42" t="s">
        <v>1358</v>
      </c>
      <c r="Z429" s="48" t="s">
        <v>4938</v>
      </c>
    </row>
    <row r="430" spans="1:26" x14ac:dyDescent="0.25">
      <c r="A430" s="14">
        <v>527</v>
      </c>
      <c r="B430" s="42" t="s">
        <v>3332</v>
      </c>
      <c r="C430" s="43" t="s">
        <v>9</v>
      </c>
      <c r="D430" s="42" t="s">
        <v>61</v>
      </c>
      <c r="E430" s="61">
        <v>43114</v>
      </c>
      <c r="F430" s="62" t="s">
        <v>3370</v>
      </c>
      <c r="G430" s="193">
        <v>8264001045</v>
      </c>
      <c r="H430" s="179" t="s">
        <v>4941</v>
      </c>
      <c r="I430" s="42" t="s">
        <v>3372</v>
      </c>
      <c r="J430" s="42" t="s">
        <v>3373</v>
      </c>
      <c r="K430" s="14" t="s">
        <v>580</v>
      </c>
      <c r="L430" s="46">
        <v>50000</v>
      </c>
      <c r="M430" s="42" t="s">
        <v>66</v>
      </c>
      <c r="N430" s="42" t="s">
        <v>67</v>
      </c>
      <c r="O430" s="46" t="s">
        <v>3374</v>
      </c>
      <c r="P430" s="42" t="s">
        <v>3375</v>
      </c>
      <c r="Q430" s="42" t="s">
        <v>3376</v>
      </c>
      <c r="R430" s="14" t="s">
        <v>3377</v>
      </c>
      <c r="S430" s="42" t="s">
        <v>72</v>
      </c>
      <c r="T430" s="42" t="s">
        <v>3341</v>
      </c>
      <c r="U430" s="14" t="s">
        <v>748</v>
      </c>
      <c r="V430" s="47" t="s">
        <v>75</v>
      </c>
      <c r="W430" s="42" t="s">
        <v>661</v>
      </c>
      <c r="X430" s="14" t="s">
        <v>77</v>
      </c>
      <c r="Y430" s="42" t="s">
        <v>1358</v>
      </c>
      <c r="Z430" s="48" t="s">
        <v>4938</v>
      </c>
    </row>
    <row r="431" spans="1:26" x14ac:dyDescent="0.25">
      <c r="A431" s="14">
        <v>528</v>
      </c>
      <c r="B431" s="42" t="s">
        <v>3332</v>
      </c>
      <c r="C431" s="43" t="s">
        <v>9</v>
      </c>
      <c r="D431" s="42" t="s">
        <v>61</v>
      </c>
      <c r="E431" s="70">
        <v>43072</v>
      </c>
      <c r="F431" s="71" t="s">
        <v>3378</v>
      </c>
      <c r="G431" s="43">
        <v>8190000931</v>
      </c>
      <c r="H431" s="179" t="s">
        <v>4941</v>
      </c>
      <c r="I431" s="42" t="s">
        <v>3379</v>
      </c>
      <c r="J431" s="42" t="s">
        <v>3380</v>
      </c>
      <c r="K431" s="14" t="s">
        <v>65</v>
      </c>
      <c r="L431" s="46">
        <v>100000</v>
      </c>
      <c r="M431" s="42" t="s">
        <v>66</v>
      </c>
      <c r="N431" s="42" t="s">
        <v>67</v>
      </c>
      <c r="O431" s="46" t="s">
        <v>3381</v>
      </c>
      <c r="P431" s="42" t="s">
        <v>3382</v>
      </c>
      <c r="Q431" s="42" t="s">
        <v>3383</v>
      </c>
      <c r="R431" s="14" t="s">
        <v>3384</v>
      </c>
      <c r="S431" s="42" t="s">
        <v>72</v>
      </c>
      <c r="T431" s="42" t="s">
        <v>3385</v>
      </c>
      <c r="U431" s="14" t="s">
        <v>74</v>
      </c>
      <c r="V431" s="47" t="s">
        <v>75</v>
      </c>
      <c r="W431" s="42" t="s">
        <v>661</v>
      </c>
      <c r="X431" s="14" t="s">
        <v>77</v>
      </c>
      <c r="Y431" s="42" t="s">
        <v>1358</v>
      </c>
      <c r="Z431" s="48" t="s">
        <v>4938</v>
      </c>
    </row>
    <row r="432" spans="1:26" x14ac:dyDescent="0.25">
      <c r="A432" s="14">
        <v>529</v>
      </c>
      <c r="B432" s="42" t="s">
        <v>3332</v>
      </c>
      <c r="C432" s="43" t="s">
        <v>9</v>
      </c>
      <c r="D432" s="42" t="s">
        <v>61</v>
      </c>
      <c r="E432" s="68">
        <v>43079</v>
      </c>
      <c r="F432" s="69" t="s">
        <v>3386</v>
      </c>
      <c r="G432" s="193">
        <v>8027000300</v>
      </c>
      <c r="H432" s="179" t="s">
        <v>4941</v>
      </c>
      <c r="I432" s="42" t="s">
        <v>3388</v>
      </c>
      <c r="J432" s="42" t="s">
        <v>3389</v>
      </c>
      <c r="K432" s="14" t="s">
        <v>1633</v>
      </c>
      <c r="L432" s="46">
        <v>100000</v>
      </c>
      <c r="M432" s="42" t="s">
        <v>66</v>
      </c>
      <c r="N432" s="42" t="s">
        <v>67</v>
      </c>
      <c r="O432" s="46" t="s">
        <v>3390</v>
      </c>
      <c r="P432" s="42" t="s">
        <v>3391</v>
      </c>
      <c r="Q432" s="42" t="s">
        <v>3392</v>
      </c>
      <c r="R432" s="14" t="s">
        <v>3393</v>
      </c>
      <c r="S432" s="42" t="s">
        <v>72</v>
      </c>
      <c r="T432" s="42" t="s">
        <v>3394</v>
      </c>
      <c r="U432" s="14" t="s">
        <v>775</v>
      </c>
      <c r="V432" s="47" t="s">
        <v>75</v>
      </c>
      <c r="W432" s="42" t="s">
        <v>661</v>
      </c>
      <c r="X432" s="14" t="s">
        <v>77</v>
      </c>
      <c r="Y432" s="42" t="s">
        <v>1358</v>
      </c>
      <c r="Z432" s="48" t="s">
        <v>4938</v>
      </c>
    </row>
    <row r="433" spans="1:26" x14ac:dyDescent="0.25">
      <c r="A433" s="14">
        <v>530</v>
      </c>
      <c r="B433" s="42" t="s">
        <v>3332</v>
      </c>
      <c r="C433" s="43" t="s">
        <v>9</v>
      </c>
      <c r="D433" s="42" t="s">
        <v>61</v>
      </c>
      <c r="E433" s="61">
        <v>43085</v>
      </c>
      <c r="F433" s="62" t="s">
        <v>3395</v>
      </c>
      <c r="G433" s="193">
        <v>8264001883</v>
      </c>
      <c r="H433" s="179" t="s">
        <v>4941</v>
      </c>
      <c r="I433" s="42" t="s">
        <v>3397</v>
      </c>
      <c r="J433" s="42" t="s">
        <v>3398</v>
      </c>
      <c r="K433" s="14" t="s">
        <v>580</v>
      </c>
      <c r="L433" s="46">
        <v>50000</v>
      </c>
      <c r="M433" s="42" t="s">
        <v>66</v>
      </c>
      <c r="N433" s="42" t="s">
        <v>67</v>
      </c>
      <c r="O433" s="46" t="s">
        <v>3399</v>
      </c>
      <c r="P433" s="42" t="s">
        <v>3400</v>
      </c>
      <c r="Q433" s="42" t="s">
        <v>3401</v>
      </c>
      <c r="R433" s="14" t="s">
        <v>3402</v>
      </c>
      <c r="S433" s="42" t="s">
        <v>72</v>
      </c>
      <c r="T433" s="42" t="s">
        <v>3341</v>
      </c>
      <c r="U433" s="14" t="s">
        <v>586</v>
      </c>
      <c r="V433" s="47" t="s">
        <v>90</v>
      </c>
      <c r="W433" s="42" t="s">
        <v>661</v>
      </c>
      <c r="X433" s="14" t="s">
        <v>77</v>
      </c>
      <c r="Y433" s="42" t="s">
        <v>1358</v>
      </c>
      <c r="Z433" s="48" t="s">
        <v>4938</v>
      </c>
    </row>
    <row r="434" spans="1:26" x14ac:dyDescent="0.25">
      <c r="A434" s="14">
        <v>531</v>
      </c>
      <c r="B434" s="42" t="s">
        <v>3332</v>
      </c>
      <c r="C434" s="43" t="s">
        <v>9</v>
      </c>
      <c r="D434" s="42" t="s">
        <v>61</v>
      </c>
      <c r="E434" s="70">
        <v>43090</v>
      </c>
      <c r="F434" s="71" t="s">
        <v>3403</v>
      </c>
      <c r="G434" s="43">
        <v>8157000184</v>
      </c>
      <c r="H434" s="179" t="s">
        <v>4941</v>
      </c>
      <c r="I434" s="42" t="s">
        <v>3404</v>
      </c>
      <c r="J434" s="42" t="s">
        <v>3405</v>
      </c>
      <c r="K434" s="14" t="s">
        <v>784</v>
      </c>
      <c r="L434" s="46">
        <v>200000</v>
      </c>
      <c r="M434" s="42" t="s">
        <v>66</v>
      </c>
      <c r="N434" s="42" t="s">
        <v>67</v>
      </c>
      <c r="O434" s="46" t="s">
        <v>3406</v>
      </c>
      <c r="P434" s="42" t="s">
        <v>3407</v>
      </c>
      <c r="Q434" s="42" t="s">
        <v>3408</v>
      </c>
      <c r="R434" s="14" t="s">
        <v>3409</v>
      </c>
      <c r="S434" s="42" t="s">
        <v>72</v>
      </c>
      <c r="T434" s="42" t="s">
        <v>3410</v>
      </c>
      <c r="U434" s="14" t="s">
        <v>790</v>
      </c>
      <c r="V434" s="47" t="s">
        <v>90</v>
      </c>
      <c r="W434" s="42" t="s">
        <v>76</v>
      </c>
      <c r="X434" s="14" t="s">
        <v>77</v>
      </c>
      <c r="Y434" s="42" t="s">
        <v>1358</v>
      </c>
      <c r="Z434" s="48" t="s">
        <v>4938</v>
      </c>
    </row>
    <row r="435" spans="1:26" x14ac:dyDescent="0.25">
      <c r="A435" s="14">
        <v>534</v>
      </c>
      <c r="B435" s="42" t="s">
        <v>3411</v>
      </c>
      <c r="C435" s="43" t="s">
        <v>9</v>
      </c>
      <c r="D435" s="42" t="s">
        <v>61</v>
      </c>
      <c r="E435" s="70">
        <v>43121</v>
      </c>
      <c r="F435" s="71" t="s">
        <v>3416</v>
      </c>
      <c r="G435" s="112">
        <v>8182000326</v>
      </c>
      <c r="H435" s="179" t="s">
        <v>4941</v>
      </c>
      <c r="I435" s="71" t="s">
        <v>3417</v>
      </c>
      <c r="J435" s="71" t="s">
        <v>3418</v>
      </c>
      <c r="K435" s="113" t="s">
        <v>623</v>
      </c>
      <c r="L435" s="114">
        <v>150000</v>
      </c>
      <c r="M435" s="113" t="s">
        <v>66</v>
      </c>
      <c r="N435" s="113" t="s">
        <v>67</v>
      </c>
      <c r="O435" s="71" t="s">
        <v>3419</v>
      </c>
      <c r="P435" s="71" t="s">
        <v>3420</v>
      </c>
      <c r="Q435" s="79" t="s">
        <v>3421</v>
      </c>
      <c r="R435" s="113" t="s">
        <v>3422</v>
      </c>
      <c r="S435" s="58" t="s">
        <v>72</v>
      </c>
      <c r="T435" s="71" t="s">
        <v>3423</v>
      </c>
      <c r="U435" s="113" t="s">
        <v>629</v>
      </c>
      <c r="V435" s="66" t="s">
        <v>75</v>
      </c>
      <c r="W435" s="66" t="s">
        <v>661</v>
      </c>
      <c r="X435" s="115" t="s">
        <v>77</v>
      </c>
      <c r="Y435" s="116" t="s">
        <v>1358</v>
      </c>
      <c r="Z435" s="48" t="s">
        <v>4938</v>
      </c>
    </row>
    <row r="436" spans="1:26" x14ac:dyDescent="0.25">
      <c r="A436" s="14">
        <v>535</v>
      </c>
      <c r="B436" s="42" t="s">
        <v>3411</v>
      </c>
      <c r="C436" s="43" t="s">
        <v>9</v>
      </c>
      <c r="D436" s="42" t="s">
        <v>61</v>
      </c>
      <c r="E436" s="70">
        <v>43121</v>
      </c>
      <c r="F436" s="71" t="s">
        <v>3424</v>
      </c>
      <c r="G436" s="112">
        <v>8226000068</v>
      </c>
      <c r="H436" s="179" t="s">
        <v>4941</v>
      </c>
      <c r="I436" s="71" t="s">
        <v>3425</v>
      </c>
      <c r="J436" s="71" t="s">
        <v>3426</v>
      </c>
      <c r="K436" s="113" t="s">
        <v>640</v>
      </c>
      <c r="L436" s="114">
        <v>200000</v>
      </c>
      <c r="M436" s="113" t="s">
        <v>66</v>
      </c>
      <c r="N436" s="113" t="s">
        <v>67</v>
      </c>
      <c r="O436" s="71" t="s">
        <v>3427</v>
      </c>
      <c r="P436" s="71" t="s">
        <v>3428</v>
      </c>
      <c r="Q436" s="79" t="s">
        <v>3429</v>
      </c>
      <c r="R436" s="113" t="s">
        <v>3430</v>
      </c>
      <c r="S436" s="58" t="s">
        <v>72</v>
      </c>
      <c r="T436" s="71" t="s">
        <v>3423</v>
      </c>
      <c r="U436" s="113" t="s">
        <v>629</v>
      </c>
      <c r="V436" s="66" t="s">
        <v>75</v>
      </c>
      <c r="W436" s="66" t="s">
        <v>661</v>
      </c>
      <c r="X436" s="115" t="s">
        <v>77</v>
      </c>
      <c r="Y436" s="116" t="s">
        <v>1358</v>
      </c>
      <c r="Z436" s="48" t="s">
        <v>4938</v>
      </c>
    </row>
    <row r="437" spans="1:26" x14ac:dyDescent="0.25">
      <c r="A437" s="14">
        <v>536</v>
      </c>
      <c r="B437" s="42" t="s">
        <v>3411</v>
      </c>
      <c r="C437" s="43" t="s">
        <v>9</v>
      </c>
      <c r="D437" s="42" t="s">
        <v>61</v>
      </c>
      <c r="E437" s="70">
        <v>43121</v>
      </c>
      <c r="F437" s="71" t="s">
        <v>3431</v>
      </c>
      <c r="G437" s="112">
        <v>8197000238</v>
      </c>
      <c r="H437" s="179" t="s">
        <v>4941</v>
      </c>
      <c r="I437" s="71" t="s">
        <v>3432</v>
      </c>
      <c r="J437" s="71" t="s">
        <v>3433</v>
      </c>
      <c r="K437" s="113" t="s">
        <v>640</v>
      </c>
      <c r="L437" s="114">
        <v>300000</v>
      </c>
      <c r="M437" s="113" t="s">
        <v>66</v>
      </c>
      <c r="N437" s="113" t="s">
        <v>67</v>
      </c>
      <c r="O437" s="71" t="s">
        <v>3434</v>
      </c>
      <c r="P437" s="71" t="s">
        <v>3435</v>
      </c>
      <c r="Q437" s="79" t="s">
        <v>3436</v>
      </c>
      <c r="R437" s="113" t="s">
        <v>3437</v>
      </c>
      <c r="S437" s="58" t="s">
        <v>72</v>
      </c>
      <c r="T437" s="71" t="s">
        <v>3423</v>
      </c>
      <c r="U437" s="113" t="s">
        <v>629</v>
      </c>
      <c r="V437" s="66" t="s">
        <v>75</v>
      </c>
      <c r="W437" s="66" t="s">
        <v>661</v>
      </c>
      <c r="X437" s="115" t="s">
        <v>77</v>
      </c>
      <c r="Y437" s="116" t="s">
        <v>1358</v>
      </c>
      <c r="Z437" s="48" t="s">
        <v>4938</v>
      </c>
    </row>
    <row r="438" spans="1:26" x14ac:dyDescent="0.25">
      <c r="A438" s="14">
        <v>537</v>
      </c>
      <c r="B438" s="42" t="s">
        <v>3411</v>
      </c>
      <c r="C438" s="43" t="s">
        <v>9</v>
      </c>
      <c r="D438" s="42" t="s">
        <v>61</v>
      </c>
      <c r="E438" s="70">
        <v>43130</v>
      </c>
      <c r="F438" s="71" t="s">
        <v>3438</v>
      </c>
      <c r="G438" s="112">
        <v>8197000238</v>
      </c>
      <c r="H438" s="179" t="s">
        <v>4941</v>
      </c>
      <c r="I438" s="71" t="s">
        <v>3432</v>
      </c>
      <c r="J438" s="71" t="s">
        <v>3433</v>
      </c>
      <c r="K438" s="113" t="s">
        <v>640</v>
      </c>
      <c r="L438" s="114">
        <v>50000</v>
      </c>
      <c r="M438" s="113" t="s">
        <v>66</v>
      </c>
      <c r="N438" s="113" t="s">
        <v>67</v>
      </c>
      <c r="O438" s="71" t="s">
        <v>3439</v>
      </c>
      <c r="P438" s="71" t="s">
        <v>3440</v>
      </c>
      <c r="Q438" s="79" t="s">
        <v>3441</v>
      </c>
      <c r="R438" s="113" t="s">
        <v>3437</v>
      </c>
      <c r="S438" s="58" t="s">
        <v>72</v>
      </c>
      <c r="T438" s="71" t="s">
        <v>3423</v>
      </c>
      <c r="U438" s="113" t="s">
        <v>629</v>
      </c>
      <c r="V438" s="66" t="s">
        <v>75</v>
      </c>
      <c r="W438" s="66" t="s">
        <v>661</v>
      </c>
      <c r="X438" s="115" t="s">
        <v>77</v>
      </c>
      <c r="Y438" s="116" t="s">
        <v>1358</v>
      </c>
      <c r="Z438" s="48" t="s">
        <v>4938</v>
      </c>
    </row>
    <row r="439" spans="1:26" x14ac:dyDescent="0.25">
      <c r="A439" s="14">
        <v>538</v>
      </c>
      <c r="B439" s="42" t="s">
        <v>3411</v>
      </c>
      <c r="C439" s="43" t="s">
        <v>9</v>
      </c>
      <c r="D439" s="42" t="s">
        <v>61</v>
      </c>
      <c r="E439" s="61">
        <v>43102</v>
      </c>
      <c r="F439" s="62" t="s">
        <v>3442</v>
      </c>
      <c r="G439" s="194">
        <v>8227000029</v>
      </c>
      <c r="H439" s="179" t="s">
        <v>4941</v>
      </c>
      <c r="I439" s="62" t="s">
        <v>3444</v>
      </c>
      <c r="J439" s="62" t="s">
        <v>3445</v>
      </c>
      <c r="K439" s="18" t="s">
        <v>580</v>
      </c>
      <c r="L439" s="118">
        <v>50000</v>
      </c>
      <c r="M439" s="18" t="s">
        <v>66</v>
      </c>
      <c r="N439" s="18" t="s">
        <v>67</v>
      </c>
      <c r="O439" s="62" t="s">
        <v>3446</v>
      </c>
      <c r="P439" s="62" t="s">
        <v>3447</v>
      </c>
      <c r="Q439" s="62" t="s">
        <v>3448</v>
      </c>
      <c r="R439" s="18" t="s">
        <v>3449</v>
      </c>
      <c r="S439" s="58" t="s">
        <v>72</v>
      </c>
      <c r="T439" s="62" t="s">
        <v>3450</v>
      </c>
      <c r="U439" s="18" t="s">
        <v>748</v>
      </c>
      <c r="V439" s="66" t="s">
        <v>75</v>
      </c>
      <c r="W439" s="66" t="s">
        <v>661</v>
      </c>
      <c r="X439" s="115" t="s">
        <v>77</v>
      </c>
      <c r="Y439" s="62" t="s">
        <v>1358</v>
      </c>
      <c r="Z439" s="48" t="s">
        <v>4938</v>
      </c>
    </row>
    <row r="440" spans="1:26" x14ac:dyDescent="0.25">
      <c r="A440" s="14">
        <v>539</v>
      </c>
      <c r="B440" s="42" t="s">
        <v>3411</v>
      </c>
      <c r="C440" s="43" t="s">
        <v>9</v>
      </c>
      <c r="D440" s="42" t="s">
        <v>61</v>
      </c>
      <c r="E440" s="61">
        <v>43114</v>
      </c>
      <c r="F440" s="62" t="s">
        <v>3451</v>
      </c>
      <c r="G440" s="194">
        <v>8264001440</v>
      </c>
      <c r="H440" s="179" t="s">
        <v>4941</v>
      </c>
      <c r="I440" s="62" t="s">
        <v>3453</v>
      </c>
      <c r="J440" s="62" t="s">
        <v>3454</v>
      </c>
      <c r="K440" s="18" t="s">
        <v>580</v>
      </c>
      <c r="L440" s="118">
        <v>100000</v>
      </c>
      <c r="M440" s="18" t="s">
        <v>66</v>
      </c>
      <c r="N440" s="18" t="s">
        <v>67</v>
      </c>
      <c r="O440" s="62" t="s">
        <v>3455</v>
      </c>
      <c r="P440" s="62" t="s">
        <v>3456</v>
      </c>
      <c r="Q440" s="62" t="s">
        <v>3457</v>
      </c>
      <c r="R440" s="18" t="s">
        <v>3458</v>
      </c>
      <c r="S440" s="58" t="s">
        <v>72</v>
      </c>
      <c r="T440" s="62" t="s">
        <v>3450</v>
      </c>
      <c r="U440" s="18" t="s">
        <v>748</v>
      </c>
      <c r="V440" s="66" t="s">
        <v>75</v>
      </c>
      <c r="W440" s="66" t="s">
        <v>661</v>
      </c>
      <c r="X440" s="115" t="s">
        <v>77</v>
      </c>
      <c r="Y440" s="62" t="s">
        <v>1358</v>
      </c>
      <c r="Z440" s="48" t="s">
        <v>4938</v>
      </c>
    </row>
    <row r="441" spans="1:26" x14ac:dyDescent="0.25">
      <c r="A441" s="14">
        <v>540</v>
      </c>
      <c r="B441" s="42" t="s">
        <v>3411</v>
      </c>
      <c r="C441" s="43" t="s">
        <v>9</v>
      </c>
      <c r="D441" s="42" t="s">
        <v>61</v>
      </c>
      <c r="E441" s="61">
        <v>43114</v>
      </c>
      <c r="F441" s="62" t="s">
        <v>3459</v>
      </c>
      <c r="G441" s="194">
        <v>8264001175</v>
      </c>
      <c r="H441" s="179" t="s">
        <v>4941</v>
      </c>
      <c r="I441" s="62" t="s">
        <v>3461</v>
      </c>
      <c r="J441" s="62" t="s">
        <v>3462</v>
      </c>
      <c r="K441" s="18" t="s">
        <v>580</v>
      </c>
      <c r="L441" s="118">
        <v>50000</v>
      </c>
      <c r="M441" s="18" t="s">
        <v>66</v>
      </c>
      <c r="N441" s="18" t="s">
        <v>67</v>
      </c>
      <c r="O441" s="62" t="s">
        <v>3463</v>
      </c>
      <c r="P441" s="62" t="s">
        <v>3464</v>
      </c>
      <c r="Q441" s="62" t="s">
        <v>3465</v>
      </c>
      <c r="R441" s="18" t="s">
        <v>3466</v>
      </c>
      <c r="S441" s="58" t="s">
        <v>72</v>
      </c>
      <c r="T441" s="62" t="s">
        <v>3450</v>
      </c>
      <c r="U441" s="18" t="s">
        <v>748</v>
      </c>
      <c r="V441" s="69" t="s">
        <v>90</v>
      </c>
      <c r="W441" s="66" t="s">
        <v>661</v>
      </c>
      <c r="X441" s="115" t="s">
        <v>77</v>
      </c>
      <c r="Y441" s="62" t="s">
        <v>1358</v>
      </c>
      <c r="Z441" s="48" t="s">
        <v>4938</v>
      </c>
    </row>
    <row r="442" spans="1:26" x14ac:dyDescent="0.25">
      <c r="A442" s="14">
        <v>541</v>
      </c>
      <c r="B442" s="42" t="s">
        <v>3411</v>
      </c>
      <c r="C442" s="43" t="s">
        <v>9</v>
      </c>
      <c r="D442" s="42" t="s">
        <v>61</v>
      </c>
      <c r="E442" s="61">
        <v>43119</v>
      </c>
      <c r="F442" s="62" t="s">
        <v>3467</v>
      </c>
      <c r="G442" s="194">
        <v>8264001105</v>
      </c>
      <c r="H442" s="179" t="s">
        <v>4941</v>
      </c>
      <c r="I442" s="62" t="s">
        <v>3469</v>
      </c>
      <c r="J442" s="62" t="s">
        <v>3470</v>
      </c>
      <c r="K442" s="18" t="s">
        <v>580</v>
      </c>
      <c r="L442" s="118">
        <v>50000</v>
      </c>
      <c r="M442" s="18" t="s">
        <v>66</v>
      </c>
      <c r="N442" s="18" t="s">
        <v>67</v>
      </c>
      <c r="O442" s="62" t="s">
        <v>3471</v>
      </c>
      <c r="P442" s="62" t="s">
        <v>3472</v>
      </c>
      <c r="Q442" s="62" t="s">
        <v>3473</v>
      </c>
      <c r="R442" s="18" t="s">
        <v>3474</v>
      </c>
      <c r="S442" s="58" t="s">
        <v>72</v>
      </c>
      <c r="T442" s="62" t="s">
        <v>3450</v>
      </c>
      <c r="U442" s="18" t="s">
        <v>748</v>
      </c>
      <c r="V442" s="66" t="s">
        <v>75</v>
      </c>
      <c r="W442" s="66" t="s">
        <v>661</v>
      </c>
      <c r="X442" s="115" t="s">
        <v>77</v>
      </c>
      <c r="Y442" s="62" t="s">
        <v>1358</v>
      </c>
      <c r="Z442" s="48" t="s">
        <v>4938</v>
      </c>
    </row>
    <row r="443" spans="1:26" x14ac:dyDescent="0.25">
      <c r="A443" s="14">
        <v>542</v>
      </c>
      <c r="B443" s="42" t="s">
        <v>3411</v>
      </c>
      <c r="C443" s="43" t="s">
        <v>9</v>
      </c>
      <c r="D443" s="42" t="s">
        <v>61</v>
      </c>
      <c r="E443" s="61">
        <v>43125</v>
      </c>
      <c r="F443" s="62" t="s">
        <v>3475</v>
      </c>
      <c r="G443" s="194">
        <v>8227000036</v>
      </c>
      <c r="H443" s="179" t="s">
        <v>4941</v>
      </c>
      <c r="I443" s="62" t="s">
        <v>3477</v>
      </c>
      <c r="J443" s="62" t="s">
        <v>3478</v>
      </c>
      <c r="K443" s="18" t="s">
        <v>591</v>
      </c>
      <c r="L443" s="118">
        <v>50000</v>
      </c>
      <c r="M443" s="18" t="s">
        <v>66</v>
      </c>
      <c r="N443" s="18" t="s">
        <v>67</v>
      </c>
      <c r="O443" s="62" t="s">
        <v>3479</v>
      </c>
      <c r="P443" s="62" t="s">
        <v>3480</v>
      </c>
      <c r="Q443" s="62" t="s">
        <v>3481</v>
      </c>
      <c r="R443" s="18" t="s">
        <v>3482</v>
      </c>
      <c r="S443" s="58" t="s">
        <v>72</v>
      </c>
      <c r="T443" s="62" t="s">
        <v>3450</v>
      </c>
      <c r="U443" s="18" t="s">
        <v>748</v>
      </c>
      <c r="V443" s="66" t="s">
        <v>75</v>
      </c>
      <c r="W443" s="66" t="s">
        <v>661</v>
      </c>
      <c r="X443" s="115" t="s">
        <v>77</v>
      </c>
      <c r="Y443" s="62" t="s">
        <v>1358</v>
      </c>
      <c r="Z443" s="48" t="s">
        <v>4938</v>
      </c>
    </row>
    <row r="444" spans="1:26" x14ac:dyDescent="0.25">
      <c r="A444" s="14">
        <v>543</v>
      </c>
      <c r="B444" s="42" t="s">
        <v>3411</v>
      </c>
      <c r="C444" s="43" t="s">
        <v>9</v>
      </c>
      <c r="D444" s="42" t="s">
        <v>61</v>
      </c>
      <c r="E444" s="61">
        <v>43126</v>
      </c>
      <c r="F444" s="62" t="s">
        <v>3483</v>
      </c>
      <c r="G444" s="194">
        <v>8236000116</v>
      </c>
      <c r="H444" s="179" t="s">
        <v>4941</v>
      </c>
      <c r="I444" s="62" t="s">
        <v>3485</v>
      </c>
      <c r="J444" s="62" t="s">
        <v>3486</v>
      </c>
      <c r="K444" s="18" t="s">
        <v>580</v>
      </c>
      <c r="L444" s="118">
        <v>50000</v>
      </c>
      <c r="M444" s="18" t="s">
        <v>66</v>
      </c>
      <c r="N444" s="18" t="s">
        <v>67</v>
      </c>
      <c r="O444" s="62" t="s">
        <v>3487</v>
      </c>
      <c r="P444" s="62" t="s">
        <v>3488</v>
      </c>
      <c r="Q444" s="62" t="s">
        <v>3489</v>
      </c>
      <c r="R444" s="18" t="s">
        <v>3490</v>
      </c>
      <c r="S444" s="58" t="s">
        <v>72</v>
      </c>
      <c r="T444" s="62" t="s">
        <v>3450</v>
      </c>
      <c r="U444" s="18" t="s">
        <v>748</v>
      </c>
      <c r="V444" s="66" t="s">
        <v>75</v>
      </c>
      <c r="W444" s="66" t="s">
        <v>661</v>
      </c>
      <c r="X444" s="115" t="s">
        <v>77</v>
      </c>
      <c r="Y444" s="62" t="s">
        <v>1358</v>
      </c>
      <c r="Z444" s="48" t="s">
        <v>4938</v>
      </c>
    </row>
    <row r="445" spans="1:26" x14ac:dyDescent="0.25">
      <c r="A445" s="14">
        <v>544</v>
      </c>
      <c r="B445" s="42" t="s">
        <v>3411</v>
      </c>
      <c r="C445" s="43" t="s">
        <v>9</v>
      </c>
      <c r="D445" s="42" t="s">
        <v>61</v>
      </c>
      <c r="E445" s="61">
        <v>43127</v>
      </c>
      <c r="F445" s="62" t="s">
        <v>3491</v>
      </c>
      <c r="G445" s="194">
        <v>8264002657</v>
      </c>
      <c r="H445" s="179" t="s">
        <v>4941</v>
      </c>
      <c r="I445" s="62" t="s">
        <v>3493</v>
      </c>
      <c r="J445" s="62" t="s">
        <v>3494</v>
      </c>
      <c r="K445" s="18" t="s">
        <v>580</v>
      </c>
      <c r="L445" s="118">
        <v>50000</v>
      </c>
      <c r="M445" s="18" t="s">
        <v>66</v>
      </c>
      <c r="N445" s="18" t="s">
        <v>67</v>
      </c>
      <c r="O445" s="62" t="s">
        <v>3495</v>
      </c>
      <c r="P445" s="62" t="s">
        <v>3496</v>
      </c>
      <c r="Q445" s="62" t="s">
        <v>3497</v>
      </c>
      <c r="R445" s="18" t="s">
        <v>3498</v>
      </c>
      <c r="S445" s="58" t="s">
        <v>72</v>
      </c>
      <c r="T445" s="62" t="s">
        <v>3450</v>
      </c>
      <c r="U445" s="18" t="s">
        <v>748</v>
      </c>
      <c r="V445" s="66" t="s">
        <v>75</v>
      </c>
      <c r="W445" s="66" t="s">
        <v>661</v>
      </c>
      <c r="X445" s="115" t="s">
        <v>77</v>
      </c>
      <c r="Y445" s="62" t="s">
        <v>1358</v>
      </c>
      <c r="Z445" s="48" t="s">
        <v>4938</v>
      </c>
    </row>
    <row r="446" spans="1:26" x14ac:dyDescent="0.25">
      <c r="A446" s="14">
        <v>553</v>
      </c>
      <c r="B446" s="42" t="s">
        <v>3411</v>
      </c>
      <c r="C446" s="43" t="s">
        <v>9</v>
      </c>
      <c r="D446" s="42" t="s">
        <v>61</v>
      </c>
      <c r="E446" s="70">
        <v>43079</v>
      </c>
      <c r="F446" s="71" t="s">
        <v>3509</v>
      </c>
      <c r="G446" s="112">
        <v>8188001237</v>
      </c>
      <c r="H446" s="179" t="s">
        <v>4941</v>
      </c>
      <c r="I446" s="71" t="s">
        <v>3510</v>
      </c>
      <c r="J446" s="71" t="s">
        <v>3511</v>
      </c>
      <c r="K446" s="113" t="s">
        <v>1458</v>
      </c>
      <c r="L446" s="114">
        <v>100000</v>
      </c>
      <c r="M446" s="113" t="s">
        <v>66</v>
      </c>
      <c r="N446" s="113" t="s">
        <v>67</v>
      </c>
      <c r="O446" s="71" t="s">
        <v>3512</v>
      </c>
      <c r="P446" s="71" t="s">
        <v>3513</v>
      </c>
      <c r="Q446" s="71" t="s">
        <v>3514</v>
      </c>
      <c r="R446" s="119" t="s">
        <v>3515</v>
      </c>
      <c r="S446" s="58" t="s">
        <v>72</v>
      </c>
      <c r="T446" s="66" t="s">
        <v>3516</v>
      </c>
      <c r="U446" s="119" t="s">
        <v>74</v>
      </c>
      <c r="V446" s="66" t="s">
        <v>75</v>
      </c>
      <c r="W446" s="66" t="s">
        <v>661</v>
      </c>
      <c r="X446" s="115" t="s">
        <v>77</v>
      </c>
      <c r="Y446" s="66" t="s">
        <v>1358</v>
      </c>
      <c r="Z446" s="48" t="s">
        <v>4938</v>
      </c>
    </row>
    <row r="447" spans="1:26" x14ac:dyDescent="0.25">
      <c r="A447" s="14">
        <v>554</v>
      </c>
      <c r="B447" s="42" t="s">
        <v>3411</v>
      </c>
      <c r="C447" s="43" t="s">
        <v>9</v>
      </c>
      <c r="D447" s="42" t="s">
        <v>61</v>
      </c>
      <c r="E447" s="89">
        <v>43070</v>
      </c>
      <c r="F447" s="90" t="s">
        <v>3517</v>
      </c>
      <c r="G447" s="120">
        <v>8191000649</v>
      </c>
      <c r="H447" s="179" t="s">
        <v>4941</v>
      </c>
      <c r="I447" s="90" t="s">
        <v>3518</v>
      </c>
      <c r="J447" s="90" t="s">
        <v>3519</v>
      </c>
      <c r="K447" s="121" t="s">
        <v>1458</v>
      </c>
      <c r="L447" s="114">
        <v>300000</v>
      </c>
      <c r="M447" s="121" t="s">
        <v>66</v>
      </c>
      <c r="N447" s="121" t="s">
        <v>67</v>
      </c>
      <c r="O447" s="90" t="s">
        <v>3520</v>
      </c>
      <c r="P447" s="90" t="s">
        <v>3521</v>
      </c>
      <c r="Q447" s="90" t="s">
        <v>3522</v>
      </c>
      <c r="R447" s="119" t="s">
        <v>3523</v>
      </c>
      <c r="S447" s="58" t="s">
        <v>72</v>
      </c>
      <c r="T447" s="66" t="s">
        <v>3516</v>
      </c>
      <c r="U447" s="119" t="s">
        <v>74</v>
      </c>
      <c r="V447" s="66" t="s">
        <v>75</v>
      </c>
      <c r="W447" s="66" t="s">
        <v>661</v>
      </c>
      <c r="X447" s="115" t="s">
        <v>77</v>
      </c>
      <c r="Y447" s="66" t="s">
        <v>1358</v>
      </c>
      <c r="Z447" s="48" t="s">
        <v>4938</v>
      </c>
    </row>
    <row r="448" spans="1:26" x14ac:dyDescent="0.25">
      <c r="A448" s="14">
        <v>555</v>
      </c>
      <c r="B448" s="42" t="s">
        <v>3411</v>
      </c>
      <c r="C448" s="43" t="s">
        <v>9</v>
      </c>
      <c r="D448" s="42" t="s">
        <v>61</v>
      </c>
      <c r="E448" s="70">
        <v>43119</v>
      </c>
      <c r="F448" s="71" t="s">
        <v>3524</v>
      </c>
      <c r="G448" s="112">
        <v>8191000670</v>
      </c>
      <c r="H448" s="179" t="s">
        <v>4941</v>
      </c>
      <c r="I448" s="71" t="s">
        <v>3525</v>
      </c>
      <c r="J448" s="71" t="s">
        <v>3526</v>
      </c>
      <c r="K448" s="113" t="s">
        <v>65</v>
      </c>
      <c r="L448" s="114">
        <v>200000</v>
      </c>
      <c r="M448" s="113" t="s">
        <v>66</v>
      </c>
      <c r="N448" s="113" t="s">
        <v>67</v>
      </c>
      <c r="O448" s="71" t="s">
        <v>3527</v>
      </c>
      <c r="P448" s="71" t="s">
        <v>3528</v>
      </c>
      <c r="Q448" s="71" t="s">
        <v>3529</v>
      </c>
      <c r="R448" s="119" t="s">
        <v>3530</v>
      </c>
      <c r="S448" s="58" t="s">
        <v>72</v>
      </c>
      <c r="T448" s="66" t="s">
        <v>3516</v>
      </c>
      <c r="U448" s="119" t="s">
        <v>74</v>
      </c>
      <c r="V448" s="66" t="s">
        <v>75</v>
      </c>
      <c r="W448" s="66" t="s">
        <v>661</v>
      </c>
      <c r="X448" s="115" t="s">
        <v>77</v>
      </c>
      <c r="Y448" s="66" t="s">
        <v>1358</v>
      </c>
      <c r="Z448" s="48" t="s">
        <v>4938</v>
      </c>
    </row>
    <row r="449" spans="1:26" x14ac:dyDescent="0.25">
      <c r="A449" s="14">
        <v>556</v>
      </c>
      <c r="B449" s="42" t="s">
        <v>3411</v>
      </c>
      <c r="C449" s="43" t="s">
        <v>9</v>
      </c>
      <c r="D449" s="42" t="s">
        <v>61</v>
      </c>
      <c r="E449" s="70">
        <v>43119</v>
      </c>
      <c r="F449" s="71" t="s">
        <v>3531</v>
      </c>
      <c r="G449" s="112">
        <v>8191000670</v>
      </c>
      <c r="H449" s="179" t="s">
        <v>4941</v>
      </c>
      <c r="I449" s="71" t="s">
        <v>3525</v>
      </c>
      <c r="J449" s="71" t="s">
        <v>3526</v>
      </c>
      <c r="K449" s="113" t="s">
        <v>65</v>
      </c>
      <c r="L449" s="114">
        <v>100000</v>
      </c>
      <c r="M449" s="113" t="s">
        <v>66</v>
      </c>
      <c r="N449" s="113" t="s">
        <v>67</v>
      </c>
      <c r="O449" s="71" t="s">
        <v>3532</v>
      </c>
      <c r="P449" s="71" t="s">
        <v>3533</v>
      </c>
      <c r="Q449" s="71" t="s">
        <v>3534</v>
      </c>
      <c r="R449" s="119" t="s">
        <v>3530</v>
      </c>
      <c r="S449" s="58" t="s">
        <v>72</v>
      </c>
      <c r="T449" s="66" t="s">
        <v>3516</v>
      </c>
      <c r="U449" s="119" t="s">
        <v>74</v>
      </c>
      <c r="V449" s="66" t="s">
        <v>75</v>
      </c>
      <c r="W449" s="66" t="s">
        <v>661</v>
      </c>
      <c r="X449" s="115" t="s">
        <v>77</v>
      </c>
      <c r="Y449" s="66" t="s">
        <v>1358</v>
      </c>
      <c r="Z449" s="48" t="s">
        <v>4938</v>
      </c>
    </row>
    <row r="450" spans="1:26" x14ac:dyDescent="0.25">
      <c r="A450" s="14">
        <v>557</v>
      </c>
      <c r="B450" s="42" t="s">
        <v>3411</v>
      </c>
      <c r="C450" s="43" t="s">
        <v>9</v>
      </c>
      <c r="D450" s="42" t="s">
        <v>61</v>
      </c>
      <c r="E450" s="70">
        <v>43087</v>
      </c>
      <c r="F450" s="71" t="s">
        <v>3535</v>
      </c>
      <c r="G450" s="112">
        <v>8191000649</v>
      </c>
      <c r="H450" s="179" t="s">
        <v>4941</v>
      </c>
      <c r="I450" s="71" t="s">
        <v>3518</v>
      </c>
      <c r="J450" s="71" t="s">
        <v>3519</v>
      </c>
      <c r="K450" s="113" t="s">
        <v>1458</v>
      </c>
      <c r="L450" s="114">
        <v>400000</v>
      </c>
      <c r="M450" s="113" t="s">
        <v>66</v>
      </c>
      <c r="N450" s="113" t="s">
        <v>67</v>
      </c>
      <c r="O450" s="71" t="s">
        <v>3536</v>
      </c>
      <c r="P450" s="71" t="s">
        <v>3537</v>
      </c>
      <c r="Q450" s="71" t="s">
        <v>3538</v>
      </c>
      <c r="R450" s="119" t="s">
        <v>3523</v>
      </c>
      <c r="S450" s="58" t="s">
        <v>72</v>
      </c>
      <c r="T450" s="66" t="s">
        <v>3516</v>
      </c>
      <c r="U450" s="119" t="s">
        <v>74</v>
      </c>
      <c r="V450" s="66" t="s">
        <v>75</v>
      </c>
      <c r="W450" s="66" t="s">
        <v>661</v>
      </c>
      <c r="X450" s="115" t="s">
        <v>77</v>
      </c>
      <c r="Y450" s="66" t="s">
        <v>1358</v>
      </c>
      <c r="Z450" s="48" t="s">
        <v>4938</v>
      </c>
    </row>
    <row r="451" spans="1:26" x14ac:dyDescent="0.25">
      <c r="A451" s="14">
        <v>558</v>
      </c>
      <c r="B451" s="42" t="s">
        <v>3411</v>
      </c>
      <c r="C451" s="43" t="s">
        <v>9</v>
      </c>
      <c r="D451" s="42" t="s">
        <v>61</v>
      </c>
      <c r="E451" s="70">
        <v>43057</v>
      </c>
      <c r="F451" s="71" t="s">
        <v>3539</v>
      </c>
      <c r="G451" s="112">
        <v>8190000793</v>
      </c>
      <c r="H451" s="179" t="s">
        <v>4941</v>
      </c>
      <c r="I451" s="71" t="s">
        <v>3540</v>
      </c>
      <c r="J451" s="71" t="s">
        <v>3541</v>
      </c>
      <c r="K451" s="113" t="s">
        <v>65</v>
      </c>
      <c r="L451" s="114">
        <v>100000</v>
      </c>
      <c r="M451" s="113" t="s">
        <v>66</v>
      </c>
      <c r="N451" s="113" t="s">
        <v>67</v>
      </c>
      <c r="O451" s="71" t="s">
        <v>3542</v>
      </c>
      <c r="P451" s="71" t="s">
        <v>3543</v>
      </c>
      <c r="Q451" s="71" t="s">
        <v>3544</v>
      </c>
      <c r="R451" s="119" t="s">
        <v>3545</v>
      </c>
      <c r="S451" s="58" t="s">
        <v>72</v>
      </c>
      <c r="T451" s="66" t="s">
        <v>3516</v>
      </c>
      <c r="U451" s="119" t="s">
        <v>74</v>
      </c>
      <c r="V451" s="66" t="s">
        <v>75</v>
      </c>
      <c r="W451" s="66" t="s">
        <v>661</v>
      </c>
      <c r="X451" s="115" t="s">
        <v>77</v>
      </c>
      <c r="Y451" s="66" t="s">
        <v>1358</v>
      </c>
      <c r="Z451" s="48" t="s">
        <v>4938</v>
      </c>
    </row>
    <row r="452" spans="1:26" x14ac:dyDescent="0.25">
      <c r="A452" s="14">
        <v>559</v>
      </c>
      <c r="B452" s="42" t="s">
        <v>3411</v>
      </c>
      <c r="C452" s="43" t="s">
        <v>9</v>
      </c>
      <c r="D452" s="42" t="s">
        <v>61</v>
      </c>
      <c r="E452" s="70">
        <v>43057</v>
      </c>
      <c r="F452" s="71" t="s">
        <v>3546</v>
      </c>
      <c r="G452" s="112">
        <v>8190000793</v>
      </c>
      <c r="H452" s="179" t="s">
        <v>4941</v>
      </c>
      <c r="I452" s="71" t="s">
        <v>3540</v>
      </c>
      <c r="J452" s="71" t="s">
        <v>3541</v>
      </c>
      <c r="K452" s="113" t="s">
        <v>65</v>
      </c>
      <c r="L452" s="114">
        <v>100000</v>
      </c>
      <c r="M452" s="113" t="s">
        <v>66</v>
      </c>
      <c r="N452" s="113" t="s">
        <v>67</v>
      </c>
      <c r="O452" s="71" t="s">
        <v>3547</v>
      </c>
      <c r="P452" s="71" t="s">
        <v>3548</v>
      </c>
      <c r="Q452" s="71" t="s">
        <v>3549</v>
      </c>
      <c r="R452" s="119" t="s">
        <v>3545</v>
      </c>
      <c r="S452" s="58" t="s">
        <v>72</v>
      </c>
      <c r="T452" s="66" t="s">
        <v>3516</v>
      </c>
      <c r="U452" s="119" t="s">
        <v>74</v>
      </c>
      <c r="V452" s="66" t="s">
        <v>75</v>
      </c>
      <c r="W452" s="66" t="s">
        <v>661</v>
      </c>
      <c r="X452" s="115" t="s">
        <v>77</v>
      </c>
      <c r="Y452" s="66" t="s">
        <v>1358</v>
      </c>
      <c r="Z452" s="48" t="s">
        <v>4938</v>
      </c>
    </row>
    <row r="453" spans="1:26" x14ac:dyDescent="0.25">
      <c r="A453" s="14">
        <v>560</v>
      </c>
      <c r="B453" s="42" t="s">
        <v>3411</v>
      </c>
      <c r="C453" s="43" t="s">
        <v>9</v>
      </c>
      <c r="D453" s="42" t="s">
        <v>61</v>
      </c>
      <c r="E453" s="70">
        <v>43057</v>
      </c>
      <c r="F453" s="71" t="s">
        <v>3550</v>
      </c>
      <c r="G453" s="112">
        <v>8190000793</v>
      </c>
      <c r="H453" s="179" t="s">
        <v>4941</v>
      </c>
      <c r="I453" s="71" t="s">
        <v>3540</v>
      </c>
      <c r="J453" s="71" t="s">
        <v>3541</v>
      </c>
      <c r="K453" s="113" t="s">
        <v>65</v>
      </c>
      <c r="L453" s="114">
        <v>200000</v>
      </c>
      <c r="M453" s="113" t="s">
        <v>66</v>
      </c>
      <c r="N453" s="113" t="s">
        <v>67</v>
      </c>
      <c r="O453" s="71" t="s">
        <v>3551</v>
      </c>
      <c r="P453" s="71" t="s">
        <v>3552</v>
      </c>
      <c r="Q453" s="71" t="s">
        <v>3553</v>
      </c>
      <c r="R453" s="119" t="s">
        <v>3545</v>
      </c>
      <c r="S453" s="58" t="s">
        <v>72</v>
      </c>
      <c r="T453" s="66" t="s">
        <v>3516</v>
      </c>
      <c r="U453" s="119" t="s">
        <v>74</v>
      </c>
      <c r="V453" s="66" t="s">
        <v>75</v>
      </c>
      <c r="W453" s="66" t="s">
        <v>661</v>
      </c>
      <c r="X453" s="115" t="s">
        <v>77</v>
      </c>
      <c r="Y453" s="66" t="s">
        <v>1358</v>
      </c>
      <c r="Z453" s="48" t="s">
        <v>4938</v>
      </c>
    </row>
    <row r="454" spans="1:26" x14ac:dyDescent="0.25">
      <c r="A454" s="14">
        <v>561</v>
      </c>
      <c r="B454" s="42" t="s">
        <v>3411</v>
      </c>
      <c r="C454" s="43" t="s">
        <v>9</v>
      </c>
      <c r="D454" s="42" t="s">
        <v>61</v>
      </c>
      <c r="E454" s="70">
        <v>43057</v>
      </c>
      <c r="F454" s="71" t="s">
        <v>3554</v>
      </c>
      <c r="G454" s="112">
        <v>8190000793</v>
      </c>
      <c r="H454" s="179" t="s">
        <v>4941</v>
      </c>
      <c r="I454" s="71" t="s">
        <v>3540</v>
      </c>
      <c r="J454" s="71" t="s">
        <v>3541</v>
      </c>
      <c r="K454" s="113" t="s">
        <v>65</v>
      </c>
      <c r="L454" s="114">
        <v>200000</v>
      </c>
      <c r="M454" s="113" t="s">
        <v>66</v>
      </c>
      <c r="N454" s="113" t="s">
        <v>67</v>
      </c>
      <c r="O454" s="71" t="s">
        <v>3555</v>
      </c>
      <c r="P454" s="71" t="s">
        <v>3556</v>
      </c>
      <c r="Q454" s="71" t="s">
        <v>3557</v>
      </c>
      <c r="R454" s="119" t="s">
        <v>3545</v>
      </c>
      <c r="S454" s="58" t="s">
        <v>72</v>
      </c>
      <c r="T454" s="66" t="s">
        <v>3516</v>
      </c>
      <c r="U454" s="119" t="s">
        <v>74</v>
      </c>
      <c r="V454" s="66" t="s">
        <v>75</v>
      </c>
      <c r="W454" s="66" t="s">
        <v>661</v>
      </c>
      <c r="X454" s="115" t="s">
        <v>77</v>
      </c>
      <c r="Y454" s="66" t="s">
        <v>1358</v>
      </c>
      <c r="Z454" s="48" t="s">
        <v>4938</v>
      </c>
    </row>
    <row r="455" spans="1:26" x14ac:dyDescent="0.25">
      <c r="A455" s="14">
        <v>562</v>
      </c>
      <c r="B455" s="42" t="s">
        <v>3411</v>
      </c>
      <c r="C455" s="43" t="s">
        <v>9</v>
      </c>
      <c r="D455" s="42" t="s">
        <v>61</v>
      </c>
      <c r="E455" s="70">
        <v>43057</v>
      </c>
      <c r="F455" s="71" t="s">
        <v>3558</v>
      </c>
      <c r="G455" s="112">
        <v>8190000793</v>
      </c>
      <c r="H455" s="179" t="s">
        <v>4941</v>
      </c>
      <c r="I455" s="71" t="s">
        <v>3540</v>
      </c>
      <c r="J455" s="71" t="s">
        <v>3541</v>
      </c>
      <c r="K455" s="113" t="s">
        <v>65</v>
      </c>
      <c r="L455" s="114">
        <v>100000</v>
      </c>
      <c r="M455" s="113" t="s">
        <v>66</v>
      </c>
      <c r="N455" s="113" t="s">
        <v>67</v>
      </c>
      <c r="O455" s="71" t="s">
        <v>3559</v>
      </c>
      <c r="P455" s="71" t="s">
        <v>3560</v>
      </c>
      <c r="Q455" s="71" t="s">
        <v>3561</v>
      </c>
      <c r="R455" s="119" t="s">
        <v>3545</v>
      </c>
      <c r="S455" s="58" t="s">
        <v>72</v>
      </c>
      <c r="T455" s="66" t="s">
        <v>3516</v>
      </c>
      <c r="U455" s="119" t="s">
        <v>74</v>
      </c>
      <c r="V455" s="66" t="s">
        <v>75</v>
      </c>
      <c r="W455" s="66" t="s">
        <v>661</v>
      </c>
      <c r="X455" s="115" t="s">
        <v>77</v>
      </c>
      <c r="Y455" s="66" t="s">
        <v>1358</v>
      </c>
      <c r="Z455" s="48" t="s">
        <v>4938</v>
      </c>
    </row>
    <row r="456" spans="1:26" x14ac:dyDescent="0.25">
      <c r="A456" s="14">
        <v>563</v>
      </c>
      <c r="B456" s="42" t="s">
        <v>3411</v>
      </c>
      <c r="C456" s="43" t="s">
        <v>9</v>
      </c>
      <c r="D456" s="42" t="s">
        <v>61</v>
      </c>
      <c r="E456" s="70">
        <v>43109</v>
      </c>
      <c r="F456" s="71" t="s">
        <v>3562</v>
      </c>
      <c r="G456" s="112">
        <v>8191000649</v>
      </c>
      <c r="H456" s="179" t="s">
        <v>4941</v>
      </c>
      <c r="I456" s="71" t="s">
        <v>3518</v>
      </c>
      <c r="J456" s="71" t="s">
        <v>3519</v>
      </c>
      <c r="K456" s="113" t="s">
        <v>1458</v>
      </c>
      <c r="L456" s="114">
        <v>100000</v>
      </c>
      <c r="M456" s="113" t="s">
        <v>66</v>
      </c>
      <c r="N456" s="113" t="s">
        <v>67</v>
      </c>
      <c r="O456" s="71" t="s">
        <v>3563</v>
      </c>
      <c r="P456" s="71" t="s">
        <v>3564</v>
      </c>
      <c r="Q456" s="71" t="s">
        <v>3565</v>
      </c>
      <c r="R456" s="119" t="s">
        <v>3523</v>
      </c>
      <c r="S456" s="58" t="s">
        <v>72</v>
      </c>
      <c r="T456" s="66" t="s">
        <v>3516</v>
      </c>
      <c r="U456" s="119" t="s">
        <v>74</v>
      </c>
      <c r="V456" s="66" t="s">
        <v>75</v>
      </c>
      <c r="W456" s="66" t="s">
        <v>661</v>
      </c>
      <c r="X456" s="115" t="s">
        <v>77</v>
      </c>
      <c r="Y456" s="66" t="s">
        <v>1358</v>
      </c>
      <c r="Z456" s="48" t="s">
        <v>4938</v>
      </c>
    </row>
    <row r="457" spans="1:26" x14ac:dyDescent="0.25">
      <c r="A457" s="14">
        <v>564</v>
      </c>
      <c r="B457" s="42" t="s">
        <v>3411</v>
      </c>
      <c r="C457" s="43" t="s">
        <v>9</v>
      </c>
      <c r="D457" s="42" t="s">
        <v>61</v>
      </c>
      <c r="E457" s="70">
        <v>43109</v>
      </c>
      <c r="F457" s="71" t="s">
        <v>3566</v>
      </c>
      <c r="G457" s="112">
        <v>8191000649</v>
      </c>
      <c r="H457" s="179" t="s">
        <v>4941</v>
      </c>
      <c r="I457" s="71" t="s">
        <v>3518</v>
      </c>
      <c r="J457" s="71" t="s">
        <v>3519</v>
      </c>
      <c r="K457" s="113" t="s">
        <v>1458</v>
      </c>
      <c r="L457" s="114">
        <v>50000</v>
      </c>
      <c r="M457" s="113" t="s">
        <v>66</v>
      </c>
      <c r="N457" s="113" t="s">
        <v>67</v>
      </c>
      <c r="O457" s="71" t="s">
        <v>3567</v>
      </c>
      <c r="P457" s="71" t="s">
        <v>3568</v>
      </c>
      <c r="Q457" s="71" t="s">
        <v>3569</v>
      </c>
      <c r="R457" s="119" t="s">
        <v>3523</v>
      </c>
      <c r="S457" s="58" t="s">
        <v>72</v>
      </c>
      <c r="T457" s="66" t="s">
        <v>3516</v>
      </c>
      <c r="U457" s="119" t="s">
        <v>74</v>
      </c>
      <c r="V457" s="66" t="s">
        <v>75</v>
      </c>
      <c r="W457" s="66" t="s">
        <v>661</v>
      </c>
      <c r="X457" s="115" t="s">
        <v>77</v>
      </c>
      <c r="Y457" s="66" t="s">
        <v>1358</v>
      </c>
      <c r="Z457" s="48" t="s">
        <v>4938</v>
      </c>
    </row>
    <row r="458" spans="1:26" x14ac:dyDescent="0.25">
      <c r="A458" s="14">
        <v>565</v>
      </c>
      <c r="B458" s="42" t="s">
        <v>3411</v>
      </c>
      <c r="C458" s="43" t="s">
        <v>9</v>
      </c>
      <c r="D458" s="42" t="s">
        <v>61</v>
      </c>
      <c r="E458" s="70">
        <v>43109</v>
      </c>
      <c r="F458" s="71" t="s">
        <v>3570</v>
      </c>
      <c r="G458" s="112">
        <v>8191000649</v>
      </c>
      <c r="H458" s="179" t="s">
        <v>4941</v>
      </c>
      <c r="I458" s="71" t="s">
        <v>3518</v>
      </c>
      <c r="J458" s="71" t="s">
        <v>3519</v>
      </c>
      <c r="K458" s="113" t="s">
        <v>1458</v>
      </c>
      <c r="L458" s="114">
        <v>100000</v>
      </c>
      <c r="M458" s="113" t="s">
        <v>66</v>
      </c>
      <c r="N458" s="113" t="s">
        <v>67</v>
      </c>
      <c r="O458" s="71" t="s">
        <v>3571</v>
      </c>
      <c r="P458" s="71" t="s">
        <v>3572</v>
      </c>
      <c r="Q458" s="71" t="s">
        <v>3573</v>
      </c>
      <c r="R458" s="119" t="s">
        <v>3523</v>
      </c>
      <c r="S458" s="58" t="s">
        <v>72</v>
      </c>
      <c r="T458" s="66" t="s">
        <v>3516</v>
      </c>
      <c r="U458" s="119" t="s">
        <v>74</v>
      </c>
      <c r="V458" s="66" t="s">
        <v>75</v>
      </c>
      <c r="W458" s="66" t="s">
        <v>661</v>
      </c>
      <c r="X458" s="115" t="s">
        <v>77</v>
      </c>
      <c r="Y458" s="66" t="s">
        <v>1358</v>
      </c>
      <c r="Z458" s="48" t="s">
        <v>4938</v>
      </c>
    </row>
    <row r="459" spans="1:26" x14ac:dyDescent="0.25">
      <c r="A459" s="14">
        <v>566</v>
      </c>
      <c r="B459" s="42" t="s">
        <v>3411</v>
      </c>
      <c r="C459" s="43" t="s">
        <v>9</v>
      </c>
      <c r="D459" s="42" t="s">
        <v>61</v>
      </c>
      <c r="E459" s="70">
        <v>43109</v>
      </c>
      <c r="F459" s="71" t="s">
        <v>3574</v>
      </c>
      <c r="G459" s="112">
        <v>8191000649</v>
      </c>
      <c r="H459" s="179" t="s">
        <v>4941</v>
      </c>
      <c r="I459" s="71" t="s">
        <v>3518</v>
      </c>
      <c r="J459" s="71" t="s">
        <v>3519</v>
      </c>
      <c r="K459" s="113" t="s">
        <v>1458</v>
      </c>
      <c r="L459" s="114">
        <v>50000</v>
      </c>
      <c r="M459" s="113" t="s">
        <v>66</v>
      </c>
      <c r="N459" s="113" t="s">
        <v>67</v>
      </c>
      <c r="O459" s="71" t="s">
        <v>3575</v>
      </c>
      <c r="P459" s="71" t="s">
        <v>3576</v>
      </c>
      <c r="Q459" s="71" t="s">
        <v>3577</v>
      </c>
      <c r="R459" s="119" t="s">
        <v>3523</v>
      </c>
      <c r="S459" s="58" t="s">
        <v>72</v>
      </c>
      <c r="T459" s="66" t="s">
        <v>3516</v>
      </c>
      <c r="U459" s="119" t="s">
        <v>74</v>
      </c>
      <c r="V459" s="66" t="s">
        <v>75</v>
      </c>
      <c r="W459" s="66" t="s">
        <v>661</v>
      </c>
      <c r="X459" s="115" t="s">
        <v>77</v>
      </c>
      <c r="Y459" s="66" t="s">
        <v>1358</v>
      </c>
      <c r="Z459" s="48" t="s">
        <v>4938</v>
      </c>
    </row>
    <row r="460" spans="1:26" x14ac:dyDescent="0.25">
      <c r="A460" s="14">
        <v>567</v>
      </c>
      <c r="B460" s="42" t="s">
        <v>3411</v>
      </c>
      <c r="C460" s="43" t="s">
        <v>9</v>
      </c>
      <c r="D460" s="42" t="s">
        <v>61</v>
      </c>
      <c r="E460" s="70">
        <v>43109</v>
      </c>
      <c r="F460" s="71" t="s">
        <v>3578</v>
      </c>
      <c r="G460" s="112">
        <v>8191000649</v>
      </c>
      <c r="H460" s="179" t="s">
        <v>4941</v>
      </c>
      <c r="I460" s="71" t="s">
        <v>3518</v>
      </c>
      <c r="J460" s="71" t="s">
        <v>3519</v>
      </c>
      <c r="K460" s="113" t="s">
        <v>1458</v>
      </c>
      <c r="L460" s="114">
        <v>300000</v>
      </c>
      <c r="M460" s="113" t="s">
        <v>66</v>
      </c>
      <c r="N460" s="113" t="s">
        <v>67</v>
      </c>
      <c r="O460" s="71" t="s">
        <v>3579</v>
      </c>
      <c r="P460" s="71" t="s">
        <v>3580</v>
      </c>
      <c r="Q460" s="71" t="s">
        <v>3581</v>
      </c>
      <c r="R460" s="119" t="s">
        <v>3523</v>
      </c>
      <c r="S460" s="58" t="s">
        <v>72</v>
      </c>
      <c r="T460" s="66" t="s">
        <v>3516</v>
      </c>
      <c r="U460" s="119" t="s">
        <v>74</v>
      </c>
      <c r="V460" s="66" t="s">
        <v>75</v>
      </c>
      <c r="W460" s="66" t="s">
        <v>661</v>
      </c>
      <c r="X460" s="115" t="s">
        <v>77</v>
      </c>
      <c r="Y460" s="66" t="s">
        <v>1358</v>
      </c>
      <c r="Z460" s="48" t="s">
        <v>4938</v>
      </c>
    </row>
    <row r="461" spans="1:26" x14ac:dyDescent="0.25">
      <c r="A461" s="14">
        <v>569</v>
      </c>
      <c r="B461" s="42" t="s">
        <v>3411</v>
      </c>
      <c r="C461" s="43" t="s">
        <v>9</v>
      </c>
      <c r="D461" s="42" t="s">
        <v>138</v>
      </c>
      <c r="E461" s="68">
        <v>43123</v>
      </c>
      <c r="F461" s="69" t="s">
        <v>3584</v>
      </c>
      <c r="G461" s="195">
        <v>8051001379</v>
      </c>
      <c r="H461" s="179" t="s">
        <v>4941</v>
      </c>
      <c r="I461" s="69" t="s">
        <v>3586</v>
      </c>
      <c r="J461" s="69" t="s">
        <v>3587</v>
      </c>
      <c r="K461" s="123" t="s">
        <v>1633</v>
      </c>
      <c r="L461" s="124">
        <v>100000</v>
      </c>
      <c r="M461" s="123" t="s">
        <v>66</v>
      </c>
      <c r="N461" s="123" t="s">
        <v>67</v>
      </c>
      <c r="O461" s="69" t="s">
        <v>3588</v>
      </c>
      <c r="P461" s="69" t="s">
        <v>3589</v>
      </c>
      <c r="Q461" s="69" t="s">
        <v>3590</v>
      </c>
      <c r="R461" s="125" t="s">
        <v>3591</v>
      </c>
      <c r="S461" s="58" t="s">
        <v>72</v>
      </c>
      <c r="T461" s="115" t="s">
        <v>3592</v>
      </c>
      <c r="U461" s="125" t="s">
        <v>775</v>
      </c>
      <c r="V461" s="43" t="s">
        <v>3593</v>
      </c>
      <c r="W461" s="43" t="s">
        <v>661</v>
      </c>
      <c r="X461" s="66" t="s">
        <v>77</v>
      </c>
      <c r="Y461" s="115" t="s">
        <v>1358</v>
      </c>
      <c r="Z461" s="126" t="s">
        <v>4939</v>
      </c>
    </row>
    <row r="462" spans="1:26" x14ac:dyDescent="0.25">
      <c r="A462" s="14">
        <v>570</v>
      </c>
      <c r="B462" s="42" t="s">
        <v>3411</v>
      </c>
      <c r="C462" s="43" t="s">
        <v>9</v>
      </c>
      <c r="D462" s="42" t="s">
        <v>138</v>
      </c>
      <c r="E462" s="68">
        <v>43130</v>
      </c>
      <c r="F462" s="69" t="s">
        <v>3594</v>
      </c>
      <c r="G462" s="195">
        <v>8051001406</v>
      </c>
      <c r="H462" s="179" t="s">
        <v>4941</v>
      </c>
      <c r="I462" s="69" t="s">
        <v>3596</v>
      </c>
      <c r="J462" s="69" t="s">
        <v>3597</v>
      </c>
      <c r="K462" s="123" t="s">
        <v>1633</v>
      </c>
      <c r="L462" s="124">
        <v>50000</v>
      </c>
      <c r="M462" s="123" t="s">
        <v>66</v>
      </c>
      <c r="N462" s="123" t="s">
        <v>67</v>
      </c>
      <c r="O462" s="69" t="s">
        <v>3598</v>
      </c>
      <c r="P462" s="69" t="s">
        <v>3599</v>
      </c>
      <c r="Q462" s="69" t="s">
        <v>3600</v>
      </c>
      <c r="R462" s="125" t="s">
        <v>3601</v>
      </c>
      <c r="S462" s="58" t="s">
        <v>72</v>
      </c>
      <c r="T462" s="115" t="s">
        <v>3592</v>
      </c>
      <c r="U462" s="125" t="s">
        <v>775</v>
      </c>
      <c r="V462" s="43" t="s">
        <v>3593</v>
      </c>
      <c r="W462" s="43" t="s">
        <v>661</v>
      </c>
      <c r="X462" s="66" t="s">
        <v>77</v>
      </c>
      <c r="Y462" s="115" t="s">
        <v>1358</v>
      </c>
      <c r="Z462" s="126" t="s">
        <v>4939</v>
      </c>
    </row>
    <row r="463" spans="1:26" x14ac:dyDescent="0.25">
      <c r="A463" s="14">
        <v>571</v>
      </c>
      <c r="B463" s="42" t="s">
        <v>3411</v>
      </c>
      <c r="C463" s="43" t="s">
        <v>9</v>
      </c>
      <c r="D463" s="42" t="s">
        <v>138</v>
      </c>
      <c r="E463" s="68">
        <v>43127</v>
      </c>
      <c r="F463" s="69" t="s">
        <v>3602</v>
      </c>
      <c r="G463" s="195">
        <v>8025000022</v>
      </c>
      <c r="H463" s="179" t="s">
        <v>4941</v>
      </c>
      <c r="I463" s="69" t="s">
        <v>3604</v>
      </c>
      <c r="J463" s="69" t="s">
        <v>3605</v>
      </c>
      <c r="K463" s="123" t="s">
        <v>769</v>
      </c>
      <c r="L463" s="127">
        <v>100000</v>
      </c>
      <c r="M463" s="123" t="s">
        <v>66</v>
      </c>
      <c r="N463" s="123" t="s">
        <v>67</v>
      </c>
      <c r="O463" s="69" t="s">
        <v>3606</v>
      </c>
      <c r="P463" s="69" t="s">
        <v>3607</v>
      </c>
      <c r="Q463" s="69" t="s">
        <v>3608</v>
      </c>
      <c r="R463" s="125" t="s">
        <v>3609</v>
      </c>
      <c r="S463" s="58" t="s">
        <v>72</v>
      </c>
      <c r="T463" s="115" t="s">
        <v>3592</v>
      </c>
      <c r="U463" s="125" t="s">
        <v>775</v>
      </c>
      <c r="V463" s="43" t="s">
        <v>3593</v>
      </c>
      <c r="W463" s="43" t="s">
        <v>661</v>
      </c>
      <c r="X463" s="115" t="s">
        <v>502</v>
      </c>
      <c r="Y463" s="115" t="s">
        <v>1358</v>
      </c>
      <c r="Z463" s="126" t="s">
        <v>4939</v>
      </c>
    </row>
    <row r="464" spans="1:26" x14ac:dyDescent="0.25">
      <c r="A464" s="14">
        <v>572</v>
      </c>
      <c r="B464" s="42" t="s">
        <v>3411</v>
      </c>
      <c r="C464" s="43" t="s">
        <v>9</v>
      </c>
      <c r="D464" s="42" t="s">
        <v>138</v>
      </c>
      <c r="E464" s="68">
        <v>43126</v>
      </c>
      <c r="F464" s="69" t="s">
        <v>3610</v>
      </c>
      <c r="G464" s="195">
        <v>8025000022</v>
      </c>
      <c r="H464" s="179" t="s">
        <v>4941</v>
      </c>
      <c r="I464" s="69" t="s">
        <v>3604</v>
      </c>
      <c r="J464" s="69" t="s">
        <v>3605</v>
      </c>
      <c r="K464" s="123" t="s">
        <v>769</v>
      </c>
      <c r="L464" s="127">
        <v>100000</v>
      </c>
      <c r="M464" s="123" t="s">
        <v>66</v>
      </c>
      <c r="N464" s="123" t="s">
        <v>67</v>
      </c>
      <c r="O464" s="69" t="s">
        <v>3611</v>
      </c>
      <c r="P464" s="69" t="s">
        <v>3612</v>
      </c>
      <c r="Q464" s="69" t="s">
        <v>3613</v>
      </c>
      <c r="R464" s="125" t="s">
        <v>3609</v>
      </c>
      <c r="S464" s="58" t="s">
        <v>72</v>
      </c>
      <c r="T464" s="115" t="s">
        <v>3592</v>
      </c>
      <c r="U464" s="125" t="s">
        <v>775</v>
      </c>
      <c r="V464" s="43" t="s">
        <v>3593</v>
      </c>
      <c r="W464" s="126" t="s">
        <v>661</v>
      </c>
      <c r="X464" s="115" t="s">
        <v>502</v>
      </c>
      <c r="Y464" s="115" t="s">
        <v>1358</v>
      </c>
      <c r="Z464" s="126" t="s">
        <v>4939</v>
      </c>
    </row>
    <row r="465" spans="1:26" x14ac:dyDescent="0.25">
      <c r="A465" s="14">
        <v>573</v>
      </c>
      <c r="B465" s="42" t="s">
        <v>3411</v>
      </c>
      <c r="C465" s="43" t="s">
        <v>9</v>
      </c>
      <c r="D465" s="42" t="s">
        <v>138</v>
      </c>
      <c r="E465" s="68">
        <v>43121</v>
      </c>
      <c r="F465" s="69" t="s">
        <v>3614</v>
      </c>
      <c r="G465" s="195">
        <v>8044000049</v>
      </c>
      <c r="H465" s="179" t="s">
        <v>4941</v>
      </c>
      <c r="I465" s="69" t="s">
        <v>3616</v>
      </c>
      <c r="J465" s="69" t="s">
        <v>3617</v>
      </c>
      <c r="K465" s="123" t="s">
        <v>769</v>
      </c>
      <c r="L465" s="127">
        <v>50000</v>
      </c>
      <c r="M465" s="123" t="s">
        <v>66</v>
      </c>
      <c r="N465" s="123" t="s">
        <v>67</v>
      </c>
      <c r="O465" s="69" t="s">
        <v>3618</v>
      </c>
      <c r="P465" s="69" t="s">
        <v>3619</v>
      </c>
      <c r="Q465" s="69" t="s">
        <v>3620</v>
      </c>
      <c r="R465" s="125" t="s">
        <v>3621</v>
      </c>
      <c r="S465" s="58" t="s">
        <v>72</v>
      </c>
      <c r="T465" s="115" t="s">
        <v>3592</v>
      </c>
      <c r="U465" s="125" t="s">
        <v>775</v>
      </c>
      <c r="V465" s="43" t="s">
        <v>3593</v>
      </c>
      <c r="W465" s="126" t="s">
        <v>661</v>
      </c>
      <c r="X465" s="66" t="s">
        <v>77</v>
      </c>
      <c r="Y465" s="115" t="s">
        <v>1358</v>
      </c>
      <c r="Z465" s="126" t="s">
        <v>4939</v>
      </c>
    </row>
    <row r="466" spans="1:26" x14ac:dyDescent="0.25">
      <c r="A466" s="14">
        <v>574</v>
      </c>
      <c r="B466" s="42" t="s">
        <v>3411</v>
      </c>
      <c r="C466" s="43" t="s">
        <v>9</v>
      </c>
      <c r="D466" s="42" t="s">
        <v>138</v>
      </c>
      <c r="E466" s="68">
        <v>43126</v>
      </c>
      <c r="F466" s="69" t="s">
        <v>3622</v>
      </c>
      <c r="G466" s="195">
        <v>8051000945</v>
      </c>
      <c r="H466" s="179" t="s">
        <v>4941</v>
      </c>
      <c r="I466" s="69" t="s">
        <v>3624</v>
      </c>
      <c r="J466" s="69" t="s">
        <v>3625</v>
      </c>
      <c r="K466" s="123" t="s">
        <v>1633</v>
      </c>
      <c r="L466" s="124">
        <v>50000</v>
      </c>
      <c r="M466" s="123" t="s">
        <v>66</v>
      </c>
      <c r="N466" s="123" t="s">
        <v>67</v>
      </c>
      <c r="O466" s="69" t="s">
        <v>3626</v>
      </c>
      <c r="P466" s="69" t="s">
        <v>3627</v>
      </c>
      <c r="Q466" s="69" t="s">
        <v>3628</v>
      </c>
      <c r="R466" s="125" t="s">
        <v>3629</v>
      </c>
      <c r="S466" s="58" t="s">
        <v>72</v>
      </c>
      <c r="T466" s="115" t="s">
        <v>3592</v>
      </c>
      <c r="U466" s="125" t="s">
        <v>775</v>
      </c>
      <c r="V466" s="43" t="s">
        <v>3593</v>
      </c>
      <c r="W466" s="126" t="s">
        <v>661</v>
      </c>
      <c r="X466" s="66" t="s">
        <v>77</v>
      </c>
      <c r="Y466" s="115" t="s">
        <v>1358</v>
      </c>
      <c r="Z466" s="126" t="s">
        <v>4939</v>
      </c>
    </row>
    <row r="467" spans="1:26" x14ac:dyDescent="0.25">
      <c r="A467" s="14">
        <v>575</v>
      </c>
      <c r="B467" s="42" t="s">
        <v>3411</v>
      </c>
      <c r="C467" s="43" t="s">
        <v>9</v>
      </c>
      <c r="D467" s="42" t="s">
        <v>138</v>
      </c>
      <c r="E467" s="68">
        <v>43131</v>
      </c>
      <c r="F467" s="69" t="s">
        <v>3630</v>
      </c>
      <c r="G467" s="195">
        <v>8027000372</v>
      </c>
      <c r="H467" s="179" t="s">
        <v>4941</v>
      </c>
      <c r="I467" s="69" t="s">
        <v>3632</v>
      </c>
      <c r="J467" s="69" t="s">
        <v>3633</v>
      </c>
      <c r="K467" s="123" t="s">
        <v>769</v>
      </c>
      <c r="L467" s="127">
        <v>100000</v>
      </c>
      <c r="M467" s="123" t="s">
        <v>66</v>
      </c>
      <c r="N467" s="123" t="s">
        <v>67</v>
      </c>
      <c r="O467" s="69" t="s">
        <v>3634</v>
      </c>
      <c r="P467" s="69" t="s">
        <v>3635</v>
      </c>
      <c r="Q467" s="69" t="s">
        <v>3636</v>
      </c>
      <c r="R467" s="125" t="s">
        <v>3637</v>
      </c>
      <c r="S467" s="58" t="s">
        <v>72</v>
      </c>
      <c r="T467" s="115" t="s">
        <v>3592</v>
      </c>
      <c r="U467" s="125" t="s">
        <v>775</v>
      </c>
      <c r="V467" s="43" t="s">
        <v>3593</v>
      </c>
      <c r="W467" s="126" t="s">
        <v>661</v>
      </c>
      <c r="X467" s="66" t="s">
        <v>77</v>
      </c>
      <c r="Y467" s="115" t="s">
        <v>1358</v>
      </c>
      <c r="Z467" s="126" t="s">
        <v>4939</v>
      </c>
    </row>
    <row r="468" spans="1:26" x14ac:dyDescent="0.25">
      <c r="A468" s="14">
        <v>576</v>
      </c>
      <c r="B468" s="42" t="s">
        <v>3411</v>
      </c>
      <c r="C468" s="43" t="s">
        <v>9</v>
      </c>
      <c r="D468" s="42" t="s">
        <v>138</v>
      </c>
      <c r="E468" s="68">
        <v>43126</v>
      </c>
      <c r="F468" s="69" t="s">
        <v>3638</v>
      </c>
      <c r="G468" s="195">
        <v>8027000372</v>
      </c>
      <c r="H468" s="179" t="s">
        <v>4941</v>
      </c>
      <c r="I468" s="69" t="s">
        <v>3632</v>
      </c>
      <c r="J468" s="69" t="s">
        <v>3633</v>
      </c>
      <c r="K468" s="123" t="s">
        <v>769</v>
      </c>
      <c r="L468" s="127">
        <v>1000000</v>
      </c>
      <c r="M468" s="123" t="s">
        <v>66</v>
      </c>
      <c r="N468" s="123" t="s">
        <v>67</v>
      </c>
      <c r="O468" s="69" t="s">
        <v>3639</v>
      </c>
      <c r="P468" s="69" t="s">
        <v>3640</v>
      </c>
      <c r="Q468" s="69" t="s">
        <v>3641</v>
      </c>
      <c r="R468" s="125" t="s">
        <v>3637</v>
      </c>
      <c r="S468" s="58" t="s">
        <v>72</v>
      </c>
      <c r="T468" s="115" t="s">
        <v>3592</v>
      </c>
      <c r="U468" s="125" t="s">
        <v>775</v>
      </c>
      <c r="V468" s="43" t="s">
        <v>3593</v>
      </c>
      <c r="W468" s="126" t="s">
        <v>661</v>
      </c>
      <c r="X468" s="66" t="s">
        <v>77</v>
      </c>
      <c r="Y468" s="115" t="s">
        <v>1358</v>
      </c>
      <c r="Z468" s="126" t="s">
        <v>4939</v>
      </c>
    </row>
    <row r="469" spans="1:26" x14ac:dyDescent="0.25">
      <c r="A469" s="14">
        <v>577</v>
      </c>
      <c r="B469" s="42" t="s">
        <v>3411</v>
      </c>
      <c r="C469" s="43" t="s">
        <v>9</v>
      </c>
      <c r="D469" s="42" t="s">
        <v>138</v>
      </c>
      <c r="E469" s="128">
        <v>43116</v>
      </c>
      <c r="F469" s="129" t="s">
        <v>3642</v>
      </c>
      <c r="G469" s="196">
        <v>8051001379</v>
      </c>
      <c r="H469" s="179" t="s">
        <v>4941</v>
      </c>
      <c r="I469" s="129" t="s">
        <v>3586</v>
      </c>
      <c r="J469" s="129" t="s">
        <v>3587</v>
      </c>
      <c r="K469" s="130" t="s">
        <v>1633</v>
      </c>
      <c r="L469" s="124">
        <v>200000</v>
      </c>
      <c r="M469" s="130" t="s">
        <v>66</v>
      </c>
      <c r="N469" s="130" t="s">
        <v>67</v>
      </c>
      <c r="O469" s="129" t="s">
        <v>3643</v>
      </c>
      <c r="P469" s="129" t="s">
        <v>3644</v>
      </c>
      <c r="Q469" s="129" t="s">
        <v>3645</v>
      </c>
      <c r="R469" s="125" t="s">
        <v>3591</v>
      </c>
      <c r="S469" s="58" t="s">
        <v>72</v>
      </c>
      <c r="T469" s="115" t="s">
        <v>3592</v>
      </c>
      <c r="U469" s="125" t="s">
        <v>775</v>
      </c>
      <c r="V469" s="43" t="s">
        <v>3593</v>
      </c>
      <c r="W469" s="126" t="s">
        <v>661</v>
      </c>
      <c r="X469" s="66" t="s">
        <v>77</v>
      </c>
      <c r="Y469" s="115" t="s">
        <v>1358</v>
      </c>
      <c r="Z469" s="126" t="s">
        <v>4939</v>
      </c>
    </row>
    <row r="470" spans="1:26" x14ac:dyDescent="0.25">
      <c r="A470" s="14">
        <v>578</v>
      </c>
      <c r="B470" s="42" t="s">
        <v>3411</v>
      </c>
      <c r="C470" s="43" t="s">
        <v>9</v>
      </c>
      <c r="D470" s="42" t="s">
        <v>138</v>
      </c>
      <c r="E470" s="128">
        <v>43116</v>
      </c>
      <c r="F470" s="129" t="s">
        <v>3646</v>
      </c>
      <c r="G470" s="196">
        <v>8051001379</v>
      </c>
      <c r="H470" s="179" t="s">
        <v>4941</v>
      </c>
      <c r="I470" s="129" t="s">
        <v>3586</v>
      </c>
      <c r="J470" s="129" t="s">
        <v>3587</v>
      </c>
      <c r="K470" s="130" t="s">
        <v>1633</v>
      </c>
      <c r="L470" s="124">
        <v>100000</v>
      </c>
      <c r="M470" s="130" t="s">
        <v>66</v>
      </c>
      <c r="N470" s="130" t="s">
        <v>67</v>
      </c>
      <c r="O470" s="129" t="s">
        <v>3647</v>
      </c>
      <c r="P470" s="129" t="s">
        <v>3648</v>
      </c>
      <c r="Q470" s="129" t="s">
        <v>3645</v>
      </c>
      <c r="R470" s="125" t="s">
        <v>3591</v>
      </c>
      <c r="S470" s="58" t="s">
        <v>72</v>
      </c>
      <c r="T470" s="115" t="s">
        <v>3592</v>
      </c>
      <c r="U470" s="125" t="s">
        <v>775</v>
      </c>
      <c r="V470" s="43" t="s">
        <v>3593</v>
      </c>
      <c r="W470" s="126" t="s">
        <v>661</v>
      </c>
      <c r="X470" s="66" t="s">
        <v>77</v>
      </c>
      <c r="Y470" s="115" t="s">
        <v>1358</v>
      </c>
      <c r="Z470" s="126" t="s">
        <v>4939</v>
      </c>
    </row>
    <row r="471" spans="1:26" x14ac:dyDescent="0.25">
      <c r="A471" s="14">
        <v>579</v>
      </c>
      <c r="B471" s="42" t="s">
        <v>3411</v>
      </c>
      <c r="C471" s="43" t="s">
        <v>9</v>
      </c>
      <c r="D471" s="42" t="s">
        <v>138</v>
      </c>
      <c r="E471" s="128">
        <v>43116</v>
      </c>
      <c r="F471" s="129" t="s">
        <v>3649</v>
      </c>
      <c r="G471" s="196">
        <v>8051001379</v>
      </c>
      <c r="H471" s="179" t="s">
        <v>4941</v>
      </c>
      <c r="I471" s="129" t="s">
        <v>3586</v>
      </c>
      <c r="J471" s="129" t="s">
        <v>3587</v>
      </c>
      <c r="K471" s="130" t="s">
        <v>1633</v>
      </c>
      <c r="L471" s="124">
        <v>100000</v>
      </c>
      <c r="M471" s="130" t="s">
        <v>66</v>
      </c>
      <c r="N471" s="130" t="s">
        <v>67</v>
      </c>
      <c r="O471" s="129" t="s">
        <v>3650</v>
      </c>
      <c r="P471" s="129" t="s">
        <v>3651</v>
      </c>
      <c r="Q471" s="129" t="s">
        <v>3645</v>
      </c>
      <c r="R471" s="125" t="s">
        <v>3591</v>
      </c>
      <c r="S471" s="58" t="s">
        <v>72</v>
      </c>
      <c r="T471" s="115" t="s">
        <v>3592</v>
      </c>
      <c r="U471" s="125" t="s">
        <v>775</v>
      </c>
      <c r="V471" s="43" t="s">
        <v>3593</v>
      </c>
      <c r="W471" s="126" t="s">
        <v>661</v>
      </c>
      <c r="X471" s="66" t="s">
        <v>77</v>
      </c>
      <c r="Y471" s="115" t="s">
        <v>1358</v>
      </c>
      <c r="Z471" s="126" t="s">
        <v>4939</v>
      </c>
    </row>
    <row r="472" spans="1:26" x14ac:dyDescent="0.25">
      <c r="A472" s="14">
        <v>580</v>
      </c>
      <c r="B472" s="42" t="s">
        <v>3411</v>
      </c>
      <c r="C472" s="43" t="s">
        <v>9</v>
      </c>
      <c r="D472" s="42" t="s">
        <v>138</v>
      </c>
      <c r="E472" s="128">
        <v>43116</v>
      </c>
      <c r="F472" s="129" t="s">
        <v>3652</v>
      </c>
      <c r="G472" s="196">
        <v>8051001379</v>
      </c>
      <c r="H472" s="179" t="s">
        <v>4941</v>
      </c>
      <c r="I472" s="129" t="s">
        <v>3586</v>
      </c>
      <c r="J472" s="129" t="s">
        <v>3587</v>
      </c>
      <c r="K472" s="130" t="s">
        <v>1633</v>
      </c>
      <c r="L472" s="124">
        <v>100000</v>
      </c>
      <c r="M472" s="130" t="s">
        <v>66</v>
      </c>
      <c r="N472" s="130" t="s">
        <v>67</v>
      </c>
      <c r="O472" s="129" t="s">
        <v>3653</v>
      </c>
      <c r="P472" s="129" t="s">
        <v>3654</v>
      </c>
      <c r="Q472" s="129" t="s">
        <v>3645</v>
      </c>
      <c r="R472" s="125" t="s">
        <v>3591</v>
      </c>
      <c r="S472" s="58" t="s">
        <v>72</v>
      </c>
      <c r="T472" s="115" t="s">
        <v>3592</v>
      </c>
      <c r="U472" s="125" t="s">
        <v>775</v>
      </c>
      <c r="V472" s="43" t="s">
        <v>3593</v>
      </c>
      <c r="W472" s="126" t="s">
        <v>661</v>
      </c>
      <c r="X472" s="66" t="s">
        <v>77</v>
      </c>
      <c r="Y472" s="115" t="s">
        <v>1358</v>
      </c>
      <c r="Z472" s="126" t="s">
        <v>4939</v>
      </c>
    </row>
    <row r="473" spans="1:26" x14ac:dyDescent="0.25">
      <c r="A473" s="14">
        <v>581</v>
      </c>
      <c r="B473" s="42" t="s">
        <v>3411</v>
      </c>
      <c r="C473" s="43" t="s">
        <v>9</v>
      </c>
      <c r="D473" s="42" t="s">
        <v>138</v>
      </c>
      <c r="E473" s="128">
        <v>43116</v>
      </c>
      <c r="F473" s="129" t="s">
        <v>3655</v>
      </c>
      <c r="G473" s="196">
        <v>8051001379</v>
      </c>
      <c r="H473" s="179" t="s">
        <v>4941</v>
      </c>
      <c r="I473" s="129" t="s">
        <v>3586</v>
      </c>
      <c r="J473" s="129" t="s">
        <v>3587</v>
      </c>
      <c r="K473" s="130" t="s">
        <v>1633</v>
      </c>
      <c r="L473" s="124">
        <v>100000</v>
      </c>
      <c r="M473" s="130" t="s">
        <v>66</v>
      </c>
      <c r="N473" s="130" t="s">
        <v>67</v>
      </c>
      <c r="O473" s="129" t="s">
        <v>3656</v>
      </c>
      <c r="P473" s="129" t="s">
        <v>3657</v>
      </c>
      <c r="Q473" s="129" t="s">
        <v>3645</v>
      </c>
      <c r="R473" s="125" t="s">
        <v>3591</v>
      </c>
      <c r="S473" s="58" t="s">
        <v>72</v>
      </c>
      <c r="T473" s="115" t="s">
        <v>3592</v>
      </c>
      <c r="U473" s="125" t="s">
        <v>775</v>
      </c>
      <c r="V473" s="43" t="s">
        <v>3593</v>
      </c>
      <c r="W473" s="126" t="s">
        <v>661</v>
      </c>
      <c r="X473" s="66" t="s">
        <v>77</v>
      </c>
      <c r="Y473" s="115" t="s">
        <v>1358</v>
      </c>
      <c r="Z473" s="126" t="s">
        <v>4939</v>
      </c>
    </row>
    <row r="474" spans="1:26" x14ac:dyDescent="0.25">
      <c r="A474" s="14">
        <v>582</v>
      </c>
      <c r="B474" s="42" t="s">
        <v>3411</v>
      </c>
      <c r="C474" s="43" t="s">
        <v>9</v>
      </c>
      <c r="D474" s="42" t="s">
        <v>138</v>
      </c>
      <c r="E474" s="68">
        <v>43119</v>
      </c>
      <c r="F474" s="69" t="s">
        <v>3658</v>
      </c>
      <c r="G474" s="195">
        <v>8051001379</v>
      </c>
      <c r="H474" s="179" t="s">
        <v>4941</v>
      </c>
      <c r="I474" s="69" t="s">
        <v>3586</v>
      </c>
      <c r="J474" s="69" t="s">
        <v>3587</v>
      </c>
      <c r="K474" s="123" t="s">
        <v>1633</v>
      </c>
      <c r="L474" s="131">
        <v>100000</v>
      </c>
      <c r="M474" s="123" t="s">
        <v>66</v>
      </c>
      <c r="N474" s="123" t="s">
        <v>67</v>
      </c>
      <c r="O474" s="69" t="s">
        <v>3659</v>
      </c>
      <c r="P474" s="69" t="s">
        <v>3660</v>
      </c>
      <c r="Q474" s="69" t="s">
        <v>3645</v>
      </c>
      <c r="R474" s="125" t="s">
        <v>3591</v>
      </c>
      <c r="S474" s="58" t="s">
        <v>72</v>
      </c>
      <c r="T474" s="115" t="s">
        <v>3592</v>
      </c>
      <c r="U474" s="125" t="s">
        <v>775</v>
      </c>
      <c r="V474" s="43" t="s">
        <v>3593</v>
      </c>
      <c r="W474" s="126" t="s">
        <v>661</v>
      </c>
      <c r="X474" s="66" t="s">
        <v>77</v>
      </c>
      <c r="Y474" s="115" t="s">
        <v>1358</v>
      </c>
      <c r="Z474" s="126" t="s">
        <v>4939</v>
      </c>
    </row>
    <row r="475" spans="1:26" x14ac:dyDescent="0.25">
      <c r="A475" s="14">
        <v>583</v>
      </c>
      <c r="B475" s="42" t="s">
        <v>3411</v>
      </c>
      <c r="C475" s="43" t="s">
        <v>9</v>
      </c>
      <c r="D475" s="42" t="s">
        <v>138</v>
      </c>
      <c r="E475" s="68">
        <v>43119</v>
      </c>
      <c r="F475" s="69" t="s">
        <v>3661</v>
      </c>
      <c r="G475" s="195">
        <v>8051001379</v>
      </c>
      <c r="H475" s="179" t="s">
        <v>4941</v>
      </c>
      <c r="I475" s="69" t="s">
        <v>3586</v>
      </c>
      <c r="J475" s="69" t="s">
        <v>3587</v>
      </c>
      <c r="K475" s="123" t="s">
        <v>1633</v>
      </c>
      <c r="L475" s="131">
        <v>100000</v>
      </c>
      <c r="M475" s="123" t="s">
        <v>66</v>
      </c>
      <c r="N475" s="123" t="s">
        <v>67</v>
      </c>
      <c r="O475" s="69" t="s">
        <v>3662</v>
      </c>
      <c r="P475" s="69" t="s">
        <v>3663</v>
      </c>
      <c r="Q475" s="69" t="s">
        <v>3645</v>
      </c>
      <c r="R475" s="125" t="s">
        <v>3591</v>
      </c>
      <c r="S475" s="58" t="s">
        <v>72</v>
      </c>
      <c r="T475" s="115" t="s">
        <v>3592</v>
      </c>
      <c r="U475" s="125" t="s">
        <v>775</v>
      </c>
      <c r="V475" s="43" t="s">
        <v>3593</v>
      </c>
      <c r="W475" s="126" t="s">
        <v>661</v>
      </c>
      <c r="X475" s="66" t="s">
        <v>77</v>
      </c>
      <c r="Y475" s="115" t="s">
        <v>1358</v>
      </c>
      <c r="Z475" s="126" t="s">
        <v>4939</v>
      </c>
    </row>
    <row r="476" spans="1:26" x14ac:dyDescent="0.25">
      <c r="A476" s="14">
        <v>584</v>
      </c>
      <c r="B476" s="42" t="s">
        <v>3411</v>
      </c>
      <c r="C476" s="43" t="s">
        <v>9</v>
      </c>
      <c r="D476" s="42" t="s">
        <v>138</v>
      </c>
      <c r="E476" s="68">
        <v>43119</v>
      </c>
      <c r="F476" s="69" t="s">
        <v>3664</v>
      </c>
      <c r="G476" s="195">
        <v>8051001379</v>
      </c>
      <c r="H476" s="179" t="s">
        <v>4941</v>
      </c>
      <c r="I476" s="69" t="s">
        <v>3586</v>
      </c>
      <c r="J476" s="69" t="s">
        <v>3587</v>
      </c>
      <c r="K476" s="123" t="s">
        <v>1633</v>
      </c>
      <c r="L476" s="131">
        <v>100000</v>
      </c>
      <c r="M476" s="123" t="s">
        <v>66</v>
      </c>
      <c r="N476" s="123" t="s">
        <v>67</v>
      </c>
      <c r="O476" s="69" t="s">
        <v>3665</v>
      </c>
      <c r="P476" s="69" t="s">
        <v>3666</v>
      </c>
      <c r="Q476" s="69" t="s">
        <v>3645</v>
      </c>
      <c r="R476" s="125" t="s">
        <v>3591</v>
      </c>
      <c r="S476" s="58" t="s">
        <v>72</v>
      </c>
      <c r="T476" s="115" t="s">
        <v>3592</v>
      </c>
      <c r="U476" s="125" t="s">
        <v>775</v>
      </c>
      <c r="V476" s="43" t="s">
        <v>3593</v>
      </c>
      <c r="W476" s="126" t="s">
        <v>661</v>
      </c>
      <c r="X476" s="66" t="s">
        <v>77</v>
      </c>
      <c r="Y476" s="115" t="s">
        <v>1358</v>
      </c>
      <c r="Z476" s="126" t="s">
        <v>4939</v>
      </c>
    </row>
    <row r="477" spans="1:26" x14ac:dyDescent="0.25">
      <c r="A477" s="14">
        <v>585</v>
      </c>
      <c r="B477" s="42" t="s">
        <v>3411</v>
      </c>
      <c r="C477" s="43" t="s">
        <v>9</v>
      </c>
      <c r="D477" s="42" t="s">
        <v>138</v>
      </c>
      <c r="E477" s="68">
        <v>43119</v>
      </c>
      <c r="F477" s="69" t="s">
        <v>3667</v>
      </c>
      <c r="G477" s="195">
        <v>8051001379</v>
      </c>
      <c r="H477" s="179" t="s">
        <v>4941</v>
      </c>
      <c r="I477" s="69" t="s">
        <v>3586</v>
      </c>
      <c r="J477" s="69" t="s">
        <v>3587</v>
      </c>
      <c r="K477" s="123" t="s">
        <v>1633</v>
      </c>
      <c r="L477" s="131">
        <v>100000</v>
      </c>
      <c r="M477" s="123" t="s">
        <v>66</v>
      </c>
      <c r="N477" s="123" t="s">
        <v>67</v>
      </c>
      <c r="O477" s="69" t="s">
        <v>3668</v>
      </c>
      <c r="P477" s="69" t="s">
        <v>3669</v>
      </c>
      <c r="Q477" s="69" t="s">
        <v>3645</v>
      </c>
      <c r="R477" s="125" t="s">
        <v>3591</v>
      </c>
      <c r="S477" s="58" t="s">
        <v>72</v>
      </c>
      <c r="T477" s="115" t="s">
        <v>3592</v>
      </c>
      <c r="U477" s="125" t="s">
        <v>775</v>
      </c>
      <c r="V477" s="43" t="s">
        <v>3593</v>
      </c>
      <c r="W477" s="126" t="s">
        <v>661</v>
      </c>
      <c r="X477" s="66" t="s">
        <v>77</v>
      </c>
      <c r="Y477" s="115" t="s">
        <v>1358</v>
      </c>
      <c r="Z477" s="126" t="s">
        <v>4939</v>
      </c>
    </row>
    <row r="478" spans="1:26" x14ac:dyDescent="0.25">
      <c r="A478" s="14">
        <v>586</v>
      </c>
      <c r="B478" s="42" t="s">
        <v>3411</v>
      </c>
      <c r="C478" s="43" t="s">
        <v>9</v>
      </c>
      <c r="D478" s="42" t="s">
        <v>138</v>
      </c>
      <c r="E478" s="68">
        <v>43119</v>
      </c>
      <c r="F478" s="69" t="s">
        <v>3670</v>
      </c>
      <c r="G478" s="195">
        <v>8051001379</v>
      </c>
      <c r="H478" s="179" t="s">
        <v>4941</v>
      </c>
      <c r="I478" s="69" t="s">
        <v>3586</v>
      </c>
      <c r="J478" s="69" t="s">
        <v>3587</v>
      </c>
      <c r="K478" s="123" t="s">
        <v>1633</v>
      </c>
      <c r="L478" s="131">
        <v>100000</v>
      </c>
      <c r="M478" s="123" t="s">
        <v>66</v>
      </c>
      <c r="N478" s="123" t="s">
        <v>67</v>
      </c>
      <c r="O478" s="69" t="s">
        <v>3671</v>
      </c>
      <c r="P478" s="69" t="s">
        <v>3672</v>
      </c>
      <c r="Q478" s="69" t="s">
        <v>3645</v>
      </c>
      <c r="R478" s="125" t="s">
        <v>3591</v>
      </c>
      <c r="S478" s="58" t="s">
        <v>72</v>
      </c>
      <c r="T478" s="115" t="s">
        <v>3592</v>
      </c>
      <c r="U478" s="125" t="s">
        <v>775</v>
      </c>
      <c r="V478" s="43" t="s">
        <v>3593</v>
      </c>
      <c r="W478" s="126" t="s">
        <v>661</v>
      </c>
      <c r="X478" s="66" t="s">
        <v>77</v>
      </c>
      <c r="Y478" s="115" t="s">
        <v>1358</v>
      </c>
      <c r="Z478" s="126" t="s">
        <v>4939</v>
      </c>
    </row>
    <row r="479" spans="1:26" x14ac:dyDescent="0.25">
      <c r="A479" s="14">
        <v>587</v>
      </c>
      <c r="B479" s="42" t="s">
        <v>3411</v>
      </c>
      <c r="C479" s="43" t="s">
        <v>9</v>
      </c>
      <c r="D479" s="42" t="s">
        <v>138</v>
      </c>
      <c r="E479" s="68">
        <v>43119</v>
      </c>
      <c r="F479" s="69" t="s">
        <v>3673</v>
      </c>
      <c r="G479" s="195">
        <v>8051001379</v>
      </c>
      <c r="H479" s="179" t="s">
        <v>4941</v>
      </c>
      <c r="I479" s="69" t="s">
        <v>3586</v>
      </c>
      <c r="J479" s="69" t="s">
        <v>3587</v>
      </c>
      <c r="K479" s="123" t="s">
        <v>1633</v>
      </c>
      <c r="L479" s="131">
        <v>100000</v>
      </c>
      <c r="M479" s="123" t="s">
        <v>66</v>
      </c>
      <c r="N479" s="123" t="s">
        <v>67</v>
      </c>
      <c r="O479" s="69" t="s">
        <v>3674</v>
      </c>
      <c r="P479" s="69" t="s">
        <v>3675</v>
      </c>
      <c r="Q479" s="69" t="s">
        <v>3645</v>
      </c>
      <c r="R479" s="125" t="s">
        <v>3591</v>
      </c>
      <c r="S479" s="58" t="s">
        <v>72</v>
      </c>
      <c r="T479" s="115" t="s">
        <v>3592</v>
      </c>
      <c r="U479" s="125" t="s">
        <v>775</v>
      </c>
      <c r="V479" s="43" t="s">
        <v>3593</v>
      </c>
      <c r="W479" s="126" t="s">
        <v>661</v>
      </c>
      <c r="X479" s="66" t="s">
        <v>77</v>
      </c>
      <c r="Y479" s="115" t="s">
        <v>1358</v>
      </c>
      <c r="Z479" s="126" t="s">
        <v>4939</v>
      </c>
    </row>
    <row r="480" spans="1:26" x14ac:dyDescent="0.25">
      <c r="A480" s="14">
        <v>588</v>
      </c>
      <c r="B480" s="42" t="s">
        <v>3411</v>
      </c>
      <c r="C480" s="43" t="s">
        <v>9</v>
      </c>
      <c r="D480" s="42" t="s">
        <v>138</v>
      </c>
      <c r="E480" s="68">
        <v>43119</v>
      </c>
      <c r="F480" s="69" t="s">
        <v>3676</v>
      </c>
      <c r="G480" s="195">
        <v>8051001379</v>
      </c>
      <c r="H480" s="179" t="s">
        <v>4941</v>
      </c>
      <c r="I480" s="69" t="s">
        <v>3586</v>
      </c>
      <c r="J480" s="69" t="s">
        <v>3587</v>
      </c>
      <c r="K480" s="123" t="s">
        <v>1633</v>
      </c>
      <c r="L480" s="131">
        <v>50000</v>
      </c>
      <c r="M480" s="123" t="s">
        <v>66</v>
      </c>
      <c r="N480" s="123" t="s">
        <v>67</v>
      </c>
      <c r="O480" s="69" t="s">
        <v>3677</v>
      </c>
      <c r="P480" s="69" t="s">
        <v>3678</v>
      </c>
      <c r="Q480" s="69" t="s">
        <v>3645</v>
      </c>
      <c r="R480" s="125" t="s">
        <v>3591</v>
      </c>
      <c r="S480" s="58" t="s">
        <v>72</v>
      </c>
      <c r="T480" s="115" t="s">
        <v>3592</v>
      </c>
      <c r="U480" s="125" t="s">
        <v>775</v>
      </c>
      <c r="V480" s="43" t="s">
        <v>3593</v>
      </c>
      <c r="W480" s="126" t="s">
        <v>661</v>
      </c>
      <c r="X480" s="66" t="s">
        <v>77</v>
      </c>
      <c r="Y480" s="115" t="s">
        <v>1358</v>
      </c>
      <c r="Z480" s="126" t="s">
        <v>4939</v>
      </c>
    </row>
    <row r="481" spans="1:26" x14ac:dyDescent="0.25">
      <c r="A481" s="14">
        <v>589</v>
      </c>
      <c r="B481" s="42" t="s">
        <v>3411</v>
      </c>
      <c r="C481" s="43" t="s">
        <v>9</v>
      </c>
      <c r="D481" s="42" t="s">
        <v>138</v>
      </c>
      <c r="E481" s="68">
        <v>43119</v>
      </c>
      <c r="F481" s="69" t="s">
        <v>3679</v>
      </c>
      <c r="G481" s="195">
        <v>8051001379</v>
      </c>
      <c r="H481" s="179" t="s">
        <v>4941</v>
      </c>
      <c r="I481" s="69" t="s">
        <v>3586</v>
      </c>
      <c r="J481" s="69" t="s">
        <v>3587</v>
      </c>
      <c r="K481" s="123" t="s">
        <v>1633</v>
      </c>
      <c r="L481" s="131">
        <v>150000</v>
      </c>
      <c r="M481" s="123" t="s">
        <v>66</v>
      </c>
      <c r="N481" s="123" t="s">
        <v>67</v>
      </c>
      <c r="O481" s="69" t="s">
        <v>3680</v>
      </c>
      <c r="P481" s="69" t="s">
        <v>3681</v>
      </c>
      <c r="Q481" s="69" t="s">
        <v>3645</v>
      </c>
      <c r="R481" s="125" t="s">
        <v>3591</v>
      </c>
      <c r="S481" s="58" t="s">
        <v>72</v>
      </c>
      <c r="T481" s="115" t="s">
        <v>3592</v>
      </c>
      <c r="U481" s="125" t="s">
        <v>775</v>
      </c>
      <c r="V481" s="43" t="s">
        <v>3593</v>
      </c>
      <c r="W481" s="126" t="s">
        <v>661</v>
      </c>
      <c r="X481" s="66" t="s">
        <v>77</v>
      </c>
      <c r="Y481" s="115" t="s">
        <v>1358</v>
      </c>
      <c r="Z481" s="126" t="s">
        <v>4939</v>
      </c>
    </row>
    <row r="482" spans="1:26" x14ac:dyDescent="0.25">
      <c r="A482" s="14">
        <v>590</v>
      </c>
      <c r="B482" s="42" t="s">
        <v>3411</v>
      </c>
      <c r="C482" s="43" t="s">
        <v>9</v>
      </c>
      <c r="D482" s="42" t="s">
        <v>138</v>
      </c>
      <c r="E482" s="68">
        <v>43124</v>
      </c>
      <c r="F482" s="69" t="s">
        <v>3682</v>
      </c>
      <c r="G482" s="195">
        <v>8027000615</v>
      </c>
      <c r="H482" s="179" t="s">
        <v>4941</v>
      </c>
      <c r="I482" s="69" t="s">
        <v>3684</v>
      </c>
      <c r="J482" s="69" t="s">
        <v>3685</v>
      </c>
      <c r="K482" s="123" t="s">
        <v>1633</v>
      </c>
      <c r="L482" s="124">
        <v>50000</v>
      </c>
      <c r="M482" s="123" t="s">
        <v>66</v>
      </c>
      <c r="N482" s="123" t="s">
        <v>67</v>
      </c>
      <c r="O482" s="69" t="s">
        <v>3686</v>
      </c>
      <c r="P482" s="69" t="s">
        <v>3687</v>
      </c>
      <c r="Q482" s="69" t="s">
        <v>3688</v>
      </c>
      <c r="R482" s="125" t="s">
        <v>3689</v>
      </c>
      <c r="S482" s="58" t="s">
        <v>72</v>
      </c>
      <c r="T482" s="115" t="s">
        <v>3592</v>
      </c>
      <c r="U482" s="125" t="s">
        <v>775</v>
      </c>
      <c r="V482" s="43" t="s">
        <v>3593</v>
      </c>
      <c r="W482" s="126" t="s">
        <v>661</v>
      </c>
      <c r="X482" s="66" t="s">
        <v>77</v>
      </c>
      <c r="Y482" s="115" t="s">
        <v>1358</v>
      </c>
      <c r="Z482" s="126" t="s">
        <v>4939</v>
      </c>
    </row>
    <row r="483" spans="1:26" x14ac:dyDescent="0.25">
      <c r="A483" s="14">
        <v>591</v>
      </c>
      <c r="B483" s="42" t="s">
        <v>3411</v>
      </c>
      <c r="C483" s="43" t="s">
        <v>9</v>
      </c>
      <c r="D483" s="42" t="s">
        <v>138</v>
      </c>
      <c r="E483" s="68">
        <v>43122</v>
      </c>
      <c r="F483" s="69" t="s">
        <v>3690</v>
      </c>
      <c r="G483" s="195">
        <v>8051001071</v>
      </c>
      <c r="H483" s="179" t="s">
        <v>4941</v>
      </c>
      <c r="I483" s="69" t="s">
        <v>3692</v>
      </c>
      <c r="J483" s="69" t="s">
        <v>3693</v>
      </c>
      <c r="K483" s="123" t="s">
        <v>1633</v>
      </c>
      <c r="L483" s="124">
        <v>100000</v>
      </c>
      <c r="M483" s="123" t="s">
        <v>66</v>
      </c>
      <c r="N483" s="123" t="s">
        <v>67</v>
      </c>
      <c r="O483" s="69" t="s">
        <v>3694</v>
      </c>
      <c r="P483" s="69" t="s">
        <v>3695</v>
      </c>
      <c r="Q483" s="69" t="s">
        <v>3696</v>
      </c>
      <c r="R483" s="125" t="s">
        <v>3697</v>
      </c>
      <c r="S483" s="58" t="s">
        <v>72</v>
      </c>
      <c r="T483" s="115" t="s">
        <v>3592</v>
      </c>
      <c r="U483" s="125" t="s">
        <v>775</v>
      </c>
      <c r="V483" s="43" t="s">
        <v>3593</v>
      </c>
      <c r="W483" s="126" t="s">
        <v>661</v>
      </c>
      <c r="X483" s="66" t="s">
        <v>77</v>
      </c>
      <c r="Y483" s="115" t="s">
        <v>1358</v>
      </c>
      <c r="Z483" s="126" t="s">
        <v>4939</v>
      </c>
    </row>
    <row r="484" spans="1:26" x14ac:dyDescent="0.25">
      <c r="A484" s="14">
        <v>592</v>
      </c>
      <c r="B484" s="42" t="s">
        <v>3411</v>
      </c>
      <c r="C484" s="43" t="s">
        <v>9</v>
      </c>
      <c r="D484" s="42" t="s">
        <v>138</v>
      </c>
      <c r="E484" s="68">
        <v>43124</v>
      </c>
      <c r="F484" s="69" t="s">
        <v>3698</v>
      </c>
      <c r="G484" s="195">
        <v>8056000033</v>
      </c>
      <c r="H484" s="179" t="s">
        <v>4941</v>
      </c>
      <c r="I484" s="69" t="s">
        <v>3700</v>
      </c>
      <c r="J484" s="69" t="s">
        <v>3701</v>
      </c>
      <c r="K484" s="123" t="s">
        <v>769</v>
      </c>
      <c r="L484" s="127">
        <v>100000</v>
      </c>
      <c r="M484" s="123" t="s">
        <v>66</v>
      </c>
      <c r="N484" s="123" t="s">
        <v>67</v>
      </c>
      <c r="O484" s="69" t="s">
        <v>3702</v>
      </c>
      <c r="P484" s="69" t="s">
        <v>3703</v>
      </c>
      <c r="Q484" s="69" t="s">
        <v>3704</v>
      </c>
      <c r="R484" s="125" t="s">
        <v>3705</v>
      </c>
      <c r="S484" s="58" t="s">
        <v>72</v>
      </c>
      <c r="T484" s="115" t="s">
        <v>3592</v>
      </c>
      <c r="U484" s="125" t="s">
        <v>775</v>
      </c>
      <c r="V484" s="43" t="s">
        <v>3593</v>
      </c>
      <c r="W484" s="126" t="s">
        <v>661</v>
      </c>
      <c r="X484" s="115" t="s">
        <v>502</v>
      </c>
      <c r="Y484" s="115" t="s">
        <v>1358</v>
      </c>
      <c r="Z484" s="126" t="s">
        <v>4939</v>
      </c>
    </row>
    <row r="485" spans="1:26" x14ac:dyDescent="0.25">
      <c r="A485" s="14">
        <v>593</v>
      </c>
      <c r="B485" s="42" t="s">
        <v>3411</v>
      </c>
      <c r="C485" s="43" t="s">
        <v>9</v>
      </c>
      <c r="D485" s="42" t="s">
        <v>138</v>
      </c>
      <c r="E485" s="68">
        <v>43125</v>
      </c>
      <c r="F485" s="69" t="s">
        <v>3706</v>
      </c>
      <c r="G485" s="195">
        <v>8027000349</v>
      </c>
      <c r="H485" s="179" t="s">
        <v>4941</v>
      </c>
      <c r="I485" s="69" t="s">
        <v>3708</v>
      </c>
      <c r="J485" s="69" t="s">
        <v>3709</v>
      </c>
      <c r="K485" s="123" t="s">
        <v>1633</v>
      </c>
      <c r="L485" s="124">
        <v>50000</v>
      </c>
      <c r="M485" s="123" t="s">
        <v>66</v>
      </c>
      <c r="N485" s="123" t="s">
        <v>67</v>
      </c>
      <c r="O485" s="69" t="s">
        <v>3710</v>
      </c>
      <c r="P485" s="69" t="s">
        <v>3711</v>
      </c>
      <c r="Q485" s="69" t="s">
        <v>3712</v>
      </c>
      <c r="R485" s="125" t="s">
        <v>3713</v>
      </c>
      <c r="S485" s="58" t="s">
        <v>72</v>
      </c>
      <c r="T485" s="115" t="s">
        <v>3592</v>
      </c>
      <c r="U485" s="125" t="s">
        <v>775</v>
      </c>
      <c r="V485" s="43" t="s">
        <v>3593</v>
      </c>
      <c r="W485" s="126" t="s">
        <v>661</v>
      </c>
      <c r="X485" s="66" t="s">
        <v>77</v>
      </c>
      <c r="Y485" s="115" t="s">
        <v>1358</v>
      </c>
      <c r="Z485" s="126" t="s">
        <v>4939</v>
      </c>
    </row>
    <row r="486" spans="1:26" x14ac:dyDescent="0.25">
      <c r="A486" s="14">
        <v>594</v>
      </c>
      <c r="B486" s="42" t="s">
        <v>3411</v>
      </c>
      <c r="C486" s="43" t="s">
        <v>9</v>
      </c>
      <c r="D486" s="42" t="s">
        <v>138</v>
      </c>
      <c r="E486" s="68">
        <v>43123</v>
      </c>
      <c r="F486" s="69" t="s">
        <v>3714</v>
      </c>
      <c r="G486" s="195">
        <v>8051001379</v>
      </c>
      <c r="H486" s="179" t="s">
        <v>4941</v>
      </c>
      <c r="I486" s="69" t="s">
        <v>3586</v>
      </c>
      <c r="J486" s="69" t="s">
        <v>3587</v>
      </c>
      <c r="K486" s="123" t="s">
        <v>1633</v>
      </c>
      <c r="L486" s="124">
        <v>100000</v>
      </c>
      <c r="M486" s="123" t="s">
        <v>66</v>
      </c>
      <c r="N486" s="123" t="s">
        <v>67</v>
      </c>
      <c r="O486" s="69" t="s">
        <v>3715</v>
      </c>
      <c r="P486" s="69" t="s">
        <v>3716</v>
      </c>
      <c r="Q486" s="69" t="s">
        <v>3717</v>
      </c>
      <c r="R486" s="125" t="s">
        <v>3591</v>
      </c>
      <c r="S486" s="58" t="s">
        <v>72</v>
      </c>
      <c r="T486" s="62" t="s">
        <v>3592</v>
      </c>
      <c r="U486" s="125" t="s">
        <v>775</v>
      </c>
      <c r="V486" s="43" t="s">
        <v>3593</v>
      </c>
      <c r="W486" s="126" t="s">
        <v>661</v>
      </c>
      <c r="X486" s="66" t="s">
        <v>77</v>
      </c>
      <c r="Y486" s="115" t="s">
        <v>1358</v>
      </c>
      <c r="Z486" s="126" t="s">
        <v>4939</v>
      </c>
    </row>
    <row r="487" spans="1:26" x14ac:dyDescent="0.25">
      <c r="A487" s="14">
        <v>595</v>
      </c>
      <c r="B487" s="42" t="s">
        <v>3411</v>
      </c>
      <c r="C487" s="43" t="s">
        <v>9</v>
      </c>
      <c r="D487" s="42" t="s">
        <v>138</v>
      </c>
      <c r="E487" s="68">
        <v>43123</v>
      </c>
      <c r="F487" s="69" t="s">
        <v>3718</v>
      </c>
      <c r="G487" s="195">
        <v>8051001379</v>
      </c>
      <c r="H487" s="179" t="s">
        <v>4941</v>
      </c>
      <c r="I487" s="69" t="s">
        <v>3586</v>
      </c>
      <c r="J487" s="69" t="s">
        <v>3587</v>
      </c>
      <c r="K487" s="123" t="s">
        <v>1633</v>
      </c>
      <c r="L487" s="124">
        <v>50000</v>
      </c>
      <c r="M487" s="123" t="s">
        <v>66</v>
      </c>
      <c r="N487" s="123" t="s">
        <v>67</v>
      </c>
      <c r="O487" s="69" t="s">
        <v>3719</v>
      </c>
      <c r="P487" s="69" t="s">
        <v>3720</v>
      </c>
      <c r="Q487" s="69" t="s">
        <v>3717</v>
      </c>
      <c r="R487" s="125" t="s">
        <v>3591</v>
      </c>
      <c r="S487" s="58" t="s">
        <v>72</v>
      </c>
      <c r="T487" s="62" t="s">
        <v>3592</v>
      </c>
      <c r="U487" s="125" t="s">
        <v>775</v>
      </c>
      <c r="V487" s="43" t="s">
        <v>3593</v>
      </c>
      <c r="W487" s="126" t="s">
        <v>661</v>
      </c>
      <c r="X487" s="66" t="s">
        <v>77</v>
      </c>
      <c r="Y487" s="115" t="s">
        <v>1358</v>
      </c>
      <c r="Z487" s="126" t="s">
        <v>4939</v>
      </c>
    </row>
    <row r="488" spans="1:26" x14ac:dyDescent="0.25">
      <c r="A488" s="14">
        <v>596</v>
      </c>
      <c r="B488" s="42" t="s">
        <v>3411</v>
      </c>
      <c r="C488" s="43" t="s">
        <v>9</v>
      </c>
      <c r="D488" s="42" t="s">
        <v>138</v>
      </c>
      <c r="E488" s="68">
        <v>43123</v>
      </c>
      <c r="F488" s="69" t="s">
        <v>3721</v>
      </c>
      <c r="G488" s="195">
        <v>8051001379</v>
      </c>
      <c r="H488" s="179" t="s">
        <v>4941</v>
      </c>
      <c r="I488" s="69" t="s">
        <v>3586</v>
      </c>
      <c r="J488" s="69" t="s">
        <v>3587</v>
      </c>
      <c r="K488" s="123" t="s">
        <v>1633</v>
      </c>
      <c r="L488" s="124">
        <v>150000</v>
      </c>
      <c r="M488" s="123" t="s">
        <v>66</v>
      </c>
      <c r="N488" s="123" t="s">
        <v>67</v>
      </c>
      <c r="O488" s="69" t="s">
        <v>3722</v>
      </c>
      <c r="P488" s="69" t="s">
        <v>3723</v>
      </c>
      <c r="Q488" s="69" t="s">
        <v>3717</v>
      </c>
      <c r="R488" s="125" t="s">
        <v>3591</v>
      </c>
      <c r="S488" s="58" t="s">
        <v>72</v>
      </c>
      <c r="T488" s="62" t="s">
        <v>3592</v>
      </c>
      <c r="U488" s="125" t="s">
        <v>775</v>
      </c>
      <c r="V488" s="43" t="s">
        <v>3593</v>
      </c>
      <c r="W488" s="126" t="s">
        <v>661</v>
      </c>
      <c r="X488" s="66" t="s">
        <v>77</v>
      </c>
      <c r="Y488" s="115" t="s">
        <v>1358</v>
      </c>
      <c r="Z488" s="126" t="s">
        <v>4939</v>
      </c>
    </row>
    <row r="489" spans="1:26" x14ac:dyDescent="0.25">
      <c r="A489" s="14">
        <v>598</v>
      </c>
      <c r="B489" s="42" t="s">
        <v>3411</v>
      </c>
      <c r="C489" s="43" t="s">
        <v>9</v>
      </c>
      <c r="D489" s="42" t="s">
        <v>61</v>
      </c>
      <c r="E489" s="70">
        <v>43064</v>
      </c>
      <c r="F489" s="71" t="s">
        <v>3728</v>
      </c>
      <c r="G489" s="71">
        <v>8179001130</v>
      </c>
      <c r="H489" s="179" t="s">
        <v>4941</v>
      </c>
      <c r="I489" s="71" t="s">
        <v>1075</v>
      </c>
      <c r="J489" s="71" t="s">
        <v>1076</v>
      </c>
      <c r="K489" s="113" t="s">
        <v>109</v>
      </c>
      <c r="L489" s="114">
        <v>200000</v>
      </c>
      <c r="M489" s="113" t="s">
        <v>66</v>
      </c>
      <c r="N489" s="113" t="s">
        <v>67</v>
      </c>
      <c r="O489" s="71" t="s">
        <v>3729</v>
      </c>
      <c r="P489" s="71" t="s">
        <v>3730</v>
      </c>
      <c r="Q489" s="71" t="s">
        <v>3731</v>
      </c>
      <c r="R489" s="119" t="s">
        <v>1080</v>
      </c>
      <c r="S489" s="58" t="s">
        <v>72</v>
      </c>
      <c r="T489" s="66" t="s">
        <v>3732</v>
      </c>
      <c r="U489" s="119" t="s">
        <v>115</v>
      </c>
      <c r="V489" s="66" t="s">
        <v>75</v>
      </c>
      <c r="W489" s="66" t="s">
        <v>76</v>
      </c>
      <c r="X489" s="115" t="s">
        <v>77</v>
      </c>
      <c r="Y489" s="66" t="s">
        <v>1358</v>
      </c>
      <c r="Z489" s="48" t="s">
        <v>4938</v>
      </c>
    </row>
    <row r="490" spans="1:26" x14ac:dyDescent="0.25">
      <c r="A490" s="14">
        <v>599</v>
      </c>
      <c r="B490" s="42" t="s">
        <v>3411</v>
      </c>
      <c r="C490" s="43" t="s">
        <v>9</v>
      </c>
      <c r="D490" s="42" t="s">
        <v>61</v>
      </c>
      <c r="E490" s="70">
        <v>43068</v>
      </c>
      <c r="F490" s="71" t="s">
        <v>3733</v>
      </c>
      <c r="G490" s="71">
        <v>8179001314</v>
      </c>
      <c r="H490" s="179" t="s">
        <v>4941</v>
      </c>
      <c r="I490" s="71" t="s">
        <v>1708</v>
      </c>
      <c r="J490" s="71" t="s">
        <v>1709</v>
      </c>
      <c r="K490" s="113" t="s">
        <v>121</v>
      </c>
      <c r="L490" s="114">
        <v>300000</v>
      </c>
      <c r="M490" s="113" t="s">
        <v>66</v>
      </c>
      <c r="N490" s="113" t="s">
        <v>67</v>
      </c>
      <c r="O490" s="71" t="s">
        <v>3734</v>
      </c>
      <c r="P490" s="71" t="s">
        <v>3735</v>
      </c>
      <c r="Q490" s="71" t="s">
        <v>3736</v>
      </c>
      <c r="R490" s="119" t="s">
        <v>1713</v>
      </c>
      <c r="S490" s="58" t="s">
        <v>72</v>
      </c>
      <c r="T490" s="66" t="s">
        <v>3732</v>
      </c>
      <c r="U490" s="119" t="s">
        <v>115</v>
      </c>
      <c r="V490" s="66" t="s">
        <v>75</v>
      </c>
      <c r="W490" s="66" t="s">
        <v>76</v>
      </c>
      <c r="X490" s="115" t="s">
        <v>77</v>
      </c>
      <c r="Y490" s="66" t="s">
        <v>1358</v>
      </c>
      <c r="Z490" s="48" t="s">
        <v>4938</v>
      </c>
    </row>
    <row r="491" spans="1:26" x14ac:dyDescent="0.25">
      <c r="A491" s="14">
        <v>600</v>
      </c>
      <c r="B491" s="42" t="s">
        <v>3411</v>
      </c>
      <c r="C491" s="43" t="s">
        <v>9</v>
      </c>
      <c r="D491" s="42" t="s">
        <v>61</v>
      </c>
      <c r="E491" s="70">
        <v>43048</v>
      </c>
      <c r="F491" s="71" t="s">
        <v>3737</v>
      </c>
      <c r="G491" s="71">
        <v>8169000357</v>
      </c>
      <c r="H491" s="179" t="s">
        <v>4941</v>
      </c>
      <c r="I491" s="71" t="s">
        <v>3738</v>
      </c>
      <c r="J491" s="71" t="s">
        <v>3739</v>
      </c>
      <c r="K491" s="113" t="s">
        <v>121</v>
      </c>
      <c r="L491" s="114">
        <v>100000</v>
      </c>
      <c r="M491" s="113" t="s">
        <v>66</v>
      </c>
      <c r="N491" s="113" t="s">
        <v>67</v>
      </c>
      <c r="O491" s="71" t="s">
        <v>3740</v>
      </c>
      <c r="P491" s="71" t="s">
        <v>3741</v>
      </c>
      <c r="Q491" s="71" t="s">
        <v>3742</v>
      </c>
      <c r="R491" s="119" t="s">
        <v>3743</v>
      </c>
      <c r="S491" s="58" t="s">
        <v>72</v>
      </c>
      <c r="T491" s="66" t="s">
        <v>3732</v>
      </c>
      <c r="U491" s="119" t="s">
        <v>115</v>
      </c>
      <c r="V491" s="66" t="s">
        <v>75</v>
      </c>
      <c r="W491" s="66" t="s">
        <v>76</v>
      </c>
      <c r="X491" s="115" t="s">
        <v>77</v>
      </c>
      <c r="Y491" s="66" t="s">
        <v>1358</v>
      </c>
      <c r="Z491" s="48" t="s">
        <v>4938</v>
      </c>
    </row>
    <row r="492" spans="1:26" x14ac:dyDescent="0.25">
      <c r="A492" s="14">
        <v>601</v>
      </c>
      <c r="B492" s="42" t="s">
        <v>3411</v>
      </c>
      <c r="C492" s="43" t="s">
        <v>9</v>
      </c>
      <c r="D492" s="42" t="s">
        <v>61</v>
      </c>
      <c r="E492" s="70">
        <v>43048</v>
      </c>
      <c r="F492" s="71" t="s">
        <v>3744</v>
      </c>
      <c r="G492" s="71">
        <v>8169000357</v>
      </c>
      <c r="H492" s="179" t="s">
        <v>4941</v>
      </c>
      <c r="I492" s="71" t="s">
        <v>3738</v>
      </c>
      <c r="J492" s="71" t="s">
        <v>3739</v>
      </c>
      <c r="K492" s="113" t="s">
        <v>121</v>
      </c>
      <c r="L492" s="114">
        <v>100000</v>
      </c>
      <c r="M492" s="113" t="s">
        <v>66</v>
      </c>
      <c r="N492" s="113" t="s">
        <v>67</v>
      </c>
      <c r="O492" s="71" t="s">
        <v>3745</v>
      </c>
      <c r="P492" s="71" t="s">
        <v>3746</v>
      </c>
      <c r="Q492" s="71" t="s">
        <v>3742</v>
      </c>
      <c r="R492" s="119" t="s">
        <v>3743</v>
      </c>
      <c r="S492" s="58" t="s">
        <v>72</v>
      </c>
      <c r="T492" s="66" t="s">
        <v>3732</v>
      </c>
      <c r="U492" s="119" t="s">
        <v>115</v>
      </c>
      <c r="V492" s="66" t="s">
        <v>75</v>
      </c>
      <c r="W492" s="66" t="s">
        <v>76</v>
      </c>
      <c r="X492" s="115" t="s">
        <v>77</v>
      </c>
      <c r="Y492" s="66" t="s">
        <v>1358</v>
      </c>
      <c r="Z492" s="48" t="s">
        <v>4938</v>
      </c>
    </row>
    <row r="493" spans="1:26" x14ac:dyDescent="0.25">
      <c r="A493" s="14">
        <v>602</v>
      </c>
      <c r="B493" s="42" t="s">
        <v>3411</v>
      </c>
      <c r="C493" s="43" t="s">
        <v>9</v>
      </c>
      <c r="D493" s="42" t="s">
        <v>61</v>
      </c>
      <c r="E493" s="70">
        <v>43048</v>
      </c>
      <c r="F493" s="71" t="s">
        <v>3747</v>
      </c>
      <c r="G493" s="71">
        <v>8169000357</v>
      </c>
      <c r="H493" s="179" t="s">
        <v>4941</v>
      </c>
      <c r="I493" s="71" t="s">
        <v>3738</v>
      </c>
      <c r="J493" s="71" t="s">
        <v>3739</v>
      </c>
      <c r="K493" s="113" t="s">
        <v>121</v>
      </c>
      <c r="L493" s="114">
        <v>100000</v>
      </c>
      <c r="M493" s="113" t="s">
        <v>66</v>
      </c>
      <c r="N493" s="113" t="s">
        <v>67</v>
      </c>
      <c r="O493" s="71" t="s">
        <v>3748</v>
      </c>
      <c r="P493" s="71" t="s">
        <v>3749</v>
      </c>
      <c r="Q493" s="71" t="s">
        <v>3742</v>
      </c>
      <c r="R493" s="119" t="s">
        <v>3743</v>
      </c>
      <c r="S493" s="58" t="s">
        <v>72</v>
      </c>
      <c r="T493" s="66" t="s">
        <v>3732</v>
      </c>
      <c r="U493" s="119" t="s">
        <v>115</v>
      </c>
      <c r="V493" s="66" t="s">
        <v>75</v>
      </c>
      <c r="W493" s="66" t="s">
        <v>76</v>
      </c>
      <c r="X493" s="115" t="s">
        <v>77</v>
      </c>
      <c r="Y493" s="66" t="s">
        <v>1358</v>
      </c>
      <c r="Z493" s="48" t="s">
        <v>4938</v>
      </c>
    </row>
    <row r="494" spans="1:26" x14ac:dyDescent="0.25">
      <c r="A494" s="14">
        <v>603</v>
      </c>
      <c r="B494" s="42" t="s">
        <v>3411</v>
      </c>
      <c r="C494" s="43" t="s">
        <v>9</v>
      </c>
      <c r="D494" s="42" t="s">
        <v>61</v>
      </c>
      <c r="E494" s="70">
        <v>43072</v>
      </c>
      <c r="F494" s="71" t="s">
        <v>3750</v>
      </c>
      <c r="G494" s="71">
        <v>8179001293</v>
      </c>
      <c r="H494" s="179" t="s">
        <v>4941</v>
      </c>
      <c r="I494" s="71" t="s">
        <v>258</v>
      </c>
      <c r="J494" s="71" t="s">
        <v>259</v>
      </c>
      <c r="K494" s="113" t="s">
        <v>121</v>
      </c>
      <c r="L494" s="114">
        <v>200000</v>
      </c>
      <c r="M494" s="113" t="s">
        <v>66</v>
      </c>
      <c r="N494" s="113" t="s">
        <v>67</v>
      </c>
      <c r="O494" s="71" t="s">
        <v>3751</v>
      </c>
      <c r="P494" s="71" t="s">
        <v>3752</v>
      </c>
      <c r="Q494" s="71" t="s">
        <v>3753</v>
      </c>
      <c r="R494" s="119" t="s">
        <v>263</v>
      </c>
      <c r="S494" s="58" t="s">
        <v>72</v>
      </c>
      <c r="T494" s="66" t="s">
        <v>3732</v>
      </c>
      <c r="U494" s="119" t="s">
        <v>115</v>
      </c>
      <c r="V494" s="66" t="s">
        <v>75</v>
      </c>
      <c r="W494" s="66" t="s">
        <v>76</v>
      </c>
      <c r="X494" s="115" t="s">
        <v>77</v>
      </c>
      <c r="Y494" s="66" t="s">
        <v>1358</v>
      </c>
      <c r="Z494" s="48" t="s">
        <v>4938</v>
      </c>
    </row>
    <row r="495" spans="1:26" x14ac:dyDescent="0.25">
      <c r="A495" s="14">
        <v>604</v>
      </c>
      <c r="B495" s="42" t="s">
        <v>3411</v>
      </c>
      <c r="C495" s="43" t="s">
        <v>9</v>
      </c>
      <c r="D495" s="42" t="s">
        <v>61</v>
      </c>
      <c r="E495" s="70">
        <v>43072</v>
      </c>
      <c r="F495" s="71" t="s">
        <v>3754</v>
      </c>
      <c r="G495" s="71">
        <v>8179001293</v>
      </c>
      <c r="H495" s="179" t="s">
        <v>4941</v>
      </c>
      <c r="I495" s="71" t="s">
        <v>258</v>
      </c>
      <c r="J495" s="71" t="s">
        <v>259</v>
      </c>
      <c r="K495" s="113" t="s">
        <v>121</v>
      </c>
      <c r="L495" s="114">
        <v>100000</v>
      </c>
      <c r="M495" s="113" t="s">
        <v>66</v>
      </c>
      <c r="N495" s="113" t="s">
        <v>67</v>
      </c>
      <c r="O495" s="71" t="s">
        <v>3755</v>
      </c>
      <c r="P495" s="71" t="s">
        <v>3756</v>
      </c>
      <c r="Q495" s="71" t="s">
        <v>3757</v>
      </c>
      <c r="R495" s="119" t="s">
        <v>263</v>
      </c>
      <c r="S495" s="58" t="s">
        <v>72</v>
      </c>
      <c r="T495" s="66" t="s">
        <v>3732</v>
      </c>
      <c r="U495" s="119" t="s">
        <v>115</v>
      </c>
      <c r="V495" s="66" t="s">
        <v>75</v>
      </c>
      <c r="W495" s="66" t="s">
        <v>76</v>
      </c>
      <c r="X495" s="115" t="s">
        <v>77</v>
      </c>
      <c r="Y495" s="66" t="s">
        <v>1358</v>
      </c>
      <c r="Z495" s="48" t="s">
        <v>4938</v>
      </c>
    </row>
    <row r="496" spans="1:26" x14ac:dyDescent="0.25">
      <c r="A496" s="14">
        <v>605</v>
      </c>
      <c r="B496" s="42" t="s">
        <v>3411</v>
      </c>
      <c r="C496" s="43" t="s">
        <v>9</v>
      </c>
      <c r="D496" s="42" t="s">
        <v>61</v>
      </c>
      <c r="E496" s="70">
        <v>43089</v>
      </c>
      <c r="F496" s="71" t="s">
        <v>3758</v>
      </c>
      <c r="G496" s="71">
        <v>8179001109</v>
      </c>
      <c r="H496" s="179" t="s">
        <v>4941</v>
      </c>
      <c r="I496" s="71" t="s">
        <v>3759</v>
      </c>
      <c r="J496" s="71" t="s">
        <v>3760</v>
      </c>
      <c r="K496" s="113" t="s">
        <v>109</v>
      </c>
      <c r="L496" s="114">
        <v>150000</v>
      </c>
      <c r="M496" s="113" t="s">
        <v>66</v>
      </c>
      <c r="N496" s="113" t="s">
        <v>67</v>
      </c>
      <c r="O496" s="71" t="s">
        <v>3761</v>
      </c>
      <c r="P496" s="71" t="s">
        <v>3762</v>
      </c>
      <c r="Q496" s="71" t="s">
        <v>3763</v>
      </c>
      <c r="R496" s="119" t="s">
        <v>3764</v>
      </c>
      <c r="S496" s="58" t="s">
        <v>72</v>
      </c>
      <c r="T496" s="66" t="s">
        <v>3732</v>
      </c>
      <c r="U496" s="119" t="s">
        <v>115</v>
      </c>
      <c r="V496" s="66" t="s">
        <v>75</v>
      </c>
      <c r="W496" s="66" t="s">
        <v>76</v>
      </c>
      <c r="X496" s="115" t="s">
        <v>77</v>
      </c>
      <c r="Y496" s="66" t="s">
        <v>1358</v>
      </c>
      <c r="Z496" s="48" t="s">
        <v>4938</v>
      </c>
    </row>
    <row r="497" spans="1:26" x14ac:dyDescent="0.25">
      <c r="A497" s="14">
        <v>606</v>
      </c>
      <c r="B497" s="42" t="s">
        <v>3411</v>
      </c>
      <c r="C497" s="43" t="s">
        <v>9</v>
      </c>
      <c r="D497" s="42" t="s">
        <v>61</v>
      </c>
      <c r="E497" s="70">
        <v>43097</v>
      </c>
      <c r="F497" s="71" t="s">
        <v>3765</v>
      </c>
      <c r="G497" s="71">
        <v>8169000381</v>
      </c>
      <c r="H497" s="179" t="s">
        <v>4941</v>
      </c>
      <c r="I497" s="71" t="s">
        <v>3766</v>
      </c>
      <c r="J497" s="71" t="s">
        <v>3767</v>
      </c>
      <c r="K497" s="113" t="s">
        <v>121</v>
      </c>
      <c r="L497" s="114">
        <v>100000</v>
      </c>
      <c r="M497" s="113" t="s">
        <v>66</v>
      </c>
      <c r="N497" s="113" t="s">
        <v>67</v>
      </c>
      <c r="O497" s="71" t="s">
        <v>3768</v>
      </c>
      <c r="P497" s="71" t="s">
        <v>3769</v>
      </c>
      <c r="Q497" s="71" t="s">
        <v>3770</v>
      </c>
      <c r="R497" s="119" t="s">
        <v>3771</v>
      </c>
      <c r="S497" s="58" t="s">
        <v>72</v>
      </c>
      <c r="T497" s="66" t="s">
        <v>3732</v>
      </c>
      <c r="U497" s="119" t="s">
        <v>115</v>
      </c>
      <c r="V497" s="66" t="s">
        <v>75</v>
      </c>
      <c r="W497" s="66" t="s">
        <v>76</v>
      </c>
      <c r="X497" s="115" t="s">
        <v>77</v>
      </c>
      <c r="Y497" s="66" t="s">
        <v>1358</v>
      </c>
      <c r="Z497" s="48" t="s">
        <v>4938</v>
      </c>
    </row>
    <row r="498" spans="1:26" x14ac:dyDescent="0.25">
      <c r="A498" s="14">
        <v>607</v>
      </c>
      <c r="B498" s="42" t="s">
        <v>3411</v>
      </c>
      <c r="C498" s="43" t="s">
        <v>9</v>
      </c>
      <c r="D498" s="42" t="s">
        <v>61</v>
      </c>
      <c r="E498" s="70">
        <v>43081</v>
      </c>
      <c r="F498" s="71" t="s">
        <v>3772</v>
      </c>
      <c r="G498" s="71">
        <v>8179001293</v>
      </c>
      <c r="H498" s="179" t="s">
        <v>4941</v>
      </c>
      <c r="I498" s="71" t="s">
        <v>258</v>
      </c>
      <c r="J498" s="71" t="s">
        <v>3000</v>
      </c>
      <c r="K498" s="113" t="s">
        <v>121</v>
      </c>
      <c r="L498" s="114">
        <v>150000</v>
      </c>
      <c r="M498" s="113" t="s">
        <v>66</v>
      </c>
      <c r="N498" s="113" t="s">
        <v>67</v>
      </c>
      <c r="O498" s="71" t="s">
        <v>3773</v>
      </c>
      <c r="P498" s="71" t="s">
        <v>3774</v>
      </c>
      <c r="Q498" s="71" t="s">
        <v>3775</v>
      </c>
      <c r="R498" s="119" t="s">
        <v>263</v>
      </c>
      <c r="S498" s="58" t="s">
        <v>72</v>
      </c>
      <c r="T498" s="66" t="s">
        <v>3732</v>
      </c>
      <c r="U498" s="119" t="s">
        <v>115</v>
      </c>
      <c r="V498" s="66" t="s">
        <v>75</v>
      </c>
      <c r="W498" s="66" t="s">
        <v>76</v>
      </c>
      <c r="X498" s="115" t="s">
        <v>77</v>
      </c>
      <c r="Y498" s="66" t="s">
        <v>1358</v>
      </c>
      <c r="Z498" s="48" t="s">
        <v>4938</v>
      </c>
    </row>
    <row r="499" spans="1:26" x14ac:dyDescent="0.25">
      <c r="A499" s="14">
        <v>608</v>
      </c>
      <c r="B499" s="42" t="s">
        <v>3411</v>
      </c>
      <c r="C499" s="43" t="s">
        <v>9</v>
      </c>
      <c r="D499" s="42" t="s">
        <v>61</v>
      </c>
      <c r="E499" s="70">
        <v>43085</v>
      </c>
      <c r="F499" s="71" t="s">
        <v>3776</v>
      </c>
      <c r="G499" s="71">
        <v>8179001263</v>
      </c>
      <c r="H499" s="179" t="s">
        <v>4941</v>
      </c>
      <c r="I499" s="71" t="s">
        <v>339</v>
      </c>
      <c r="J499" s="71" t="s">
        <v>340</v>
      </c>
      <c r="K499" s="113" t="s">
        <v>121</v>
      </c>
      <c r="L499" s="114">
        <v>50000</v>
      </c>
      <c r="M499" s="113" t="s">
        <v>66</v>
      </c>
      <c r="N499" s="113" t="s">
        <v>67</v>
      </c>
      <c r="O499" s="71" t="s">
        <v>3777</v>
      </c>
      <c r="P499" s="71" t="s">
        <v>3778</v>
      </c>
      <c r="Q499" s="71" t="s">
        <v>3779</v>
      </c>
      <c r="R499" s="119" t="s">
        <v>344</v>
      </c>
      <c r="S499" s="58" t="s">
        <v>72</v>
      </c>
      <c r="T499" s="66" t="s">
        <v>3732</v>
      </c>
      <c r="U499" s="119" t="s">
        <v>115</v>
      </c>
      <c r="V499" s="66" t="s">
        <v>75</v>
      </c>
      <c r="W499" s="66" t="s">
        <v>76</v>
      </c>
      <c r="X499" s="115" t="s">
        <v>77</v>
      </c>
      <c r="Y499" s="66" t="s">
        <v>1358</v>
      </c>
      <c r="Z499" s="48" t="s">
        <v>4938</v>
      </c>
    </row>
    <row r="500" spans="1:26" x14ac:dyDescent="0.25">
      <c r="A500" s="14">
        <v>609</v>
      </c>
      <c r="B500" s="42" t="s">
        <v>3411</v>
      </c>
      <c r="C500" s="43" t="s">
        <v>9</v>
      </c>
      <c r="D500" s="42" t="s">
        <v>61</v>
      </c>
      <c r="E500" s="70">
        <v>43101</v>
      </c>
      <c r="F500" s="71" t="s">
        <v>3780</v>
      </c>
      <c r="G500" s="71">
        <v>8179001244</v>
      </c>
      <c r="H500" s="179" t="s">
        <v>4941</v>
      </c>
      <c r="I500" s="71" t="s">
        <v>2727</v>
      </c>
      <c r="J500" s="71" t="s">
        <v>2728</v>
      </c>
      <c r="K500" s="113" t="s">
        <v>121</v>
      </c>
      <c r="L500" s="114">
        <v>50000</v>
      </c>
      <c r="M500" s="113" t="s">
        <v>66</v>
      </c>
      <c r="N500" s="113" t="s">
        <v>67</v>
      </c>
      <c r="O500" s="71" t="s">
        <v>3781</v>
      </c>
      <c r="P500" s="71" t="s">
        <v>3782</v>
      </c>
      <c r="Q500" s="71" t="s">
        <v>3783</v>
      </c>
      <c r="R500" s="119" t="s">
        <v>2732</v>
      </c>
      <c r="S500" s="58" t="s">
        <v>72</v>
      </c>
      <c r="T500" s="66" t="s">
        <v>3732</v>
      </c>
      <c r="U500" s="119" t="s">
        <v>115</v>
      </c>
      <c r="V500" s="66" t="s">
        <v>75</v>
      </c>
      <c r="W500" s="66" t="s">
        <v>76</v>
      </c>
      <c r="X500" s="115" t="s">
        <v>77</v>
      </c>
      <c r="Y500" s="66" t="s">
        <v>1358</v>
      </c>
      <c r="Z500" s="48" t="s">
        <v>4938</v>
      </c>
    </row>
    <row r="501" spans="1:26" x14ac:dyDescent="0.25">
      <c r="A501" s="14">
        <v>610</v>
      </c>
      <c r="B501" s="42" t="s">
        <v>3411</v>
      </c>
      <c r="C501" s="43" t="s">
        <v>9</v>
      </c>
      <c r="D501" s="42" t="s">
        <v>138</v>
      </c>
      <c r="E501" s="70">
        <v>43120</v>
      </c>
      <c r="F501" s="71" t="s">
        <v>3784</v>
      </c>
      <c r="G501" s="71">
        <v>8169000460</v>
      </c>
      <c r="H501" s="179" t="s">
        <v>4941</v>
      </c>
      <c r="I501" s="71" t="s">
        <v>3785</v>
      </c>
      <c r="J501" s="71" t="s">
        <v>3786</v>
      </c>
      <c r="K501" s="113" t="s">
        <v>121</v>
      </c>
      <c r="L501" s="114">
        <v>50000</v>
      </c>
      <c r="M501" s="113" t="s">
        <v>66</v>
      </c>
      <c r="N501" s="113" t="s">
        <v>67</v>
      </c>
      <c r="O501" s="71" t="s">
        <v>3787</v>
      </c>
      <c r="P501" s="71" t="s">
        <v>3788</v>
      </c>
      <c r="Q501" s="71" t="s">
        <v>3789</v>
      </c>
      <c r="R501" s="119" t="s">
        <v>3790</v>
      </c>
      <c r="S501" s="58" t="s">
        <v>72</v>
      </c>
      <c r="T501" s="66" t="s">
        <v>3732</v>
      </c>
      <c r="U501" s="119" t="s">
        <v>115</v>
      </c>
      <c r="V501" s="43" t="s">
        <v>3593</v>
      </c>
      <c r="W501" s="126" t="s">
        <v>661</v>
      </c>
      <c r="X501" s="66" t="s">
        <v>77</v>
      </c>
      <c r="Y501" s="66" t="s">
        <v>1358</v>
      </c>
      <c r="Z501" s="126" t="s">
        <v>4939</v>
      </c>
    </row>
    <row r="502" spans="1:26" x14ac:dyDescent="0.25">
      <c r="A502" s="14">
        <v>611</v>
      </c>
      <c r="B502" s="42" t="s">
        <v>3411</v>
      </c>
      <c r="C502" s="43" t="s">
        <v>9</v>
      </c>
      <c r="D502" s="42" t="s">
        <v>138</v>
      </c>
      <c r="E502" s="70">
        <v>43114</v>
      </c>
      <c r="F502" s="71" t="s">
        <v>3791</v>
      </c>
      <c r="G502" s="71">
        <v>8179001243</v>
      </c>
      <c r="H502" s="179" t="s">
        <v>4941</v>
      </c>
      <c r="I502" s="71" t="s">
        <v>3792</v>
      </c>
      <c r="J502" s="71" t="s">
        <v>3793</v>
      </c>
      <c r="K502" s="113" t="s">
        <v>121</v>
      </c>
      <c r="L502" s="114">
        <v>50000</v>
      </c>
      <c r="M502" s="113" t="s">
        <v>66</v>
      </c>
      <c r="N502" s="113" t="s">
        <v>67</v>
      </c>
      <c r="O502" s="71" t="s">
        <v>3794</v>
      </c>
      <c r="P502" s="71" t="s">
        <v>3795</v>
      </c>
      <c r="Q502" s="71" t="s">
        <v>3796</v>
      </c>
      <c r="R502" s="119" t="s">
        <v>190</v>
      </c>
      <c r="S502" s="58" t="s">
        <v>72</v>
      </c>
      <c r="T502" s="66" t="s">
        <v>3732</v>
      </c>
      <c r="U502" s="119" t="s">
        <v>115</v>
      </c>
      <c r="V502" s="43" t="s">
        <v>3593</v>
      </c>
      <c r="W502" s="126" t="s">
        <v>661</v>
      </c>
      <c r="X502" s="66" t="s">
        <v>77</v>
      </c>
      <c r="Y502" s="66" t="s">
        <v>1358</v>
      </c>
      <c r="Z502" s="126" t="s">
        <v>4939</v>
      </c>
    </row>
    <row r="503" spans="1:26" x14ac:dyDescent="0.25">
      <c r="A503" s="14">
        <v>612</v>
      </c>
      <c r="B503" s="42" t="s">
        <v>3411</v>
      </c>
      <c r="C503" s="43" t="s">
        <v>9</v>
      </c>
      <c r="D503" s="42" t="s">
        <v>138</v>
      </c>
      <c r="E503" s="70">
        <v>43113</v>
      </c>
      <c r="F503" s="71" t="s">
        <v>3797</v>
      </c>
      <c r="G503" s="71">
        <v>8169000807</v>
      </c>
      <c r="H503" s="179" t="s">
        <v>4941</v>
      </c>
      <c r="I503" s="71" t="s">
        <v>3798</v>
      </c>
      <c r="J503" s="71" t="s">
        <v>3799</v>
      </c>
      <c r="K503" s="113" t="s">
        <v>121</v>
      </c>
      <c r="L503" s="114">
        <v>50000</v>
      </c>
      <c r="M503" s="113" t="s">
        <v>66</v>
      </c>
      <c r="N503" s="113" t="s">
        <v>67</v>
      </c>
      <c r="O503" s="71" t="s">
        <v>3800</v>
      </c>
      <c r="P503" s="71" t="s">
        <v>3801</v>
      </c>
      <c r="Q503" s="71" t="s">
        <v>3802</v>
      </c>
      <c r="R503" s="119" t="s">
        <v>3803</v>
      </c>
      <c r="S503" s="58" t="s">
        <v>72</v>
      </c>
      <c r="T503" s="66" t="s">
        <v>3732</v>
      </c>
      <c r="U503" s="119" t="s">
        <v>115</v>
      </c>
      <c r="V503" s="43" t="s">
        <v>3593</v>
      </c>
      <c r="W503" s="126" t="s">
        <v>661</v>
      </c>
      <c r="X503" s="66" t="s">
        <v>77</v>
      </c>
      <c r="Y503" s="66" t="s">
        <v>1358</v>
      </c>
      <c r="Z503" s="126" t="s">
        <v>4939</v>
      </c>
    </row>
    <row r="504" spans="1:26" x14ac:dyDescent="0.25">
      <c r="A504" s="14">
        <v>613</v>
      </c>
      <c r="B504" s="42" t="s">
        <v>3411</v>
      </c>
      <c r="C504" s="43" t="s">
        <v>9</v>
      </c>
      <c r="D504" s="42" t="s">
        <v>138</v>
      </c>
      <c r="E504" s="70">
        <v>43112</v>
      </c>
      <c r="F504" s="71" t="s">
        <v>3804</v>
      </c>
      <c r="G504" s="71">
        <v>8169000488</v>
      </c>
      <c r="H504" s="179" t="s">
        <v>4941</v>
      </c>
      <c r="I504" s="71" t="s">
        <v>3805</v>
      </c>
      <c r="J504" s="71" t="s">
        <v>3806</v>
      </c>
      <c r="K504" s="113" t="s">
        <v>121</v>
      </c>
      <c r="L504" s="114">
        <v>200000</v>
      </c>
      <c r="M504" s="113" t="s">
        <v>66</v>
      </c>
      <c r="N504" s="113" t="s">
        <v>67</v>
      </c>
      <c r="O504" s="71" t="s">
        <v>3807</v>
      </c>
      <c r="P504" s="71" t="s">
        <v>3808</v>
      </c>
      <c r="Q504" s="71" t="s">
        <v>3809</v>
      </c>
      <c r="R504" s="119" t="s">
        <v>3810</v>
      </c>
      <c r="S504" s="58" t="s">
        <v>72</v>
      </c>
      <c r="T504" s="66" t="s">
        <v>3732</v>
      </c>
      <c r="U504" s="119" t="s">
        <v>115</v>
      </c>
      <c r="V504" s="43" t="s">
        <v>3593</v>
      </c>
      <c r="W504" s="126" t="s">
        <v>661</v>
      </c>
      <c r="X504" s="66" t="s">
        <v>77</v>
      </c>
      <c r="Y504" s="66" t="s">
        <v>1358</v>
      </c>
      <c r="Z504" s="126" t="s">
        <v>4939</v>
      </c>
    </row>
    <row r="505" spans="1:26" x14ac:dyDescent="0.25">
      <c r="A505" s="14">
        <v>614</v>
      </c>
      <c r="B505" s="42" t="s">
        <v>3411</v>
      </c>
      <c r="C505" s="43" t="s">
        <v>9</v>
      </c>
      <c r="D505" s="42" t="s">
        <v>138</v>
      </c>
      <c r="E505" s="89">
        <v>43116</v>
      </c>
      <c r="F505" s="90" t="s">
        <v>3811</v>
      </c>
      <c r="G505" s="90">
        <v>8179001287</v>
      </c>
      <c r="H505" s="179" t="s">
        <v>4941</v>
      </c>
      <c r="I505" s="90" t="s">
        <v>3812</v>
      </c>
      <c r="J505" s="90" t="s">
        <v>3813</v>
      </c>
      <c r="K505" s="121" t="s">
        <v>121</v>
      </c>
      <c r="L505" s="114">
        <v>50000</v>
      </c>
      <c r="M505" s="121" t="s">
        <v>66</v>
      </c>
      <c r="N505" s="121" t="s">
        <v>67</v>
      </c>
      <c r="O505" s="90" t="s">
        <v>3814</v>
      </c>
      <c r="P505" s="90" t="s">
        <v>3815</v>
      </c>
      <c r="Q505" s="90" t="s">
        <v>3816</v>
      </c>
      <c r="R505" s="119" t="s">
        <v>3817</v>
      </c>
      <c r="S505" s="58" t="s">
        <v>72</v>
      </c>
      <c r="T505" s="66" t="s">
        <v>3732</v>
      </c>
      <c r="U505" s="119" t="s">
        <v>115</v>
      </c>
      <c r="V505" s="43" t="s">
        <v>3593</v>
      </c>
      <c r="W505" s="126" t="s">
        <v>661</v>
      </c>
      <c r="X505" s="66" t="s">
        <v>77</v>
      </c>
      <c r="Y505" s="66" t="s">
        <v>1358</v>
      </c>
      <c r="Z505" s="126" t="s">
        <v>4939</v>
      </c>
    </row>
    <row r="506" spans="1:26" x14ac:dyDescent="0.25">
      <c r="A506" s="14">
        <v>615</v>
      </c>
      <c r="B506" s="42" t="s">
        <v>3411</v>
      </c>
      <c r="C506" s="43" t="s">
        <v>9</v>
      </c>
      <c r="D506" s="42" t="s">
        <v>138</v>
      </c>
      <c r="E506" s="70">
        <v>43102</v>
      </c>
      <c r="F506" s="71" t="s">
        <v>3818</v>
      </c>
      <c r="G506" s="71">
        <v>8179001221</v>
      </c>
      <c r="H506" s="179" t="s">
        <v>4941</v>
      </c>
      <c r="I506" s="71" t="s">
        <v>1039</v>
      </c>
      <c r="J506" s="71" t="s">
        <v>1040</v>
      </c>
      <c r="K506" s="113" t="s">
        <v>121</v>
      </c>
      <c r="L506" s="114">
        <v>50000</v>
      </c>
      <c r="M506" s="113" t="s">
        <v>66</v>
      </c>
      <c r="N506" s="113" t="s">
        <v>67</v>
      </c>
      <c r="O506" s="71" t="s">
        <v>3819</v>
      </c>
      <c r="P506" s="71" t="s">
        <v>3820</v>
      </c>
      <c r="Q506" s="71" t="s">
        <v>3821</v>
      </c>
      <c r="R506" s="119" t="s">
        <v>1044</v>
      </c>
      <c r="S506" s="58" t="s">
        <v>72</v>
      </c>
      <c r="T506" s="66" t="s">
        <v>3732</v>
      </c>
      <c r="U506" s="119" t="s">
        <v>115</v>
      </c>
      <c r="V506" s="43" t="s">
        <v>3593</v>
      </c>
      <c r="W506" s="126" t="s">
        <v>661</v>
      </c>
      <c r="X506" s="66" t="s">
        <v>77</v>
      </c>
      <c r="Y506" s="66" t="s">
        <v>1358</v>
      </c>
      <c r="Z506" s="126" t="s">
        <v>4939</v>
      </c>
    </row>
    <row r="507" spans="1:26" x14ac:dyDescent="0.25">
      <c r="A507" s="14">
        <v>616</v>
      </c>
      <c r="B507" s="42" t="s">
        <v>3411</v>
      </c>
      <c r="C507" s="43" t="s">
        <v>9</v>
      </c>
      <c r="D507" s="42" t="s">
        <v>138</v>
      </c>
      <c r="E507" s="70">
        <v>43103</v>
      </c>
      <c r="F507" s="71" t="s">
        <v>3822</v>
      </c>
      <c r="G507" s="71">
        <v>8169000542</v>
      </c>
      <c r="H507" s="179" t="s">
        <v>4941</v>
      </c>
      <c r="I507" s="71" t="s">
        <v>3823</v>
      </c>
      <c r="J507" s="71" t="s">
        <v>3824</v>
      </c>
      <c r="K507" s="113" t="s">
        <v>109</v>
      </c>
      <c r="L507" s="114">
        <v>100000</v>
      </c>
      <c r="M507" s="113" t="s">
        <v>66</v>
      </c>
      <c r="N507" s="113" t="s">
        <v>67</v>
      </c>
      <c r="O507" s="71" t="s">
        <v>3825</v>
      </c>
      <c r="P507" s="71" t="s">
        <v>3826</v>
      </c>
      <c r="Q507" s="71" t="s">
        <v>3827</v>
      </c>
      <c r="R507" s="119" t="s">
        <v>3828</v>
      </c>
      <c r="S507" s="58" t="s">
        <v>72</v>
      </c>
      <c r="T507" s="66" t="s">
        <v>3732</v>
      </c>
      <c r="U507" s="119" t="s">
        <v>115</v>
      </c>
      <c r="V507" s="43" t="s">
        <v>3593</v>
      </c>
      <c r="W507" s="126" t="s">
        <v>661</v>
      </c>
      <c r="X507" s="66" t="s">
        <v>77</v>
      </c>
      <c r="Y507" s="66" t="s">
        <v>1358</v>
      </c>
      <c r="Z507" s="126" t="s">
        <v>4939</v>
      </c>
    </row>
    <row r="508" spans="1:26" x14ac:dyDescent="0.25">
      <c r="A508" s="14">
        <v>617</v>
      </c>
      <c r="B508" s="42" t="s">
        <v>3411</v>
      </c>
      <c r="C508" s="43" t="s">
        <v>9</v>
      </c>
      <c r="D508" s="42" t="s">
        <v>138</v>
      </c>
      <c r="E508" s="70">
        <v>43102</v>
      </c>
      <c r="F508" s="71" t="s">
        <v>3829</v>
      </c>
      <c r="G508" s="71">
        <v>8172000427</v>
      </c>
      <c r="H508" s="179" t="s">
        <v>4941</v>
      </c>
      <c r="I508" s="71" t="s">
        <v>3830</v>
      </c>
      <c r="J508" s="71" t="s">
        <v>3831</v>
      </c>
      <c r="K508" s="113" t="s">
        <v>121</v>
      </c>
      <c r="L508" s="114">
        <v>100000</v>
      </c>
      <c r="M508" s="113" t="s">
        <v>66</v>
      </c>
      <c r="N508" s="113" t="s">
        <v>67</v>
      </c>
      <c r="O508" s="71" t="s">
        <v>3832</v>
      </c>
      <c r="P508" s="71" t="s">
        <v>3833</v>
      </c>
      <c r="Q508" s="71" t="s">
        <v>3834</v>
      </c>
      <c r="R508" s="119" t="s">
        <v>3835</v>
      </c>
      <c r="S508" s="58" t="s">
        <v>72</v>
      </c>
      <c r="T508" s="66" t="s">
        <v>3732</v>
      </c>
      <c r="U508" s="119" t="s">
        <v>115</v>
      </c>
      <c r="V508" s="43" t="s">
        <v>3593</v>
      </c>
      <c r="W508" s="126" t="s">
        <v>661</v>
      </c>
      <c r="X508" s="66" t="s">
        <v>77</v>
      </c>
      <c r="Y508" s="66" t="s">
        <v>1358</v>
      </c>
      <c r="Z508" s="126" t="s">
        <v>4939</v>
      </c>
    </row>
    <row r="509" spans="1:26" x14ac:dyDescent="0.25">
      <c r="A509" s="14">
        <v>618</v>
      </c>
      <c r="B509" s="42" t="s">
        <v>3411</v>
      </c>
      <c r="C509" s="43" t="s">
        <v>9</v>
      </c>
      <c r="D509" s="42" t="s">
        <v>138</v>
      </c>
      <c r="E509" s="70">
        <v>43105</v>
      </c>
      <c r="F509" s="71" t="s">
        <v>3836</v>
      </c>
      <c r="G509" s="71">
        <v>8162000387</v>
      </c>
      <c r="H509" s="179" t="s">
        <v>4941</v>
      </c>
      <c r="I509" s="71" t="s">
        <v>311</v>
      </c>
      <c r="J509" s="71" t="s">
        <v>312</v>
      </c>
      <c r="K509" s="113" t="s">
        <v>121</v>
      </c>
      <c r="L509" s="114">
        <v>100000</v>
      </c>
      <c r="M509" s="113" t="s">
        <v>66</v>
      </c>
      <c r="N509" s="113" t="s">
        <v>67</v>
      </c>
      <c r="O509" s="71" t="s">
        <v>3837</v>
      </c>
      <c r="P509" s="71" t="s">
        <v>3838</v>
      </c>
      <c r="Q509" s="71" t="s">
        <v>3839</v>
      </c>
      <c r="R509" s="119" t="s">
        <v>316</v>
      </c>
      <c r="S509" s="58" t="s">
        <v>72</v>
      </c>
      <c r="T509" s="66" t="s">
        <v>3732</v>
      </c>
      <c r="U509" s="119" t="s">
        <v>115</v>
      </c>
      <c r="V509" s="43" t="s">
        <v>3593</v>
      </c>
      <c r="W509" s="126" t="s">
        <v>661</v>
      </c>
      <c r="X509" s="66" t="s">
        <v>77</v>
      </c>
      <c r="Y509" s="66" t="s">
        <v>1358</v>
      </c>
      <c r="Z509" s="126" t="s">
        <v>4939</v>
      </c>
    </row>
    <row r="510" spans="1:26" x14ac:dyDescent="0.25">
      <c r="A510" s="14">
        <v>619</v>
      </c>
      <c r="B510" s="42" t="s">
        <v>3411</v>
      </c>
      <c r="C510" s="43" t="s">
        <v>9</v>
      </c>
      <c r="D510" s="42" t="s">
        <v>138</v>
      </c>
      <c r="E510" s="70">
        <v>43127</v>
      </c>
      <c r="F510" s="71" t="s">
        <v>3840</v>
      </c>
      <c r="G510" s="71">
        <v>8172000254</v>
      </c>
      <c r="H510" s="179" t="s">
        <v>4941</v>
      </c>
      <c r="I510" s="71" t="s">
        <v>3841</v>
      </c>
      <c r="J510" s="71" t="s">
        <v>3842</v>
      </c>
      <c r="K510" s="113" t="s">
        <v>109</v>
      </c>
      <c r="L510" s="114">
        <v>50000</v>
      </c>
      <c r="M510" s="113" t="s">
        <v>66</v>
      </c>
      <c r="N510" s="113" t="s">
        <v>67</v>
      </c>
      <c r="O510" s="71" t="s">
        <v>3843</v>
      </c>
      <c r="P510" s="71" t="s">
        <v>3844</v>
      </c>
      <c r="Q510" s="71" t="s">
        <v>3845</v>
      </c>
      <c r="R510" s="119" t="s">
        <v>3846</v>
      </c>
      <c r="S510" s="58" t="s">
        <v>72</v>
      </c>
      <c r="T510" s="66" t="s">
        <v>3732</v>
      </c>
      <c r="U510" s="119" t="s">
        <v>115</v>
      </c>
      <c r="V510" s="43" t="s">
        <v>3593</v>
      </c>
      <c r="W510" s="126" t="s">
        <v>661</v>
      </c>
      <c r="X510" s="66" t="s">
        <v>77</v>
      </c>
      <c r="Y510" s="71" t="s">
        <v>1358</v>
      </c>
      <c r="Z510" s="126" t="s">
        <v>4939</v>
      </c>
    </row>
    <row r="511" spans="1:26" x14ac:dyDescent="0.25">
      <c r="A511" s="14">
        <v>620</v>
      </c>
      <c r="B511" s="42" t="s">
        <v>3411</v>
      </c>
      <c r="C511" s="43" t="s">
        <v>9</v>
      </c>
      <c r="D511" s="42" t="s">
        <v>138</v>
      </c>
      <c r="E511" s="70">
        <v>43105</v>
      </c>
      <c r="F511" s="71" t="s">
        <v>1486</v>
      </c>
      <c r="G511" s="71">
        <v>8172000295</v>
      </c>
      <c r="H511" s="179" t="s">
        <v>4941</v>
      </c>
      <c r="I511" s="71" t="s">
        <v>3847</v>
      </c>
      <c r="J511" s="71" t="s">
        <v>3848</v>
      </c>
      <c r="K511" s="113" t="s">
        <v>121</v>
      </c>
      <c r="L511" s="114">
        <v>100000</v>
      </c>
      <c r="M511" s="113" t="s">
        <v>66</v>
      </c>
      <c r="N511" s="113" t="s">
        <v>67</v>
      </c>
      <c r="O511" s="71" t="s">
        <v>3849</v>
      </c>
      <c r="P511" s="71" t="s">
        <v>3850</v>
      </c>
      <c r="Q511" s="71" t="s">
        <v>3851</v>
      </c>
      <c r="R511" s="119" t="s">
        <v>3852</v>
      </c>
      <c r="S511" s="58" t="s">
        <v>72</v>
      </c>
      <c r="T511" s="66" t="s">
        <v>3732</v>
      </c>
      <c r="U511" s="119" t="s">
        <v>115</v>
      </c>
      <c r="V511" s="43" t="s">
        <v>3593</v>
      </c>
      <c r="W511" s="126" t="s">
        <v>661</v>
      </c>
      <c r="X511" s="66" t="s">
        <v>77</v>
      </c>
      <c r="Y511" s="66" t="s">
        <v>1358</v>
      </c>
      <c r="Z511" s="126" t="s">
        <v>4939</v>
      </c>
    </row>
    <row r="512" spans="1:26" x14ac:dyDescent="0.25">
      <c r="A512" s="14">
        <v>621</v>
      </c>
      <c r="B512" s="42" t="s">
        <v>3411</v>
      </c>
      <c r="C512" s="43" t="s">
        <v>9</v>
      </c>
      <c r="D512" s="42" t="s">
        <v>138</v>
      </c>
      <c r="E512" s="70">
        <v>43104</v>
      </c>
      <c r="F512" s="71" t="s">
        <v>3853</v>
      </c>
      <c r="G512" s="71">
        <v>8179001293</v>
      </c>
      <c r="H512" s="179" t="s">
        <v>4941</v>
      </c>
      <c r="I512" s="71" t="s">
        <v>258</v>
      </c>
      <c r="J512" s="71" t="s">
        <v>3000</v>
      </c>
      <c r="K512" s="113" t="s">
        <v>121</v>
      </c>
      <c r="L512" s="114">
        <v>100000</v>
      </c>
      <c r="M512" s="113" t="s">
        <v>66</v>
      </c>
      <c r="N512" s="113" t="s">
        <v>67</v>
      </c>
      <c r="O512" s="71" t="s">
        <v>3854</v>
      </c>
      <c r="P512" s="71" t="s">
        <v>3855</v>
      </c>
      <c r="Q512" s="71" t="s">
        <v>3856</v>
      </c>
      <c r="R512" s="119" t="s">
        <v>263</v>
      </c>
      <c r="S512" s="58" t="s">
        <v>72</v>
      </c>
      <c r="T512" s="66" t="s">
        <v>3732</v>
      </c>
      <c r="U512" s="119" t="s">
        <v>115</v>
      </c>
      <c r="V512" s="43" t="s">
        <v>3593</v>
      </c>
      <c r="W512" s="126" t="s">
        <v>661</v>
      </c>
      <c r="X512" s="66" t="s">
        <v>77</v>
      </c>
      <c r="Y512" s="66" t="s">
        <v>1358</v>
      </c>
      <c r="Z512" s="126" t="s">
        <v>4939</v>
      </c>
    </row>
    <row r="513" spans="1:26" x14ac:dyDescent="0.25">
      <c r="A513" s="14">
        <v>622</v>
      </c>
      <c r="B513" s="42" t="s">
        <v>3411</v>
      </c>
      <c r="C513" s="43" t="s">
        <v>9</v>
      </c>
      <c r="D513" s="42" t="s">
        <v>138</v>
      </c>
      <c r="E513" s="70">
        <v>43121</v>
      </c>
      <c r="F513" s="71" t="s">
        <v>3857</v>
      </c>
      <c r="G513" s="71">
        <v>8179001284</v>
      </c>
      <c r="H513" s="179" t="s">
        <v>4941</v>
      </c>
      <c r="I513" s="71" t="s">
        <v>3858</v>
      </c>
      <c r="J513" s="71" t="s">
        <v>3859</v>
      </c>
      <c r="K513" s="113" t="s">
        <v>121</v>
      </c>
      <c r="L513" s="114">
        <v>150000</v>
      </c>
      <c r="M513" s="113" t="s">
        <v>66</v>
      </c>
      <c r="N513" s="113" t="s">
        <v>67</v>
      </c>
      <c r="O513" s="71" t="s">
        <v>3860</v>
      </c>
      <c r="P513" s="71" t="s">
        <v>3861</v>
      </c>
      <c r="Q513" s="71" t="s">
        <v>3862</v>
      </c>
      <c r="R513" s="119" t="s">
        <v>3863</v>
      </c>
      <c r="S513" s="58" t="s">
        <v>72</v>
      </c>
      <c r="T513" s="66" t="s">
        <v>3732</v>
      </c>
      <c r="U513" s="119" t="s">
        <v>115</v>
      </c>
      <c r="V513" s="43" t="s">
        <v>3593</v>
      </c>
      <c r="W513" s="126" t="s">
        <v>661</v>
      </c>
      <c r="X513" s="66" t="s">
        <v>77</v>
      </c>
      <c r="Y513" s="66" t="s">
        <v>1358</v>
      </c>
      <c r="Z513" s="126" t="s">
        <v>4939</v>
      </c>
    </row>
    <row r="514" spans="1:26" x14ac:dyDescent="0.25">
      <c r="A514" s="14">
        <v>623</v>
      </c>
      <c r="B514" s="42" t="s">
        <v>3411</v>
      </c>
      <c r="C514" s="43" t="s">
        <v>9</v>
      </c>
      <c r="D514" s="42" t="s">
        <v>138</v>
      </c>
      <c r="E514" s="70">
        <v>43115</v>
      </c>
      <c r="F514" s="71" t="s">
        <v>3864</v>
      </c>
      <c r="G514" s="71">
        <v>8169000836</v>
      </c>
      <c r="H514" s="179" t="s">
        <v>4941</v>
      </c>
      <c r="I514" s="71" t="s">
        <v>3865</v>
      </c>
      <c r="J514" s="71" t="s">
        <v>3866</v>
      </c>
      <c r="K514" s="113" t="s">
        <v>121</v>
      </c>
      <c r="L514" s="114">
        <v>50000</v>
      </c>
      <c r="M514" s="113" t="s">
        <v>66</v>
      </c>
      <c r="N514" s="113" t="s">
        <v>67</v>
      </c>
      <c r="O514" s="71" t="s">
        <v>3867</v>
      </c>
      <c r="P514" s="71" t="s">
        <v>3868</v>
      </c>
      <c r="Q514" s="71" t="s">
        <v>3869</v>
      </c>
      <c r="R514" s="119" t="s">
        <v>3870</v>
      </c>
      <c r="S514" s="58" t="s">
        <v>72</v>
      </c>
      <c r="T514" s="66" t="s">
        <v>3732</v>
      </c>
      <c r="U514" s="119" t="s">
        <v>115</v>
      </c>
      <c r="V514" s="43" t="s">
        <v>3593</v>
      </c>
      <c r="W514" s="126" t="s">
        <v>661</v>
      </c>
      <c r="X514" s="66" t="s">
        <v>77</v>
      </c>
      <c r="Y514" s="66" t="s">
        <v>1358</v>
      </c>
      <c r="Z514" s="126" t="s">
        <v>4939</v>
      </c>
    </row>
    <row r="515" spans="1:26" x14ac:dyDescent="0.25">
      <c r="A515" s="14">
        <v>624</v>
      </c>
      <c r="B515" s="42" t="s">
        <v>3411</v>
      </c>
      <c r="C515" s="43" t="s">
        <v>9</v>
      </c>
      <c r="D515" s="42" t="s">
        <v>138</v>
      </c>
      <c r="E515" s="70">
        <v>43110</v>
      </c>
      <c r="F515" s="71" t="s">
        <v>3871</v>
      </c>
      <c r="G515" s="71">
        <v>8179001289</v>
      </c>
      <c r="H515" s="179" t="s">
        <v>4941</v>
      </c>
      <c r="I515" s="71" t="s">
        <v>2986</v>
      </c>
      <c r="J515" s="71" t="s">
        <v>2987</v>
      </c>
      <c r="K515" s="113" t="s">
        <v>121</v>
      </c>
      <c r="L515" s="114">
        <v>100000</v>
      </c>
      <c r="M515" s="113" t="s">
        <v>66</v>
      </c>
      <c r="N515" s="113" t="s">
        <v>67</v>
      </c>
      <c r="O515" s="71" t="s">
        <v>3872</v>
      </c>
      <c r="P515" s="71" t="s">
        <v>3873</v>
      </c>
      <c r="Q515" s="71" t="s">
        <v>3874</v>
      </c>
      <c r="R515" s="119" t="s">
        <v>2991</v>
      </c>
      <c r="S515" s="58" t="s">
        <v>72</v>
      </c>
      <c r="T515" s="66" t="s">
        <v>3732</v>
      </c>
      <c r="U515" s="119" t="s">
        <v>115</v>
      </c>
      <c r="V515" s="43" t="s">
        <v>3593</v>
      </c>
      <c r="W515" s="126" t="s">
        <v>661</v>
      </c>
      <c r="X515" s="66" t="s">
        <v>77</v>
      </c>
      <c r="Y515" s="66" t="s">
        <v>1358</v>
      </c>
      <c r="Z515" s="126" t="s">
        <v>4939</v>
      </c>
    </row>
    <row r="516" spans="1:26" x14ac:dyDescent="0.25">
      <c r="A516" s="14">
        <v>625</v>
      </c>
      <c r="B516" s="42" t="s">
        <v>3411</v>
      </c>
      <c r="C516" s="43" t="s">
        <v>9</v>
      </c>
      <c r="D516" s="42" t="s">
        <v>138</v>
      </c>
      <c r="E516" s="70">
        <v>43103</v>
      </c>
      <c r="F516" s="71" t="s">
        <v>3875</v>
      </c>
      <c r="G516" s="71">
        <v>8179001289</v>
      </c>
      <c r="H516" s="179" t="s">
        <v>4941</v>
      </c>
      <c r="I516" s="71" t="s">
        <v>2986</v>
      </c>
      <c r="J516" s="71" t="s">
        <v>2987</v>
      </c>
      <c r="K516" s="113" t="s">
        <v>121</v>
      </c>
      <c r="L516" s="114">
        <v>100000</v>
      </c>
      <c r="M516" s="113" t="s">
        <v>66</v>
      </c>
      <c r="N516" s="113" t="s">
        <v>67</v>
      </c>
      <c r="O516" s="71" t="s">
        <v>3876</v>
      </c>
      <c r="P516" s="71" t="s">
        <v>3877</v>
      </c>
      <c r="Q516" s="71" t="s">
        <v>3878</v>
      </c>
      <c r="R516" s="119" t="s">
        <v>2991</v>
      </c>
      <c r="S516" s="58" t="s">
        <v>72</v>
      </c>
      <c r="T516" s="66" t="s">
        <v>3732</v>
      </c>
      <c r="U516" s="119" t="s">
        <v>115</v>
      </c>
      <c r="V516" s="43" t="s">
        <v>3593</v>
      </c>
      <c r="W516" s="126" t="s">
        <v>661</v>
      </c>
      <c r="X516" s="66" t="s">
        <v>77</v>
      </c>
      <c r="Y516" s="66" t="s">
        <v>1358</v>
      </c>
      <c r="Z516" s="126" t="s">
        <v>4939</v>
      </c>
    </row>
    <row r="517" spans="1:26" x14ac:dyDescent="0.25">
      <c r="A517" s="14">
        <v>626</v>
      </c>
      <c r="B517" s="42" t="s">
        <v>3411</v>
      </c>
      <c r="C517" s="43" t="s">
        <v>9</v>
      </c>
      <c r="D517" s="42" t="s">
        <v>138</v>
      </c>
      <c r="E517" s="70">
        <v>43124</v>
      </c>
      <c r="F517" s="71" t="s">
        <v>3879</v>
      </c>
      <c r="G517" s="71">
        <v>8179001302</v>
      </c>
      <c r="H517" s="179" t="s">
        <v>4941</v>
      </c>
      <c r="I517" s="71" t="s">
        <v>436</v>
      </c>
      <c r="J517" s="71" t="s">
        <v>437</v>
      </c>
      <c r="K517" s="113" t="s">
        <v>121</v>
      </c>
      <c r="L517" s="114">
        <v>50000</v>
      </c>
      <c r="M517" s="113" t="s">
        <v>66</v>
      </c>
      <c r="N517" s="113" t="s">
        <v>67</v>
      </c>
      <c r="O517" s="71" t="s">
        <v>3880</v>
      </c>
      <c r="P517" s="71" t="s">
        <v>3881</v>
      </c>
      <c r="Q517" s="71" t="s">
        <v>3882</v>
      </c>
      <c r="R517" s="119" t="s">
        <v>441</v>
      </c>
      <c r="S517" s="58" t="s">
        <v>72</v>
      </c>
      <c r="T517" s="66" t="s">
        <v>3732</v>
      </c>
      <c r="U517" s="119" t="s">
        <v>115</v>
      </c>
      <c r="V517" s="43" t="s">
        <v>3593</v>
      </c>
      <c r="W517" s="126" t="s">
        <v>661</v>
      </c>
      <c r="X517" s="66" t="s">
        <v>77</v>
      </c>
      <c r="Y517" s="66" t="s">
        <v>1358</v>
      </c>
      <c r="Z517" s="126" t="s">
        <v>4939</v>
      </c>
    </row>
    <row r="518" spans="1:26" x14ac:dyDescent="0.25">
      <c r="A518" s="14">
        <v>627</v>
      </c>
      <c r="B518" s="42" t="s">
        <v>3411</v>
      </c>
      <c r="C518" s="43" t="s">
        <v>9</v>
      </c>
      <c r="D518" s="42" t="s">
        <v>138</v>
      </c>
      <c r="E518" s="70">
        <v>43106</v>
      </c>
      <c r="F518" s="71" t="s">
        <v>3883</v>
      </c>
      <c r="G518" s="71">
        <v>8169000482</v>
      </c>
      <c r="H518" s="179" t="s">
        <v>4941</v>
      </c>
      <c r="I518" s="71" t="s">
        <v>156</v>
      </c>
      <c r="J518" s="71" t="s">
        <v>157</v>
      </c>
      <c r="K518" s="113" t="s">
        <v>121</v>
      </c>
      <c r="L518" s="114">
        <v>50000</v>
      </c>
      <c r="M518" s="113" t="s">
        <v>66</v>
      </c>
      <c r="N518" s="113" t="s">
        <v>67</v>
      </c>
      <c r="O518" s="71" t="s">
        <v>3884</v>
      </c>
      <c r="P518" s="71" t="s">
        <v>3885</v>
      </c>
      <c r="Q518" s="71" t="s">
        <v>3886</v>
      </c>
      <c r="R518" s="119" t="s">
        <v>161</v>
      </c>
      <c r="S518" s="58" t="s">
        <v>72</v>
      </c>
      <c r="T518" s="66" t="s">
        <v>3732</v>
      </c>
      <c r="U518" s="119" t="s">
        <v>115</v>
      </c>
      <c r="V518" s="43" t="s">
        <v>3593</v>
      </c>
      <c r="W518" s="126" t="s">
        <v>661</v>
      </c>
      <c r="X518" s="66" t="s">
        <v>77</v>
      </c>
      <c r="Y518" s="66" t="s">
        <v>1358</v>
      </c>
      <c r="Z518" s="126" t="s">
        <v>4939</v>
      </c>
    </row>
    <row r="519" spans="1:26" x14ac:dyDescent="0.25">
      <c r="A519" s="14">
        <v>628</v>
      </c>
      <c r="B519" s="42" t="s">
        <v>3411</v>
      </c>
      <c r="C519" s="43" t="s">
        <v>9</v>
      </c>
      <c r="D519" s="42" t="s">
        <v>138</v>
      </c>
      <c r="E519" s="70">
        <v>43109</v>
      </c>
      <c r="F519" s="71" t="s">
        <v>3887</v>
      </c>
      <c r="G519" s="71">
        <v>8179001289</v>
      </c>
      <c r="H519" s="179" t="s">
        <v>4941</v>
      </c>
      <c r="I519" s="71" t="s">
        <v>2986</v>
      </c>
      <c r="J519" s="71" t="s">
        <v>2987</v>
      </c>
      <c r="K519" s="113" t="s">
        <v>121</v>
      </c>
      <c r="L519" s="114">
        <v>100000</v>
      </c>
      <c r="M519" s="113" t="s">
        <v>66</v>
      </c>
      <c r="N519" s="113" t="s">
        <v>67</v>
      </c>
      <c r="O519" s="71" t="s">
        <v>3888</v>
      </c>
      <c r="P519" s="71" t="s">
        <v>3889</v>
      </c>
      <c r="Q519" s="71" t="s">
        <v>3890</v>
      </c>
      <c r="R519" s="119" t="s">
        <v>2991</v>
      </c>
      <c r="S519" s="58" t="s">
        <v>72</v>
      </c>
      <c r="T519" s="66" t="s">
        <v>3732</v>
      </c>
      <c r="U519" s="119" t="s">
        <v>115</v>
      </c>
      <c r="V519" s="43" t="s">
        <v>3593</v>
      </c>
      <c r="W519" s="126" t="s">
        <v>661</v>
      </c>
      <c r="X519" s="66" t="s">
        <v>77</v>
      </c>
      <c r="Y519" s="66" t="s">
        <v>1358</v>
      </c>
      <c r="Z519" s="126" t="s">
        <v>4939</v>
      </c>
    </row>
    <row r="520" spans="1:26" x14ac:dyDescent="0.25">
      <c r="A520" s="14">
        <v>630</v>
      </c>
      <c r="B520" s="42" t="s">
        <v>3411</v>
      </c>
      <c r="C520" s="43" t="s">
        <v>9</v>
      </c>
      <c r="D520" s="42" t="s">
        <v>138</v>
      </c>
      <c r="E520" s="70">
        <v>43106</v>
      </c>
      <c r="F520" s="71" t="s">
        <v>3895</v>
      </c>
      <c r="G520" s="71">
        <v>8179001221</v>
      </c>
      <c r="H520" s="179" t="s">
        <v>4941</v>
      </c>
      <c r="I520" s="71" t="s">
        <v>1039</v>
      </c>
      <c r="J520" s="71" t="s">
        <v>1040</v>
      </c>
      <c r="K520" s="113" t="s">
        <v>121</v>
      </c>
      <c r="L520" s="114">
        <v>50000</v>
      </c>
      <c r="M520" s="113" t="s">
        <v>66</v>
      </c>
      <c r="N520" s="113" t="s">
        <v>67</v>
      </c>
      <c r="O520" s="71" t="s">
        <v>3896</v>
      </c>
      <c r="P520" s="71" t="s">
        <v>3897</v>
      </c>
      <c r="Q520" s="71" t="s">
        <v>3898</v>
      </c>
      <c r="R520" s="119" t="s">
        <v>1044</v>
      </c>
      <c r="S520" s="58" t="s">
        <v>72</v>
      </c>
      <c r="T520" s="66" t="s">
        <v>3732</v>
      </c>
      <c r="U520" s="119" t="s">
        <v>115</v>
      </c>
      <c r="V520" s="43" t="s">
        <v>3593</v>
      </c>
      <c r="W520" s="126" t="s">
        <v>661</v>
      </c>
      <c r="X520" s="66" t="s">
        <v>77</v>
      </c>
      <c r="Y520" s="66" t="s">
        <v>1358</v>
      </c>
      <c r="Z520" s="126" t="s">
        <v>4939</v>
      </c>
    </row>
    <row r="521" spans="1:26" x14ac:dyDescent="0.25">
      <c r="A521" s="14">
        <v>631</v>
      </c>
      <c r="B521" s="42" t="s">
        <v>3411</v>
      </c>
      <c r="C521" s="43" t="s">
        <v>9</v>
      </c>
      <c r="D521" s="42" t="s">
        <v>138</v>
      </c>
      <c r="E521" s="70">
        <v>43107</v>
      </c>
      <c r="F521" s="71" t="s">
        <v>3899</v>
      </c>
      <c r="G521" s="71">
        <v>8179001362</v>
      </c>
      <c r="H521" s="179" t="s">
        <v>4941</v>
      </c>
      <c r="I521" s="71" t="s">
        <v>3900</v>
      </c>
      <c r="J521" s="71" t="s">
        <v>3901</v>
      </c>
      <c r="K521" s="113" t="s">
        <v>109</v>
      </c>
      <c r="L521" s="114">
        <v>50000</v>
      </c>
      <c r="M521" s="113" t="s">
        <v>66</v>
      </c>
      <c r="N521" s="113" t="s">
        <v>67</v>
      </c>
      <c r="O521" s="71" t="s">
        <v>3902</v>
      </c>
      <c r="P521" s="71" t="s">
        <v>3903</v>
      </c>
      <c r="Q521" s="71" t="s">
        <v>3904</v>
      </c>
      <c r="R521" s="119" t="s">
        <v>3905</v>
      </c>
      <c r="S521" s="58" t="s">
        <v>72</v>
      </c>
      <c r="T521" s="66" t="s">
        <v>3732</v>
      </c>
      <c r="U521" s="119" t="s">
        <v>115</v>
      </c>
      <c r="V521" s="43" t="s">
        <v>3593</v>
      </c>
      <c r="W521" s="126" t="s">
        <v>661</v>
      </c>
      <c r="X521" s="66" t="s">
        <v>77</v>
      </c>
      <c r="Y521" s="66" t="s">
        <v>1358</v>
      </c>
      <c r="Z521" s="126" t="s">
        <v>4939</v>
      </c>
    </row>
    <row r="522" spans="1:26" x14ac:dyDescent="0.25">
      <c r="A522" s="14">
        <v>632</v>
      </c>
      <c r="B522" s="42" t="s">
        <v>3411</v>
      </c>
      <c r="C522" s="43" t="s">
        <v>9</v>
      </c>
      <c r="D522" s="42" t="s">
        <v>138</v>
      </c>
      <c r="E522" s="70">
        <v>43128</v>
      </c>
      <c r="F522" s="71" t="s">
        <v>3906</v>
      </c>
      <c r="G522" s="71">
        <v>8179001275</v>
      </c>
      <c r="H522" s="179" t="s">
        <v>4941</v>
      </c>
      <c r="I522" s="71" t="s">
        <v>3907</v>
      </c>
      <c r="J522" s="71" t="s">
        <v>3908</v>
      </c>
      <c r="K522" s="113" t="s">
        <v>121</v>
      </c>
      <c r="L522" s="114">
        <v>100000</v>
      </c>
      <c r="M522" s="113" t="s">
        <v>66</v>
      </c>
      <c r="N522" s="113" t="s">
        <v>67</v>
      </c>
      <c r="O522" s="71" t="s">
        <v>3909</v>
      </c>
      <c r="P522" s="71" t="s">
        <v>3910</v>
      </c>
      <c r="Q522" s="71" t="s">
        <v>3911</v>
      </c>
      <c r="R522" s="119" t="s">
        <v>3912</v>
      </c>
      <c r="S522" s="58" t="s">
        <v>72</v>
      </c>
      <c r="T522" s="66" t="s">
        <v>3732</v>
      </c>
      <c r="U522" s="119" t="s">
        <v>115</v>
      </c>
      <c r="V522" s="43" t="s">
        <v>3593</v>
      </c>
      <c r="W522" s="126" t="s">
        <v>661</v>
      </c>
      <c r="X522" s="66" t="s">
        <v>77</v>
      </c>
      <c r="Y522" s="66" t="s">
        <v>1358</v>
      </c>
      <c r="Z522" s="126" t="s">
        <v>4939</v>
      </c>
    </row>
    <row r="523" spans="1:26" x14ac:dyDescent="0.25">
      <c r="A523" s="14">
        <v>633</v>
      </c>
      <c r="B523" s="42" t="s">
        <v>3411</v>
      </c>
      <c r="C523" s="43" t="s">
        <v>9</v>
      </c>
      <c r="D523" s="42" t="s">
        <v>138</v>
      </c>
      <c r="E523" s="70">
        <v>43128</v>
      </c>
      <c r="F523" s="71" t="s">
        <v>3913</v>
      </c>
      <c r="G523" s="71">
        <v>8172000463</v>
      </c>
      <c r="H523" s="179" t="s">
        <v>4941</v>
      </c>
      <c r="I523" s="71" t="s">
        <v>964</v>
      </c>
      <c r="J523" s="71" t="s">
        <v>3793</v>
      </c>
      <c r="K523" s="113" t="s">
        <v>121</v>
      </c>
      <c r="L523" s="114">
        <v>50000</v>
      </c>
      <c r="M523" s="113" t="s">
        <v>66</v>
      </c>
      <c r="N523" s="113" t="s">
        <v>67</v>
      </c>
      <c r="O523" s="71" t="s">
        <v>3914</v>
      </c>
      <c r="P523" s="71" t="s">
        <v>3915</v>
      </c>
      <c r="Q523" s="71" t="s">
        <v>3916</v>
      </c>
      <c r="R523" s="119" t="s">
        <v>190</v>
      </c>
      <c r="S523" s="58" t="s">
        <v>72</v>
      </c>
      <c r="T523" s="66" t="s">
        <v>3732</v>
      </c>
      <c r="U523" s="119" t="s">
        <v>115</v>
      </c>
      <c r="V523" s="43" t="s">
        <v>3593</v>
      </c>
      <c r="W523" s="126" t="s">
        <v>661</v>
      </c>
      <c r="X523" s="66" t="s">
        <v>77</v>
      </c>
      <c r="Y523" s="66" t="s">
        <v>1358</v>
      </c>
      <c r="Z523" s="126" t="s">
        <v>4939</v>
      </c>
    </row>
    <row r="524" spans="1:26" x14ac:dyDescent="0.25">
      <c r="A524" s="14">
        <v>634</v>
      </c>
      <c r="B524" s="42" t="s">
        <v>3411</v>
      </c>
      <c r="C524" s="43" t="s">
        <v>9</v>
      </c>
      <c r="D524" s="42" t="s">
        <v>138</v>
      </c>
      <c r="E524" s="70">
        <v>43119</v>
      </c>
      <c r="F524" s="71" t="s">
        <v>3917</v>
      </c>
      <c r="G524" s="71">
        <v>8169000494</v>
      </c>
      <c r="H524" s="179" t="s">
        <v>4941</v>
      </c>
      <c r="I524" s="71" t="s">
        <v>3918</v>
      </c>
      <c r="J524" s="71" t="s">
        <v>3919</v>
      </c>
      <c r="K524" s="113" t="s">
        <v>121</v>
      </c>
      <c r="L524" s="114">
        <v>100000</v>
      </c>
      <c r="M524" s="113" t="s">
        <v>66</v>
      </c>
      <c r="N524" s="113" t="s">
        <v>67</v>
      </c>
      <c r="O524" s="71" t="s">
        <v>3920</v>
      </c>
      <c r="P524" s="71" t="s">
        <v>3921</v>
      </c>
      <c r="Q524" s="71" t="s">
        <v>3922</v>
      </c>
      <c r="R524" s="119" t="s">
        <v>3923</v>
      </c>
      <c r="S524" s="58" t="s">
        <v>72</v>
      </c>
      <c r="T524" s="66" t="s">
        <v>3732</v>
      </c>
      <c r="U524" s="119" t="s">
        <v>115</v>
      </c>
      <c r="V524" s="43" t="s">
        <v>3593</v>
      </c>
      <c r="W524" s="126" t="s">
        <v>661</v>
      </c>
      <c r="X524" s="66" t="s">
        <v>77</v>
      </c>
      <c r="Y524" s="66" t="s">
        <v>1358</v>
      </c>
      <c r="Z524" s="126" t="s">
        <v>4939</v>
      </c>
    </row>
    <row r="525" spans="1:26" x14ac:dyDescent="0.25">
      <c r="A525" s="14">
        <v>635</v>
      </c>
      <c r="B525" s="42" t="s">
        <v>3411</v>
      </c>
      <c r="C525" s="43" t="s">
        <v>9</v>
      </c>
      <c r="D525" s="42" t="s">
        <v>138</v>
      </c>
      <c r="E525" s="70">
        <v>43103</v>
      </c>
      <c r="F525" s="71" t="s">
        <v>3924</v>
      </c>
      <c r="G525" s="71">
        <v>8173000143</v>
      </c>
      <c r="H525" s="179" t="s">
        <v>4941</v>
      </c>
      <c r="I525" s="71" t="s">
        <v>1014</v>
      </c>
      <c r="J525" s="71" t="s">
        <v>1015</v>
      </c>
      <c r="K525" s="113" t="s">
        <v>121</v>
      </c>
      <c r="L525" s="114">
        <v>50000</v>
      </c>
      <c r="M525" s="113" t="s">
        <v>66</v>
      </c>
      <c r="N525" s="113" t="s">
        <v>67</v>
      </c>
      <c r="O525" s="71" t="s">
        <v>3925</v>
      </c>
      <c r="P525" s="71" t="s">
        <v>3926</v>
      </c>
      <c r="Q525" s="71" t="s">
        <v>3927</v>
      </c>
      <c r="R525" s="119" t="s">
        <v>1019</v>
      </c>
      <c r="S525" s="58" t="s">
        <v>72</v>
      </c>
      <c r="T525" s="66" t="s">
        <v>3732</v>
      </c>
      <c r="U525" s="119" t="s">
        <v>115</v>
      </c>
      <c r="V525" s="43" t="s">
        <v>3593</v>
      </c>
      <c r="W525" s="126" t="s">
        <v>661</v>
      </c>
      <c r="X525" s="66" t="s">
        <v>77</v>
      </c>
      <c r="Y525" s="66" t="s">
        <v>1358</v>
      </c>
      <c r="Z525" s="126" t="s">
        <v>4939</v>
      </c>
    </row>
    <row r="526" spans="1:26" x14ac:dyDescent="0.25">
      <c r="A526" s="14">
        <v>636</v>
      </c>
      <c r="B526" s="42" t="s">
        <v>3411</v>
      </c>
      <c r="C526" s="43" t="s">
        <v>9</v>
      </c>
      <c r="D526" s="42" t="s">
        <v>138</v>
      </c>
      <c r="E526" s="70">
        <v>43130</v>
      </c>
      <c r="F526" s="71" t="s">
        <v>3928</v>
      </c>
      <c r="G526" s="71">
        <v>8179001330</v>
      </c>
      <c r="H526" s="179" t="s">
        <v>4941</v>
      </c>
      <c r="I526" s="71" t="s">
        <v>304</v>
      </c>
      <c r="J526" s="71" t="s">
        <v>305</v>
      </c>
      <c r="K526" s="113" t="s">
        <v>121</v>
      </c>
      <c r="L526" s="114">
        <v>100000</v>
      </c>
      <c r="M526" s="113" t="s">
        <v>66</v>
      </c>
      <c r="N526" s="113" t="s">
        <v>67</v>
      </c>
      <c r="O526" s="71" t="s">
        <v>3929</v>
      </c>
      <c r="P526" s="71" t="s">
        <v>3930</v>
      </c>
      <c r="Q526" s="71" t="s">
        <v>3931</v>
      </c>
      <c r="R526" s="119" t="s">
        <v>309</v>
      </c>
      <c r="S526" s="58" t="s">
        <v>72</v>
      </c>
      <c r="T526" s="66" t="s">
        <v>3732</v>
      </c>
      <c r="U526" s="119" t="s">
        <v>115</v>
      </c>
      <c r="V526" s="43" t="s">
        <v>3593</v>
      </c>
      <c r="W526" s="126" t="s">
        <v>661</v>
      </c>
      <c r="X526" s="66" t="s">
        <v>77</v>
      </c>
      <c r="Y526" s="66" t="s">
        <v>1358</v>
      </c>
      <c r="Z526" s="126" t="s">
        <v>4939</v>
      </c>
    </row>
    <row r="527" spans="1:26" x14ac:dyDescent="0.25">
      <c r="A527" s="14">
        <v>637</v>
      </c>
      <c r="B527" s="42" t="s">
        <v>3411</v>
      </c>
      <c r="C527" s="43" t="s">
        <v>9</v>
      </c>
      <c r="D527" s="42" t="s">
        <v>138</v>
      </c>
      <c r="E527" s="70">
        <v>43125</v>
      </c>
      <c r="F527" s="71" t="s">
        <v>3932</v>
      </c>
      <c r="G527" s="71">
        <v>8179001245</v>
      </c>
      <c r="H527" s="179" t="s">
        <v>4941</v>
      </c>
      <c r="I527" s="71" t="s">
        <v>3933</v>
      </c>
      <c r="J527" s="71" t="s">
        <v>3934</v>
      </c>
      <c r="K527" s="113" t="s">
        <v>121</v>
      </c>
      <c r="L527" s="114">
        <v>50000</v>
      </c>
      <c r="M527" s="113" t="s">
        <v>66</v>
      </c>
      <c r="N527" s="113" t="s">
        <v>67</v>
      </c>
      <c r="O527" s="71" t="s">
        <v>3935</v>
      </c>
      <c r="P527" s="71" t="s">
        <v>3936</v>
      </c>
      <c r="Q527" s="71" t="s">
        <v>3937</v>
      </c>
      <c r="R527" s="119" t="s">
        <v>3938</v>
      </c>
      <c r="S527" s="58" t="s">
        <v>72</v>
      </c>
      <c r="T527" s="66" t="s">
        <v>3732</v>
      </c>
      <c r="U527" s="119" t="s">
        <v>115</v>
      </c>
      <c r="V527" s="43" t="s">
        <v>3593</v>
      </c>
      <c r="W527" s="126" t="s">
        <v>661</v>
      </c>
      <c r="X527" s="66" t="s">
        <v>77</v>
      </c>
      <c r="Y527" s="66" t="s">
        <v>1358</v>
      </c>
      <c r="Z527" s="126" t="s">
        <v>4939</v>
      </c>
    </row>
    <row r="528" spans="1:26" x14ac:dyDescent="0.25">
      <c r="A528" s="14">
        <v>638</v>
      </c>
      <c r="B528" s="42" t="s">
        <v>3411</v>
      </c>
      <c r="C528" s="43" t="s">
        <v>9</v>
      </c>
      <c r="D528" s="42" t="s">
        <v>138</v>
      </c>
      <c r="E528" s="70">
        <v>43118</v>
      </c>
      <c r="F528" s="71" t="s">
        <v>3939</v>
      </c>
      <c r="G528" s="71">
        <v>8179001221</v>
      </c>
      <c r="H528" s="179" t="s">
        <v>4941</v>
      </c>
      <c r="I528" s="71" t="s">
        <v>1039</v>
      </c>
      <c r="J528" s="71" t="s">
        <v>1040</v>
      </c>
      <c r="K528" s="113" t="s">
        <v>121</v>
      </c>
      <c r="L528" s="114">
        <v>50000</v>
      </c>
      <c r="M528" s="113" t="s">
        <v>66</v>
      </c>
      <c r="N528" s="113" t="s">
        <v>67</v>
      </c>
      <c r="O528" s="71" t="s">
        <v>3940</v>
      </c>
      <c r="P528" s="71" t="s">
        <v>3941</v>
      </c>
      <c r="Q528" s="71" t="s">
        <v>3942</v>
      </c>
      <c r="R528" s="119" t="s">
        <v>1044</v>
      </c>
      <c r="S528" s="58" t="s">
        <v>72</v>
      </c>
      <c r="T528" s="66" t="s">
        <v>3732</v>
      </c>
      <c r="U528" s="119" t="s">
        <v>115</v>
      </c>
      <c r="V528" s="43" t="s">
        <v>3593</v>
      </c>
      <c r="W528" s="126" t="s">
        <v>661</v>
      </c>
      <c r="X528" s="66" t="s">
        <v>77</v>
      </c>
      <c r="Y528" s="66" t="s">
        <v>1358</v>
      </c>
      <c r="Z528" s="126" t="s">
        <v>4939</v>
      </c>
    </row>
    <row r="529" spans="1:26" x14ac:dyDescent="0.25">
      <c r="A529" s="14">
        <v>639</v>
      </c>
      <c r="B529" s="42" t="s">
        <v>3411</v>
      </c>
      <c r="C529" s="43" t="s">
        <v>9</v>
      </c>
      <c r="D529" s="42" t="s">
        <v>138</v>
      </c>
      <c r="E529" s="70">
        <v>43112</v>
      </c>
      <c r="F529" s="71" t="s">
        <v>3943</v>
      </c>
      <c r="G529" s="71">
        <v>8172000463</v>
      </c>
      <c r="H529" s="179" t="s">
        <v>4941</v>
      </c>
      <c r="I529" s="71" t="s">
        <v>964</v>
      </c>
      <c r="J529" s="71" t="s">
        <v>984</v>
      </c>
      <c r="K529" s="113" t="s">
        <v>121</v>
      </c>
      <c r="L529" s="114">
        <v>100000</v>
      </c>
      <c r="M529" s="113" t="s">
        <v>66</v>
      </c>
      <c r="N529" s="113" t="s">
        <v>67</v>
      </c>
      <c r="O529" s="71" t="s">
        <v>3944</v>
      </c>
      <c r="P529" s="71" t="s">
        <v>3945</v>
      </c>
      <c r="Q529" s="71" t="s">
        <v>3946</v>
      </c>
      <c r="R529" s="119" t="s">
        <v>190</v>
      </c>
      <c r="S529" s="58" t="s">
        <v>72</v>
      </c>
      <c r="T529" s="66" t="s">
        <v>3732</v>
      </c>
      <c r="U529" s="119" t="s">
        <v>115</v>
      </c>
      <c r="V529" s="43" t="s">
        <v>3593</v>
      </c>
      <c r="W529" s="126" t="s">
        <v>661</v>
      </c>
      <c r="X529" s="66" t="s">
        <v>77</v>
      </c>
      <c r="Y529" s="66" t="s">
        <v>1358</v>
      </c>
      <c r="Z529" s="126" t="s">
        <v>4939</v>
      </c>
    </row>
    <row r="530" spans="1:26" x14ac:dyDescent="0.25">
      <c r="A530" s="14">
        <v>640</v>
      </c>
      <c r="B530" s="42" t="s">
        <v>3411</v>
      </c>
      <c r="C530" s="43" t="s">
        <v>9</v>
      </c>
      <c r="D530" s="42" t="s">
        <v>138</v>
      </c>
      <c r="E530" s="70">
        <v>43102</v>
      </c>
      <c r="F530" s="71" t="s">
        <v>3947</v>
      </c>
      <c r="G530" s="71">
        <v>8169000522</v>
      </c>
      <c r="H530" s="179" t="s">
        <v>4941</v>
      </c>
      <c r="I530" s="71" t="s">
        <v>3948</v>
      </c>
      <c r="J530" s="71" t="s">
        <v>3949</v>
      </c>
      <c r="K530" s="113" t="s">
        <v>109</v>
      </c>
      <c r="L530" s="114">
        <v>100000</v>
      </c>
      <c r="M530" s="113" t="s">
        <v>66</v>
      </c>
      <c r="N530" s="113" t="s">
        <v>67</v>
      </c>
      <c r="O530" s="71" t="s">
        <v>3950</v>
      </c>
      <c r="P530" s="71" t="s">
        <v>3951</v>
      </c>
      <c r="Q530" s="71" t="s">
        <v>3952</v>
      </c>
      <c r="R530" s="119" t="s">
        <v>3953</v>
      </c>
      <c r="S530" s="58" t="s">
        <v>72</v>
      </c>
      <c r="T530" s="66" t="s">
        <v>3732</v>
      </c>
      <c r="U530" s="119" t="s">
        <v>115</v>
      </c>
      <c r="V530" s="43" t="s">
        <v>3593</v>
      </c>
      <c r="W530" s="126" t="s">
        <v>661</v>
      </c>
      <c r="X530" s="66" t="s">
        <v>77</v>
      </c>
      <c r="Y530" s="66" t="s">
        <v>1358</v>
      </c>
      <c r="Z530" s="126" t="s">
        <v>4939</v>
      </c>
    </row>
    <row r="531" spans="1:26" x14ac:dyDescent="0.25">
      <c r="A531" s="14">
        <v>641</v>
      </c>
      <c r="B531" s="42" t="s">
        <v>3411</v>
      </c>
      <c r="C531" s="43" t="s">
        <v>9</v>
      </c>
      <c r="D531" s="42" t="s">
        <v>138</v>
      </c>
      <c r="E531" s="70">
        <v>43106</v>
      </c>
      <c r="F531" s="71" t="s">
        <v>3772</v>
      </c>
      <c r="G531" s="71">
        <v>8179001988</v>
      </c>
      <c r="H531" s="179" t="s">
        <v>4941</v>
      </c>
      <c r="I531" s="71" t="s">
        <v>3954</v>
      </c>
      <c r="J531" s="71" t="s">
        <v>3955</v>
      </c>
      <c r="K531" s="113" t="s">
        <v>109</v>
      </c>
      <c r="L531" s="114">
        <v>50000</v>
      </c>
      <c r="M531" s="113" t="s">
        <v>66</v>
      </c>
      <c r="N531" s="113" t="s">
        <v>67</v>
      </c>
      <c r="O531" s="71" t="s">
        <v>3956</v>
      </c>
      <c r="P531" s="71" t="s">
        <v>3957</v>
      </c>
      <c r="Q531" s="71" t="s">
        <v>3958</v>
      </c>
      <c r="R531" s="119" t="s">
        <v>3959</v>
      </c>
      <c r="S531" s="58" t="s">
        <v>72</v>
      </c>
      <c r="T531" s="66" t="s">
        <v>3732</v>
      </c>
      <c r="U531" s="119" t="s">
        <v>115</v>
      </c>
      <c r="V531" s="43" t="s">
        <v>3593</v>
      </c>
      <c r="W531" s="126" t="s">
        <v>661</v>
      </c>
      <c r="X531" s="66" t="s">
        <v>77</v>
      </c>
      <c r="Y531" s="66" t="s">
        <v>1358</v>
      </c>
      <c r="Z531" s="126" t="s">
        <v>4939</v>
      </c>
    </row>
    <row r="532" spans="1:26" x14ac:dyDescent="0.25">
      <c r="A532" s="14">
        <v>642</v>
      </c>
      <c r="B532" s="42" t="s">
        <v>3411</v>
      </c>
      <c r="C532" s="43" t="s">
        <v>9</v>
      </c>
      <c r="D532" s="42" t="s">
        <v>138</v>
      </c>
      <c r="E532" s="70">
        <v>43112</v>
      </c>
      <c r="F532" s="71" t="s">
        <v>3960</v>
      </c>
      <c r="G532" s="71">
        <v>8179001215</v>
      </c>
      <c r="H532" s="179" t="s">
        <v>4941</v>
      </c>
      <c r="I532" s="71" t="s">
        <v>3961</v>
      </c>
      <c r="J532" s="71" t="s">
        <v>3962</v>
      </c>
      <c r="K532" s="113" t="s">
        <v>121</v>
      </c>
      <c r="L532" s="114">
        <v>50000</v>
      </c>
      <c r="M532" s="113" t="s">
        <v>66</v>
      </c>
      <c r="N532" s="113" t="s">
        <v>67</v>
      </c>
      <c r="O532" s="71" t="s">
        <v>3963</v>
      </c>
      <c r="P532" s="71" t="s">
        <v>3964</v>
      </c>
      <c r="Q532" s="71" t="s">
        <v>3965</v>
      </c>
      <c r="R532" s="119" t="s">
        <v>3966</v>
      </c>
      <c r="S532" s="58" t="s">
        <v>72</v>
      </c>
      <c r="T532" s="66" t="s">
        <v>3732</v>
      </c>
      <c r="U532" s="119" t="s">
        <v>115</v>
      </c>
      <c r="V532" s="43" t="s">
        <v>3593</v>
      </c>
      <c r="W532" s="126" t="s">
        <v>661</v>
      </c>
      <c r="X532" s="66" t="s">
        <v>77</v>
      </c>
      <c r="Y532" s="66" t="s">
        <v>1358</v>
      </c>
      <c r="Z532" s="126" t="s">
        <v>4939</v>
      </c>
    </row>
    <row r="533" spans="1:26" x14ac:dyDescent="0.25">
      <c r="A533" s="14">
        <v>643</v>
      </c>
      <c r="B533" s="42" t="s">
        <v>3411</v>
      </c>
      <c r="C533" s="43" t="s">
        <v>9</v>
      </c>
      <c r="D533" s="42" t="s">
        <v>138</v>
      </c>
      <c r="E533" s="70">
        <v>43126</v>
      </c>
      <c r="F533" s="71" t="s">
        <v>3967</v>
      </c>
      <c r="G533" s="71">
        <v>8169000807</v>
      </c>
      <c r="H533" s="179" t="s">
        <v>4941</v>
      </c>
      <c r="I533" s="71" t="s">
        <v>3798</v>
      </c>
      <c r="J533" s="71" t="s">
        <v>3799</v>
      </c>
      <c r="K533" s="113" t="s">
        <v>121</v>
      </c>
      <c r="L533" s="114">
        <v>100000</v>
      </c>
      <c r="M533" s="113" t="s">
        <v>66</v>
      </c>
      <c r="N533" s="113" t="s">
        <v>67</v>
      </c>
      <c r="O533" s="71" t="s">
        <v>3968</v>
      </c>
      <c r="P533" s="71" t="s">
        <v>3969</v>
      </c>
      <c r="Q533" s="71" t="s">
        <v>3970</v>
      </c>
      <c r="R533" s="119" t="s">
        <v>3803</v>
      </c>
      <c r="S533" s="58" t="s">
        <v>72</v>
      </c>
      <c r="T533" s="66" t="s">
        <v>3732</v>
      </c>
      <c r="U533" s="119" t="s">
        <v>115</v>
      </c>
      <c r="V533" s="43" t="s">
        <v>3593</v>
      </c>
      <c r="W533" s="126" t="s">
        <v>661</v>
      </c>
      <c r="X533" s="66" t="s">
        <v>77</v>
      </c>
      <c r="Y533" s="66" t="s">
        <v>1358</v>
      </c>
      <c r="Z533" s="126" t="s">
        <v>4939</v>
      </c>
    </row>
    <row r="534" spans="1:26" x14ac:dyDescent="0.25">
      <c r="A534" s="14">
        <v>644</v>
      </c>
      <c r="B534" s="42" t="s">
        <v>3411</v>
      </c>
      <c r="C534" s="43" t="s">
        <v>9</v>
      </c>
      <c r="D534" s="42" t="s">
        <v>138</v>
      </c>
      <c r="E534" s="70">
        <v>43113</v>
      </c>
      <c r="F534" s="71" t="s">
        <v>3971</v>
      </c>
      <c r="G534" s="71">
        <v>8169000376</v>
      </c>
      <c r="H534" s="179" t="s">
        <v>4941</v>
      </c>
      <c r="I534" s="71" t="s">
        <v>140</v>
      </c>
      <c r="J534" s="71" t="s">
        <v>3972</v>
      </c>
      <c r="K534" s="113" t="s">
        <v>121</v>
      </c>
      <c r="L534" s="114">
        <v>50000</v>
      </c>
      <c r="M534" s="113" t="s">
        <v>66</v>
      </c>
      <c r="N534" s="113" t="s">
        <v>67</v>
      </c>
      <c r="O534" s="71" t="s">
        <v>3973</v>
      </c>
      <c r="P534" s="71" t="s">
        <v>3974</v>
      </c>
      <c r="Q534" s="71" t="s">
        <v>3975</v>
      </c>
      <c r="R534" s="119" t="s">
        <v>145</v>
      </c>
      <c r="S534" s="58" t="s">
        <v>72</v>
      </c>
      <c r="T534" s="66" t="s">
        <v>3732</v>
      </c>
      <c r="U534" s="119" t="s">
        <v>115</v>
      </c>
      <c r="V534" s="43" t="s">
        <v>3593</v>
      </c>
      <c r="W534" s="126" t="s">
        <v>661</v>
      </c>
      <c r="X534" s="66" t="s">
        <v>77</v>
      </c>
      <c r="Y534" s="66" t="s">
        <v>1358</v>
      </c>
      <c r="Z534" s="126" t="s">
        <v>4939</v>
      </c>
    </row>
    <row r="535" spans="1:26" x14ac:dyDescent="0.25">
      <c r="A535" s="14">
        <v>645</v>
      </c>
      <c r="B535" s="42" t="s">
        <v>3411</v>
      </c>
      <c r="C535" s="43" t="s">
        <v>9</v>
      </c>
      <c r="D535" s="42" t="s">
        <v>138</v>
      </c>
      <c r="E535" s="70">
        <v>43126</v>
      </c>
      <c r="F535" s="71" t="s">
        <v>3976</v>
      </c>
      <c r="G535" s="71">
        <v>8173000320</v>
      </c>
      <c r="H535" s="179" t="s">
        <v>4941</v>
      </c>
      <c r="I535" s="71" t="s">
        <v>3977</v>
      </c>
      <c r="J535" s="71" t="s">
        <v>3978</v>
      </c>
      <c r="K535" s="113" t="s">
        <v>109</v>
      </c>
      <c r="L535" s="114">
        <v>50000</v>
      </c>
      <c r="M535" s="113" t="s">
        <v>66</v>
      </c>
      <c r="N535" s="113" t="s">
        <v>67</v>
      </c>
      <c r="O535" s="71" t="s">
        <v>3979</v>
      </c>
      <c r="P535" s="71" t="s">
        <v>3980</v>
      </c>
      <c r="Q535" s="71" t="s">
        <v>3981</v>
      </c>
      <c r="R535" s="119" t="s">
        <v>3982</v>
      </c>
      <c r="S535" s="58" t="s">
        <v>72</v>
      </c>
      <c r="T535" s="66" t="s">
        <v>3732</v>
      </c>
      <c r="U535" s="119" t="s">
        <v>115</v>
      </c>
      <c r="V535" s="43" t="s">
        <v>3593</v>
      </c>
      <c r="W535" s="126" t="s">
        <v>661</v>
      </c>
      <c r="X535" s="66" t="s">
        <v>77</v>
      </c>
      <c r="Y535" s="66" t="s">
        <v>1358</v>
      </c>
      <c r="Z535" s="126" t="s">
        <v>4939</v>
      </c>
    </row>
    <row r="536" spans="1:26" x14ac:dyDescent="0.25">
      <c r="A536" s="14">
        <v>647</v>
      </c>
      <c r="B536" s="42" t="s">
        <v>3411</v>
      </c>
      <c r="C536" s="43" t="s">
        <v>9</v>
      </c>
      <c r="D536" s="42" t="s">
        <v>138</v>
      </c>
      <c r="E536" s="70">
        <v>43108</v>
      </c>
      <c r="F536" s="71" t="s">
        <v>3990</v>
      </c>
      <c r="G536" s="71">
        <v>8172000257</v>
      </c>
      <c r="H536" s="179" t="s">
        <v>4941</v>
      </c>
      <c r="I536" s="71" t="s">
        <v>3991</v>
      </c>
      <c r="J536" s="71" t="s">
        <v>3992</v>
      </c>
      <c r="K536" s="113" t="s">
        <v>109</v>
      </c>
      <c r="L536" s="114">
        <v>100000</v>
      </c>
      <c r="M536" s="113" t="s">
        <v>66</v>
      </c>
      <c r="N536" s="113" t="s">
        <v>67</v>
      </c>
      <c r="O536" s="71" t="s">
        <v>3993</v>
      </c>
      <c r="P536" s="71" t="s">
        <v>3994</v>
      </c>
      <c r="Q536" s="71" t="s">
        <v>3995</v>
      </c>
      <c r="R536" s="119" t="s">
        <v>3996</v>
      </c>
      <c r="S536" s="58" t="s">
        <v>72</v>
      </c>
      <c r="T536" s="66" t="s">
        <v>3732</v>
      </c>
      <c r="U536" s="119" t="s">
        <v>115</v>
      </c>
      <c r="V536" s="43" t="s">
        <v>3593</v>
      </c>
      <c r="W536" s="126" t="s">
        <v>661</v>
      </c>
      <c r="X536" s="66" t="s">
        <v>77</v>
      </c>
      <c r="Y536" s="66" t="s">
        <v>1358</v>
      </c>
      <c r="Z536" s="126" t="s">
        <v>4939</v>
      </c>
    </row>
    <row r="537" spans="1:26" x14ac:dyDescent="0.25">
      <c r="A537" s="14">
        <v>649</v>
      </c>
      <c r="B537" s="42" t="s">
        <v>3411</v>
      </c>
      <c r="C537" s="43" t="s">
        <v>9</v>
      </c>
      <c r="D537" s="42" t="s">
        <v>138</v>
      </c>
      <c r="E537" s="70">
        <v>43128</v>
      </c>
      <c r="F537" s="71" t="s">
        <v>4004</v>
      </c>
      <c r="G537" s="71">
        <v>8179001221</v>
      </c>
      <c r="H537" s="179" t="s">
        <v>4941</v>
      </c>
      <c r="I537" s="71" t="s">
        <v>1039</v>
      </c>
      <c r="J537" s="71" t="s">
        <v>1040</v>
      </c>
      <c r="K537" s="113" t="s">
        <v>121</v>
      </c>
      <c r="L537" s="114">
        <v>50000</v>
      </c>
      <c r="M537" s="113" t="s">
        <v>66</v>
      </c>
      <c r="N537" s="113" t="s">
        <v>67</v>
      </c>
      <c r="O537" s="71" t="s">
        <v>4005</v>
      </c>
      <c r="P537" s="71" t="s">
        <v>4006</v>
      </c>
      <c r="Q537" s="71" t="s">
        <v>4007</v>
      </c>
      <c r="R537" s="119" t="s">
        <v>1044</v>
      </c>
      <c r="S537" s="58" t="s">
        <v>72</v>
      </c>
      <c r="T537" s="66" t="s">
        <v>3732</v>
      </c>
      <c r="U537" s="119" t="s">
        <v>115</v>
      </c>
      <c r="V537" s="43" t="s">
        <v>3593</v>
      </c>
      <c r="W537" s="126" t="s">
        <v>661</v>
      </c>
      <c r="X537" s="66" t="s">
        <v>77</v>
      </c>
      <c r="Y537" s="66" t="s">
        <v>1358</v>
      </c>
      <c r="Z537" s="126" t="s">
        <v>4939</v>
      </c>
    </row>
    <row r="538" spans="1:26" x14ac:dyDescent="0.25">
      <c r="A538" s="14">
        <v>650</v>
      </c>
      <c r="B538" s="42" t="s">
        <v>3411</v>
      </c>
      <c r="C538" s="43" t="s">
        <v>9</v>
      </c>
      <c r="D538" s="42" t="s">
        <v>138</v>
      </c>
      <c r="E538" s="70">
        <v>43115</v>
      </c>
      <c r="F538" s="71" t="s">
        <v>4008</v>
      </c>
      <c r="G538" s="71">
        <v>8179001320</v>
      </c>
      <c r="H538" s="179" t="s">
        <v>4941</v>
      </c>
      <c r="I538" s="71" t="s">
        <v>4009</v>
      </c>
      <c r="J538" s="71" t="s">
        <v>4010</v>
      </c>
      <c r="K538" s="113" t="s">
        <v>121</v>
      </c>
      <c r="L538" s="114">
        <v>100000</v>
      </c>
      <c r="M538" s="113" t="s">
        <v>66</v>
      </c>
      <c r="N538" s="113" t="s">
        <v>67</v>
      </c>
      <c r="O538" s="71" t="s">
        <v>4011</v>
      </c>
      <c r="P538" s="71" t="s">
        <v>4012</v>
      </c>
      <c r="Q538" s="71" t="s">
        <v>329</v>
      </c>
      <c r="R538" s="119" t="s">
        <v>4013</v>
      </c>
      <c r="S538" s="58" t="s">
        <v>72</v>
      </c>
      <c r="T538" s="66" t="s">
        <v>3732</v>
      </c>
      <c r="U538" s="119" t="s">
        <v>115</v>
      </c>
      <c r="V538" s="43" t="s">
        <v>3593</v>
      </c>
      <c r="W538" s="126" t="s">
        <v>661</v>
      </c>
      <c r="X538" s="66" t="s">
        <v>77</v>
      </c>
      <c r="Y538" s="66" t="s">
        <v>1358</v>
      </c>
      <c r="Z538" s="126" t="s">
        <v>4939</v>
      </c>
    </row>
    <row r="539" spans="1:26" x14ac:dyDescent="0.25">
      <c r="A539" s="14">
        <v>651</v>
      </c>
      <c r="B539" s="42" t="s">
        <v>3411</v>
      </c>
      <c r="C539" s="43" t="s">
        <v>9</v>
      </c>
      <c r="D539" s="42" t="s">
        <v>138</v>
      </c>
      <c r="E539" s="70">
        <v>43109</v>
      </c>
      <c r="F539" s="71" t="s">
        <v>4014</v>
      </c>
      <c r="G539" s="71">
        <v>8169000530</v>
      </c>
      <c r="H539" s="179" t="s">
        <v>4941</v>
      </c>
      <c r="I539" s="71" t="s">
        <v>4015</v>
      </c>
      <c r="J539" s="71" t="s">
        <v>4016</v>
      </c>
      <c r="K539" s="113" t="s">
        <v>109</v>
      </c>
      <c r="L539" s="114">
        <v>50000</v>
      </c>
      <c r="M539" s="113" t="s">
        <v>66</v>
      </c>
      <c r="N539" s="113" t="s">
        <v>67</v>
      </c>
      <c r="O539" s="71" t="s">
        <v>4017</v>
      </c>
      <c r="P539" s="71" t="s">
        <v>4018</v>
      </c>
      <c r="Q539" s="71" t="s">
        <v>4019</v>
      </c>
      <c r="R539" s="119" t="s">
        <v>4020</v>
      </c>
      <c r="S539" s="58" t="s">
        <v>72</v>
      </c>
      <c r="T539" s="66" t="s">
        <v>3732</v>
      </c>
      <c r="U539" s="119" t="s">
        <v>115</v>
      </c>
      <c r="V539" s="43" t="s">
        <v>3593</v>
      </c>
      <c r="W539" s="126" t="s">
        <v>661</v>
      </c>
      <c r="X539" s="66" t="s">
        <v>77</v>
      </c>
      <c r="Y539" s="66" t="s">
        <v>1358</v>
      </c>
      <c r="Z539" s="126" t="s">
        <v>4939</v>
      </c>
    </row>
    <row r="540" spans="1:26" x14ac:dyDescent="0.25">
      <c r="A540" s="14">
        <v>652</v>
      </c>
      <c r="B540" s="42" t="s">
        <v>3411</v>
      </c>
      <c r="C540" s="43" t="s">
        <v>9</v>
      </c>
      <c r="D540" s="42" t="s">
        <v>138</v>
      </c>
      <c r="E540" s="70">
        <v>43111</v>
      </c>
      <c r="F540" s="71" t="s">
        <v>4021</v>
      </c>
      <c r="G540" s="71">
        <v>8179001320</v>
      </c>
      <c r="H540" s="179" t="s">
        <v>4941</v>
      </c>
      <c r="I540" s="71" t="s">
        <v>4009</v>
      </c>
      <c r="J540" s="71" t="s">
        <v>4010</v>
      </c>
      <c r="K540" s="113" t="s">
        <v>121</v>
      </c>
      <c r="L540" s="114">
        <v>100000</v>
      </c>
      <c r="M540" s="113" t="s">
        <v>66</v>
      </c>
      <c r="N540" s="113" t="s">
        <v>67</v>
      </c>
      <c r="O540" s="71" t="s">
        <v>4022</v>
      </c>
      <c r="P540" s="71" t="s">
        <v>4023</v>
      </c>
      <c r="Q540" s="71" t="s">
        <v>4024</v>
      </c>
      <c r="R540" s="119" t="s">
        <v>4013</v>
      </c>
      <c r="S540" s="58" t="s">
        <v>72</v>
      </c>
      <c r="T540" s="66" t="s">
        <v>3732</v>
      </c>
      <c r="U540" s="119" t="s">
        <v>115</v>
      </c>
      <c r="V540" s="43" t="s">
        <v>3593</v>
      </c>
      <c r="W540" s="126" t="s">
        <v>661</v>
      </c>
      <c r="X540" s="66" t="s">
        <v>77</v>
      </c>
      <c r="Y540" s="66" t="s">
        <v>1358</v>
      </c>
      <c r="Z540" s="126" t="s">
        <v>4939</v>
      </c>
    </row>
    <row r="541" spans="1:26" x14ac:dyDescent="0.25">
      <c r="A541" s="14">
        <v>653</v>
      </c>
      <c r="B541" s="42" t="s">
        <v>3411</v>
      </c>
      <c r="C541" s="43" t="s">
        <v>9</v>
      </c>
      <c r="D541" s="42" t="s">
        <v>138</v>
      </c>
      <c r="E541" s="70">
        <v>43105</v>
      </c>
      <c r="F541" s="71" t="s">
        <v>4025</v>
      </c>
      <c r="G541" s="71">
        <v>8172000463</v>
      </c>
      <c r="H541" s="179" t="s">
        <v>4941</v>
      </c>
      <c r="I541" s="71" t="s">
        <v>964</v>
      </c>
      <c r="J541" s="71" t="s">
        <v>1110</v>
      </c>
      <c r="K541" s="113" t="s">
        <v>121</v>
      </c>
      <c r="L541" s="114">
        <v>200000</v>
      </c>
      <c r="M541" s="113" t="s">
        <v>66</v>
      </c>
      <c r="N541" s="113" t="s">
        <v>67</v>
      </c>
      <c r="O541" s="71" t="s">
        <v>4026</v>
      </c>
      <c r="P541" s="71" t="s">
        <v>4027</v>
      </c>
      <c r="Q541" s="71" t="s">
        <v>4028</v>
      </c>
      <c r="R541" s="119" t="s">
        <v>190</v>
      </c>
      <c r="S541" s="58" t="s">
        <v>72</v>
      </c>
      <c r="T541" s="66" t="s">
        <v>3732</v>
      </c>
      <c r="U541" s="119" t="s">
        <v>115</v>
      </c>
      <c r="V541" s="43" t="s">
        <v>3593</v>
      </c>
      <c r="W541" s="126" t="s">
        <v>661</v>
      </c>
      <c r="X541" s="66" t="s">
        <v>77</v>
      </c>
      <c r="Y541" s="66" t="s">
        <v>1358</v>
      </c>
      <c r="Z541" s="126" t="s">
        <v>4939</v>
      </c>
    </row>
    <row r="542" spans="1:26" x14ac:dyDescent="0.25">
      <c r="A542" s="14">
        <v>654</v>
      </c>
      <c r="B542" s="42" t="s">
        <v>3411</v>
      </c>
      <c r="C542" s="43" t="s">
        <v>9</v>
      </c>
      <c r="D542" s="42" t="s">
        <v>138</v>
      </c>
      <c r="E542" s="70">
        <v>43127</v>
      </c>
      <c r="F542" s="71" t="s">
        <v>4029</v>
      </c>
      <c r="G542" s="71">
        <v>8173000148</v>
      </c>
      <c r="H542" s="179" t="s">
        <v>4941</v>
      </c>
      <c r="I542" s="71" t="s">
        <v>4030</v>
      </c>
      <c r="J542" s="71" t="s">
        <v>4031</v>
      </c>
      <c r="K542" s="113" t="s">
        <v>121</v>
      </c>
      <c r="L542" s="114">
        <v>100000</v>
      </c>
      <c r="M542" s="113" t="s">
        <v>66</v>
      </c>
      <c r="N542" s="113" t="s">
        <v>67</v>
      </c>
      <c r="O542" s="71" t="s">
        <v>4032</v>
      </c>
      <c r="P542" s="71" t="s">
        <v>4033</v>
      </c>
      <c r="Q542" s="71" t="s">
        <v>4034</v>
      </c>
      <c r="R542" s="119" t="s">
        <v>4035</v>
      </c>
      <c r="S542" s="58" t="s">
        <v>72</v>
      </c>
      <c r="T542" s="66" t="s">
        <v>3732</v>
      </c>
      <c r="U542" s="119" t="s">
        <v>115</v>
      </c>
      <c r="V542" s="43" t="s">
        <v>3593</v>
      </c>
      <c r="W542" s="126" t="s">
        <v>661</v>
      </c>
      <c r="X542" s="66" t="s">
        <v>77</v>
      </c>
      <c r="Y542" s="66" t="s">
        <v>1358</v>
      </c>
      <c r="Z542" s="126" t="s">
        <v>4939</v>
      </c>
    </row>
    <row r="543" spans="1:26" x14ac:dyDescent="0.25">
      <c r="A543" s="14">
        <v>656</v>
      </c>
      <c r="B543" s="42" t="s">
        <v>3411</v>
      </c>
      <c r="C543" s="43" t="s">
        <v>9</v>
      </c>
      <c r="D543" s="42" t="s">
        <v>138</v>
      </c>
      <c r="E543" s="70">
        <v>43110</v>
      </c>
      <c r="F543" s="71" t="s">
        <v>4039</v>
      </c>
      <c r="G543" s="71">
        <v>8173000142</v>
      </c>
      <c r="H543" s="179" t="s">
        <v>4941</v>
      </c>
      <c r="I543" s="71" t="s">
        <v>4040</v>
      </c>
      <c r="J543" s="71" t="s">
        <v>4041</v>
      </c>
      <c r="K543" s="113" t="s">
        <v>121</v>
      </c>
      <c r="L543" s="114">
        <v>50000</v>
      </c>
      <c r="M543" s="113" t="s">
        <v>66</v>
      </c>
      <c r="N543" s="113" t="s">
        <v>67</v>
      </c>
      <c r="O543" s="71" t="s">
        <v>4042</v>
      </c>
      <c r="P543" s="71" t="s">
        <v>4043</v>
      </c>
      <c r="Q543" s="71" t="s">
        <v>4044</v>
      </c>
      <c r="R543" s="119" t="s">
        <v>4045</v>
      </c>
      <c r="S543" s="58" t="s">
        <v>72</v>
      </c>
      <c r="T543" s="66" t="s">
        <v>3732</v>
      </c>
      <c r="U543" s="119" t="s">
        <v>115</v>
      </c>
      <c r="V543" s="43" t="s">
        <v>3593</v>
      </c>
      <c r="W543" s="126" t="s">
        <v>661</v>
      </c>
      <c r="X543" s="66" t="s">
        <v>77</v>
      </c>
      <c r="Y543" s="66" t="s">
        <v>1358</v>
      </c>
      <c r="Z543" s="126" t="s">
        <v>4939</v>
      </c>
    </row>
    <row r="544" spans="1:26" x14ac:dyDescent="0.25">
      <c r="A544" s="14">
        <v>658</v>
      </c>
      <c r="B544" s="42" t="s">
        <v>3411</v>
      </c>
      <c r="C544" s="43" t="s">
        <v>9</v>
      </c>
      <c r="D544" s="42" t="s">
        <v>138</v>
      </c>
      <c r="E544" s="70">
        <v>43112</v>
      </c>
      <c r="F544" s="71" t="s">
        <v>4053</v>
      </c>
      <c r="G544" s="71">
        <v>8169000542</v>
      </c>
      <c r="H544" s="179" t="s">
        <v>4941</v>
      </c>
      <c r="I544" s="71" t="s">
        <v>3823</v>
      </c>
      <c r="J544" s="71" t="s">
        <v>3824</v>
      </c>
      <c r="K544" s="113" t="s">
        <v>109</v>
      </c>
      <c r="L544" s="114">
        <v>50000</v>
      </c>
      <c r="M544" s="113" t="s">
        <v>66</v>
      </c>
      <c r="N544" s="113" t="s">
        <v>67</v>
      </c>
      <c r="O544" s="71" t="s">
        <v>4054</v>
      </c>
      <c r="P544" s="71" t="s">
        <v>4055</v>
      </c>
      <c r="Q544" s="71" t="s">
        <v>4056</v>
      </c>
      <c r="R544" s="119" t="s">
        <v>3828</v>
      </c>
      <c r="S544" s="58" t="s">
        <v>72</v>
      </c>
      <c r="T544" s="66" t="s">
        <v>3732</v>
      </c>
      <c r="U544" s="119" t="s">
        <v>115</v>
      </c>
      <c r="V544" s="43" t="s">
        <v>3593</v>
      </c>
      <c r="W544" s="126" t="s">
        <v>661</v>
      </c>
      <c r="X544" s="66" t="s">
        <v>77</v>
      </c>
      <c r="Y544" s="66" t="s">
        <v>1358</v>
      </c>
      <c r="Z544" s="126" t="s">
        <v>4939</v>
      </c>
    </row>
    <row r="545" spans="1:26" x14ac:dyDescent="0.25">
      <c r="A545" s="14">
        <v>659</v>
      </c>
      <c r="B545" s="42" t="s">
        <v>3411</v>
      </c>
      <c r="C545" s="43" t="s">
        <v>9</v>
      </c>
      <c r="D545" s="42" t="s">
        <v>138</v>
      </c>
      <c r="E545" s="70">
        <v>43119</v>
      </c>
      <c r="F545" s="71" t="s">
        <v>4057</v>
      </c>
      <c r="G545" s="71">
        <v>8172000256</v>
      </c>
      <c r="H545" s="179" t="s">
        <v>4941</v>
      </c>
      <c r="I545" s="71" t="s">
        <v>2197</v>
      </c>
      <c r="J545" s="71" t="s">
        <v>4058</v>
      </c>
      <c r="K545" s="113" t="s">
        <v>109</v>
      </c>
      <c r="L545" s="114">
        <v>200000</v>
      </c>
      <c r="M545" s="113" t="s">
        <v>66</v>
      </c>
      <c r="N545" s="113" t="s">
        <v>67</v>
      </c>
      <c r="O545" s="71" t="s">
        <v>4059</v>
      </c>
      <c r="P545" s="71" t="s">
        <v>4060</v>
      </c>
      <c r="Q545" s="71" t="s">
        <v>4061</v>
      </c>
      <c r="R545" s="119" t="s">
        <v>2202</v>
      </c>
      <c r="S545" s="58" t="s">
        <v>72</v>
      </c>
      <c r="T545" s="66" t="s">
        <v>3732</v>
      </c>
      <c r="U545" s="119" t="s">
        <v>115</v>
      </c>
      <c r="V545" s="43" t="s">
        <v>3593</v>
      </c>
      <c r="W545" s="126" t="s">
        <v>661</v>
      </c>
      <c r="X545" s="66" t="s">
        <v>77</v>
      </c>
      <c r="Y545" s="66" t="s">
        <v>1358</v>
      </c>
      <c r="Z545" s="126" t="s">
        <v>4939</v>
      </c>
    </row>
    <row r="546" spans="1:26" x14ac:dyDescent="0.25">
      <c r="A546" s="14">
        <v>660</v>
      </c>
      <c r="B546" s="42" t="s">
        <v>3411</v>
      </c>
      <c r="C546" s="43" t="s">
        <v>9</v>
      </c>
      <c r="D546" s="42" t="s">
        <v>138</v>
      </c>
      <c r="E546" s="70">
        <v>43113</v>
      </c>
      <c r="F546" s="71" t="s">
        <v>4062</v>
      </c>
      <c r="G546" s="71">
        <v>8173000154</v>
      </c>
      <c r="H546" s="179" t="s">
        <v>4941</v>
      </c>
      <c r="I546" s="71" t="s">
        <v>1826</v>
      </c>
      <c r="J546" s="71" t="s">
        <v>1827</v>
      </c>
      <c r="K546" s="113" t="s">
        <v>121</v>
      </c>
      <c r="L546" s="114">
        <v>100000</v>
      </c>
      <c r="M546" s="113" t="s">
        <v>66</v>
      </c>
      <c r="N546" s="113" t="s">
        <v>67</v>
      </c>
      <c r="O546" s="71" t="s">
        <v>4063</v>
      </c>
      <c r="P546" s="71" t="s">
        <v>4064</v>
      </c>
      <c r="Q546" s="71" t="s">
        <v>4065</v>
      </c>
      <c r="R546" s="119" t="s">
        <v>1831</v>
      </c>
      <c r="S546" s="58" t="s">
        <v>72</v>
      </c>
      <c r="T546" s="66" t="s">
        <v>3732</v>
      </c>
      <c r="U546" s="119" t="s">
        <v>115</v>
      </c>
      <c r="V546" s="43" t="s">
        <v>3593</v>
      </c>
      <c r="W546" s="126" t="s">
        <v>661</v>
      </c>
      <c r="X546" s="66" t="s">
        <v>77</v>
      </c>
      <c r="Y546" s="66" t="s">
        <v>1358</v>
      </c>
      <c r="Z546" s="126" t="s">
        <v>4939</v>
      </c>
    </row>
    <row r="547" spans="1:26" x14ac:dyDescent="0.25">
      <c r="A547" s="14">
        <v>661</v>
      </c>
      <c r="B547" s="42" t="s">
        <v>3411</v>
      </c>
      <c r="C547" s="43" t="s">
        <v>9</v>
      </c>
      <c r="D547" s="42" t="s">
        <v>138</v>
      </c>
      <c r="E547" s="70">
        <v>43090</v>
      </c>
      <c r="F547" s="71" t="s">
        <v>4066</v>
      </c>
      <c r="G547" s="71">
        <v>8172000265</v>
      </c>
      <c r="H547" s="179" t="s">
        <v>4941</v>
      </c>
      <c r="I547" s="71" t="s">
        <v>2096</v>
      </c>
      <c r="J547" s="71" t="s">
        <v>2097</v>
      </c>
      <c r="K547" s="113" t="s">
        <v>121</v>
      </c>
      <c r="L547" s="114">
        <v>100000</v>
      </c>
      <c r="M547" s="113" t="s">
        <v>66</v>
      </c>
      <c r="N547" s="113" t="s">
        <v>67</v>
      </c>
      <c r="O547" s="71" t="s">
        <v>4067</v>
      </c>
      <c r="P547" s="71" t="s">
        <v>4068</v>
      </c>
      <c r="Q547" s="71" t="s">
        <v>4069</v>
      </c>
      <c r="R547" s="119" t="s">
        <v>2101</v>
      </c>
      <c r="S547" s="58" t="s">
        <v>72</v>
      </c>
      <c r="T547" s="66" t="s">
        <v>3732</v>
      </c>
      <c r="U547" s="119" t="s">
        <v>115</v>
      </c>
      <c r="V547" s="43" t="s">
        <v>3593</v>
      </c>
      <c r="W547" s="43" t="s">
        <v>76</v>
      </c>
      <c r="X547" s="66" t="s">
        <v>77</v>
      </c>
      <c r="Y547" s="66" t="s">
        <v>1358</v>
      </c>
      <c r="Z547" s="126" t="s">
        <v>4939</v>
      </c>
    </row>
    <row r="548" spans="1:26" x14ac:dyDescent="0.25">
      <c r="A548" s="14">
        <v>662</v>
      </c>
      <c r="B548" s="42" t="s">
        <v>3411</v>
      </c>
      <c r="C548" s="43" t="s">
        <v>9</v>
      </c>
      <c r="D548" s="42" t="s">
        <v>61</v>
      </c>
      <c r="E548" s="93">
        <v>43111</v>
      </c>
      <c r="F548" s="66" t="s">
        <v>4070</v>
      </c>
      <c r="G548" s="133">
        <v>8250000827</v>
      </c>
      <c r="H548" s="179" t="s">
        <v>4941</v>
      </c>
      <c r="I548" s="66" t="s">
        <v>4071</v>
      </c>
      <c r="J548" s="66" t="s">
        <v>4072</v>
      </c>
      <c r="K548" s="119" t="s">
        <v>2318</v>
      </c>
      <c r="L548" s="134">
        <v>100000</v>
      </c>
      <c r="M548" s="119" t="s">
        <v>66</v>
      </c>
      <c r="N548" s="119" t="s">
        <v>67</v>
      </c>
      <c r="O548" s="66" t="s">
        <v>4073</v>
      </c>
      <c r="P548" s="66" t="s">
        <v>4074</v>
      </c>
      <c r="Q548" s="66" t="s">
        <v>4075</v>
      </c>
      <c r="R548" s="119" t="s">
        <v>4076</v>
      </c>
      <c r="S548" s="58" t="s">
        <v>72</v>
      </c>
      <c r="T548" s="66" t="s">
        <v>4077</v>
      </c>
      <c r="U548" s="119" t="s">
        <v>586</v>
      </c>
      <c r="V548" s="66" t="s">
        <v>75</v>
      </c>
      <c r="W548" s="66" t="s">
        <v>76</v>
      </c>
      <c r="X548" s="115" t="s">
        <v>77</v>
      </c>
      <c r="Y548" s="66" t="s">
        <v>1358</v>
      </c>
      <c r="Z548" s="48" t="s">
        <v>4938</v>
      </c>
    </row>
    <row r="549" spans="1:26" x14ac:dyDescent="0.25">
      <c r="A549" s="14">
        <v>663</v>
      </c>
      <c r="B549" s="42" t="s">
        <v>3411</v>
      </c>
      <c r="C549" s="43" t="s">
        <v>9</v>
      </c>
      <c r="D549" s="42" t="s">
        <v>61</v>
      </c>
      <c r="E549" s="93">
        <v>43085</v>
      </c>
      <c r="F549" s="66" t="s">
        <v>4078</v>
      </c>
      <c r="G549" s="133">
        <v>8261000032</v>
      </c>
      <c r="H549" s="179" t="s">
        <v>4941</v>
      </c>
      <c r="I549" s="66" t="s">
        <v>4079</v>
      </c>
      <c r="J549" s="66" t="s">
        <v>4080</v>
      </c>
      <c r="K549" s="119" t="s">
        <v>2318</v>
      </c>
      <c r="L549" s="134">
        <v>200000</v>
      </c>
      <c r="M549" s="119" t="s">
        <v>66</v>
      </c>
      <c r="N549" s="119" t="s">
        <v>67</v>
      </c>
      <c r="O549" s="66" t="s">
        <v>4081</v>
      </c>
      <c r="P549" s="66" t="s">
        <v>4082</v>
      </c>
      <c r="Q549" s="66" t="s">
        <v>4083</v>
      </c>
      <c r="R549" s="119" t="s">
        <v>4084</v>
      </c>
      <c r="S549" s="58" t="s">
        <v>72</v>
      </c>
      <c r="T549" s="66" t="s">
        <v>4077</v>
      </c>
      <c r="U549" s="119" t="s">
        <v>586</v>
      </c>
      <c r="V549" s="66" t="s">
        <v>75</v>
      </c>
      <c r="W549" s="66" t="s">
        <v>76</v>
      </c>
      <c r="X549" s="115" t="s">
        <v>77</v>
      </c>
      <c r="Y549" s="66" t="s">
        <v>1358</v>
      </c>
      <c r="Z549" s="48" t="s">
        <v>4938</v>
      </c>
    </row>
    <row r="550" spans="1:26" x14ac:dyDescent="0.25">
      <c r="A550" s="14">
        <v>664</v>
      </c>
      <c r="B550" s="42" t="s">
        <v>3411</v>
      </c>
      <c r="C550" s="43" t="s">
        <v>9</v>
      </c>
      <c r="D550" s="42" t="s">
        <v>61</v>
      </c>
      <c r="E550" s="93">
        <v>43091</v>
      </c>
      <c r="F550" s="66" t="s">
        <v>4085</v>
      </c>
      <c r="G550" s="133">
        <v>8250000619</v>
      </c>
      <c r="H550" s="179" t="s">
        <v>4941</v>
      </c>
      <c r="I550" s="66" t="s">
        <v>4086</v>
      </c>
      <c r="J550" s="66" t="s">
        <v>4087</v>
      </c>
      <c r="K550" s="119" t="s">
        <v>2332</v>
      </c>
      <c r="L550" s="134">
        <v>100000</v>
      </c>
      <c r="M550" s="119" t="s">
        <v>66</v>
      </c>
      <c r="N550" s="119" t="s">
        <v>67</v>
      </c>
      <c r="O550" s="66" t="s">
        <v>4088</v>
      </c>
      <c r="P550" s="66" t="s">
        <v>4089</v>
      </c>
      <c r="Q550" s="66" t="s">
        <v>4090</v>
      </c>
      <c r="R550" s="119" t="s">
        <v>4091</v>
      </c>
      <c r="S550" s="58" t="s">
        <v>72</v>
      </c>
      <c r="T550" s="66" t="s">
        <v>4077</v>
      </c>
      <c r="U550" s="119" t="s">
        <v>586</v>
      </c>
      <c r="V550" s="66" t="s">
        <v>75</v>
      </c>
      <c r="W550" s="66" t="s">
        <v>76</v>
      </c>
      <c r="X550" s="115" t="s">
        <v>77</v>
      </c>
      <c r="Y550" s="66" t="s">
        <v>1358</v>
      </c>
      <c r="Z550" s="48" t="s">
        <v>4938</v>
      </c>
    </row>
    <row r="551" spans="1:26" x14ac:dyDescent="0.25">
      <c r="A551" s="14">
        <v>665</v>
      </c>
      <c r="B551" s="42" t="s">
        <v>3411</v>
      </c>
      <c r="C551" s="43" t="s">
        <v>9</v>
      </c>
      <c r="D551" s="42" t="s">
        <v>61</v>
      </c>
      <c r="E551" s="93">
        <v>43096</v>
      </c>
      <c r="F551" s="66" t="s">
        <v>4092</v>
      </c>
      <c r="G551" s="133">
        <v>8246000083</v>
      </c>
      <c r="H551" s="179" t="s">
        <v>4941</v>
      </c>
      <c r="I551" s="66" t="s">
        <v>4093</v>
      </c>
      <c r="J551" s="66" t="s">
        <v>4094</v>
      </c>
      <c r="K551" s="119" t="s">
        <v>2332</v>
      </c>
      <c r="L551" s="134">
        <v>50000</v>
      </c>
      <c r="M551" s="119" t="s">
        <v>66</v>
      </c>
      <c r="N551" s="119" t="s">
        <v>67</v>
      </c>
      <c r="O551" s="66" t="s">
        <v>4095</v>
      </c>
      <c r="P551" s="66" t="s">
        <v>4096</v>
      </c>
      <c r="Q551" s="66" t="s">
        <v>4097</v>
      </c>
      <c r="R551" s="135" t="s">
        <v>4098</v>
      </c>
      <c r="S551" s="58" t="s">
        <v>72</v>
      </c>
      <c r="T551" s="66" t="s">
        <v>4077</v>
      </c>
      <c r="U551" s="119" t="s">
        <v>586</v>
      </c>
      <c r="V551" s="69" t="s">
        <v>90</v>
      </c>
      <c r="W551" s="66" t="s">
        <v>76</v>
      </c>
      <c r="X551" s="115" t="s">
        <v>77</v>
      </c>
      <c r="Y551" s="66" t="s">
        <v>1358</v>
      </c>
      <c r="Z551" s="48" t="s">
        <v>4938</v>
      </c>
    </row>
    <row r="552" spans="1:26" x14ac:dyDescent="0.25">
      <c r="A552" s="14">
        <v>666</v>
      </c>
      <c r="B552" s="42" t="s">
        <v>3411</v>
      </c>
      <c r="C552" s="43" t="s">
        <v>9</v>
      </c>
      <c r="D552" s="42" t="s">
        <v>61</v>
      </c>
      <c r="E552" s="93">
        <v>43049</v>
      </c>
      <c r="F552" s="66" t="s">
        <v>4099</v>
      </c>
      <c r="G552" s="133">
        <v>8246000136</v>
      </c>
      <c r="H552" s="179" t="s">
        <v>4941</v>
      </c>
      <c r="I552" s="66" t="s">
        <v>4100</v>
      </c>
      <c r="J552" s="66" t="s">
        <v>4101</v>
      </c>
      <c r="K552" s="119" t="s">
        <v>2318</v>
      </c>
      <c r="L552" s="134">
        <v>50000</v>
      </c>
      <c r="M552" s="119" t="s">
        <v>66</v>
      </c>
      <c r="N552" s="119" t="s">
        <v>67</v>
      </c>
      <c r="O552" s="66" t="s">
        <v>4102</v>
      </c>
      <c r="P552" s="66" t="s">
        <v>4103</v>
      </c>
      <c r="Q552" s="66" t="s">
        <v>4104</v>
      </c>
      <c r="R552" s="135" t="s">
        <v>4105</v>
      </c>
      <c r="S552" s="58" t="s">
        <v>72</v>
      </c>
      <c r="T552" s="66" t="s">
        <v>4077</v>
      </c>
      <c r="U552" s="119" t="s">
        <v>586</v>
      </c>
      <c r="V552" s="66" t="s">
        <v>75</v>
      </c>
      <c r="W552" s="66" t="s">
        <v>76</v>
      </c>
      <c r="X552" s="115" t="s">
        <v>77</v>
      </c>
      <c r="Y552" s="66" t="s">
        <v>1358</v>
      </c>
      <c r="Z552" s="48" t="s">
        <v>4938</v>
      </c>
    </row>
    <row r="553" spans="1:26" x14ac:dyDescent="0.25">
      <c r="A553" s="14">
        <v>667</v>
      </c>
      <c r="B553" s="42" t="s">
        <v>3411</v>
      </c>
      <c r="C553" s="43" t="s">
        <v>9</v>
      </c>
      <c r="D553" s="42" t="s">
        <v>61</v>
      </c>
      <c r="E553" s="93">
        <v>43082</v>
      </c>
      <c r="F553" s="66" t="s">
        <v>4106</v>
      </c>
      <c r="G553" s="133">
        <v>8250000659</v>
      </c>
      <c r="H553" s="179" t="s">
        <v>4941</v>
      </c>
      <c r="I553" s="66" t="s">
        <v>4107</v>
      </c>
      <c r="J553" s="66" t="s">
        <v>4108</v>
      </c>
      <c r="K553" s="119" t="s">
        <v>2318</v>
      </c>
      <c r="L553" s="134">
        <v>50000</v>
      </c>
      <c r="M553" s="119" t="s">
        <v>66</v>
      </c>
      <c r="N553" s="119" t="s">
        <v>67</v>
      </c>
      <c r="O553" s="66" t="s">
        <v>4109</v>
      </c>
      <c r="P553" s="66" t="s">
        <v>4110</v>
      </c>
      <c r="Q553" s="66" t="s">
        <v>4111</v>
      </c>
      <c r="R553" s="135" t="s">
        <v>4112</v>
      </c>
      <c r="S553" s="58" t="s">
        <v>72</v>
      </c>
      <c r="T553" s="66" t="s">
        <v>4077</v>
      </c>
      <c r="U553" s="119" t="s">
        <v>586</v>
      </c>
      <c r="V553" s="69" t="s">
        <v>90</v>
      </c>
      <c r="W553" s="66" t="s">
        <v>76</v>
      </c>
      <c r="X553" s="115" t="s">
        <v>77</v>
      </c>
      <c r="Y553" s="66" t="s">
        <v>1358</v>
      </c>
      <c r="Z553" s="48" t="s">
        <v>4938</v>
      </c>
    </row>
    <row r="554" spans="1:26" x14ac:dyDescent="0.25">
      <c r="A554" s="14">
        <v>668</v>
      </c>
      <c r="B554" s="42" t="s">
        <v>3411</v>
      </c>
      <c r="C554" s="43" t="s">
        <v>9</v>
      </c>
      <c r="D554" s="42" t="s">
        <v>61</v>
      </c>
      <c r="E554" s="93">
        <v>43092</v>
      </c>
      <c r="F554" s="66" t="s">
        <v>4113</v>
      </c>
      <c r="G554" s="133">
        <v>8250000731</v>
      </c>
      <c r="H554" s="179" t="s">
        <v>4941</v>
      </c>
      <c r="I554" s="66" t="s">
        <v>4114</v>
      </c>
      <c r="J554" s="66" t="s">
        <v>4115</v>
      </c>
      <c r="K554" s="119" t="s">
        <v>2318</v>
      </c>
      <c r="L554" s="134">
        <v>50000</v>
      </c>
      <c r="M554" s="119" t="s">
        <v>66</v>
      </c>
      <c r="N554" s="119" t="s">
        <v>67</v>
      </c>
      <c r="O554" s="66" t="s">
        <v>4116</v>
      </c>
      <c r="P554" s="66" t="s">
        <v>4117</v>
      </c>
      <c r="Q554" s="66" t="s">
        <v>4118</v>
      </c>
      <c r="R554" s="135" t="s">
        <v>4119</v>
      </c>
      <c r="S554" s="58" t="s">
        <v>72</v>
      </c>
      <c r="T554" s="66" t="s">
        <v>4077</v>
      </c>
      <c r="U554" s="119" t="s">
        <v>586</v>
      </c>
      <c r="V554" s="69" t="s">
        <v>90</v>
      </c>
      <c r="W554" s="66" t="s">
        <v>76</v>
      </c>
      <c r="X554" s="115" t="s">
        <v>77</v>
      </c>
      <c r="Y554" s="66" t="s">
        <v>1358</v>
      </c>
      <c r="Z554" s="48" t="s">
        <v>4938</v>
      </c>
    </row>
    <row r="555" spans="1:26" x14ac:dyDescent="0.25">
      <c r="A555" s="14">
        <v>669</v>
      </c>
      <c r="B555" s="42" t="s">
        <v>3411</v>
      </c>
      <c r="C555" s="43" t="s">
        <v>9</v>
      </c>
      <c r="D555" s="42" t="s">
        <v>61</v>
      </c>
      <c r="E555" s="93">
        <v>43065</v>
      </c>
      <c r="F555" s="66" t="s">
        <v>4120</v>
      </c>
      <c r="G555" s="133">
        <v>8246000115</v>
      </c>
      <c r="H555" s="179" t="s">
        <v>4941</v>
      </c>
      <c r="I555" s="66" t="s">
        <v>4121</v>
      </c>
      <c r="J555" s="66" t="s">
        <v>4122</v>
      </c>
      <c r="K555" s="119" t="s">
        <v>2318</v>
      </c>
      <c r="L555" s="134">
        <v>50000</v>
      </c>
      <c r="M555" s="119" t="s">
        <v>66</v>
      </c>
      <c r="N555" s="119" t="s">
        <v>67</v>
      </c>
      <c r="O555" s="66" t="s">
        <v>4123</v>
      </c>
      <c r="P555" s="66" t="s">
        <v>4124</v>
      </c>
      <c r="Q555" s="66" t="s">
        <v>4125</v>
      </c>
      <c r="R555" s="135" t="s">
        <v>4126</v>
      </c>
      <c r="S555" s="58" t="s">
        <v>72</v>
      </c>
      <c r="T555" s="66" t="s">
        <v>4077</v>
      </c>
      <c r="U555" s="119" t="s">
        <v>586</v>
      </c>
      <c r="V555" s="66" t="s">
        <v>75</v>
      </c>
      <c r="W555" s="66" t="s">
        <v>76</v>
      </c>
      <c r="X555" s="115" t="s">
        <v>77</v>
      </c>
      <c r="Y555" s="66" t="s">
        <v>1358</v>
      </c>
      <c r="Z555" s="48" t="s">
        <v>4938</v>
      </c>
    </row>
    <row r="556" spans="1:26" x14ac:dyDescent="0.25">
      <c r="A556" s="14">
        <v>670</v>
      </c>
      <c r="B556" s="42" t="s">
        <v>3411</v>
      </c>
      <c r="C556" s="43" t="s">
        <v>9</v>
      </c>
      <c r="D556" s="42" t="s">
        <v>61</v>
      </c>
      <c r="E556" s="93">
        <v>43079</v>
      </c>
      <c r="F556" s="66" t="s">
        <v>4127</v>
      </c>
      <c r="G556" s="133">
        <v>8250000654</v>
      </c>
      <c r="H556" s="179" t="s">
        <v>4941</v>
      </c>
      <c r="I556" s="66" t="s">
        <v>4128</v>
      </c>
      <c r="J556" s="66" t="s">
        <v>4129</v>
      </c>
      <c r="K556" s="119" t="s">
        <v>2318</v>
      </c>
      <c r="L556" s="134">
        <v>100000</v>
      </c>
      <c r="M556" s="119" t="s">
        <v>66</v>
      </c>
      <c r="N556" s="119" t="s">
        <v>67</v>
      </c>
      <c r="O556" s="66" t="s">
        <v>4130</v>
      </c>
      <c r="P556" s="66" t="s">
        <v>4131</v>
      </c>
      <c r="Q556" s="66" t="s">
        <v>4132</v>
      </c>
      <c r="R556" s="119" t="s">
        <v>4133</v>
      </c>
      <c r="S556" s="58" t="s">
        <v>72</v>
      </c>
      <c r="T556" s="66" t="s">
        <v>4077</v>
      </c>
      <c r="U556" s="119" t="s">
        <v>586</v>
      </c>
      <c r="V556" s="69" t="s">
        <v>90</v>
      </c>
      <c r="W556" s="66" t="s">
        <v>76</v>
      </c>
      <c r="X556" s="115" t="s">
        <v>77</v>
      </c>
      <c r="Y556" s="66" t="s">
        <v>1358</v>
      </c>
      <c r="Z556" s="48" t="s">
        <v>4938</v>
      </c>
    </row>
    <row r="557" spans="1:26" x14ac:dyDescent="0.25">
      <c r="A557" s="14">
        <v>671</v>
      </c>
      <c r="B557" s="42" t="s">
        <v>3411</v>
      </c>
      <c r="C557" s="43" t="s">
        <v>9</v>
      </c>
      <c r="D557" s="42" t="s">
        <v>61</v>
      </c>
      <c r="E557" s="93">
        <v>43103</v>
      </c>
      <c r="F557" s="66" t="s">
        <v>4134</v>
      </c>
      <c r="G557" s="133">
        <v>8250000671</v>
      </c>
      <c r="H557" s="179" t="s">
        <v>4941</v>
      </c>
      <c r="I557" s="66" t="s">
        <v>4135</v>
      </c>
      <c r="J557" s="66" t="s">
        <v>4136</v>
      </c>
      <c r="K557" s="119" t="s">
        <v>2318</v>
      </c>
      <c r="L557" s="134">
        <v>50000</v>
      </c>
      <c r="M557" s="119" t="s">
        <v>66</v>
      </c>
      <c r="N557" s="119" t="s">
        <v>67</v>
      </c>
      <c r="O557" s="66" t="s">
        <v>4137</v>
      </c>
      <c r="P557" s="66" t="s">
        <v>4138</v>
      </c>
      <c r="Q557" s="66" t="s">
        <v>4139</v>
      </c>
      <c r="R557" s="119" t="s">
        <v>4140</v>
      </c>
      <c r="S557" s="58" t="s">
        <v>72</v>
      </c>
      <c r="T557" s="66" t="s">
        <v>4077</v>
      </c>
      <c r="U557" s="119" t="s">
        <v>586</v>
      </c>
      <c r="V557" s="69" t="s">
        <v>90</v>
      </c>
      <c r="W557" s="66" t="s">
        <v>76</v>
      </c>
      <c r="X557" s="115" t="s">
        <v>77</v>
      </c>
      <c r="Y557" s="66" t="s">
        <v>1358</v>
      </c>
      <c r="Z557" s="48" t="s">
        <v>4938</v>
      </c>
    </row>
    <row r="558" spans="1:26" x14ac:dyDescent="0.25">
      <c r="A558" s="14">
        <v>672</v>
      </c>
      <c r="B558" s="42" t="s">
        <v>3411</v>
      </c>
      <c r="C558" s="43" t="s">
        <v>9</v>
      </c>
      <c r="D558" s="42" t="s">
        <v>61</v>
      </c>
      <c r="E558" s="78">
        <v>43127</v>
      </c>
      <c r="F558" s="79" t="s">
        <v>4141</v>
      </c>
      <c r="G558" s="136">
        <v>8224000660</v>
      </c>
      <c r="H558" s="179" t="s">
        <v>4941</v>
      </c>
      <c r="I558" s="79" t="s">
        <v>4142</v>
      </c>
      <c r="J558" s="79" t="s">
        <v>4143</v>
      </c>
      <c r="K558" s="137" t="s">
        <v>1301</v>
      </c>
      <c r="L558" s="114">
        <v>50000</v>
      </c>
      <c r="M558" s="137" t="s">
        <v>66</v>
      </c>
      <c r="N558" s="137" t="s">
        <v>67</v>
      </c>
      <c r="O558" s="79" t="s">
        <v>4144</v>
      </c>
      <c r="P558" s="79" t="s">
        <v>4145</v>
      </c>
      <c r="Q558" s="79" t="s">
        <v>4146</v>
      </c>
      <c r="R558" s="119" t="s">
        <v>4147</v>
      </c>
      <c r="S558" s="58" t="s">
        <v>72</v>
      </c>
      <c r="T558" s="115" t="s">
        <v>4148</v>
      </c>
      <c r="U558" s="119" t="s">
        <v>375</v>
      </c>
      <c r="V558" s="66" t="s">
        <v>75</v>
      </c>
      <c r="W558" s="66" t="s">
        <v>661</v>
      </c>
      <c r="X558" s="115" t="s">
        <v>77</v>
      </c>
      <c r="Y558" s="66" t="s">
        <v>1358</v>
      </c>
      <c r="Z558" s="48" t="s">
        <v>4938</v>
      </c>
    </row>
    <row r="559" spans="1:26" x14ac:dyDescent="0.25">
      <c r="A559" s="14">
        <v>673</v>
      </c>
      <c r="B559" s="42" t="s">
        <v>3411</v>
      </c>
      <c r="C559" s="43" t="s">
        <v>9</v>
      </c>
      <c r="D559" s="42" t="s">
        <v>61</v>
      </c>
      <c r="E559" s="78">
        <v>43130</v>
      </c>
      <c r="F559" s="79" t="s">
        <v>4149</v>
      </c>
      <c r="G559" s="136">
        <v>8224000789</v>
      </c>
      <c r="H559" s="179" t="s">
        <v>4941</v>
      </c>
      <c r="I559" s="79" t="s">
        <v>4150</v>
      </c>
      <c r="J559" s="79" t="s">
        <v>4151</v>
      </c>
      <c r="K559" s="137" t="s">
        <v>369</v>
      </c>
      <c r="L559" s="114">
        <v>50000</v>
      </c>
      <c r="M559" s="137" t="s">
        <v>66</v>
      </c>
      <c r="N559" s="137" t="s">
        <v>67</v>
      </c>
      <c r="O559" s="79" t="s">
        <v>4152</v>
      </c>
      <c r="P559" s="79" t="s">
        <v>4153</v>
      </c>
      <c r="Q559" s="79" t="s">
        <v>4154</v>
      </c>
      <c r="R559" s="119" t="s">
        <v>4155</v>
      </c>
      <c r="S559" s="58" t="s">
        <v>72</v>
      </c>
      <c r="T559" s="115" t="s">
        <v>4148</v>
      </c>
      <c r="U559" s="119" t="s">
        <v>375</v>
      </c>
      <c r="V559" s="66" t="s">
        <v>75</v>
      </c>
      <c r="W559" s="66" t="s">
        <v>661</v>
      </c>
      <c r="X559" s="115" t="s">
        <v>77</v>
      </c>
      <c r="Y559" s="66" t="s">
        <v>1358</v>
      </c>
      <c r="Z559" s="48" t="s">
        <v>4938</v>
      </c>
    </row>
    <row r="560" spans="1:26" x14ac:dyDescent="0.25">
      <c r="A560" s="14">
        <v>674</v>
      </c>
      <c r="B560" s="42" t="s">
        <v>3411</v>
      </c>
      <c r="C560" s="43" t="s">
        <v>9</v>
      </c>
      <c r="D560" s="42" t="s">
        <v>61</v>
      </c>
      <c r="E560" s="78">
        <v>43131</v>
      </c>
      <c r="F560" s="79" t="s">
        <v>4156</v>
      </c>
      <c r="G560" s="136">
        <v>8200000058</v>
      </c>
      <c r="H560" s="179" t="s">
        <v>4941</v>
      </c>
      <c r="I560" s="79" t="s">
        <v>4157</v>
      </c>
      <c r="J560" s="79" t="s">
        <v>4158</v>
      </c>
      <c r="K560" s="137" t="s">
        <v>369</v>
      </c>
      <c r="L560" s="114">
        <v>300000</v>
      </c>
      <c r="M560" s="137" t="s">
        <v>66</v>
      </c>
      <c r="N560" s="137" t="s">
        <v>67</v>
      </c>
      <c r="O560" s="79" t="s">
        <v>4159</v>
      </c>
      <c r="P560" s="79" t="s">
        <v>4160</v>
      </c>
      <c r="Q560" s="79" t="s">
        <v>4161</v>
      </c>
      <c r="R560" s="119" t="s">
        <v>4162</v>
      </c>
      <c r="S560" s="58" t="s">
        <v>72</v>
      </c>
      <c r="T560" s="115" t="s">
        <v>4148</v>
      </c>
      <c r="U560" s="119" t="s">
        <v>375</v>
      </c>
      <c r="V560" s="66" t="s">
        <v>75</v>
      </c>
      <c r="W560" s="66" t="s">
        <v>661</v>
      </c>
      <c r="X560" s="115" t="s">
        <v>77</v>
      </c>
      <c r="Y560" s="66" t="s">
        <v>1358</v>
      </c>
      <c r="Z560" s="48" t="s">
        <v>4938</v>
      </c>
    </row>
    <row r="561" spans="1:26" x14ac:dyDescent="0.25">
      <c r="A561" s="14">
        <v>675</v>
      </c>
      <c r="B561" s="42" t="s">
        <v>3411</v>
      </c>
      <c r="C561" s="43" t="s">
        <v>9</v>
      </c>
      <c r="D561" s="42" t="s">
        <v>61</v>
      </c>
      <c r="E561" s="78">
        <v>43130</v>
      </c>
      <c r="F561" s="79" t="s">
        <v>4163</v>
      </c>
      <c r="G561" s="136">
        <v>8214000167</v>
      </c>
      <c r="H561" s="179" t="s">
        <v>4941</v>
      </c>
      <c r="I561" s="79" t="s">
        <v>4164</v>
      </c>
      <c r="J561" s="79" t="s">
        <v>4165</v>
      </c>
      <c r="K561" s="137" t="s">
        <v>369</v>
      </c>
      <c r="L561" s="114">
        <v>50000</v>
      </c>
      <c r="M561" s="137" t="s">
        <v>66</v>
      </c>
      <c r="N561" s="137" t="s">
        <v>67</v>
      </c>
      <c r="O561" s="79" t="s">
        <v>4166</v>
      </c>
      <c r="P561" s="79" t="s">
        <v>4167</v>
      </c>
      <c r="Q561" s="79" t="s">
        <v>4168</v>
      </c>
      <c r="R561" s="119" t="s">
        <v>4169</v>
      </c>
      <c r="S561" s="58" t="s">
        <v>72</v>
      </c>
      <c r="T561" s="115" t="s">
        <v>4148</v>
      </c>
      <c r="U561" s="119" t="s">
        <v>375</v>
      </c>
      <c r="V561" s="66" t="s">
        <v>75</v>
      </c>
      <c r="W561" s="66" t="s">
        <v>661</v>
      </c>
      <c r="X561" s="115" t="s">
        <v>77</v>
      </c>
      <c r="Y561" s="66" t="s">
        <v>1358</v>
      </c>
      <c r="Z561" s="48" t="s">
        <v>4938</v>
      </c>
    </row>
    <row r="562" spans="1:26" x14ac:dyDescent="0.25">
      <c r="A562" s="14">
        <v>676</v>
      </c>
      <c r="B562" s="42" t="s">
        <v>3411</v>
      </c>
      <c r="C562" s="43" t="s">
        <v>9</v>
      </c>
      <c r="D562" s="42" t="s">
        <v>61</v>
      </c>
      <c r="E562" s="78">
        <v>43131</v>
      </c>
      <c r="F562" s="79" t="s">
        <v>4170</v>
      </c>
      <c r="G562" s="136">
        <v>8224000563</v>
      </c>
      <c r="H562" s="179" t="s">
        <v>4941</v>
      </c>
      <c r="I562" s="79" t="s">
        <v>4171</v>
      </c>
      <c r="J562" s="79" t="s">
        <v>4172</v>
      </c>
      <c r="K562" s="137" t="s">
        <v>369</v>
      </c>
      <c r="L562" s="114">
        <v>50000</v>
      </c>
      <c r="M562" s="137" t="s">
        <v>66</v>
      </c>
      <c r="N562" s="137" t="s">
        <v>67</v>
      </c>
      <c r="O562" s="79" t="s">
        <v>4173</v>
      </c>
      <c r="P562" s="79" t="s">
        <v>4174</v>
      </c>
      <c r="Q562" s="79" t="s">
        <v>4175</v>
      </c>
      <c r="R562" s="119" t="s">
        <v>4176</v>
      </c>
      <c r="S562" s="58" t="s">
        <v>72</v>
      </c>
      <c r="T562" s="115" t="s">
        <v>4148</v>
      </c>
      <c r="U562" s="119" t="s">
        <v>375</v>
      </c>
      <c r="V562" s="66" t="s">
        <v>75</v>
      </c>
      <c r="W562" s="66" t="s">
        <v>661</v>
      </c>
      <c r="X562" s="115" t="s">
        <v>77</v>
      </c>
      <c r="Y562" s="66" t="s">
        <v>1358</v>
      </c>
      <c r="Z562" s="48" t="s">
        <v>4938</v>
      </c>
    </row>
    <row r="563" spans="1:26" x14ac:dyDescent="0.25">
      <c r="A563" s="14">
        <v>677</v>
      </c>
      <c r="B563" s="42" t="s">
        <v>3411</v>
      </c>
      <c r="C563" s="43" t="s">
        <v>9</v>
      </c>
      <c r="D563" s="42" t="s">
        <v>61</v>
      </c>
      <c r="E563" s="78">
        <v>43121</v>
      </c>
      <c r="F563" s="79" t="s">
        <v>4177</v>
      </c>
      <c r="G563" s="136">
        <v>8224000442</v>
      </c>
      <c r="H563" s="179" t="s">
        <v>4941</v>
      </c>
      <c r="I563" s="79" t="s">
        <v>4178</v>
      </c>
      <c r="J563" s="79" t="s">
        <v>4179</v>
      </c>
      <c r="K563" s="137" t="s">
        <v>369</v>
      </c>
      <c r="L563" s="114">
        <v>50000</v>
      </c>
      <c r="M563" s="137" t="s">
        <v>66</v>
      </c>
      <c r="N563" s="137" t="s">
        <v>67</v>
      </c>
      <c r="O563" s="79" t="s">
        <v>4180</v>
      </c>
      <c r="P563" s="79" t="s">
        <v>4181</v>
      </c>
      <c r="Q563" s="79" t="s">
        <v>4182</v>
      </c>
      <c r="R563" s="119" t="s">
        <v>4183</v>
      </c>
      <c r="S563" s="58" t="s">
        <v>72</v>
      </c>
      <c r="T563" s="115" t="s">
        <v>4148</v>
      </c>
      <c r="U563" s="119" t="s">
        <v>375</v>
      </c>
      <c r="V563" s="66" t="s">
        <v>75</v>
      </c>
      <c r="W563" s="66" t="s">
        <v>661</v>
      </c>
      <c r="X563" s="115" t="s">
        <v>77</v>
      </c>
      <c r="Y563" s="66" t="s">
        <v>1358</v>
      </c>
      <c r="Z563" s="48" t="s">
        <v>4938</v>
      </c>
    </row>
    <row r="564" spans="1:26" x14ac:dyDescent="0.25">
      <c r="A564" s="14">
        <v>678</v>
      </c>
      <c r="B564" s="42" t="s">
        <v>3411</v>
      </c>
      <c r="C564" s="43" t="s">
        <v>9</v>
      </c>
      <c r="D564" s="42" t="s">
        <v>61</v>
      </c>
      <c r="E564" s="78">
        <v>43121</v>
      </c>
      <c r="F564" s="79" t="s">
        <v>4184</v>
      </c>
      <c r="G564" s="136">
        <v>8224000747</v>
      </c>
      <c r="H564" s="179" t="s">
        <v>4941</v>
      </c>
      <c r="I564" s="79" t="s">
        <v>4185</v>
      </c>
      <c r="J564" s="79" t="s">
        <v>4186</v>
      </c>
      <c r="K564" s="137" t="s">
        <v>369</v>
      </c>
      <c r="L564" s="114">
        <v>100000</v>
      </c>
      <c r="M564" s="137" t="s">
        <v>66</v>
      </c>
      <c r="N564" s="137" t="s">
        <v>67</v>
      </c>
      <c r="O564" s="79" t="s">
        <v>4187</v>
      </c>
      <c r="P564" s="79" t="s">
        <v>4188</v>
      </c>
      <c r="Q564" s="79" t="s">
        <v>4189</v>
      </c>
      <c r="R564" s="119" t="s">
        <v>4190</v>
      </c>
      <c r="S564" s="58" t="s">
        <v>72</v>
      </c>
      <c r="T564" s="115" t="s">
        <v>4148</v>
      </c>
      <c r="U564" s="119" t="s">
        <v>375</v>
      </c>
      <c r="V564" s="66" t="s">
        <v>75</v>
      </c>
      <c r="W564" s="66" t="s">
        <v>661</v>
      </c>
      <c r="X564" s="115" t="s">
        <v>77</v>
      </c>
      <c r="Y564" s="66" t="s">
        <v>1358</v>
      </c>
      <c r="Z564" s="48" t="s">
        <v>4938</v>
      </c>
    </row>
    <row r="565" spans="1:26" x14ac:dyDescent="0.25">
      <c r="A565" s="14">
        <v>679</v>
      </c>
      <c r="B565" s="42" t="s">
        <v>3411</v>
      </c>
      <c r="C565" s="43" t="s">
        <v>9</v>
      </c>
      <c r="D565" s="42" t="s">
        <v>61</v>
      </c>
      <c r="E565" s="78">
        <v>43131</v>
      </c>
      <c r="F565" s="79" t="s">
        <v>4191</v>
      </c>
      <c r="G565" s="136">
        <v>8224000600</v>
      </c>
      <c r="H565" s="179" t="s">
        <v>4941</v>
      </c>
      <c r="I565" s="79" t="s">
        <v>4192</v>
      </c>
      <c r="J565" s="79" t="s">
        <v>4193</v>
      </c>
      <c r="K565" s="137" t="s">
        <v>369</v>
      </c>
      <c r="L565" s="114">
        <v>50000</v>
      </c>
      <c r="M565" s="137" t="s">
        <v>66</v>
      </c>
      <c r="N565" s="137" t="s">
        <v>67</v>
      </c>
      <c r="O565" s="79" t="s">
        <v>4194</v>
      </c>
      <c r="P565" s="79" t="s">
        <v>4195</v>
      </c>
      <c r="Q565" s="79" t="s">
        <v>4196</v>
      </c>
      <c r="R565" s="119" t="s">
        <v>4197</v>
      </c>
      <c r="S565" s="58" t="s">
        <v>72</v>
      </c>
      <c r="T565" s="115" t="s">
        <v>4148</v>
      </c>
      <c r="U565" s="119" t="s">
        <v>375</v>
      </c>
      <c r="V565" s="66" t="s">
        <v>75</v>
      </c>
      <c r="W565" s="66" t="s">
        <v>661</v>
      </c>
      <c r="X565" s="115" t="s">
        <v>77</v>
      </c>
      <c r="Y565" s="66" t="s">
        <v>1358</v>
      </c>
      <c r="Z565" s="48" t="s">
        <v>4938</v>
      </c>
    </row>
    <row r="566" spans="1:26" x14ac:dyDescent="0.25">
      <c r="A566" s="14">
        <v>680</v>
      </c>
      <c r="B566" s="42" t="s">
        <v>3411</v>
      </c>
      <c r="C566" s="43" t="s">
        <v>9</v>
      </c>
      <c r="D566" s="42" t="s">
        <v>61</v>
      </c>
      <c r="E566" s="78">
        <v>43131</v>
      </c>
      <c r="F566" s="79" t="s">
        <v>4198</v>
      </c>
      <c r="G566" s="136">
        <v>8224001050</v>
      </c>
      <c r="H566" s="179" t="s">
        <v>4941</v>
      </c>
      <c r="I566" s="79" t="s">
        <v>4199</v>
      </c>
      <c r="J566" s="79" t="s">
        <v>4200</v>
      </c>
      <c r="K566" s="137" t="s">
        <v>369</v>
      </c>
      <c r="L566" s="114">
        <v>50000</v>
      </c>
      <c r="M566" s="137" t="s">
        <v>66</v>
      </c>
      <c r="N566" s="137" t="s">
        <v>67</v>
      </c>
      <c r="O566" s="79" t="s">
        <v>4201</v>
      </c>
      <c r="P566" s="79" t="s">
        <v>4202</v>
      </c>
      <c r="Q566" s="79" t="s">
        <v>4203</v>
      </c>
      <c r="R566" s="119" t="s">
        <v>4204</v>
      </c>
      <c r="S566" s="58" t="s">
        <v>72</v>
      </c>
      <c r="T566" s="115" t="s">
        <v>4148</v>
      </c>
      <c r="U566" s="119" t="s">
        <v>375</v>
      </c>
      <c r="V566" s="66" t="s">
        <v>75</v>
      </c>
      <c r="W566" s="66" t="s">
        <v>661</v>
      </c>
      <c r="X566" s="115" t="s">
        <v>77</v>
      </c>
      <c r="Y566" s="66" t="s">
        <v>1358</v>
      </c>
      <c r="Z566" s="48" t="s">
        <v>4938</v>
      </c>
    </row>
    <row r="567" spans="1:26" x14ac:dyDescent="0.25">
      <c r="A567" s="14">
        <v>681</v>
      </c>
      <c r="B567" s="42" t="s">
        <v>3411</v>
      </c>
      <c r="C567" s="43" t="s">
        <v>9</v>
      </c>
      <c r="D567" s="42" t="s">
        <v>138</v>
      </c>
      <c r="E567" s="78">
        <v>43113</v>
      </c>
      <c r="F567" s="79" t="s">
        <v>4205</v>
      </c>
      <c r="G567" s="136">
        <v>8224000448</v>
      </c>
      <c r="H567" s="179" t="s">
        <v>4941</v>
      </c>
      <c r="I567" s="79" t="s">
        <v>4206</v>
      </c>
      <c r="J567" s="79" t="s">
        <v>4207</v>
      </c>
      <c r="K567" s="137" t="s">
        <v>369</v>
      </c>
      <c r="L567" s="114">
        <v>50000</v>
      </c>
      <c r="M567" s="137" t="s">
        <v>66</v>
      </c>
      <c r="N567" s="137" t="s">
        <v>67</v>
      </c>
      <c r="O567" s="79" t="s">
        <v>4208</v>
      </c>
      <c r="P567" s="79" t="s">
        <v>4209</v>
      </c>
      <c r="Q567" s="79" t="s">
        <v>4210</v>
      </c>
      <c r="R567" s="119" t="s">
        <v>4211</v>
      </c>
      <c r="S567" s="58" t="s">
        <v>72</v>
      </c>
      <c r="T567" s="115" t="s">
        <v>4212</v>
      </c>
      <c r="U567" s="119" t="s">
        <v>375</v>
      </c>
      <c r="V567" s="43" t="s">
        <v>3593</v>
      </c>
      <c r="W567" s="43" t="s">
        <v>661</v>
      </c>
      <c r="X567" s="66" t="s">
        <v>77</v>
      </c>
      <c r="Y567" s="66" t="s">
        <v>1358</v>
      </c>
      <c r="Z567" s="126" t="s">
        <v>4939</v>
      </c>
    </row>
    <row r="568" spans="1:26" x14ac:dyDescent="0.25">
      <c r="A568" s="14">
        <v>682</v>
      </c>
      <c r="B568" s="42" t="s">
        <v>3411</v>
      </c>
      <c r="C568" s="43" t="s">
        <v>9</v>
      </c>
      <c r="D568" s="42" t="s">
        <v>138</v>
      </c>
      <c r="E568" s="78">
        <v>43123</v>
      </c>
      <c r="F568" s="79" t="s">
        <v>4213</v>
      </c>
      <c r="G568" s="136">
        <v>8224000768</v>
      </c>
      <c r="H568" s="179" t="s">
        <v>4941</v>
      </c>
      <c r="I568" s="79" t="s">
        <v>4214</v>
      </c>
      <c r="J568" s="79" t="s">
        <v>4215</v>
      </c>
      <c r="K568" s="137" t="s">
        <v>369</v>
      </c>
      <c r="L568" s="114">
        <v>50000</v>
      </c>
      <c r="M568" s="137" t="s">
        <v>66</v>
      </c>
      <c r="N568" s="137" t="s">
        <v>67</v>
      </c>
      <c r="O568" s="79" t="s">
        <v>4216</v>
      </c>
      <c r="P568" s="79" t="s">
        <v>4217</v>
      </c>
      <c r="Q568" s="79" t="s">
        <v>4218</v>
      </c>
      <c r="R568" s="119" t="s">
        <v>4219</v>
      </c>
      <c r="S568" s="58" t="s">
        <v>72</v>
      </c>
      <c r="T568" s="115" t="s">
        <v>4212</v>
      </c>
      <c r="U568" s="119" t="s">
        <v>375</v>
      </c>
      <c r="V568" s="43" t="s">
        <v>3593</v>
      </c>
      <c r="W568" s="43" t="s">
        <v>661</v>
      </c>
      <c r="X568" s="66" t="s">
        <v>77</v>
      </c>
      <c r="Y568" s="66" t="s">
        <v>1358</v>
      </c>
      <c r="Z568" s="126" t="s">
        <v>4939</v>
      </c>
    </row>
    <row r="569" spans="1:26" x14ac:dyDescent="0.25">
      <c r="A569" s="14">
        <v>683</v>
      </c>
      <c r="B569" s="42" t="s">
        <v>3411</v>
      </c>
      <c r="C569" s="43" t="s">
        <v>9</v>
      </c>
      <c r="D569" s="42" t="s">
        <v>138</v>
      </c>
      <c r="E569" s="78">
        <v>43131</v>
      </c>
      <c r="F569" s="79" t="s">
        <v>4220</v>
      </c>
      <c r="G569" s="136">
        <v>8224001085</v>
      </c>
      <c r="H569" s="179" t="s">
        <v>4941</v>
      </c>
      <c r="I569" s="79" t="s">
        <v>4221</v>
      </c>
      <c r="J569" s="79" t="s">
        <v>4222</v>
      </c>
      <c r="K569" s="137" t="s">
        <v>369</v>
      </c>
      <c r="L569" s="114">
        <v>50000</v>
      </c>
      <c r="M569" s="137" t="s">
        <v>66</v>
      </c>
      <c r="N569" s="137" t="s">
        <v>67</v>
      </c>
      <c r="O569" s="79" t="s">
        <v>4223</v>
      </c>
      <c r="P569" s="79" t="s">
        <v>4224</v>
      </c>
      <c r="Q569" s="79" t="s">
        <v>4225</v>
      </c>
      <c r="R569" s="119" t="s">
        <v>4226</v>
      </c>
      <c r="S569" s="58" t="s">
        <v>72</v>
      </c>
      <c r="T569" s="115" t="s">
        <v>4212</v>
      </c>
      <c r="U569" s="119" t="s">
        <v>375</v>
      </c>
      <c r="V569" s="43" t="s">
        <v>3593</v>
      </c>
      <c r="W569" s="43" t="s">
        <v>661</v>
      </c>
      <c r="X569" s="66" t="s">
        <v>77</v>
      </c>
      <c r="Y569" s="66" t="s">
        <v>1358</v>
      </c>
      <c r="Z569" s="126" t="s">
        <v>4939</v>
      </c>
    </row>
    <row r="570" spans="1:26" x14ac:dyDescent="0.25">
      <c r="A570" s="14">
        <v>685</v>
      </c>
      <c r="B570" s="138" t="s">
        <v>4229</v>
      </c>
      <c r="C570" s="138" t="s">
        <v>9</v>
      </c>
      <c r="D570" s="138" t="s">
        <v>61</v>
      </c>
      <c r="E570" s="63">
        <v>43097</v>
      </c>
      <c r="F570" s="45" t="s">
        <v>4230</v>
      </c>
      <c r="G570" s="138">
        <v>8163001244</v>
      </c>
      <c r="H570" s="179" t="s">
        <v>4941</v>
      </c>
      <c r="I570" s="138" t="s">
        <v>4231</v>
      </c>
      <c r="J570" s="138" t="s">
        <v>4232</v>
      </c>
      <c r="K570" s="138" t="s">
        <v>1285</v>
      </c>
      <c r="L570" s="139">
        <v>100000</v>
      </c>
      <c r="M570" s="138" t="s">
        <v>66</v>
      </c>
      <c r="N570" s="138" t="s">
        <v>67</v>
      </c>
      <c r="O570" s="138" t="s">
        <v>4233</v>
      </c>
      <c r="P570" s="138" t="s">
        <v>4234</v>
      </c>
      <c r="Q570" s="117" t="s">
        <v>4235</v>
      </c>
      <c r="R570" s="140" t="s">
        <v>4236</v>
      </c>
      <c r="S570" s="141" t="s">
        <v>72</v>
      </c>
      <c r="T570" s="138" t="s">
        <v>4237</v>
      </c>
      <c r="U570" s="140" t="s">
        <v>617</v>
      </c>
      <c r="V570" s="117" t="s">
        <v>75</v>
      </c>
      <c r="W570" s="117" t="s">
        <v>4238</v>
      </c>
      <c r="X570" s="117" t="s">
        <v>77</v>
      </c>
      <c r="Y570" s="142" t="s">
        <v>1358</v>
      </c>
      <c r="Z570" s="48" t="s">
        <v>4938</v>
      </c>
    </row>
    <row r="571" spans="1:26" x14ac:dyDescent="0.25">
      <c r="A571" s="14">
        <v>686</v>
      </c>
      <c r="B571" s="138" t="s">
        <v>4229</v>
      </c>
      <c r="C571" s="138" t="s">
        <v>9</v>
      </c>
      <c r="D571" s="138" t="s">
        <v>61</v>
      </c>
      <c r="E571" s="63">
        <v>43097</v>
      </c>
      <c r="F571" s="45" t="s">
        <v>4239</v>
      </c>
      <c r="G571" s="138">
        <v>8163001244</v>
      </c>
      <c r="H571" s="179" t="s">
        <v>4941</v>
      </c>
      <c r="I571" s="138" t="s">
        <v>4231</v>
      </c>
      <c r="J571" s="138" t="s">
        <v>4232</v>
      </c>
      <c r="K571" s="138" t="s">
        <v>1285</v>
      </c>
      <c r="L571" s="139">
        <v>100000</v>
      </c>
      <c r="M571" s="138" t="s">
        <v>66</v>
      </c>
      <c r="N571" s="138" t="s">
        <v>67</v>
      </c>
      <c r="O571" s="138" t="s">
        <v>4240</v>
      </c>
      <c r="P571" s="138" t="s">
        <v>4241</v>
      </c>
      <c r="Q571" s="117" t="s">
        <v>4235</v>
      </c>
      <c r="R571" s="140" t="s">
        <v>4236</v>
      </c>
      <c r="S571" s="141" t="s">
        <v>72</v>
      </c>
      <c r="T571" s="138" t="s">
        <v>4237</v>
      </c>
      <c r="U571" s="140" t="s">
        <v>617</v>
      </c>
      <c r="V571" s="117" t="s">
        <v>75</v>
      </c>
      <c r="W571" s="117" t="s">
        <v>4238</v>
      </c>
      <c r="X571" s="117" t="s">
        <v>77</v>
      </c>
      <c r="Y571" s="142" t="s">
        <v>1358</v>
      </c>
      <c r="Z571" s="48" t="s">
        <v>4938</v>
      </c>
    </row>
    <row r="572" spans="1:26" x14ac:dyDescent="0.25">
      <c r="A572" s="14">
        <v>687</v>
      </c>
      <c r="B572" s="138" t="s">
        <v>4229</v>
      </c>
      <c r="C572" s="138" t="s">
        <v>9</v>
      </c>
      <c r="D572" s="138" t="s">
        <v>61</v>
      </c>
      <c r="E572" s="63">
        <v>43097</v>
      </c>
      <c r="F572" s="45" t="s">
        <v>4242</v>
      </c>
      <c r="G572" s="138">
        <v>8163001244</v>
      </c>
      <c r="H572" s="179" t="s">
        <v>4941</v>
      </c>
      <c r="I572" s="138" t="s">
        <v>4231</v>
      </c>
      <c r="J572" s="138" t="s">
        <v>4232</v>
      </c>
      <c r="K572" s="138" t="s">
        <v>1285</v>
      </c>
      <c r="L572" s="139">
        <v>100000</v>
      </c>
      <c r="M572" s="138" t="s">
        <v>66</v>
      </c>
      <c r="N572" s="138" t="s">
        <v>67</v>
      </c>
      <c r="O572" s="138" t="s">
        <v>4243</v>
      </c>
      <c r="P572" s="138" t="s">
        <v>4244</v>
      </c>
      <c r="Q572" s="117" t="s">
        <v>4235</v>
      </c>
      <c r="R572" s="140" t="s">
        <v>4236</v>
      </c>
      <c r="S572" s="141" t="s">
        <v>72</v>
      </c>
      <c r="T572" s="138" t="s">
        <v>4237</v>
      </c>
      <c r="U572" s="140" t="s">
        <v>617</v>
      </c>
      <c r="V572" s="117" t="s">
        <v>75</v>
      </c>
      <c r="W572" s="117" t="s">
        <v>4238</v>
      </c>
      <c r="X572" s="117" t="s">
        <v>77</v>
      </c>
      <c r="Y572" s="142" t="s">
        <v>1358</v>
      </c>
      <c r="Z572" s="48" t="s">
        <v>4938</v>
      </c>
    </row>
    <row r="573" spans="1:26" x14ac:dyDescent="0.25">
      <c r="A573" s="14">
        <v>689</v>
      </c>
      <c r="B573" s="138" t="s">
        <v>4229</v>
      </c>
      <c r="C573" s="138" t="s">
        <v>9</v>
      </c>
      <c r="D573" s="138" t="s">
        <v>61</v>
      </c>
      <c r="E573" s="63">
        <v>43102</v>
      </c>
      <c r="F573" s="45" t="s">
        <v>4252</v>
      </c>
      <c r="G573" s="138">
        <v>8174000150</v>
      </c>
      <c r="H573" s="179" t="s">
        <v>4941</v>
      </c>
      <c r="I573" s="138" t="s">
        <v>4253</v>
      </c>
      <c r="J573" s="138" t="s">
        <v>4254</v>
      </c>
      <c r="K573" s="138" t="s">
        <v>611</v>
      </c>
      <c r="L573" s="139">
        <v>50000</v>
      </c>
      <c r="M573" s="138" t="s">
        <v>66</v>
      </c>
      <c r="N573" s="138" t="s">
        <v>67</v>
      </c>
      <c r="O573" s="138" t="s">
        <v>4255</v>
      </c>
      <c r="P573" s="138" t="s">
        <v>4256</v>
      </c>
      <c r="Q573" s="117" t="s">
        <v>4257</v>
      </c>
      <c r="R573" s="140" t="s">
        <v>4258</v>
      </c>
      <c r="S573" s="141" t="s">
        <v>72</v>
      </c>
      <c r="T573" s="138" t="s">
        <v>4237</v>
      </c>
      <c r="U573" s="140" t="s">
        <v>617</v>
      </c>
      <c r="V573" s="117" t="s">
        <v>75</v>
      </c>
      <c r="W573" s="117" t="s">
        <v>4238</v>
      </c>
      <c r="X573" s="117" t="s">
        <v>77</v>
      </c>
      <c r="Y573" s="142" t="s">
        <v>1358</v>
      </c>
      <c r="Z573" s="48" t="s">
        <v>4938</v>
      </c>
    </row>
    <row r="574" spans="1:26" x14ac:dyDescent="0.25">
      <c r="A574" s="14">
        <v>692</v>
      </c>
      <c r="B574" s="138" t="s">
        <v>4229</v>
      </c>
      <c r="C574" s="138" t="s">
        <v>9</v>
      </c>
      <c r="D574" s="138" t="s">
        <v>61</v>
      </c>
      <c r="E574" s="65">
        <v>43123</v>
      </c>
      <c r="F574" s="66" t="s">
        <v>4262</v>
      </c>
      <c r="G574" s="138">
        <v>8183000599</v>
      </c>
      <c r="H574" s="179" t="s">
        <v>4941</v>
      </c>
      <c r="I574" s="138" t="s">
        <v>4263</v>
      </c>
      <c r="J574" s="138" t="s">
        <v>4264</v>
      </c>
      <c r="K574" s="138" t="s">
        <v>700</v>
      </c>
      <c r="L574" s="139">
        <v>200000</v>
      </c>
      <c r="M574" s="138" t="s">
        <v>66</v>
      </c>
      <c r="N574" s="138" t="s">
        <v>67</v>
      </c>
      <c r="O574" s="138" t="s">
        <v>4265</v>
      </c>
      <c r="P574" s="138" t="s">
        <v>4266</v>
      </c>
      <c r="Q574" s="117" t="s">
        <v>4267</v>
      </c>
      <c r="R574" s="140" t="s">
        <v>4268</v>
      </c>
      <c r="S574" s="141" t="s">
        <v>72</v>
      </c>
      <c r="T574" s="138" t="s">
        <v>4269</v>
      </c>
      <c r="U574" s="140" t="s">
        <v>706</v>
      </c>
      <c r="V574" s="117" t="s">
        <v>433</v>
      </c>
      <c r="W574" s="117" t="s">
        <v>661</v>
      </c>
      <c r="X574" s="117" t="s">
        <v>77</v>
      </c>
      <c r="Y574" s="142" t="s">
        <v>1358</v>
      </c>
      <c r="Z574" s="48" t="s">
        <v>4938</v>
      </c>
    </row>
    <row r="575" spans="1:26" x14ac:dyDescent="0.25">
      <c r="A575" s="14">
        <v>693</v>
      </c>
      <c r="B575" s="138" t="s">
        <v>4229</v>
      </c>
      <c r="C575" s="138" t="s">
        <v>9</v>
      </c>
      <c r="D575" s="138" t="s">
        <v>61</v>
      </c>
      <c r="E575" s="65">
        <v>43127</v>
      </c>
      <c r="F575" s="66" t="s">
        <v>4270</v>
      </c>
      <c r="G575" s="138">
        <v>8183000630</v>
      </c>
      <c r="H575" s="179" t="s">
        <v>4941</v>
      </c>
      <c r="I575" s="138" t="s">
        <v>2496</v>
      </c>
      <c r="J575" s="138" t="s">
        <v>2497</v>
      </c>
      <c r="K575" s="138" t="s">
        <v>710</v>
      </c>
      <c r="L575" s="139">
        <v>50000</v>
      </c>
      <c r="M575" s="138" t="s">
        <v>66</v>
      </c>
      <c r="N575" s="138" t="s">
        <v>67</v>
      </c>
      <c r="O575" s="138" t="s">
        <v>4271</v>
      </c>
      <c r="P575" s="138" t="s">
        <v>4272</v>
      </c>
      <c r="Q575" s="117" t="s">
        <v>4273</v>
      </c>
      <c r="R575" s="140" t="s">
        <v>2501</v>
      </c>
      <c r="S575" s="141" t="s">
        <v>72</v>
      </c>
      <c r="T575" s="138" t="s">
        <v>4269</v>
      </c>
      <c r="U575" s="140" t="s">
        <v>706</v>
      </c>
      <c r="V575" s="117" t="s">
        <v>90</v>
      </c>
      <c r="W575" s="117" t="s">
        <v>661</v>
      </c>
      <c r="X575" s="117" t="s">
        <v>77</v>
      </c>
      <c r="Y575" s="142" t="s">
        <v>1358</v>
      </c>
      <c r="Z575" s="48" t="s">
        <v>4938</v>
      </c>
    </row>
    <row r="576" spans="1:26" x14ac:dyDescent="0.25">
      <c r="A576" s="14">
        <v>694</v>
      </c>
      <c r="B576" s="138" t="s">
        <v>4229</v>
      </c>
      <c r="C576" s="138" t="s">
        <v>9</v>
      </c>
      <c r="D576" s="138" t="s">
        <v>61</v>
      </c>
      <c r="E576" s="107">
        <v>43109</v>
      </c>
      <c r="F576" s="143" t="s">
        <v>4274</v>
      </c>
      <c r="G576" s="197">
        <v>8263000014</v>
      </c>
      <c r="H576" s="179" t="s">
        <v>4941</v>
      </c>
      <c r="I576" s="138" t="s">
        <v>4276</v>
      </c>
      <c r="J576" s="138" t="s">
        <v>4277</v>
      </c>
      <c r="K576" s="138" t="s">
        <v>2656</v>
      </c>
      <c r="L576" s="139">
        <v>150000</v>
      </c>
      <c r="M576" s="138" t="s">
        <v>66</v>
      </c>
      <c r="N576" s="138" t="s">
        <v>67</v>
      </c>
      <c r="O576" s="138" t="s">
        <v>4278</v>
      </c>
      <c r="P576" s="138" t="s">
        <v>4279</v>
      </c>
      <c r="Q576" s="117" t="s">
        <v>4280</v>
      </c>
      <c r="R576" s="140" t="s">
        <v>4281</v>
      </c>
      <c r="S576" s="141" t="s">
        <v>72</v>
      </c>
      <c r="T576" s="138" t="s">
        <v>4282</v>
      </c>
      <c r="U576" s="140" t="s">
        <v>2642</v>
      </c>
      <c r="V576" s="117" t="s">
        <v>450</v>
      </c>
      <c r="W576" s="117" t="s">
        <v>661</v>
      </c>
      <c r="X576" s="117" t="s">
        <v>77</v>
      </c>
      <c r="Y576" s="142" t="s">
        <v>1358</v>
      </c>
      <c r="Z576" s="48" t="s">
        <v>4938</v>
      </c>
    </row>
    <row r="577" spans="1:26" x14ac:dyDescent="0.25">
      <c r="A577" s="14">
        <v>695</v>
      </c>
      <c r="B577" s="138" t="s">
        <v>4229</v>
      </c>
      <c r="C577" s="138" t="s">
        <v>9</v>
      </c>
      <c r="D577" s="138" t="s">
        <v>61</v>
      </c>
      <c r="E577" s="65">
        <v>43073</v>
      </c>
      <c r="F577" s="66" t="s">
        <v>4283</v>
      </c>
      <c r="G577" s="138">
        <v>8156001382</v>
      </c>
      <c r="H577" s="179" t="s">
        <v>4941</v>
      </c>
      <c r="I577" s="138" t="s">
        <v>4284</v>
      </c>
      <c r="J577" s="138" t="s">
        <v>4285</v>
      </c>
      <c r="K577" s="138" t="s">
        <v>665</v>
      </c>
      <c r="L577" s="139">
        <v>100000</v>
      </c>
      <c r="M577" s="138" t="s">
        <v>66</v>
      </c>
      <c r="N577" s="138" t="s">
        <v>67</v>
      </c>
      <c r="O577" s="138" t="s">
        <v>4286</v>
      </c>
      <c r="P577" s="138" t="s">
        <v>4287</v>
      </c>
      <c r="Q577" s="117" t="s">
        <v>4288</v>
      </c>
      <c r="R577" s="140" t="s">
        <v>4289</v>
      </c>
      <c r="S577" s="141" t="s">
        <v>72</v>
      </c>
      <c r="T577" s="138" t="s">
        <v>4290</v>
      </c>
      <c r="U577" s="140" t="s">
        <v>380</v>
      </c>
      <c r="V577" s="117" t="s">
        <v>90</v>
      </c>
      <c r="W577" s="117" t="s">
        <v>661</v>
      </c>
      <c r="X577" s="117" t="s">
        <v>77</v>
      </c>
      <c r="Y577" s="142" t="s">
        <v>1358</v>
      </c>
      <c r="Z577" s="48" t="s">
        <v>4938</v>
      </c>
    </row>
    <row r="578" spans="1:26" x14ac:dyDescent="0.25">
      <c r="A578" s="14">
        <v>696</v>
      </c>
      <c r="B578" s="138" t="s">
        <v>4229</v>
      </c>
      <c r="C578" s="138" t="s">
        <v>9</v>
      </c>
      <c r="D578" s="138" t="s">
        <v>61</v>
      </c>
      <c r="E578" s="65">
        <v>43105</v>
      </c>
      <c r="F578" s="66" t="s">
        <v>4291</v>
      </c>
      <c r="G578" s="138">
        <v>8187000785</v>
      </c>
      <c r="H578" s="179" t="s">
        <v>4941</v>
      </c>
      <c r="I578" s="138" t="s">
        <v>4292</v>
      </c>
      <c r="J578" s="138" t="s">
        <v>4293</v>
      </c>
      <c r="K578" s="138" t="s">
        <v>665</v>
      </c>
      <c r="L578" s="139">
        <v>100000</v>
      </c>
      <c r="M578" s="138" t="s">
        <v>66</v>
      </c>
      <c r="N578" s="138" t="s">
        <v>67</v>
      </c>
      <c r="O578" s="138" t="s">
        <v>4294</v>
      </c>
      <c r="P578" s="138" t="s">
        <v>4295</v>
      </c>
      <c r="Q578" s="117" t="s">
        <v>4296</v>
      </c>
      <c r="R578" s="140" t="s">
        <v>4297</v>
      </c>
      <c r="S578" s="141" t="s">
        <v>72</v>
      </c>
      <c r="T578" s="138" t="s">
        <v>4290</v>
      </c>
      <c r="U578" s="140" t="s">
        <v>380</v>
      </c>
      <c r="V578" s="117" t="s">
        <v>90</v>
      </c>
      <c r="W578" s="117" t="s">
        <v>661</v>
      </c>
      <c r="X578" s="117" t="s">
        <v>77</v>
      </c>
      <c r="Y578" s="142" t="s">
        <v>1358</v>
      </c>
      <c r="Z578" s="48" t="s">
        <v>4938</v>
      </c>
    </row>
    <row r="579" spans="1:26" x14ac:dyDescent="0.25">
      <c r="A579" s="14">
        <v>697</v>
      </c>
      <c r="B579" s="138" t="s">
        <v>4229</v>
      </c>
      <c r="C579" s="138" t="s">
        <v>9</v>
      </c>
      <c r="D579" s="138" t="s">
        <v>61</v>
      </c>
      <c r="E579" s="65">
        <v>43083</v>
      </c>
      <c r="F579" s="66" t="s">
        <v>4298</v>
      </c>
      <c r="G579" s="138">
        <v>8156002049</v>
      </c>
      <c r="H579" s="179" t="s">
        <v>4941</v>
      </c>
      <c r="I579" s="138" t="s">
        <v>4299</v>
      </c>
      <c r="J579" s="138" t="s">
        <v>4300</v>
      </c>
      <c r="K579" s="138" t="s">
        <v>665</v>
      </c>
      <c r="L579" s="139">
        <v>100000</v>
      </c>
      <c r="M579" s="138" t="s">
        <v>66</v>
      </c>
      <c r="N579" s="138" t="s">
        <v>67</v>
      </c>
      <c r="O579" s="138" t="s">
        <v>4301</v>
      </c>
      <c r="P579" s="138" t="s">
        <v>4302</v>
      </c>
      <c r="Q579" s="117" t="s">
        <v>4303</v>
      </c>
      <c r="R579" s="140" t="s">
        <v>4304</v>
      </c>
      <c r="S579" s="141" t="s">
        <v>72</v>
      </c>
      <c r="T579" s="138" t="s">
        <v>4290</v>
      </c>
      <c r="U579" s="140" t="s">
        <v>380</v>
      </c>
      <c r="V579" s="117" t="s">
        <v>75</v>
      </c>
      <c r="W579" s="117" t="s">
        <v>661</v>
      </c>
      <c r="X579" s="117" t="s">
        <v>77</v>
      </c>
      <c r="Y579" s="142" t="s">
        <v>1358</v>
      </c>
      <c r="Z579" s="48" t="s">
        <v>4938</v>
      </c>
    </row>
    <row r="580" spans="1:26" x14ac:dyDescent="0.25">
      <c r="A580" s="14">
        <v>698</v>
      </c>
      <c r="B580" s="138" t="s">
        <v>4229</v>
      </c>
      <c r="C580" s="138" t="s">
        <v>9</v>
      </c>
      <c r="D580" s="138" t="s">
        <v>61</v>
      </c>
      <c r="E580" s="52">
        <v>43106</v>
      </c>
      <c r="F580" s="58" t="s">
        <v>4305</v>
      </c>
      <c r="G580" s="138">
        <v>8156002045</v>
      </c>
      <c r="H580" s="179" t="s">
        <v>4941</v>
      </c>
      <c r="I580" s="138" t="s">
        <v>3257</v>
      </c>
      <c r="J580" s="138" t="s">
        <v>4306</v>
      </c>
      <c r="K580" s="138" t="s">
        <v>665</v>
      </c>
      <c r="L580" s="139">
        <v>200000</v>
      </c>
      <c r="M580" s="138" t="s">
        <v>66</v>
      </c>
      <c r="N580" s="138" t="s">
        <v>67</v>
      </c>
      <c r="O580" s="138" t="s">
        <v>4307</v>
      </c>
      <c r="P580" s="138" t="s">
        <v>4308</v>
      </c>
      <c r="Q580" s="117" t="s">
        <v>4309</v>
      </c>
      <c r="R580" s="140" t="s">
        <v>3262</v>
      </c>
      <c r="S580" s="141" t="s">
        <v>72</v>
      </c>
      <c r="T580" s="138" t="s">
        <v>4290</v>
      </c>
      <c r="U580" s="140" t="s">
        <v>380</v>
      </c>
      <c r="V580" s="117" t="s">
        <v>75</v>
      </c>
      <c r="W580" s="117" t="s">
        <v>661</v>
      </c>
      <c r="X580" s="117" t="s">
        <v>77</v>
      </c>
      <c r="Y580" s="142" t="s">
        <v>1358</v>
      </c>
      <c r="Z580" s="48" t="s">
        <v>4938</v>
      </c>
    </row>
    <row r="581" spans="1:26" x14ac:dyDescent="0.25">
      <c r="A581" s="14">
        <v>699</v>
      </c>
      <c r="B581" s="138" t="s">
        <v>4310</v>
      </c>
      <c r="C581" s="138" t="s">
        <v>9</v>
      </c>
      <c r="D581" s="138" t="s">
        <v>61</v>
      </c>
      <c r="E581" s="70">
        <v>43134</v>
      </c>
      <c r="F581" s="71" t="s">
        <v>4311</v>
      </c>
      <c r="G581" s="138">
        <v>8168000126</v>
      </c>
      <c r="H581" s="179" t="s">
        <v>4941</v>
      </c>
      <c r="I581" s="138" t="s">
        <v>4312</v>
      </c>
      <c r="J581" s="138" t="s">
        <v>4313</v>
      </c>
      <c r="K581" s="138" t="s">
        <v>623</v>
      </c>
      <c r="L581" s="139">
        <v>100000</v>
      </c>
      <c r="M581" s="138" t="s">
        <v>66</v>
      </c>
      <c r="N581" s="138" t="s">
        <v>67</v>
      </c>
      <c r="O581" s="138" t="s">
        <v>4314</v>
      </c>
      <c r="P581" s="138" t="s">
        <v>4315</v>
      </c>
      <c r="Q581" s="117" t="s">
        <v>4316</v>
      </c>
      <c r="R581" s="140" t="s">
        <v>4317</v>
      </c>
      <c r="S581" s="141" t="s">
        <v>72</v>
      </c>
      <c r="T581" s="138" t="s">
        <v>4318</v>
      </c>
      <c r="U581" s="140" t="s">
        <v>629</v>
      </c>
      <c r="V581" s="117" t="s">
        <v>75</v>
      </c>
      <c r="W581" s="117" t="s">
        <v>661</v>
      </c>
      <c r="X581" s="117" t="s">
        <v>77</v>
      </c>
      <c r="Y581" s="142" t="s">
        <v>1358</v>
      </c>
      <c r="Z581" s="48" t="s">
        <v>4938</v>
      </c>
    </row>
    <row r="582" spans="1:26" x14ac:dyDescent="0.25">
      <c r="A582" s="14">
        <v>700</v>
      </c>
      <c r="B582" s="138" t="s">
        <v>4310</v>
      </c>
      <c r="C582" s="138" t="s">
        <v>9</v>
      </c>
      <c r="D582" s="138" t="s">
        <v>61</v>
      </c>
      <c r="E582" s="70">
        <v>43136</v>
      </c>
      <c r="F582" s="71" t="s">
        <v>4319</v>
      </c>
      <c r="G582" s="138">
        <v>8182000252</v>
      </c>
      <c r="H582" s="179" t="s">
        <v>4941</v>
      </c>
      <c r="I582" s="138" t="s">
        <v>4320</v>
      </c>
      <c r="J582" s="138" t="s">
        <v>4321</v>
      </c>
      <c r="K582" s="138" t="s">
        <v>640</v>
      </c>
      <c r="L582" s="139">
        <v>300000</v>
      </c>
      <c r="M582" s="138" t="s">
        <v>66</v>
      </c>
      <c r="N582" s="138" t="s">
        <v>67</v>
      </c>
      <c r="O582" s="138" t="s">
        <v>4322</v>
      </c>
      <c r="P582" s="138" t="s">
        <v>4323</v>
      </c>
      <c r="Q582" s="117" t="s">
        <v>4324</v>
      </c>
      <c r="R582" s="140" t="s">
        <v>4325</v>
      </c>
      <c r="S582" s="141" t="s">
        <v>72</v>
      </c>
      <c r="T582" s="138" t="s">
        <v>4318</v>
      </c>
      <c r="U582" s="140" t="s">
        <v>629</v>
      </c>
      <c r="V582" s="117" t="s">
        <v>75</v>
      </c>
      <c r="W582" s="117" t="s">
        <v>661</v>
      </c>
      <c r="X582" s="117" t="s">
        <v>77</v>
      </c>
      <c r="Y582" s="142" t="s">
        <v>1358</v>
      </c>
      <c r="Z582" s="48" t="s">
        <v>4938</v>
      </c>
    </row>
    <row r="583" spans="1:26" x14ac:dyDescent="0.25">
      <c r="A583" s="14">
        <v>701</v>
      </c>
      <c r="B583" s="138" t="s">
        <v>4310</v>
      </c>
      <c r="C583" s="138" t="s">
        <v>9</v>
      </c>
      <c r="D583" s="138" t="s">
        <v>61</v>
      </c>
      <c r="E583" s="70">
        <v>43139</v>
      </c>
      <c r="F583" s="71" t="s">
        <v>4326</v>
      </c>
      <c r="G583" s="138">
        <v>8182000248</v>
      </c>
      <c r="H583" s="179" t="s">
        <v>4941</v>
      </c>
      <c r="I583" s="138" t="s">
        <v>4327</v>
      </c>
      <c r="J583" s="138" t="s">
        <v>2619</v>
      </c>
      <c r="K583" s="138" t="s">
        <v>640</v>
      </c>
      <c r="L583" s="139">
        <v>100000</v>
      </c>
      <c r="M583" s="138" t="s">
        <v>66</v>
      </c>
      <c r="N583" s="138" t="s">
        <v>67</v>
      </c>
      <c r="O583" s="138" t="s">
        <v>4328</v>
      </c>
      <c r="P583" s="138" t="s">
        <v>4329</v>
      </c>
      <c r="Q583" s="117" t="s">
        <v>4330</v>
      </c>
      <c r="R583" s="140" t="s">
        <v>4331</v>
      </c>
      <c r="S583" s="141" t="s">
        <v>72</v>
      </c>
      <c r="T583" s="138" t="s">
        <v>4318</v>
      </c>
      <c r="U583" s="140" t="s">
        <v>629</v>
      </c>
      <c r="V583" s="117" t="s">
        <v>75</v>
      </c>
      <c r="W583" s="117" t="s">
        <v>661</v>
      </c>
      <c r="X583" s="117" t="s">
        <v>77</v>
      </c>
      <c r="Y583" s="142" t="s">
        <v>1358</v>
      </c>
      <c r="Z583" s="48" t="s">
        <v>4938</v>
      </c>
    </row>
    <row r="584" spans="1:26" x14ac:dyDescent="0.25">
      <c r="A584" s="14">
        <v>702</v>
      </c>
      <c r="B584" s="138" t="s">
        <v>4310</v>
      </c>
      <c r="C584" s="138" t="s">
        <v>9</v>
      </c>
      <c r="D584" s="138" t="s">
        <v>61</v>
      </c>
      <c r="E584" s="70">
        <v>43142</v>
      </c>
      <c r="F584" s="71" t="s">
        <v>4332</v>
      </c>
      <c r="G584" s="138">
        <v>8182000266</v>
      </c>
      <c r="H584" s="179" t="s">
        <v>4941</v>
      </c>
      <c r="I584" s="138" t="s">
        <v>4333</v>
      </c>
      <c r="J584" s="138" t="s">
        <v>4334</v>
      </c>
      <c r="K584" s="138" t="s">
        <v>640</v>
      </c>
      <c r="L584" s="139">
        <v>100000</v>
      </c>
      <c r="M584" s="138" t="s">
        <v>66</v>
      </c>
      <c r="N584" s="138" t="s">
        <v>67</v>
      </c>
      <c r="O584" s="138" t="s">
        <v>4335</v>
      </c>
      <c r="P584" s="138" t="s">
        <v>4336</v>
      </c>
      <c r="Q584" s="117" t="s">
        <v>4337</v>
      </c>
      <c r="R584" s="140" t="s">
        <v>4338</v>
      </c>
      <c r="S584" s="141" t="s">
        <v>72</v>
      </c>
      <c r="T584" s="138" t="s">
        <v>4318</v>
      </c>
      <c r="U584" s="140" t="s">
        <v>629</v>
      </c>
      <c r="V584" s="117" t="s">
        <v>75</v>
      </c>
      <c r="W584" s="117" t="s">
        <v>661</v>
      </c>
      <c r="X584" s="117" t="s">
        <v>77</v>
      </c>
      <c r="Y584" s="142" t="s">
        <v>1358</v>
      </c>
      <c r="Z584" s="48" t="s">
        <v>4938</v>
      </c>
    </row>
    <row r="585" spans="1:26" x14ac:dyDescent="0.25">
      <c r="A585" s="14">
        <v>703</v>
      </c>
      <c r="B585" s="138" t="s">
        <v>4310</v>
      </c>
      <c r="C585" s="138" t="s">
        <v>9</v>
      </c>
      <c r="D585" s="138" t="s">
        <v>61</v>
      </c>
      <c r="E585" s="70">
        <v>43120</v>
      </c>
      <c r="F585" s="71" t="s">
        <v>4339</v>
      </c>
      <c r="G585" s="138">
        <v>8191000726</v>
      </c>
      <c r="H585" s="179" t="s">
        <v>4941</v>
      </c>
      <c r="I585" s="138" t="s">
        <v>4340</v>
      </c>
      <c r="J585" s="138" t="s">
        <v>4341</v>
      </c>
      <c r="K585" s="138" t="s">
        <v>65</v>
      </c>
      <c r="L585" s="139">
        <v>300000</v>
      </c>
      <c r="M585" s="138" t="s">
        <v>66</v>
      </c>
      <c r="N585" s="138" t="s">
        <v>67</v>
      </c>
      <c r="O585" s="138" t="s">
        <v>4342</v>
      </c>
      <c r="P585" s="138" t="s">
        <v>4343</v>
      </c>
      <c r="Q585" s="117" t="s">
        <v>4344</v>
      </c>
      <c r="R585" s="140" t="s">
        <v>4345</v>
      </c>
      <c r="S585" s="141" t="s">
        <v>72</v>
      </c>
      <c r="T585" s="138" t="s">
        <v>4346</v>
      </c>
      <c r="U585" s="140" t="s">
        <v>74</v>
      </c>
      <c r="V585" s="117" t="s">
        <v>75</v>
      </c>
      <c r="W585" s="117" t="s">
        <v>661</v>
      </c>
      <c r="X585" s="117" t="s">
        <v>77</v>
      </c>
      <c r="Y585" s="142" t="s">
        <v>1358</v>
      </c>
      <c r="Z585" s="48" t="s">
        <v>4938</v>
      </c>
    </row>
    <row r="586" spans="1:26" x14ac:dyDescent="0.25">
      <c r="A586" s="14">
        <v>704</v>
      </c>
      <c r="B586" s="138" t="s">
        <v>4310</v>
      </c>
      <c r="C586" s="138" t="s">
        <v>9</v>
      </c>
      <c r="D586" s="138" t="s">
        <v>61</v>
      </c>
      <c r="E586" s="70">
        <v>43140</v>
      </c>
      <c r="F586" s="71" t="s">
        <v>4347</v>
      </c>
      <c r="G586" s="138">
        <v>8190000868</v>
      </c>
      <c r="H586" s="179" t="s">
        <v>4941</v>
      </c>
      <c r="I586" s="138" t="s">
        <v>4348</v>
      </c>
      <c r="J586" s="138" t="s">
        <v>4349</v>
      </c>
      <c r="K586" s="138" t="s">
        <v>65</v>
      </c>
      <c r="L586" s="139">
        <v>100000</v>
      </c>
      <c r="M586" s="138" t="s">
        <v>66</v>
      </c>
      <c r="N586" s="138" t="s">
        <v>67</v>
      </c>
      <c r="O586" s="138" t="s">
        <v>4350</v>
      </c>
      <c r="P586" s="138" t="s">
        <v>4351</v>
      </c>
      <c r="Q586" s="117" t="s">
        <v>4352</v>
      </c>
      <c r="R586" s="140" t="s">
        <v>4353</v>
      </c>
      <c r="S586" s="141" t="s">
        <v>72</v>
      </c>
      <c r="T586" s="138" t="s">
        <v>4346</v>
      </c>
      <c r="U586" s="140" t="s">
        <v>74</v>
      </c>
      <c r="V586" s="117" t="s">
        <v>75</v>
      </c>
      <c r="W586" s="117" t="s">
        <v>661</v>
      </c>
      <c r="X586" s="117" t="s">
        <v>77</v>
      </c>
      <c r="Y586" s="142" t="s">
        <v>1358</v>
      </c>
      <c r="Z586" s="48" t="s">
        <v>4938</v>
      </c>
    </row>
    <row r="587" spans="1:26" x14ac:dyDescent="0.25">
      <c r="A587" s="14">
        <v>707</v>
      </c>
      <c r="B587" s="138" t="s">
        <v>4360</v>
      </c>
      <c r="C587" s="138" t="s">
        <v>9</v>
      </c>
      <c r="D587" s="138" t="s">
        <v>61</v>
      </c>
      <c r="E587" s="50">
        <v>43018</v>
      </c>
      <c r="F587" s="145">
        <v>0.43973379629629633</v>
      </c>
      <c r="G587" s="138">
        <v>8177001705</v>
      </c>
      <c r="H587" s="179" t="s">
        <v>4941</v>
      </c>
      <c r="I587" s="138" t="s">
        <v>4361</v>
      </c>
      <c r="J587" s="138" t="s">
        <v>4362</v>
      </c>
      <c r="K587" s="138" t="s">
        <v>4363</v>
      </c>
      <c r="L587" s="146">
        <v>250000</v>
      </c>
      <c r="M587" s="138" t="s">
        <v>66</v>
      </c>
      <c r="N587" s="138" t="s">
        <v>67</v>
      </c>
      <c r="O587" s="139" t="s">
        <v>4364</v>
      </c>
      <c r="P587" s="138" t="s">
        <v>4365</v>
      </c>
      <c r="Q587" s="138" t="s">
        <v>4366</v>
      </c>
      <c r="R587" s="140" t="s">
        <v>4367</v>
      </c>
      <c r="S587" s="138" t="s">
        <v>72</v>
      </c>
      <c r="T587" s="117" t="s">
        <v>4368</v>
      </c>
      <c r="U587" s="140" t="s">
        <v>4369</v>
      </c>
      <c r="V587" s="141" t="s">
        <v>75</v>
      </c>
      <c r="W587" s="138" t="s">
        <v>4238</v>
      </c>
      <c r="X587" s="138" t="s">
        <v>77</v>
      </c>
      <c r="Y587" s="117" t="s">
        <v>1358</v>
      </c>
      <c r="Z587" s="48" t="s">
        <v>4938</v>
      </c>
    </row>
    <row r="588" spans="1:26" x14ac:dyDescent="0.25">
      <c r="A588" s="14">
        <v>708</v>
      </c>
      <c r="B588" s="138" t="s">
        <v>4360</v>
      </c>
      <c r="C588" s="138" t="s">
        <v>9</v>
      </c>
      <c r="D588" s="138" t="s">
        <v>138</v>
      </c>
      <c r="E588" s="50">
        <v>43084</v>
      </c>
      <c r="F588" s="51" t="s">
        <v>4370</v>
      </c>
      <c r="G588" s="138">
        <v>8177001219</v>
      </c>
      <c r="H588" s="179" t="s">
        <v>4941</v>
      </c>
      <c r="I588" s="138" t="s">
        <v>4371</v>
      </c>
      <c r="J588" s="138" t="s">
        <v>4372</v>
      </c>
      <c r="K588" s="138" t="s">
        <v>4373</v>
      </c>
      <c r="L588" s="146">
        <v>50000</v>
      </c>
      <c r="M588" s="138" t="s">
        <v>66</v>
      </c>
      <c r="N588" s="138" t="s">
        <v>67</v>
      </c>
      <c r="O588" s="139" t="s">
        <v>4374</v>
      </c>
      <c r="P588" s="138" t="s">
        <v>4375</v>
      </c>
      <c r="Q588" s="138" t="s">
        <v>4376</v>
      </c>
      <c r="R588" s="140" t="s">
        <v>4377</v>
      </c>
      <c r="S588" s="138" t="s">
        <v>72</v>
      </c>
      <c r="T588" s="117" t="s">
        <v>4368</v>
      </c>
      <c r="U588" s="140" t="s">
        <v>4369</v>
      </c>
      <c r="V588" s="141" t="s">
        <v>4378</v>
      </c>
      <c r="W588" s="138" t="s">
        <v>76</v>
      </c>
      <c r="X588" s="140" t="s">
        <v>77</v>
      </c>
      <c r="Y588" s="117" t="s">
        <v>1358</v>
      </c>
      <c r="Z588" s="126" t="s">
        <v>4939</v>
      </c>
    </row>
    <row r="589" spans="1:26" x14ac:dyDescent="0.25">
      <c r="A589" s="14">
        <v>709</v>
      </c>
      <c r="B589" s="138" t="s">
        <v>4360</v>
      </c>
      <c r="C589" s="138" t="s">
        <v>9</v>
      </c>
      <c r="D589" s="138" t="s">
        <v>138</v>
      </c>
      <c r="E589" s="50">
        <v>43078</v>
      </c>
      <c r="F589" s="147" t="s">
        <v>4379</v>
      </c>
      <c r="G589" s="138">
        <v>8160000422</v>
      </c>
      <c r="H589" s="179" t="s">
        <v>4941</v>
      </c>
      <c r="I589" s="138" t="s">
        <v>4380</v>
      </c>
      <c r="J589" s="138" t="s">
        <v>4381</v>
      </c>
      <c r="K589" s="138" t="s">
        <v>4373</v>
      </c>
      <c r="L589" s="146">
        <v>100000</v>
      </c>
      <c r="M589" s="138" t="s">
        <v>66</v>
      </c>
      <c r="N589" s="138" t="s">
        <v>67</v>
      </c>
      <c r="O589" s="139" t="s">
        <v>4382</v>
      </c>
      <c r="P589" s="138" t="s">
        <v>4383</v>
      </c>
      <c r="Q589" s="138" t="s">
        <v>4384</v>
      </c>
      <c r="R589" s="140" t="s">
        <v>4385</v>
      </c>
      <c r="S589" s="138" t="s">
        <v>72</v>
      </c>
      <c r="T589" s="117" t="s">
        <v>4368</v>
      </c>
      <c r="U589" s="140" t="s">
        <v>4369</v>
      </c>
      <c r="V589" s="141" t="s">
        <v>4378</v>
      </c>
      <c r="W589" s="138" t="s">
        <v>76</v>
      </c>
      <c r="X589" s="140" t="s">
        <v>77</v>
      </c>
      <c r="Y589" s="117" t="s">
        <v>1358</v>
      </c>
      <c r="Z589" s="126" t="s">
        <v>4939</v>
      </c>
    </row>
    <row r="590" spans="1:26" x14ac:dyDescent="0.25">
      <c r="A590" s="14">
        <v>710</v>
      </c>
      <c r="B590" s="138" t="s">
        <v>4360</v>
      </c>
      <c r="C590" s="138" t="s">
        <v>9</v>
      </c>
      <c r="D590" s="138" t="s">
        <v>138</v>
      </c>
      <c r="E590" s="50">
        <v>43070</v>
      </c>
      <c r="F590" s="147" t="s">
        <v>4386</v>
      </c>
      <c r="G590" s="138">
        <v>8177001272</v>
      </c>
      <c r="H590" s="179" t="s">
        <v>4941</v>
      </c>
      <c r="I590" s="138" t="s">
        <v>4387</v>
      </c>
      <c r="J590" s="138" t="s">
        <v>4388</v>
      </c>
      <c r="K590" s="138" t="s">
        <v>4373</v>
      </c>
      <c r="L590" s="146">
        <v>100000</v>
      </c>
      <c r="M590" s="138" t="s">
        <v>66</v>
      </c>
      <c r="N590" s="138" t="s">
        <v>67</v>
      </c>
      <c r="O590" s="139" t="s">
        <v>4389</v>
      </c>
      <c r="P590" s="138" t="s">
        <v>4390</v>
      </c>
      <c r="Q590" s="138" t="s">
        <v>4391</v>
      </c>
      <c r="R590" s="140" t="s">
        <v>4392</v>
      </c>
      <c r="S590" s="138" t="s">
        <v>72</v>
      </c>
      <c r="T590" s="117" t="s">
        <v>4368</v>
      </c>
      <c r="U590" s="140" t="s">
        <v>4369</v>
      </c>
      <c r="V590" s="141" t="s">
        <v>4378</v>
      </c>
      <c r="W590" s="138" t="s">
        <v>76</v>
      </c>
      <c r="X590" s="140" t="s">
        <v>77</v>
      </c>
      <c r="Y590" s="117" t="s">
        <v>1358</v>
      </c>
      <c r="Z590" s="126" t="s">
        <v>4939</v>
      </c>
    </row>
    <row r="591" spans="1:26" x14ac:dyDescent="0.25">
      <c r="A591" s="14">
        <v>711</v>
      </c>
      <c r="B591" s="138" t="s">
        <v>4360</v>
      </c>
      <c r="C591" s="138" t="s">
        <v>9</v>
      </c>
      <c r="D591" s="138" t="s">
        <v>138</v>
      </c>
      <c r="E591" s="50">
        <v>43096</v>
      </c>
      <c r="F591" s="51" t="s">
        <v>4393</v>
      </c>
      <c r="G591" s="138">
        <v>8177001283</v>
      </c>
      <c r="H591" s="179" t="s">
        <v>4941</v>
      </c>
      <c r="I591" s="138" t="s">
        <v>4394</v>
      </c>
      <c r="J591" s="138" t="s">
        <v>4395</v>
      </c>
      <c r="K591" s="138" t="s">
        <v>4373</v>
      </c>
      <c r="L591" s="146">
        <v>200000</v>
      </c>
      <c r="M591" s="138" t="s">
        <v>66</v>
      </c>
      <c r="N591" s="138" t="s">
        <v>67</v>
      </c>
      <c r="O591" s="139" t="s">
        <v>4396</v>
      </c>
      <c r="P591" s="138" t="s">
        <v>4397</v>
      </c>
      <c r="Q591" s="138" t="s">
        <v>4398</v>
      </c>
      <c r="R591" s="140" t="s">
        <v>4399</v>
      </c>
      <c r="S591" s="138" t="s">
        <v>72</v>
      </c>
      <c r="T591" s="117" t="s">
        <v>4368</v>
      </c>
      <c r="U591" s="140" t="s">
        <v>4369</v>
      </c>
      <c r="V591" s="141" t="s">
        <v>4378</v>
      </c>
      <c r="W591" s="138" t="s">
        <v>76</v>
      </c>
      <c r="X591" s="140" t="s">
        <v>77</v>
      </c>
      <c r="Y591" s="117" t="s">
        <v>1358</v>
      </c>
      <c r="Z591" s="126" t="s">
        <v>4939</v>
      </c>
    </row>
    <row r="592" spans="1:26" x14ac:dyDescent="0.25">
      <c r="A592" s="14">
        <v>712</v>
      </c>
      <c r="B592" s="138" t="s">
        <v>4360</v>
      </c>
      <c r="C592" s="138" t="s">
        <v>9</v>
      </c>
      <c r="D592" s="138" t="s">
        <v>138</v>
      </c>
      <c r="E592" s="50">
        <v>43092</v>
      </c>
      <c r="F592" s="145">
        <v>0.67896990740740737</v>
      </c>
      <c r="G592" s="138">
        <v>8177001297</v>
      </c>
      <c r="H592" s="179" t="s">
        <v>4941</v>
      </c>
      <c r="I592" s="138" t="s">
        <v>4400</v>
      </c>
      <c r="J592" s="138" t="s">
        <v>4401</v>
      </c>
      <c r="K592" s="138" t="s">
        <v>4373</v>
      </c>
      <c r="L592" s="146">
        <v>100000</v>
      </c>
      <c r="M592" s="138" t="s">
        <v>66</v>
      </c>
      <c r="N592" s="138" t="s">
        <v>67</v>
      </c>
      <c r="O592" s="139" t="s">
        <v>4402</v>
      </c>
      <c r="P592" s="138" t="s">
        <v>4403</v>
      </c>
      <c r="Q592" s="138" t="s">
        <v>4404</v>
      </c>
      <c r="R592" s="140" t="s">
        <v>4405</v>
      </c>
      <c r="S592" s="138" t="s">
        <v>72</v>
      </c>
      <c r="T592" s="117" t="s">
        <v>4368</v>
      </c>
      <c r="U592" s="140" t="s">
        <v>4369</v>
      </c>
      <c r="V592" s="141" t="s">
        <v>4378</v>
      </c>
      <c r="W592" s="138" t="s">
        <v>76</v>
      </c>
      <c r="X592" s="140" t="s">
        <v>77</v>
      </c>
      <c r="Y592" s="117" t="s">
        <v>1358</v>
      </c>
      <c r="Z592" s="126" t="s">
        <v>4939</v>
      </c>
    </row>
    <row r="593" spans="1:26" x14ac:dyDescent="0.25">
      <c r="A593" s="14">
        <v>713</v>
      </c>
      <c r="B593" s="138" t="s">
        <v>4360</v>
      </c>
      <c r="C593" s="138" t="s">
        <v>9</v>
      </c>
      <c r="D593" s="138" t="s">
        <v>138</v>
      </c>
      <c r="E593" s="50">
        <v>43081</v>
      </c>
      <c r="F593" s="51" t="s">
        <v>4406</v>
      </c>
      <c r="G593" s="138">
        <v>8177001303</v>
      </c>
      <c r="H593" s="179" t="s">
        <v>4941</v>
      </c>
      <c r="I593" s="138" t="s">
        <v>4407</v>
      </c>
      <c r="J593" s="138" t="s">
        <v>4408</v>
      </c>
      <c r="K593" s="138" t="s">
        <v>4373</v>
      </c>
      <c r="L593" s="146">
        <v>50000</v>
      </c>
      <c r="M593" s="138" t="s">
        <v>66</v>
      </c>
      <c r="N593" s="138" t="s">
        <v>67</v>
      </c>
      <c r="O593" s="139" t="s">
        <v>4409</v>
      </c>
      <c r="P593" s="138" t="s">
        <v>4410</v>
      </c>
      <c r="Q593" s="138" t="s">
        <v>4411</v>
      </c>
      <c r="R593" s="140" t="s">
        <v>4412</v>
      </c>
      <c r="S593" s="138" t="s">
        <v>72</v>
      </c>
      <c r="T593" s="117" t="s">
        <v>4368</v>
      </c>
      <c r="U593" s="140" t="s">
        <v>4369</v>
      </c>
      <c r="V593" s="141" t="s">
        <v>4378</v>
      </c>
      <c r="W593" s="138" t="s">
        <v>76</v>
      </c>
      <c r="X593" s="140" t="s">
        <v>77</v>
      </c>
      <c r="Y593" s="117" t="s">
        <v>1358</v>
      </c>
      <c r="Z593" s="126" t="s">
        <v>4939</v>
      </c>
    </row>
    <row r="594" spans="1:26" x14ac:dyDescent="0.25">
      <c r="A594" s="14">
        <v>714</v>
      </c>
      <c r="B594" s="138" t="s">
        <v>4360</v>
      </c>
      <c r="C594" s="138" t="s">
        <v>9</v>
      </c>
      <c r="D594" s="138" t="s">
        <v>138</v>
      </c>
      <c r="E594" s="50">
        <v>43075</v>
      </c>
      <c r="F594" s="147" t="s">
        <v>4413</v>
      </c>
      <c r="G594" s="138">
        <v>8167000218</v>
      </c>
      <c r="H594" s="179" t="s">
        <v>4941</v>
      </c>
      <c r="I594" s="138" t="s">
        <v>4414</v>
      </c>
      <c r="J594" s="138" t="s">
        <v>4415</v>
      </c>
      <c r="K594" s="138" t="s">
        <v>4363</v>
      </c>
      <c r="L594" s="146">
        <v>50000</v>
      </c>
      <c r="M594" s="138" t="s">
        <v>66</v>
      </c>
      <c r="N594" s="138" t="s">
        <v>67</v>
      </c>
      <c r="O594" s="139" t="s">
        <v>4416</v>
      </c>
      <c r="P594" s="138" t="s">
        <v>4417</v>
      </c>
      <c r="Q594" s="138" t="s">
        <v>4418</v>
      </c>
      <c r="R594" s="140" t="s">
        <v>4419</v>
      </c>
      <c r="S594" s="138" t="s">
        <v>72</v>
      </c>
      <c r="T594" s="117" t="s">
        <v>4368</v>
      </c>
      <c r="U594" s="140" t="s">
        <v>4369</v>
      </c>
      <c r="V594" s="141" t="s">
        <v>4378</v>
      </c>
      <c r="W594" s="138" t="s">
        <v>76</v>
      </c>
      <c r="X594" s="140" t="s">
        <v>77</v>
      </c>
      <c r="Y594" s="117" t="s">
        <v>1358</v>
      </c>
      <c r="Z594" s="126" t="s">
        <v>4939</v>
      </c>
    </row>
    <row r="595" spans="1:26" x14ac:dyDescent="0.25">
      <c r="A595" s="14">
        <v>715</v>
      </c>
      <c r="B595" s="138" t="s">
        <v>4360</v>
      </c>
      <c r="C595" s="138" t="s">
        <v>9</v>
      </c>
      <c r="D595" s="138" t="s">
        <v>138</v>
      </c>
      <c r="E595" s="50">
        <v>43075</v>
      </c>
      <c r="F595" s="147" t="s">
        <v>4420</v>
      </c>
      <c r="G595" s="138">
        <v>8167000218</v>
      </c>
      <c r="H595" s="179" t="s">
        <v>4941</v>
      </c>
      <c r="I595" s="138" t="s">
        <v>4414</v>
      </c>
      <c r="J595" s="138" t="s">
        <v>4415</v>
      </c>
      <c r="K595" s="138" t="s">
        <v>4363</v>
      </c>
      <c r="L595" s="146">
        <v>50000</v>
      </c>
      <c r="M595" s="138" t="s">
        <v>66</v>
      </c>
      <c r="N595" s="138" t="s">
        <v>67</v>
      </c>
      <c r="O595" s="139" t="s">
        <v>4421</v>
      </c>
      <c r="P595" s="138" t="s">
        <v>4422</v>
      </c>
      <c r="Q595" s="138" t="s">
        <v>4418</v>
      </c>
      <c r="R595" s="140" t="s">
        <v>4419</v>
      </c>
      <c r="S595" s="138" t="s">
        <v>72</v>
      </c>
      <c r="T595" s="117" t="s">
        <v>4368</v>
      </c>
      <c r="U595" s="140" t="s">
        <v>4369</v>
      </c>
      <c r="V595" s="141" t="s">
        <v>4378</v>
      </c>
      <c r="W595" s="138" t="s">
        <v>76</v>
      </c>
      <c r="X595" s="140" t="s">
        <v>77</v>
      </c>
      <c r="Y595" s="117" t="s">
        <v>1358</v>
      </c>
      <c r="Z595" s="126" t="s">
        <v>4939</v>
      </c>
    </row>
    <row r="596" spans="1:26" x14ac:dyDescent="0.25">
      <c r="A596" s="14">
        <v>716</v>
      </c>
      <c r="B596" s="138" t="s">
        <v>4360</v>
      </c>
      <c r="C596" s="138" t="s">
        <v>9</v>
      </c>
      <c r="D596" s="138" t="s">
        <v>138</v>
      </c>
      <c r="E596" s="50">
        <v>43099</v>
      </c>
      <c r="F596" s="145">
        <v>0.49993055555555554</v>
      </c>
      <c r="G596" s="138">
        <v>8167000204</v>
      </c>
      <c r="H596" s="179" t="s">
        <v>4941</v>
      </c>
      <c r="I596" s="138" t="s">
        <v>4423</v>
      </c>
      <c r="J596" s="138" t="s">
        <v>4424</v>
      </c>
      <c r="K596" s="138" t="s">
        <v>4373</v>
      </c>
      <c r="L596" s="146">
        <v>150000</v>
      </c>
      <c r="M596" s="138" t="s">
        <v>66</v>
      </c>
      <c r="N596" s="138" t="s">
        <v>67</v>
      </c>
      <c r="O596" s="139" t="s">
        <v>4425</v>
      </c>
      <c r="P596" s="138" t="s">
        <v>4426</v>
      </c>
      <c r="Q596" s="138" t="s">
        <v>4427</v>
      </c>
      <c r="R596" s="140" t="s">
        <v>4428</v>
      </c>
      <c r="S596" s="138" t="s">
        <v>72</v>
      </c>
      <c r="T596" s="117" t="s">
        <v>4368</v>
      </c>
      <c r="U596" s="140" t="s">
        <v>4369</v>
      </c>
      <c r="V596" s="141" t="s">
        <v>4378</v>
      </c>
      <c r="W596" s="138" t="s">
        <v>76</v>
      </c>
      <c r="X596" s="140" t="s">
        <v>77</v>
      </c>
      <c r="Y596" s="117" t="s">
        <v>1358</v>
      </c>
      <c r="Z596" s="126" t="s">
        <v>4939</v>
      </c>
    </row>
    <row r="597" spans="1:26" x14ac:dyDescent="0.25">
      <c r="A597" s="14">
        <v>717</v>
      </c>
      <c r="B597" s="138" t="s">
        <v>4360</v>
      </c>
      <c r="C597" s="138" t="s">
        <v>9</v>
      </c>
      <c r="D597" s="138" t="s">
        <v>138</v>
      </c>
      <c r="E597" s="50">
        <v>43081</v>
      </c>
      <c r="F597" s="147" t="s">
        <v>4429</v>
      </c>
      <c r="G597" s="138">
        <v>8177001277</v>
      </c>
      <c r="H597" s="179" t="s">
        <v>4941</v>
      </c>
      <c r="I597" s="138" t="s">
        <v>4430</v>
      </c>
      <c r="J597" s="138" t="s">
        <v>4431</v>
      </c>
      <c r="K597" s="138" t="s">
        <v>4373</v>
      </c>
      <c r="L597" s="146">
        <v>50000</v>
      </c>
      <c r="M597" s="138" t="s">
        <v>66</v>
      </c>
      <c r="N597" s="138" t="s">
        <v>67</v>
      </c>
      <c r="O597" s="139" t="s">
        <v>4432</v>
      </c>
      <c r="P597" s="138" t="s">
        <v>4433</v>
      </c>
      <c r="Q597" s="138" t="s">
        <v>4434</v>
      </c>
      <c r="R597" s="140" t="s">
        <v>4435</v>
      </c>
      <c r="S597" s="138" t="s">
        <v>72</v>
      </c>
      <c r="T597" s="117" t="s">
        <v>4368</v>
      </c>
      <c r="U597" s="140" t="s">
        <v>4369</v>
      </c>
      <c r="V597" s="141" t="s">
        <v>4378</v>
      </c>
      <c r="W597" s="138" t="s">
        <v>76</v>
      </c>
      <c r="X597" s="140" t="s">
        <v>77</v>
      </c>
      <c r="Y597" s="117" t="s">
        <v>1358</v>
      </c>
      <c r="Z597" s="126" t="s">
        <v>4939</v>
      </c>
    </row>
    <row r="598" spans="1:26" x14ac:dyDescent="0.25">
      <c r="A598" s="14">
        <v>718</v>
      </c>
      <c r="B598" s="138" t="s">
        <v>4360</v>
      </c>
      <c r="C598" s="138" t="s">
        <v>9</v>
      </c>
      <c r="D598" s="138" t="s">
        <v>138</v>
      </c>
      <c r="E598" s="50">
        <v>43090</v>
      </c>
      <c r="F598" s="147" t="s">
        <v>4436</v>
      </c>
      <c r="G598" s="138">
        <v>8177001309</v>
      </c>
      <c r="H598" s="179" t="s">
        <v>4941</v>
      </c>
      <c r="I598" s="138" t="s">
        <v>4437</v>
      </c>
      <c r="J598" s="138" t="s">
        <v>4438</v>
      </c>
      <c r="K598" s="138" t="s">
        <v>4373</v>
      </c>
      <c r="L598" s="146">
        <v>100000</v>
      </c>
      <c r="M598" s="138" t="s">
        <v>66</v>
      </c>
      <c r="N598" s="138" t="s">
        <v>67</v>
      </c>
      <c r="O598" s="139" t="s">
        <v>4439</v>
      </c>
      <c r="P598" s="138" t="s">
        <v>4440</v>
      </c>
      <c r="Q598" s="138" t="s">
        <v>4441</v>
      </c>
      <c r="R598" s="140" t="s">
        <v>4442</v>
      </c>
      <c r="S598" s="138" t="s">
        <v>72</v>
      </c>
      <c r="T598" s="117" t="s">
        <v>4368</v>
      </c>
      <c r="U598" s="140" t="s">
        <v>4369</v>
      </c>
      <c r="V598" s="141" t="s">
        <v>4378</v>
      </c>
      <c r="W598" s="138" t="s">
        <v>76</v>
      </c>
      <c r="X598" s="140" t="s">
        <v>77</v>
      </c>
      <c r="Y598" s="117" t="s">
        <v>1358</v>
      </c>
      <c r="Z598" s="126" t="s">
        <v>4939</v>
      </c>
    </row>
    <row r="599" spans="1:26" x14ac:dyDescent="0.25">
      <c r="A599" s="14">
        <v>719</v>
      </c>
      <c r="B599" s="138" t="s">
        <v>4360</v>
      </c>
      <c r="C599" s="138" t="s">
        <v>9</v>
      </c>
      <c r="D599" s="138" t="s">
        <v>138</v>
      </c>
      <c r="E599" s="50">
        <v>43109</v>
      </c>
      <c r="F599" s="51" t="s">
        <v>4443</v>
      </c>
      <c r="G599" s="138">
        <v>8177001219</v>
      </c>
      <c r="H599" s="179" t="s">
        <v>4941</v>
      </c>
      <c r="I599" s="138" t="s">
        <v>4371</v>
      </c>
      <c r="J599" s="138" t="s">
        <v>4372</v>
      </c>
      <c r="K599" s="138" t="s">
        <v>4373</v>
      </c>
      <c r="L599" s="146">
        <v>500000</v>
      </c>
      <c r="M599" s="138" t="s">
        <v>66</v>
      </c>
      <c r="N599" s="138" t="s">
        <v>67</v>
      </c>
      <c r="O599" s="139" t="s">
        <v>4444</v>
      </c>
      <c r="P599" s="138" t="s">
        <v>4445</v>
      </c>
      <c r="Q599" s="138" t="s">
        <v>4446</v>
      </c>
      <c r="R599" s="140" t="s">
        <v>4377</v>
      </c>
      <c r="S599" s="138" t="s">
        <v>72</v>
      </c>
      <c r="T599" s="117" t="s">
        <v>4368</v>
      </c>
      <c r="U599" s="140" t="s">
        <v>4369</v>
      </c>
      <c r="V599" s="141" t="s">
        <v>4378</v>
      </c>
      <c r="W599" s="138" t="s">
        <v>76</v>
      </c>
      <c r="X599" s="140" t="s">
        <v>77</v>
      </c>
      <c r="Y599" s="117" t="s">
        <v>1358</v>
      </c>
      <c r="Z599" s="126" t="s">
        <v>4939</v>
      </c>
    </row>
    <row r="600" spans="1:26" x14ac:dyDescent="0.25">
      <c r="A600" s="14">
        <v>720</v>
      </c>
      <c r="B600" s="138" t="s">
        <v>4360</v>
      </c>
      <c r="C600" s="138" t="s">
        <v>9</v>
      </c>
      <c r="D600" s="138" t="s">
        <v>138</v>
      </c>
      <c r="E600" s="50">
        <v>43103</v>
      </c>
      <c r="F600" s="51" t="s">
        <v>4447</v>
      </c>
      <c r="G600" s="138">
        <v>8160000485</v>
      </c>
      <c r="H600" s="179" t="s">
        <v>4941</v>
      </c>
      <c r="I600" s="138" t="s">
        <v>4448</v>
      </c>
      <c r="J600" s="138" t="s">
        <v>4449</v>
      </c>
      <c r="K600" s="138" t="s">
        <v>4373</v>
      </c>
      <c r="L600" s="146">
        <v>50000</v>
      </c>
      <c r="M600" s="138" t="s">
        <v>66</v>
      </c>
      <c r="N600" s="138" t="s">
        <v>67</v>
      </c>
      <c r="O600" s="139" t="s">
        <v>4450</v>
      </c>
      <c r="P600" s="138" t="s">
        <v>4451</v>
      </c>
      <c r="Q600" s="138" t="s">
        <v>4452</v>
      </c>
      <c r="R600" s="140" t="s">
        <v>4453</v>
      </c>
      <c r="S600" s="138" t="s">
        <v>72</v>
      </c>
      <c r="T600" s="117" t="s">
        <v>4368</v>
      </c>
      <c r="U600" s="140" t="s">
        <v>4369</v>
      </c>
      <c r="V600" s="141" t="s">
        <v>4378</v>
      </c>
      <c r="W600" s="138" t="s">
        <v>76</v>
      </c>
      <c r="X600" s="140" t="s">
        <v>77</v>
      </c>
      <c r="Y600" s="117" t="s">
        <v>1358</v>
      </c>
      <c r="Z600" s="126" t="s">
        <v>4939</v>
      </c>
    </row>
    <row r="601" spans="1:26" x14ac:dyDescent="0.25">
      <c r="A601" s="14">
        <v>721</v>
      </c>
      <c r="B601" s="138" t="s">
        <v>4360</v>
      </c>
      <c r="C601" s="138" t="s">
        <v>9</v>
      </c>
      <c r="D601" s="138" t="s">
        <v>138</v>
      </c>
      <c r="E601" s="50">
        <v>43103</v>
      </c>
      <c r="F601" s="51" t="s">
        <v>4454</v>
      </c>
      <c r="G601" s="138">
        <v>8160000485</v>
      </c>
      <c r="H601" s="179" t="s">
        <v>4941</v>
      </c>
      <c r="I601" s="138" t="s">
        <v>4448</v>
      </c>
      <c r="J601" s="138" t="s">
        <v>4449</v>
      </c>
      <c r="K601" s="138" t="s">
        <v>4373</v>
      </c>
      <c r="L601" s="146">
        <v>50000</v>
      </c>
      <c r="M601" s="138" t="s">
        <v>66</v>
      </c>
      <c r="N601" s="138" t="s">
        <v>67</v>
      </c>
      <c r="O601" s="139" t="s">
        <v>4455</v>
      </c>
      <c r="P601" s="138" t="s">
        <v>4456</v>
      </c>
      <c r="Q601" s="138" t="s">
        <v>4452</v>
      </c>
      <c r="R601" s="140" t="s">
        <v>4453</v>
      </c>
      <c r="S601" s="138" t="s">
        <v>72</v>
      </c>
      <c r="T601" s="117" t="s">
        <v>4368</v>
      </c>
      <c r="U601" s="140" t="s">
        <v>4369</v>
      </c>
      <c r="V601" s="141" t="s">
        <v>4378</v>
      </c>
      <c r="W601" s="138" t="s">
        <v>76</v>
      </c>
      <c r="X601" s="140" t="s">
        <v>77</v>
      </c>
      <c r="Y601" s="117" t="s">
        <v>1358</v>
      </c>
      <c r="Z601" s="126" t="s">
        <v>4939</v>
      </c>
    </row>
    <row r="602" spans="1:26" x14ac:dyDescent="0.25">
      <c r="A602" s="14">
        <v>724</v>
      </c>
      <c r="B602" s="138" t="s">
        <v>4360</v>
      </c>
      <c r="C602" s="138" t="s">
        <v>9</v>
      </c>
      <c r="D602" s="138" t="s">
        <v>61</v>
      </c>
      <c r="E602" s="151">
        <v>43148</v>
      </c>
      <c r="F602" s="152" t="s">
        <v>4462</v>
      </c>
      <c r="G602" s="138">
        <v>8163001379</v>
      </c>
      <c r="H602" s="179" t="s">
        <v>4941</v>
      </c>
      <c r="I602" s="138" t="s">
        <v>4463</v>
      </c>
      <c r="J602" s="138" t="s">
        <v>4464</v>
      </c>
      <c r="K602" s="138" t="s">
        <v>710</v>
      </c>
      <c r="L602" s="146">
        <v>100000</v>
      </c>
      <c r="M602" s="138" t="s">
        <v>66</v>
      </c>
      <c r="N602" s="138" t="s">
        <v>67</v>
      </c>
      <c r="O602" s="139" t="s">
        <v>4465</v>
      </c>
      <c r="P602" s="138" t="s">
        <v>4466</v>
      </c>
      <c r="Q602" s="138" t="s">
        <v>4467</v>
      </c>
      <c r="R602" s="140" t="s">
        <v>4468</v>
      </c>
      <c r="S602" s="138" t="s">
        <v>72</v>
      </c>
      <c r="T602" s="117" t="s">
        <v>4469</v>
      </c>
      <c r="U602" s="140" t="s">
        <v>706</v>
      </c>
      <c r="V602" s="141" t="s">
        <v>90</v>
      </c>
      <c r="W602" s="138" t="s">
        <v>4470</v>
      </c>
      <c r="X602" s="138" t="s">
        <v>77</v>
      </c>
      <c r="Y602" s="117" t="s">
        <v>1358</v>
      </c>
      <c r="Z602" s="48" t="s">
        <v>4938</v>
      </c>
    </row>
    <row r="603" spans="1:26" x14ac:dyDescent="0.25">
      <c r="A603" s="14">
        <v>725</v>
      </c>
      <c r="B603" s="138" t="s">
        <v>4360</v>
      </c>
      <c r="C603" s="138" t="s">
        <v>9</v>
      </c>
      <c r="D603" s="138" t="s">
        <v>61</v>
      </c>
      <c r="E603" s="72">
        <v>43137</v>
      </c>
      <c r="F603" s="57" t="s">
        <v>4471</v>
      </c>
      <c r="G603" s="197">
        <v>8277000153</v>
      </c>
      <c r="H603" s="179" t="s">
        <v>4941</v>
      </c>
      <c r="I603" s="138" t="s">
        <v>4473</v>
      </c>
      <c r="J603" s="138" t="s">
        <v>4474</v>
      </c>
      <c r="K603" s="138" t="s">
        <v>4475</v>
      </c>
      <c r="L603" s="146">
        <v>100000</v>
      </c>
      <c r="M603" s="138" t="s">
        <v>66</v>
      </c>
      <c r="N603" s="138" t="s">
        <v>67</v>
      </c>
      <c r="O603" s="139" t="s">
        <v>4476</v>
      </c>
      <c r="P603" s="138" t="s">
        <v>4477</v>
      </c>
      <c r="Q603" s="138" t="s">
        <v>4478</v>
      </c>
      <c r="R603" s="140" t="s">
        <v>4479</v>
      </c>
      <c r="S603" s="138" t="s">
        <v>72</v>
      </c>
      <c r="T603" s="117" t="s">
        <v>4480</v>
      </c>
      <c r="U603" s="140" t="s">
        <v>843</v>
      </c>
      <c r="V603" s="141" t="s">
        <v>75</v>
      </c>
      <c r="W603" s="138" t="s">
        <v>4238</v>
      </c>
      <c r="X603" s="138" t="s">
        <v>77</v>
      </c>
      <c r="Y603" s="117" t="s">
        <v>1358</v>
      </c>
      <c r="Z603" s="48" t="s">
        <v>4938</v>
      </c>
    </row>
    <row r="604" spans="1:26" x14ac:dyDescent="0.25">
      <c r="A604" s="14">
        <v>726</v>
      </c>
      <c r="B604" s="138" t="s">
        <v>4360</v>
      </c>
      <c r="C604" s="138" t="s">
        <v>9</v>
      </c>
      <c r="D604" s="138" t="s">
        <v>61</v>
      </c>
      <c r="E604" s="72">
        <v>43147</v>
      </c>
      <c r="F604" s="57" t="s">
        <v>4481</v>
      </c>
      <c r="G604" s="197">
        <v>8270001397</v>
      </c>
      <c r="H604" s="179" t="s">
        <v>4941</v>
      </c>
      <c r="I604" s="138" t="s">
        <v>4483</v>
      </c>
      <c r="J604" s="138" t="s">
        <v>4484</v>
      </c>
      <c r="K604" s="138" t="s">
        <v>4475</v>
      </c>
      <c r="L604" s="146">
        <v>50000</v>
      </c>
      <c r="M604" s="138" t="s">
        <v>66</v>
      </c>
      <c r="N604" s="138" t="s">
        <v>67</v>
      </c>
      <c r="O604" s="139" t="s">
        <v>4485</v>
      </c>
      <c r="P604" s="138" t="s">
        <v>4486</v>
      </c>
      <c r="Q604" s="138" t="s">
        <v>4487</v>
      </c>
      <c r="R604" s="140" t="s">
        <v>4488</v>
      </c>
      <c r="S604" s="138" t="s">
        <v>72</v>
      </c>
      <c r="T604" s="117" t="s">
        <v>4480</v>
      </c>
      <c r="U604" s="140" t="s">
        <v>843</v>
      </c>
      <c r="V604" s="141" t="s">
        <v>75</v>
      </c>
      <c r="W604" s="138" t="s">
        <v>4238</v>
      </c>
      <c r="X604" s="138" t="s">
        <v>77</v>
      </c>
      <c r="Y604" s="117" t="s">
        <v>1358</v>
      </c>
      <c r="Z604" s="48" t="s">
        <v>4938</v>
      </c>
    </row>
    <row r="605" spans="1:26" x14ac:dyDescent="0.25">
      <c r="A605" s="14">
        <v>727</v>
      </c>
      <c r="B605" s="138" t="s">
        <v>4360</v>
      </c>
      <c r="C605" s="138" t="s">
        <v>9</v>
      </c>
      <c r="D605" s="138" t="s">
        <v>61</v>
      </c>
      <c r="E605" s="151">
        <v>43150</v>
      </c>
      <c r="F605" s="153" t="s">
        <v>4489</v>
      </c>
      <c r="G605" s="197">
        <v>8270001057</v>
      </c>
      <c r="H605" s="179" t="s">
        <v>4941</v>
      </c>
      <c r="I605" s="138" t="s">
        <v>4491</v>
      </c>
      <c r="J605" s="138" t="s">
        <v>4492</v>
      </c>
      <c r="K605" s="138" t="s">
        <v>4493</v>
      </c>
      <c r="L605" s="146">
        <v>50000</v>
      </c>
      <c r="M605" s="138" t="s">
        <v>66</v>
      </c>
      <c r="N605" s="138" t="s">
        <v>67</v>
      </c>
      <c r="O605" s="139" t="s">
        <v>4494</v>
      </c>
      <c r="P605" s="138" t="s">
        <v>4495</v>
      </c>
      <c r="Q605" s="138" t="s">
        <v>4496</v>
      </c>
      <c r="R605" s="140" t="s">
        <v>4497</v>
      </c>
      <c r="S605" s="138" t="s">
        <v>72</v>
      </c>
      <c r="T605" s="117" t="s">
        <v>4480</v>
      </c>
      <c r="U605" s="140" t="s">
        <v>843</v>
      </c>
      <c r="V605" s="141" t="s">
        <v>75</v>
      </c>
      <c r="W605" s="138" t="s">
        <v>4238</v>
      </c>
      <c r="X605" s="138" t="s">
        <v>77</v>
      </c>
      <c r="Y605" s="117" t="s">
        <v>1358</v>
      </c>
      <c r="Z605" s="48" t="s">
        <v>4938</v>
      </c>
    </row>
    <row r="606" spans="1:26" x14ac:dyDescent="0.25">
      <c r="A606" s="14">
        <v>728</v>
      </c>
      <c r="B606" s="138" t="s">
        <v>4360</v>
      </c>
      <c r="C606" s="138" t="s">
        <v>9</v>
      </c>
      <c r="D606" s="138" t="s">
        <v>61</v>
      </c>
      <c r="E606" s="151">
        <v>43134</v>
      </c>
      <c r="F606" s="153" t="s">
        <v>4498</v>
      </c>
      <c r="G606" s="197">
        <v>8273000200</v>
      </c>
      <c r="H606" s="179" t="s">
        <v>4941</v>
      </c>
      <c r="I606" s="138" t="s">
        <v>4500</v>
      </c>
      <c r="J606" s="138" t="s">
        <v>4501</v>
      </c>
      <c r="K606" s="138" t="s">
        <v>4493</v>
      </c>
      <c r="L606" s="146">
        <v>50000</v>
      </c>
      <c r="M606" s="138" t="s">
        <v>66</v>
      </c>
      <c r="N606" s="138" t="s">
        <v>67</v>
      </c>
      <c r="O606" s="139" t="s">
        <v>4502</v>
      </c>
      <c r="P606" s="138" t="s">
        <v>4503</v>
      </c>
      <c r="Q606" s="138" t="s">
        <v>4504</v>
      </c>
      <c r="R606" s="140" t="s">
        <v>4505</v>
      </c>
      <c r="S606" s="138" t="s">
        <v>72</v>
      </c>
      <c r="T606" s="117" t="s">
        <v>4480</v>
      </c>
      <c r="U606" s="140" t="s">
        <v>843</v>
      </c>
      <c r="V606" s="141" t="s">
        <v>450</v>
      </c>
      <c r="W606" s="138" t="s">
        <v>4238</v>
      </c>
      <c r="X606" s="138" t="s">
        <v>77</v>
      </c>
      <c r="Y606" s="117" t="s">
        <v>1358</v>
      </c>
      <c r="Z606" s="48" t="s">
        <v>4938</v>
      </c>
    </row>
    <row r="607" spans="1:26" x14ac:dyDescent="0.25">
      <c r="A607" s="14">
        <v>729</v>
      </c>
      <c r="B607" s="138" t="s">
        <v>4360</v>
      </c>
      <c r="C607" s="138" t="s">
        <v>9</v>
      </c>
      <c r="D607" s="138" t="s">
        <v>61</v>
      </c>
      <c r="E607" s="151">
        <v>43133</v>
      </c>
      <c r="F607" s="153" t="s">
        <v>4506</v>
      </c>
      <c r="G607" s="197">
        <v>8274000018</v>
      </c>
      <c r="H607" s="179" t="s">
        <v>4941</v>
      </c>
      <c r="I607" s="138" t="s">
        <v>4508</v>
      </c>
      <c r="J607" s="138" t="s">
        <v>4509</v>
      </c>
      <c r="K607" s="138" t="s">
        <v>4493</v>
      </c>
      <c r="L607" s="146">
        <v>300000</v>
      </c>
      <c r="M607" s="138" t="s">
        <v>66</v>
      </c>
      <c r="N607" s="138" t="s">
        <v>67</v>
      </c>
      <c r="O607" s="139" t="s">
        <v>4510</v>
      </c>
      <c r="P607" s="138" t="s">
        <v>4511</v>
      </c>
      <c r="Q607" s="138" t="s">
        <v>4512</v>
      </c>
      <c r="R607" s="140" t="s">
        <v>4513</v>
      </c>
      <c r="S607" s="138" t="s">
        <v>72</v>
      </c>
      <c r="T607" s="117" t="s">
        <v>4480</v>
      </c>
      <c r="U607" s="140" t="s">
        <v>843</v>
      </c>
      <c r="V607" s="141" t="s">
        <v>450</v>
      </c>
      <c r="W607" s="138" t="s">
        <v>4238</v>
      </c>
      <c r="X607" s="138" t="s">
        <v>77</v>
      </c>
      <c r="Y607" s="117" t="s">
        <v>1358</v>
      </c>
      <c r="Z607" s="48" t="s">
        <v>4938</v>
      </c>
    </row>
    <row r="608" spans="1:26" x14ac:dyDescent="0.25">
      <c r="A608" s="14">
        <v>730</v>
      </c>
      <c r="B608" s="138" t="s">
        <v>4360</v>
      </c>
      <c r="C608" s="138" t="s">
        <v>9</v>
      </c>
      <c r="D608" s="138" t="s">
        <v>61</v>
      </c>
      <c r="E608" s="50">
        <v>43125</v>
      </c>
      <c r="F608" s="51" t="s">
        <v>4514</v>
      </c>
      <c r="G608" s="197">
        <v>8027000322</v>
      </c>
      <c r="H608" s="179" t="s">
        <v>4941</v>
      </c>
      <c r="I608" s="138" t="s">
        <v>4516</v>
      </c>
      <c r="J608" s="138" t="s">
        <v>4517</v>
      </c>
      <c r="K608" s="138" t="s">
        <v>1633</v>
      </c>
      <c r="L608" s="146">
        <v>150000</v>
      </c>
      <c r="M608" s="138" t="s">
        <v>66</v>
      </c>
      <c r="N608" s="138" t="s">
        <v>67</v>
      </c>
      <c r="O608" s="139" t="s">
        <v>4518</v>
      </c>
      <c r="P608" s="138" t="s">
        <v>4519</v>
      </c>
      <c r="Q608" s="138" t="s">
        <v>4520</v>
      </c>
      <c r="R608" s="140" t="s">
        <v>4521</v>
      </c>
      <c r="S608" s="138" t="s">
        <v>72</v>
      </c>
      <c r="T608" s="117" t="s">
        <v>4522</v>
      </c>
      <c r="U608" s="140" t="s">
        <v>775</v>
      </c>
      <c r="V608" s="141" t="s">
        <v>433</v>
      </c>
      <c r="W608" s="138" t="s">
        <v>4470</v>
      </c>
      <c r="X608" s="138" t="s">
        <v>77</v>
      </c>
      <c r="Y608" s="117" t="s">
        <v>1358</v>
      </c>
      <c r="Z608" s="48" t="s">
        <v>4938</v>
      </c>
    </row>
    <row r="609" spans="1:26" x14ac:dyDescent="0.25">
      <c r="A609" s="14">
        <v>731</v>
      </c>
      <c r="B609" s="138" t="s">
        <v>4360</v>
      </c>
      <c r="C609" s="138" t="s">
        <v>9</v>
      </c>
      <c r="D609" s="138" t="s">
        <v>138</v>
      </c>
      <c r="E609" s="44">
        <v>43132</v>
      </c>
      <c r="F609" s="45" t="s">
        <v>4523</v>
      </c>
      <c r="G609" s="197">
        <v>8049000014</v>
      </c>
      <c r="H609" s="179" t="s">
        <v>4941</v>
      </c>
      <c r="I609" s="138" t="s">
        <v>4525</v>
      </c>
      <c r="J609" s="138" t="s">
        <v>4526</v>
      </c>
      <c r="K609" s="138" t="s">
        <v>1633</v>
      </c>
      <c r="L609" s="146">
        <v>50000</v>
      </c>
      <c r="M609" s="138" t="s">
        <v>66</v>
      </c>
      <c r="N609" s="138" t="s">
        <v>67</v>
      </c>
      <c r="O609" s="139" t="s">
        <v>4527</v>
      </c>
      <c r="P609" s="138" t="s">
        <v>4528</v>
      </c>
      <c r="Q609" s="138" t="s">
        <v>4529</v>
      </c>
      <c r="R609" s="140" t="s">
        <v>4530</v>
      </c>
      <c r="S609" s="138" t="s">
        <v>72</v>
      </c>
      <c r="T609" s="117" t="s">
        <v>4531</v>
      </c>
      <c r="U609" s="140" t="s">
        <v>775</v>
      </c>
      <c r="V609" s="141" t="s">
        <v>4378</v>
      </c>
      <c r="W609" s="138" t="s">
        <v>4470</v>
      </c>
      <c r="X609" s="140" t="s">
        <v>77</v>
      </c>
      <c r="Y609" s="117" t="s">
        <v>1358</v>
      </c>
      <c r="Z609" s="126" t="s">
        <v>4939</v>
      </c>
    </row>
    <row r="610" spans="1:26" x14ac:dyDescent="0.25">
      <c r="A610" s="14">
        <v>732</v>
      </c>
      <c r="B610" s="138" t="s">
        <v>4360</v>
      </c>
      <c r="C610" s="138" t="s">
        <v>9</v>
      </c>
      <c r="D610" s="138" t="s">
        <v>138</v>
      </c>
      <c r="E610" s="44">
        <v>43136</v>
      </c>
      <c r="F610" s="45" t="s">
        <v>4532</v>
      </c>
      <c r="G610" s="197">
        <v>8051001121</v>
      </c>
      <c r="H610" s="179" t="s">
        <v>4941</v>
      </c>
      <c r="I610" s="138" t="s">
        <v>4534</v>
      </c>
      <c r="J610" s="138" t="s">
        <v>4535</v>
      </c>
      <c r="K610" s="138" t="s">
        <v>1633</v>
      </c>
      <c r="L610" s="146">
        <v>50000</v>
      </c>
      <c r="M610" s="138" t="s">
        <v>66</v>
      </c>
      <c r="N610" s="138" t="s">
        <v>67</v>
      </c>
      <c r="O610" s="139" t="s">
        <v>4536</v>
      </c>
      <c r="P610" s="138" t="s">
        <v>4537</v>
      </c>
      <c r="Q610" s="138" t="s">
        <v>4538</v>
      </c>
      <c r="R610" s="140" t="s">
        <v>4539</v>
      </c>
      <c r="S610" s="138" t="s">
        <v>72</v>
      </c>
      <c r="T610" s="117" t="s">
        <v>4531</v>
      </c>
      <c r="U610" s="140" t="s">
        <v>775</v>
      </c>
      <c r="V610" s="141" t="s">
        <v>4378</v>
      </c>
      <c r="W610" s="138" t="s">
        <v>4470</v>
      </c>
      <c r="X610" s="140" t="s">
        <v>77</v>
      </c>
      <c r="Y610" s="117" t="s">
        <v>1358</v>
      </c>
      <c r="Z610" s="126" t="s">
        <v>4939</v>
      </c>
    </row>
    <row r="611" spans="1:26" x14ac:dyDescent="0.25">
      <c r="A611" s="14">
        <v>733</v>
      </c>
      <c r="B611" s="138" t="s">
        <v>4360</v>
      </c>
      <c r="C611" s="138" t="s">
        <v>9</v>
      </c>
      <c r="D611" s="138" t="s">
        <v>138</v>
      </c>
      <c r="E611" s="44">
        <v>43138</v>
      </c>
      <c r="F611" s="45" t="s">
        <v>4540</v>
      </c>
      <c r="G611" s="197">
        <v>8027000384</v>
      </c>
      <c r="H611" s="179" t="s">
        <v>4941</v>
      </c>
      <c r="I611" s="138" t="s">
        <v>4542</v>
      </c>
      <c r="J611" s="138" t="s">
        <v>4543</v>
      </c>
      <c r="K611" s="138" t="s">
        <v>1633</v>
      </c>
      <c r="L611" s="146">
        <v>100000</v>
      </c>
      <c r="M611" s="138" t="s">
        <v>66</v>
      </c>
      <c r="N611" s="138" t="s">
        <v>67</v>
      </c>
      <c r="O611" s="139" t="s">
        <v>4544</v>
      </c>
      <c r="P611" s="138" t="s">
        <v>4545</v>
      </c>
      <c r="Q611" s="138" t="s">
        <v>4546</v>
      </c>
      <c r="R611" s="140" t="s">
        <v>4547</v>
      </c>
      <c r="S611" s="138" t="s">
        <v>72</v>
      </c>
      <c r="T611" s="117" t="s">
        <v>4531</v>
      </c>
      <c r="U611" s="140" t="s">
        <v>775</v>
      </c>
      <c r="V611" s="141" t="s">
        <v>4378</v>
      </c>
      <c r="W611" s="138" t="s">
        <v>4470</v>
      </c>
      <c r="X611" s="140" t="s">
        <v>77</v>
      </c>
      <c r="Y611" s="117" t="s">
        <v>1358</v>
      </c>
      <c r="Z611" s="126" t="s">
        <v>4939</v>
      </c>
    </row>
    <row r="612" spans="1:26" x14ac:dyDescent="0.25">
      <c r="A612" s="14">
        <v>734</v>
      </c>
      <c r="B612" s="138" t="s">
        <v>4360</v>
      </c>
      <c r="C612" s="138" t="s">
        <v>9</v>
      </c>
      <c r="D612" s="138" t="s">
        <v>138</v>
      </c>
      <c r="E612" s="44">
        <v>43138</v>
      </c>
      <c r="F612" s="45" t="s">
        <v>4548</v>
      </c>
      <c r="G612" s="197">
        <v>8043000044</v>
      </c>
      <c r="H612" s="179" t="s">
        <v>4941</v>
      </c>
      <c r="I612" s="138" t="s">
        <v>4550</v>
      </c>
      <c r="J612" s="138" t="s">
        <v>4551</v>
      </c>
      <c r="K612" s="138" t="s">
        <v>1633</v>
      </c>
      <c r="L612" s="146">
        <v>100000</v>
      </c>
      <c r="M612" s="138" t="s">
        <v>66</v>
      </c>
      <c r="N612" s="138" t="s">
        <v>67</v>
      </c>
      <c r="O612" s="139" t="s">
        <v>4552</v>
      </c>
      <c r="P612" s="138" t="s">
        <v>4553</v>
      </c>
      <c r="Q612" s="138" t="s">
        <v>4554</v>
      </c>
      <c r="R612" s="140" t="s">
        <v>4555</v>
      </c>
      <c r="S612" s="138" t="s">
        <v>72</v>
      </c>
      <c r="T612" s="117" t="s">
        <v>4531</v>
      </c>
      <c r="U612" s="140" t="s">
        <v>775</v>
      </c>
      <c r="V612" s="141" t="s">
        <v>4378</v>
      </c>
      <c r="W612" s="138" t="s">
        <v>4470</v>
      </c>
      <c r="X612" s="140" t="s">
        <v>77</v>
      </c>
      <c r="Y612" s="117" t="s">
        <v>1358</v>
      </c>
      <c r="Z612" s="126" t="s">
        <v>4939</v>
      </c>
    </row>
    <row r="613" spans="1:26" x14ac:dyDescent="0.25">
      <c r="A613" s="14">
        <v>735</v>
      </c>
      <c r="B613" s="138" t="s">
        <v>4360</v>
      </c>
      <c r="C613" s="138" t="s">
        <v>9</v>
      </c>
      <c r="D613" s="138" t="s">
        <v>138</v>
      </c>
      <c r="E613" s="44">
        <v>43140</v>
      </c>
      <c r="F613" s="45" t="s">
        <v>4556</v>
      </c>
      <c r="G613" s="197">
        <v>8051001030</v>
      </c>
      <c r="H613" s="179" t="s">
        <v>4941</v>
      </c>
      <c r="I613" s="138" t="s">
        <v>4558</v>
      </c>
      <c r="J613" s="138" t="s">
        <v>4559</v>
      </c>
      <c r="K613" s="138" t="s">
        <v>769</v>
      </c>
      <c r="L613" s="146">
        <v>50000</v>
      </c>
      <c r="M613" s="138" t="s">
        <v>66</v>
      </c>
      <c r="N613" s="138" t="s">
        <v>67</v>
      </c>
      <c r="O613" s="139" t="s">
        <v>4560</v>
      </c>
      <c r="P613" s="138" t="s">
        <v>4561</v>
      </c>
      <c r="Q613" s="138" t="s">
        <v>4562</v>
      </c>
      <c r="R613" s="140" t="s">
        <v>4563</v>
      </c>
      <c r="S613" s="138" t="s">
        <v>72</v>
      </c>
      <c r="T613" s="117" t="s">
        <v>4531</v>
      </c>
      <c r="U613" s="140" t="s">
        <v>775</v>
      </c>
      <c r="V613" s="141" t="s">
        <v>4378</v>
      </c>
      <c r="W613" s="138" t="s">
        <v>4470</v>
      </c>
      <c r="X613" s="140" t="s">
        <v>502</v>
      </c>
      <c r="Y613" s="117" t="s">
        <v>1358</v>
      </c>
      <c r="Z613" s="126" t="s">
        <v>4939</v>
      </c>
    </row>
    <row r="614" spans="1:26" x14ac:dyDescent="0.25">
      <c r="A614" s="14">
        <v>736</v>
      </c>
      <c r="B614" s="138" t="s">
        <v>4360</v>
      </c>
      <c r="C614" s="138" t="s">
        <v>9</v>
      </c>
      <c r="D614" s="138" t="s">
        <v>138</v>
      </c>
      <c r="E614" s="44">
        <v>43147</v>
      </c>
      <c r="F614" s="45" t="s">
        <v>4564</v>
      </c>
      <c r="G614" s="197">
        <v>8027000418</v>
      </c>
      <c r="H614" s="179" t="s">
        <v>4941</v>
      </c>
      <c r="I614" s="138" t="s">
        <v>4566</v>
      </c>
      <c r="J614" s="138" t="s">
        <v>4567</v>
      </c>
      <c r="K614" s="138" t="s">
        <v>1633</v>
      </c>
      <c r="L614" s="146">
        <v>500000</v>
      </c>
      <c r="M614" s="138" t="s">
        <v>66</v>
      </c>
      <c r="N614" s="138" t="s">
        <v>67</v>
      </c>
      <c r="O614" s="139" t="s">
        <v>4568</v>
      </c>
      <c r="P614" s="138" t="s">
        <v>4569</v>
      </c>
      <c r="Q614" s="138" t="s">
        <v>4570</v>
      </c>
      <c r="R614" s="140" t="s">
        <v>4571</v>
      </c>
      <c r="S614" s="138" t="s">
        <v>72</v>
      </c>
      <c r="T614" s="117" t="s">
        <v>4531</v>
      </c>
      <c r="U614" s="140" t="s">
        <v>775</v>
      </c>
      <c r="V614" s="141" t="s">
        <v>4378</v>
      </c>
      <c r="W614" s="138" t="s">
        <v>4470</v>
      </c>
      <c r="X614" s="140" t="s">
        <v>77</v>
      </c>
      <c r="Y614" s="117" t="s">
        <v>1358</v>
      </c>
      <c r="Z614" s="126" t="s">
        <v>4939</v>
      </c>
    </row>
    <row r="615" spans="1:26" x14ac:dyDescent="0.25">
      <c r="A615" s="14">
        <v>737</v>
      </c>
      <c r="B615" s="138" t="s">
        <v>4360</v>
      </c>
      <c r="C615" s="138" t="s">
        <v>9</v>
      </c>
      <c r="D615" s="138" t="s">
        <v>138</v>
      </c>
      <c r="E615" s="154">
        <v>43150</v>
      </c>
      <c r="F615" s="155" t="s">
        <v>4572</v>
      </c>
      <c r="G615" s="197">
        <v>8051000951</v>
      </c>
      <c r="H615" s="179" t="s">
        <v>4941</v>
      </c>
      <c r="I615" s="138" t="s">
        <v>4574</v>
      </c>
      <c r="J615" s="138" t="s">
        <v>4575</v>
      </c>
      <c r="K615" s="138" t="s">
        <v>1633</v>
      </c>
      <c r="L615" s="146">
        <v>100000</v>
      </c>
      <c r="M615" s="138" t="s">
        <v>66</v>
      </c>
      <c r="N615" s="138" t="s">
        <v>67</v>
      </c>
      <c r="O615" s="139" t="s">
        <v>4576</v>
      </c>
      <c r="P615" s="138" t="s">
        <v>4577</v>
      </c>
      <c r="Q615" s="138" t="s">
        <v>4578</v>
      </c>
      <c r="R615" s="140" t="s">
        <v>4579</v>
      </c>
      <c r="S615" s="138" t="s">
        <v>72</v>
      </c>
      <c r="T615" s="117" t="s">
        <v>4531</v>
      </c>
      <c r="U615" s="140" t="s">
        <v>775</v>
      </c>
      <c r="V615" s="141" t="s">
        <v>4378</v>
      </c>
      <c r="W615" s="138" t="s">
        <v>4470</v>
      </c>
      <c r="X615" s="140" t="s">
        <v>77</v>
      </c>
      <c r="Y615" s="117" t="s">
        <v>1358</v>
      </c>
      <c r="Z615" s="126" t="s">
        <v>4939</v>
      </c>
    </row>
    <row r="616" spans="1:26" x14ac:dyDescent="0.25">
      <c r="A616" s="14">
        <v>738</v>
      </c>
      <c r="B616" s="138" t="s">
        <v>4360</v>
      </c>
      <c r="C616" s="138" t="s">
        <v>9</v>
      </c>
      <c r="D616" s="138" t="s">
        <v>61</v>
      </c>
      <c r="E616" s="44">
        <v>43115</v>
      </c>
      <c r="F616" s="45" t="s">
        <v>4580</v>
      </c>
      <c r="G616" s="138">
        <v>8392001379</v>
      </c>
      <c r="H616" s="179" t="s">
        <v>4941</v>
      </c>
      <c r="I616" s="138" t="s">
        <v>4581</v>
      </c>
      <c r="J616" s="138" t="s">
        <v>4582</v>
      </c>
      <c r="K616" s="138" t="s">
        <v>1466</v>
      </c>
      <c r="L616" s="146">
        <v>100000</v>
      </c>
      <c r="M616" s="138" t="s">
        <v>66</v>
      </c>
      <c r="N616" s="138" t="s">
        <v>67</v>
      </c>
      <c r="O616" s="139" t="s">
        <v>4583</v>
      </c>
      <c r="P616" s="138" t="s">
        <v>4584</v>
      </c>
      <c r="Q616" s="138" t="s">
        <v>4585</v>
      </c>
      <c r="R616" s="140" t="s">
        <v>4586</v>
      </c>
      <c r="S616" s="138" t="s">
        <v>72</v>
      </c>
      <c r="T616" s="117" t="s">
        <v>4587</v>
      </c>
      <c r="U616" s="140" t="s">
        <v>394</v>
      </c>
      <c r="V616" s="141" t="s">
        <v>75</v>
      </c>
      <c r="W616" s="138" t="s">
        <v>4470</v>
      </c>
      <c r="X616" s="138" t="s">
        <v>77</v>
      </c>
      <c r="Y616" s="117" t="s">
        <v>1358</v>
      </c>
      <c r="Z616" s="48" t="s">
        <v>4938</v>
      </c>
    </row>
    <row r="617" spans="1:26" x14ac:dyDescent="0.25">
      <c r="A617" s="14">
        <v>739</v>
      </c>
      <c r="B617" s="138" t="s">
        <v>4360</v>
      </c>
      <c r="C617" s="138" t="s">
        <v>9</v>
      </c>
      <c r="D617" s="138" t="s">
        <v>61</v>
      </c>
      <c r="E617" s="44">
        <v>43115</v>
      </c>
      <c r="F617" s="45" t="s">
        <v>4588</v>
      </c>
      <c r="G617" s="138">
        <v>8392001379</v>
      </c>
      <c r="H617" s="179" t="s">
        <v>4941</v>
      </c>
      <c r="I617" s="138" t="s">
        <v>4581</v>
      </c>
      <c r="J617" s="138" t="s">
        <v>4582</v>
      </c>
      <c r="K617" s="138" t="s">
        <v>1466</v>
      </c>
      <c r="L617" s="146">
        <v>200000</v>
      </c>
      <c r="M617" s="138" t="s">
        <v>66</v>
      </c>
      <c r="N617" s="138" t="s">
        <v>67</v>
      </c>
      <c r="O617" s="139" t="s">
        <v>4589</v>
      </c>
      <c r="P617" s="138" t="s">
        <v>4590</v>
      </c>
      <c r="Q617" s="138" t="s">
        <v>4591</v>
      </c>
      <c r="R617" s="140" t="s">
        <v>4586</v>
      </c>
      <c r="S617" s="138" t="s">
        <v>72</v>
      </c>
      <c r="T617" s="117" t="s">
        <v>4587</v>
      </c>
      <c r="U617" s="140" t="s">
        <v>394</v>
      </c>
      <c r="V617" s="141" t="s">
        <v>75</v>
      </c>
      <c r="W617" s="138" t="s">
        <v>4470</v>
      </c>
      <c r="X617" s="138" t="s">
        <v>77</v>
      </c>
      <c r="Y617" s="117" t="s">
        <v>1358</v>
      </c>
      <c r="Z617" s="48" t="s">
        <v>4938</v>
      </c>
    </row>
    <row r="618" spans="1:26" x14ac:dyDescent="0.25">
      <c r="A618" s="14">
        <v>740</v>
      </c>
      <c r="B618" s="138" t="s">
        <v>4360</v>
      </c>
      <c r="C618" s="138" t="s">
        <v>9</v>
      </c>
      <c r="D618" s="138" t="s">
        <v>61</v>
      </c>
      <c r="E618" s="44">
        <v>43115</v>
      </c>
      <c r="F618" s="45" t="s">
        <v>4592</v>
      </c>
      <c r="G618" s="138">
        <v>8392001379</v>
      </c>
      <c r="H618" s="179" t="s">
        <v>4941</v>
      </c>
      <c r="I618" s="138" t="s">
        <v>4581</v>
      </c>
      <c r="J618" s="138" t="s">
        <v>4582</v>
      </c>
      <c r="K618" s="138" t="s">
        <v>1466</v>
      </c>
      <c r="L618" s="146">
        <v>200000</v>
      </c>
      <c r="M618" s="138" t="s">
        <v>66</v>
      </c>
      <c r="N618" s="138" t="s">
        <v>67</v>
      </c>
      <c r="O618" s="139" t="s">
        <v>4593</v>
      </c>
      <c r="P618" s="138" t="s">
        <v>4594</v>
      </c>
      <c r="Q618" s="138" t="s">
        <v>4591</v>
      </c>
      <c r="R618" s="140" t="s">
        <v>4586</v>
      </c>
      <c r="S618" s="138" t="s">
        <v>72</v>
      </c>
      <c r="T618" s="117" t="s">
        <v>4587</v>
      </c>
      <c r="U618" s="140" t="s">
        <v>394</v>
      </c>
      <c r="V618" s="141" t="s">
        <v>75</v>
      </c>
      <c r="W618" s="138" t="s">
        <v>4470</v>
      </c>
      <c r="X618" s="138" t="s">
        <v>77</v>
      </c>
      <c r="Y618" s="117" t="s">
        <v>1358</v>
      </c>
      <c r="Z618" s="48" t="s">
        <v>4938</v>
      </c>
    </row>
    <row r="619" spans="1:26" x14ac:dyDescent="0.25">
      <c r="A619" s="14">
        <v>741</v>
      </c>
      <c r="B619" s="138" t="s">
        <v>4360</v>
      </c>
      <c r="C619" s="138" t="s">
        <v>9</v>
      </c>
      <c r="D619" s="138" t="s">
        <v>61</v>
      </c>
      <c r="E619" s="50">
        <v>43125</v>
      </c>
      <c r="F619" s="51" t="s">
        <v>4595</v>
      </c>
      <c r="G619" s="197">
        <v>8159000635</v>
      </c>
      <c r="H619" s="179" t="s">
        <v>4941</v>
      </c>
      <c r="I619" s="138" t="s">
        <v>4597</v>
      </c>
      <c r="J619" s="138" t="s">
        <v>4598</v>
      </c>
      <c r="K619" s="138" t="s">
        <v>83</v>
      </c>
      <c r="L619" s="146">
        <v>50000</v>
      </c>
      <c r="M619" s="138" t="s">
        <v>66</v>
      </c>
      <c r="N619" s="138" t="s">
        <v>67</v>
      </c>
      <c r="O619" s="139" t="s">
        <v>4599</v>
      </c>
      <c r="P619" s="138" t="s">
        <v>4600</v>
      </c>
      <c r="Q619" s="138" t="s">
        <v>4601</v>
      </c>
      <c r="R619" s="140" t="s">
        <v>4602</v>
      </c>
      <c r="S619" s="138" t="s">
        <v>72</v>
      </c>
      <c r="T619" s="117" t="s">
        <v>4603</v>
      </c>
      <c r="U619" s="140" t="s">
        <v>89</v>
      </c>
      <c r="V619" s="141" t="s">
        <v>90</v>
      </c>
      <c r="W619" s="138" t="s">
        <v>4470</v>
      </c>
      <c r="X619" s="138" t="s">
        <v>77</v>
      </c>
      <c r="Y619" s="117" t="s">
        <v>1358</v>
      </c>
      <c r="Z619" s="48" t="s">
        <v>4938</v>
      </c>
    </row>
    <row r="620" spans="1:26" x14ac:dyDescent="0.25">
      <c r="A620" s="14">
        <v>742</v>
      </c>
      <c r="B620" s="138" t="s">
        <v>4360</v>
      </c>
      <c r="C620" s="138" t="s">
        <v>9</v>
      </c>
      <c r="D620" s="138" t="s">
        <v>61</v>
      </c>
      <c r="E620" s="156">
        <v>43149</v>
      </c>
      <c r="F620" s="157" t="s">
        <v>4604</v>
      </c>
      <c r="G620" s="197">
        <v>8180000672</v>
      </c>
      <c r="H620" s="179" t="s">
        <v>4941</v>
      </c>
      <c r="I620" s="138" t="s">
        <v>4606</v>
      </c>
      <c r="J620" s="138" t="s">
        <v>4607</v>
      </c>
      <c r="K620" s="138" t="s">
        <v>83</v>
      </c>
      <c r="L620" s="146">
        <v>100000</v>
      </c>
      <c r="M620" s="138" t="s">
        <v>66</v>
      </c>
      <c r="N620" s="138" t="s">
        <v>67</v>
      </c>
      <c r="O620" s="139" t="s">
        <v>4608</v>
      </c>
      <c r="P620" s="138" t="s">
        <v>4609</v>
      </c>
      <c r="Q620" s="138" t="s">
        <v>4610</v>
      </c>
      <c r="R620" s="140" t="s">
        <v>4611</v>
      </c>
      <c r="S620" s="138" t="s">
        <v>72</v>
      </c>
      <c r="T620" s="117" t="s">
        <v>4603</v>
      </c>
      <c r="U620" s="140" t="s">
        <v>89</v>
      </c>
      <c r="V620" s="141" t="s">
        <v>75</v>
      </c>
      <c r="W620" s="138" t="s">
        <v>4470</v>
      </c>
      <c r="X620" s="138" t="s">
        <v>77</v>
      </c>
      <c r="Y620" s="117" t="s">
        <v>1358</v>
      </c>
      <c r="Z620" s="48" t="s">
        <v>4938</v>
      </c>
    </row>
    <row r="621" spans="1:26" x14ac:dyDescent="0.25">
      <c r="L621" s="198">
        <f>SUM(L2:L620)</f>
        <v>68150000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4" max="4" width="14.7109375" customWidth="1"/>
    <col min="8" max="8" width="17.28515625" bestFit="1" customWidth="1"/>
    <col min="9" max="9" width="11.5703125" bestFit="1" customWidth="1"/>
  </cols>
  <sheetData>
    <row r="1" spans="1:9" x14ac:dyDescent="0.25">
      <c r="A1" s="30" t="s">
        <v>39</v>
      </c>
      <c r="B1" s="30" t="s">
        <v>40</v>
      </c>
      <c r="C1" t="s">
        <v>4946</v>
      </c>
      <c r="D1" s="30" t="s">
        <v>41</v>
      </c>
      <c r="E1" s="35" t="s">
        <v>51</v>
      </c>
      <c r="F1" s="30" t="s">
        <v>48</v>
      </c>
      <c r="G1" s="32" t="s">
        <v>49</v>
      </c>
      <c r="H1" s="34" t="s">
        <v>50</v>
      </c>
      <c r="I1" s="33" t="s">
        <v>45</v>
      </c>
    </row>
    <row r="2" spans="1:9" x14ac:dyDescent="0.25">
      <c r="A2" s="215">
        <v>42960</v>
      </c>
      <c r="B2" s="216" t="s">
        <v>62</v>
      </c>
      <c r="D2" s="214">
        <v>8191000747</v>
      </c>
      <c r="E2" s="218" t="s">
        <v>71</v>
      </c>
      <c r="F2" s="214" t="s">
        <v>68</v>
      </c>
      <c r="G2" s="214" t="s">
        <v>69</v>
      </c>
      <c r="H2" s="214" t="s">
        <v>70</v>
      </c>
      <c r="I2" s="217">
        <v>600000</v>
      </c>
    </row>
    <row r="3" spans="1:9" x14ac:dyDescent="0.25">
      <c r="A3" s="50">
        <v>42951</v>
      </c>
      <c r="B3" s="51" t="s">
        <v>79</v>
      </c>
      <c r="D3" s="191">
        <v>8156001402</v>
      </c>
      <c r="E3" s="14" t="s">
        <v>87</v>
      </c>
      <c r="F3" s="42" t="s">
        <v>84</v>
      </c>
      <c r="G3" s="42" t="s">
        <v>85</v>
      </c>
      <c r="H3" s="42" t="s">
        <v>86</v>
      </c>
      <c r="I3" s="46">
        <v>100000</v>
      </c>
    </row>
    <row r="4" spans="1:9" x14ac:dyDescent="0.25">
      <c r="A4" s="50">
        <v>42960</v>
      </c>
      <c r="B4" s="51" t="s">
        <v>91</v>
      </c>
      <c r="D4" s="191">
        <v>8159000485</v>
      </c>
      <c r="E4" s="14" t="s">
        <v>98</v>
      </c>
      <c r="F4" s="42" t="s">
        <v>95</v>
      </c>
      <c r="G4" s="42" t="s">
        <v>96</v>
      </c>
      <c r="H4" s="42" t="s">
        <v>97</v>
      </c>
      <c r="I4" s="46">
        <v>50000</v>
      </c>
    </row>
    <row r="5" spans="1:9" x14ac:dyDescent="0.25">
      <c r="A5" s="44">
        <v>42965</v>
      </c>
      <c r="B5" s="45" t="s">
        <v>106</v>
      </c>
      <c r="D5" s="42">
        <v>8179001147</v>
      </c>
      <c r="E5" s="14" t="s">
        <v>113</v>
      </c>
      <c r="F5" s="42" t="s">
        <v>110</v>
      </c>
      <c r="G5" s="42" t="s">
        <v>111</v>
      </c>
      <c r="H5" s="42" t="s">
        <v>112</v>
      </c>
      <c r="I5" s="46">
        <v>100000</v>
      </c>
    </row>
    <row r="6" spans="1:9" x14ac:dyDescent="0.25">
      <c r="A6" s="44">
        <v>42969</v>
      </c>
      <c r="B6" s="45" t="s">
        <v>118</v>
      </c>
      <c r="D6" s="42">
        <v>8179001184</v>
      </c>
      <c r="E6" s="14" t="s">
        <v>125</v>
      </c>
      <c r="F6" s="42" t="s">
        <v>122</v>
      </c>
      <c r="G6" s="42" t="s">
        <v>123</v>
      </c>
      <c r="H6" s="42" t="s">
        <v>124</v>
      </c>
      <c r="I6" s="46">
        <v>100000</v>
      </c>
    </row>
    <row r="7" spans="1:9" x14ac:dyDescent="0.25">
      <c r="A7" s="44">
        <v>42976</v>
      </c>
      <c r="B7" s="45" t="s">
        <v>127</v>
      </c>
      <c r="D7" s="42">
        <v>8172000276</v>
      </c>
      <c r="E7" s="14" t="s">
        <v>133</v>
      </c>
      <c r="F7" s="42" t="s">
        <v>130</v>
      </c>
      <c r="G7" s="42" t="s">
        <v>131</v>
      </c>
      <c r="H7" s="42" t="s">
        <v>132</v>
      </c>
      <c r="I7" s="46">
        <v>200000</v>
      </c>
    </row>
    <row r="8" spans="1:9" x14ac:dyDescent="0.25">
      <c r="A8" s="44">
        <v>42976</v>
      </c>
      <c r="B8" s="45" t="s">
        <v>135</v>
      </c>
      <c r="D8" s="42">
        <v>8172000276</v>
      </c>
      <c r="E8" s="14" t="s">
        <v>133</v>
      </c>
      <c r="F8" s="42" t="s">
        <v>136</v>
      </c>
      <c r="G8" s="42" t="s">
        <v>137</v>
      </c>
      <c r="H8" s="42" t="s">
        <v>132</v>
      </c>
      <c r="I8" s="46">
        <v>200000</v>
      </c>
    </row>
    <row r="9" spans="1:9" x14ac:dyDescent="0.25">
      <c r="A9" s="44">
        <v>42979</v>
      </c>
      <c r="B9" s="45" t="s">
        <v>139</v>
      </c>
      <c r="D9" s="42">
        <v>8169000376</v>
      </c>
      <c r="E9" s="14" t="s">
        <v>145</v>
      </c>
      <c r="F9" s="42" t="s">
        <v>142</v>
      </c>
      <c r="G9" s="42" t="s">
        <v>143</v>
      </c>
      <c r="H9" s="42" t="s">
        <v>144</v>
      </c>
      <c r="I9" s="46">
        <v>200000</v>
      </c>
    </row>
    <row r="10" spans="1:9" x14ac:dyDescent="0.25">
      <c r="A10" s="44">
        <v>42981</v>
      </c>
      <c r="B10" s="45" t="s">
        <v>148</v>
      </c>
      <c r="D10" s="42">
        <v>8172000259</v>
      </c>
      <c r="E10" s="14" t="s">
        <v>154</v>
      </c>
      <c r="F10" s="42" t="s">
        <v>151</v>
      </c>
      <c r="G10" s="42" t="s">
        <v>152</v>
      </c>
      <c r="H10" s="42" t="s">
        <v>153</v>
      </c>
      <c r="I10" s="46">
        <v>50000</v>
      </c>
    </row>
    <row r="11" spans="1:9" x14ac:dyDescent="0.25">
      <c r="A11" s="44">
        <v>42981</v>
      </c>
      <c r="B11" s="45" t="s">
        <v>155</v>
      </c>
      <c r="D11" s="42">
        <v>8169000482</v>
      </c>
      <c r="E11" s="14" t="s">
        <v>161</v>
      </c>
      <c r="F11" s="42" t="s">
        <v>158</v>
      </c>
      <c r="G11" s="42" t="s">
        <v>159</v>
      </c>
      <c r="H11" s="42" t="s">
        <v>160</v>
      </c>
      <c r="I11" s="46">
        <v>50000</v>
      </c>
    </row>
    <row r="12" spans="1:9" x14ac:dyDescent="0.25">
      <c r="A12" s="44">
        <v>42981</v>
      </c>
      <c r="B12" s="45" t="s">
        <v>170</v>
      </c>
      <c r="D12" s="42">
        <v>8179001322</v>
      </c>
      <c r="E12" s="14" t="s">
        <v>176</v>
      </c>
      <c r="F12" s="42" t="s">
        <v>173</v>
      </c>
      <c r="G12" s="42" t="s">
        <v>174</v>
      </c>
      <c r="H12" s="42" t="s">
        <v>175</v>
      </c>
      <c r="I12" s="46">
        <v>200000</v>
      </c>
    </row>
    <row r="13" spans="1:9" x14ac:dyDescent="0.25">
      <c r="A13" s="44">
        <v>42982</v>
      </c>
      <c r="B13" s="45" t="s">
        <v>177</v>
      </c>
      <c r="D13" s="42">
        <v>8179001363</v>
      </c>
      <c r="E13" s="14" t="s">
        <v>183</v>
      </c>
      <c r="F13" s="42" t="s">
        <v>180</v>
      </c>
      <c r="G13" s="42" t="s">
        <v>181</v>
      </c>
      <c r="H13" s="42" t="s">
        <v>182</v>
      </c>
      <c r="I13" s="46">
        <v>50000</v>
      </c>
    </row>
    <row r="14" spans="1:9" x14ac:dyDescent="0.25">
      <c r="A14" s="44">
        <v>42988</v>
      </c>
      <c r="B14" s="45" t="s">
        <v>191</v>
      </c>
      <c r="D14" s="42">
        <v>8179001211</v>
      </c>
      <c r="E14" s="14" t="s">
        <v>197</v>
      </c>
      <c r="F14" s="42" t="s">
        <v>194</v>
      </c>
      <c r="G14" s="42" t="s">
        <v>195</v>
      </c>
      <c r="H14" s="42" t="s">
        <v>196</v>
      </c>
      <c r="I14" s="46">
        <v>50000</v>
      </c>
    </row>
    <row r="15" spans="1:9" x14ac:dyDescent="0.25">
      <c r="A15" s="44">
        <v>42988</v>
      </c>
      <c r="B15" s="45" t="s">
        <v>199</v>
      </c>
      <c r="D15" s="42">
        <v>8179001211</v>
      </c>
      <c r="E15" s="14" t="s">
        <v>197</v>
      </c>
      <c r="F15" s="42" t="s">
        <v>200</v>
      </c>
      <c r="G15" s="42" t="s">
        <v>201</v>
      </c>
      <c r="H15" s="42" t="s">
        <v>202</v>
      </c>
      <c r="I15" s="46">
        <v>100000</v>
      </c>
    </row>
    <row r="16" spans="1:9" x14ac:dyDescent="0.25">
      <c r="A16" s="44">
        <v>42992</v>
      </c>
      <c r="B16" s="45" t="s">
        <v>203</v>
      </c>
      <c r="D16" s="42">
        <v>8172000259</v>
      </c>
      <c r="E16" s="14" t="s">
        <v>154</v>
      </c>
      <c r="F16" s="42" t="s">
        <v>205</v>
      </c>
      <c r="G16" s="42" t="s">
        <v>206</v>
      </c>
      <c r="H16" s="42" t="s">
        <v>207</v>
      </c>
      <c r="I16" s="46">
        <v>100000</v>
      </c>
    </row>
    <row r="17" spans="1:9" x14ac:dyDescent="0.25">
      <c r="A17" s="44">
        <v>42993</v>
      </c>
      <c r="B17" s="45" t="s">
        <v>215</v>
      </c>
      <c r="D17" s="42">
        <v>8179001106</v>
      </c>
      <c r="E17" s="14" t="s">
        <v>221</v>
      </c>
      <c r="F17" s="42" t="s">
        <v>218</v>
      </c>
      <c r="G17" s="42" t="s">
        <v>219</v>
      </c>
      <c r="H17" s="42" t="s">
        <v>220</v>
      </c>
      <c r="I17" s="46">
        <v>50000</v>
      </c>
    </row>
    <row r="18" spans="1:9" x14ac:dyDescent="0.25">
      <c r="A18" s="44">
        <v>42994</v>
      </c>
      <c r="B18" s="45" t="s">
        <v>222</v>
      </c>
      <c r="D18" s="42">
        <v>8172000287</v>
      </c>
      <c r="E18" s="14" t="s">
        <v>228</v>
      </c>
      <c r="F18" s="42" t="s">
        <v>225</v>
      </c>
      <c r="G18" s="42" t="s">
        <v>226</v>
      </c>
      <c r="H18" s="42" t="s">
        <v>227</v>
      </c>
      <c r="I18" s="46">
        <v>100000</v>
      </c>
    </row>
    <row r="19" spans="1:9" x14ac:dyDescent="0.25">
      <c r="A19" s="44">
        <v>42994</v>
      </c>
      <c r="B19" s="45" t="s">
        <v>229</v>
      </c>
      <c r="D19" s="42">
        <v>8169000510</v>
      </c>
      <c r="E19" s="14" t="s">
        <v>235</v>
      </c>
      <c r="F19" s="42" t="s">
        <v>232</v>
      </c>
      <c r="G19" s="42" t="s">
        <v>233</v>
      </c>
      <c r="H19" s="42" t="s">
        <v>234</v>
      </c>
      <c r="I19" s="46">
        <v>100000</v>
      </c>
    </row>
    <row r="20" spans="1:9" x14ac:dyDescent="0.25">
      <c r="A20" s="44">
        <v>42995</v>
      </c>
      <c r="B20" s="45" t="s">
        <v>236</v>
      </c>
      <c r="D20" s="42">
        <v>8179001144</v>
      </c>
      <c r="E20" s="14" t="s">
        <v>242</v>
      </c>
      <c r="F20" s="42" t="s">
        <v>239</v>
      </c>
      <c r="G20" s="42" t="s">
        <v>240</v>
      </c>
      <c r="H20" s="42" t="s">
        <v>241</v>
      </c>
      <c r="I20" s="46">
        <v>50000</v>
      </c>
    </row>
    <row r="21" spans="1:9" x14ac:dyDescent="0.25">
      <c r="A21" s="44">
        <v>42997</v>
      </c>
      <c r="B21" s="45" t="s">
        <v>243</v>
      </c>
      <c r="D21" s="42">
        <v>8169000485</v>
      </c>
      <c r="E21" s="14" t="s">
        <v>249</v>
      </c>
      <c r="F21" s="42" t="s">
        <v>246</v>
      </c>
      <c r="G21" s="42" t="s">
        <v>247</v>
      </c>
      <c r="H21" s="42" t="s">
        <v>248</v>
      </c>
      <c r="I21" s="46">
        <v>50000</v>
      </c>
    </row>
    <row r="22" spans="1:9" x14ac:dyDescent="0.25">
      <c r="A22" s="44">
        <v>42998</v>
      </c>
      <c r="B22" s="45" t="s">
        <v>250</v>
      </c>
      <c r="D22" s="42">
        <v>8179001196</v>
      </c>
      <c r="E22" s="14" t="s">
        <v>256</v>
      </c>
      <c r="F22" s="42" t="s">
        <v>253</v>
      </c>
      <c r="G22" s="42" t="s">
        <v>254</v>
      </c>
      <c r="H22" s="42" t="s">
        <v>255</v>
      </c>
      <c r="I22" s="46">
        <v>150000</v>
      </c>
    </row>
    <row r="23" spans="1:9" x14ac:dyDescent="0.25">
      <c r="A23" s="44">
        <v>42999</v>
      </c>
      <c r="B23" s="45" t="s">
        <v>257</v>
      </c>
      <c r="D23" s="42">
        <v>8179001293</v>
      </c>
      <c r="E23" s="14" t="s">
        <v>263</v>
      </c>
      <c r="F23" s="42" t="s">
        <v>260</v>
      </c>
      <c r="G23" s="42" t="s">
        <v>261</v>
      </c>
      <c r="H23" s="42" t="s">
        <v>262</v>
      </c>
      <c r="I23" s="46">
        <v>50000</v>
      </c>
    </row>
    <row r="24" spans="1:9" x14ac:dyDescent="0.25">
      <c r="A24" s="44">
        <v>42999</v>
      </c>
      <c r="B24" s="45" t="s">
        <v>264</v>
      </c>
      <c r="D24" s="42">
        <v>8179001196</v>
      </c>
      <c r="E24" s="14" t="s">
        <v>256</v>
      </c>
      <c r="F24" s="42" t="s">
        <v>265</v>
      </c>
      <c r="G24" s="42" t="s">
        <v>266</v>
      </c>
      <c r="H24" s="42" t="s">
        <v>267</v>
      </c>
      <c r="I24" s="46">
        <v>50000</v>
      </c>
    </row>
    <row r="25" spans="1:9" x14ac:dyDescent="0.25">
      <c r="A25" s="44">
        <v>43000</v>
      </c>
      <c r="B25" s="45" t="s">
        <v>268</v>
      </c>
      <c r="D25" s="42">
        <v>8179001192</v>
      </c>
      <c r="E25" s="14" t="s">
        <v>274</v>
      </c>
      <c r="F25" s="42" t="s">
        <v>271</v>
      </c>
      <c r="G25" s="42" t="s">
        <v>272</v>
      </c>
      <c r="H25" s="42" t="s">
        <v>273</v>
      </c>
      <c r="I25" s="46">
        <v>50000</v>
      </c>
    </row>
    <row r="26" spans="1:9" x14ac:dyDescent="0.25">
      <c r="A26" s="44">
        <v>43003</v>
      </c>
      <c r="B26" s="45" t="s">
        <v>275</v>
      </c>
      <c r="D26" s="42">
        <v>8179001181</v>
      </c>
      <c r="E26" s="14" t="s">
        <v>281</v>
      </c>
      <c r="F26" s="42" t="s">
        <v>278</v>
      </c>
      <c r="G26" s="42" t="s">
        <v>279</v>
      </c>
      <c r="H26" s="42" t="s">
        <v>280</v>
      </c>
      <c r="I26" s="46">
        <v>50000</v>
      </c>
    </row>
    <row r="27" spans="1:9" x14ac:dyDescent="0.25">
      <c r="A27" s="44">
        <v>43004</v>
      </c>
      <c r="B27" s="45" t="s">
        <v>282</v>
      </c>
      <c r="D27" s="42">
        <v>8179001122</v>
      </c>
      <c r="E27" s="14" t="s">
        <v>288</v>
      </c>
      <c r="F27" s="42" t="s">
        <v>285</v>
      </c>
      <c r="G27" s="42" t="s">
        <v>286</v>
      </c>
      <c r="H27" s="42" t="s">
        <v>287</v>
      </c>
      <c r="I27" s="46">
        <v>50000</v>
      </c>
    </row>
    <row r="28" spans="1:9" x14ac:dyDescent="0.25">
      <c r="A28" s="44">
        <v>43005</v>
      </c>
      <c r="B28" s="45" t="s">
        <v>296</v>
      </c>
      <c r="D28" s="42">
        <v>8179001281</v>
      </c>
      <c r="E28" s="14" t="s">
        <v>302</v>
      </c>
      <c r="F28" s="42" t="s">
        <v>299</v>
      </c>
      <c r="G28" s="42" t="s">
        <v>300</v>
      </c>
      <c r="H28" s="42" t="s">
        <v>301</v>
      </c>
      <c r="I28" s="46">
        <v>100000</v>
      </c>
    </row>
    <row r="29" spans="1:9" x14ac:dyDescent="0.25">
      <c r="A29" s="44">
        <v>43005</v>
      </c>
      <c r="B29" s="45" t="s">
        <v>303</v>
      </c>
      <c r="D29" s="42">
        <v>8179001330</v>
      </c>
      <c r="E29" s="14" t="s">
        <v>309</v>
      </c>
      <c r="F29" s="42" t="s">
        <v>306</v>
      </c>
      <c r="G29" s="42" t="s">
        <v>307</v>
      </c>
      <c r="H29" s="42" t="s">
        <v>308</v>
      </c>
      <c r="I29" s="46">
        <v>50000</v>
      </c>
    </row>
    <row r="30" spans="1:9" x14ac:dyDescent="0.25">
      <c r="A30" s="44">
        <v>43005</v>
      </c>
      <c r="B30" s="45" t="s">
        <v>310</v>
      </c>
      <c r="D30" s="42">
        <v>8162000387</v>
      </c>
      <c r="E30" s="14" t="s">
        <v>316</v>
      </c>
      <c r="F30" s="42" t="s">
        <v>313</v>
      </c>
      <c r="G30" s="42" t="s">
        <v>314</v>
      </c>
      <c r="H30" s="42" t="s">
        <v>315</v>
      </c>
      <c r="I30" s="46">
        <v>100000</v>
      </c>
    </row>
    <row r="31" spans="1:9" x14ac:dyDescent="0.25">
      <c r="A31" s="44">
        <v>43006</v>
      </c>
      <c r="B31" s="45" t="s">
        <v>317</v>
      </c>
      <c r="D31" s="42">
        <v>8169000344</v>
      </c>
      <c r="E31" s="14" t="s">
        <v>323</v>
      </c>
      <c r="F31" s="42" t="s">
        <v>320</v>
      </c>
      <c r="G31" s="42" t="s">
        <v>321</v>
      </c>
      <c r="H31" s="42" t="s">
        <v>322</v>
      </c>
      <c r="I31" s="46">
        <v>50000</v>
      </c>
    </row>
    <row r="32" spans="1:9" x14ac:dyDescent="0.25">
      <c r="A32" s="44">
        <v>43006</v>
      </c>
      <c r="B32" s="45" t="s">
        <v>324</v>
      </c>
      <c r="D32" s="42">
        <v>8179001137</v>
      </c>
      <c r="E32" s="14" t="s">
        <v>330</v>
      </c>
      <c r="F32" s="42" t="s">
        <v>327</v>
      </c>
      <c r="G32" s="42" t="s">
        <v>328</v>
      </c>
      <c r="H32" s="42" t="s">
        <v>329</v>
      </c>
      <c r="I32" s="46">
        <v>100000</v>
      </c>
    </row>
    <row r="33" spans="1:9" x14ac:dyDescent="0.25">
      <c r="A33" s="44">
        <v>43007</v>
      </c>
      <c r="B33" s="45" t="s">
        <v>338</v>
      </c>
      <c r="D33" s="42">
        <v>8179001263</v>
      </c>
      <c r="E33" s="14" t="s">
        <v>344</v>
      </c>
      <c r="F33" s="42" t="s">
        <v>341</v>
      </c>
      <c r="G33" s="42" t="s">
        <v>342</v>
      </c>
      <c r="H33" s="42" t="s">
        <v>343</v>
      </c>
      <c r="I33" s="46">
        <v>50000</v>
      </c>
    </row>
    <row r="34" spans="1:9" x14ac:dyDescent="0.25">
      <c r="A34" s="44">
        <v>43008</v>
      </c>
      <c r="B34" s="45" t="s">
        <v>345</v>
      </c>
      <c r="D34" s="42">
        <v>8179001345</v>
      </c>
      <c r="E34" s="14" t="s">
        <v>351</v>
      </c>
      <c r="F34" s="42" t="s">
        <v>348</v>
      </c>
      <c r="G34" s="42" t="s">
        <v>349</v>
      </c>
      <c r="H34" s="42" t="s">
        <v>350</v>
      </c>
      <c r="I34" s="46">
        <v>150000</v>
      </c>
    </row>
    <row r="35" spans="1:9" x14ac:dyDescent="0.25">
      <c r="A35" s="44">
        <v>43008</v>
      </c>
      <c r="B35" s="45" t="s">
        <v>352</v>
      </c>
      <c r="D35" s="42">
        <v>8179001205</v>
      </c>
      <c r="E35" s="14" t="s">
        <v>358</v>
      </c>
      <c r="F35" s="42" t="s">
        <v>355</v>
      </c>
      <c r="G35" s="42" t="s">
        <v>356</v>
      </c>
      <c r="H35" s="42" t="s">
        <v>357</v>
      </c>
      <c r="I35" s="46">
        <v>50000</v>
      </c>
    </row>
    <row r="36" spans="1:9" x14ac:dyDescent="0.25">
      <c r="A36" s="44">
        <v>43008</v>
      </c>
      <c r="B36" s="45" t="s">
        <v>359</v>
      </c>
      <c r="D36" s="42">
        <v>8162000384</v>
      </c>
      <c r="E36" s="14" t="s">
        <v>365</v>
      </c>
      <c r="F36" s="42" t="s">
        <v>362</v>
      </c>
      <c r="G36" s="42" t="s">
        <v>363</v>
      </c>
      <c r="H36" s="42" t="s">
        <v>364</v>
      </c>
      <c r="I36" s="46">
        <v>100000</v>
      </c>
    </row>
    <row r="37" spans="1:9" x14ac:dyDescent="0.25">
      <c r="A37" s="44">
        <v>42990</v>
      </c>
      <c r="B37" s="45" t="s">
        <v>366</v>
      </c>
      <c r="D37" s="42">
        <v>8222000024</v>
      </c>
      <c r="E37" s="14" t="s">
        <v>373</v>
      </c>
      <c r="F37" s="42" t="s">
        <v>370</v>
      </c>
      <c r="G37" s="42" t="s">
        <v>371</v>
      </c>
      <c r="H37" s="42" t="s">
        <v>372</v>
      </c>
      <c r="I37" s="46">
        <v>150000</v>
      </c>
    </row>
    <row r="38" spans="1:9" x14ac:dyDescent="0.25">
      <c r="A38" s="52">
        <v>42998</v>
      </c>
      <c r="B38" s="58" t="s">
        <v>381</v>
      </c>
      <c r="D38" s="42">
        <v>8159000405</v>
      </c>
      <c r="E38" s="14" t="s">
        <v>388</v>
      </c>
      <c r="F38" s="42" t="s">
        <v>385</v>
      </c>
      <c r="G38" s="42" t="s">
        <v>386</v>
      </c>
      <c r="H38" s="42" t="s">
        <v>387</v>
      </c>
      <c r="I38" s="46">
        <v>300000</v>
      </c>
    </row>
    <row r="39" spans="1:9" x14ac:dyDescent="0.25">
      <c r="A39" s="44">
        <v>42890</v>
      </c>
      <c r="B39" s="45" t="s">
        <v>401</v>
      </c>
      <c r="D39" s="42">
        <v>8179001096</v>
      </c>
      <c r="E39" s="14" t="s">
        <v>407</v>
      </c>
      <c r="F39" s="42" t="s">
        <v>404</v>
      </c>
      <c r="G39" s="42" t="s">
        <v>405</v>
      </c>
      <c r="H39" s="42" t="s">
        <v>406</v>
      </c>
      <c r="I39" s="46">
        <v>50000</v>
      </c>
    </row>
    <row r="40" spans="1:9" x14ac:dyDescent="0.25">
      <c r="A40" s="44">
        <v>42890</v>
      </c>
      <c r="B40" s="45" t="s">
        <v>410</v>
      </c>
      <c r="D40" s="42">
        <v>8169000487</v>
      </c>
      <c r="E40" s="14" t="s">
        <v>416</v>
      </c>
      <c r="F40" s="42" t="s">
        <v>413</v>
      </c>
      <c r="G40" s="42" t="s">
        <v>414</v>
      </c>
      <c r="H40" s="42" t="s">
        <v>415</v>
      </c>
      <c r="I40" s="46">
        <v>200000</v>
      </c>
    </row>
    <row r="41" spans="1:9" x14ac:dyDescent="0.25">
      <c r="A41" s="44">
        <v>42894</v>
      </c>
      <c r="B41" s="45" t="s">
        <v>418</v>
      </c>
      <c r="D41" s="42">
        <v>8162000396</v>
      </c>
      <c r="E41" s="14" t="s">
        <v>424</v>
      </c>
      <c r="F41" s="42" t="s">
        <v>421</v>
      </c>
      <c r="G41" s="42" t="s">
        <v>422</v>
      </c>
      <c r="H41" s="42" t="s">
        <v>423</v>
      </c>
      <c r="I41" s="46">
        <v>100000</v>
      </c>
    </row>
    <row r="42" spans="1:9" x14ac:dyDescent="0.25">
      <c r="A42" s="44">
        <v>42894</v>
      </c>
      <c r="B42" s="45" t="s">
        <v>426</v>
      </c>
      <c r="D42" s="42">
        <v>8179001166</v>
      </c>
      <c r="E42" s="14" t="s">
        <v>432</v>
      </c>
      <c r="F42" s="42" t="s">
        <v>429</v>
      </c>
      <c r="G42" s="42" t="s">
        <v>430</v>
      </c>
      <c r="H42" s="42" t="s">
        <v>431</v>
      </c>
      <c r="I42" s="46">
        <v>700000</v>
      </c>
    </row>
    <row r="43" spans="1:9" x14ac:dyDescent="0.25">
      <c r="A43" s="44">
        <v>42894</v>
      </c>
      <c r="B43" s="45" t="s">
        <v>435</v>
      </c>
      <c r="D43" s="42">
        <v>8179001302</v>
      </c>
      <c r="E43" s="14" t="s">
        <v>441</v>
      </c>
      <c r="F43" s="42" t="s">
        <v>438</v>
      </c>
      <c r="G43" s="42" t="s">
        <v>439</v>
      </c>
      <c r="H43" s="42" t="s">
        <v>440</v>
      </c>
      <c r="I43" s="46">
        <v>100000</v>
      </c>
    </row>
    <row r="44" spans="1:9" x14ac:dyDescent="0.25">
      <c r="A44" s="44">
        <v>42895</v>
      </c>
      <c r="B44" s="45" t="s">
        <v>443</v>
      </c>
      <c r="D44" s="42">
        <v>8172000414</v>
      </c>
      <c r="E44" s="14" t="s">
        <v>449</v>
      </c>
      <c r="F44" s="42" t="s">
        <v>446</v>
      </c>
      <c r="G44" s="42" t="s">
        <v>447</v>
      </c>
      <c r="H44" s="42" t="s">
        <v>448</v>
      </c>
      <c r="I44" s="46">
        <v>100000</v>
      </c>
    </row>
    <row r="45" spans="1:9" x14ac:dyDescent="0.25">
      <c r="A45" s="44">
        <v>42905</v>
      </c>
      <c r="B45" s="45" t="s">
        <v>452</v>
      </c>
      <c r="D45" s="42">
        <v>8179001312</v>
      </c>
      <c r="E45" s="14" t="s">
        <v>458</v>
      </c>
      <c r="F45" s="42" t="s">
        <v>455</v>
      </c>
      <c r="G45" s="42" t="s">
        <v>456</v>
      </c>
      <c r="H45" s="42" t="s">
        <v>457</v>
      </c>
      <c r="I45" s="46">
        <v>300000</v>
      </c>
    </row>
    <row r="46" spans="1:9" x14ac:dyDescent="0.25">
      <c r="A46" s="44">
        <v>42907</v>
      </c>
      <c r="B46" s="45" t="s">
        <v>460</v>
      </c>
      <c r="D46" s="42">
        <v>8172000414</v>
      </c>
      <c r="E46" s="14" t="s">
        <v>449</v>
      </c>
      <c r="F46" s="42" t="s">
        <v>461</v>
      </c>
      <c r="G46" s="42" t="s">
        <v>462</v>
      </c>
      <c r="H46" s="42" t="s">
        <v>463</v>
      </c>
      <c r="I46" s="46">
        <v>300000</v>
      </c>
    </row>
    <row r="47" spans="1:9" x14ac:dyDescent="0.25">
      <c r="A47" s="44">
        <v>42908</v>
      </c>
      <c r="B47" s="45" t="s">
        <v>465</v>
      </c>
      <c r="D47" s="42">
        <v>8179001133</v>
      </c>
      <c r="E47" s="14" t="s">
        <v>471</v>
      </c>
      <c r="F47" s="42" t="s">
        <v>468</v>
      </c>
      <c r="G47" s="42" t="s">
        <v>469</v>
      </c>
      <c r="H47" s="42" t="s">
        <v>470</v>
      </c>
      <c r="I47" s="46">
        <v>500000</v>
      </c>
    </row>
    <row r="48" spans="1:9" x14ac:dyDescent="0.25">
      <c r="A48" s="44">
        <v>42909</v>
      </c>
      <c r="B48" s="45" t="s">
        <v>472</v>
      </c>
      <c r="D48" s="42">
        <v>8179001248</v>
      </c>
      <c r="E48" s="14" t="s">
        <v>478</v>
      </c>
      <c r="F48" s="42" t="s">
        <v>475</v>
      </c>
      <c r="G48" s="42" t="s">
        <v>476</v>
      </c>
      <c r="H48" s="42" t="s">
        <v>477</v>
      </c>
      <c r="I48" s="46">
        <v>300000</v>
      </c>
    </row>
    <row r="49" spans="1:9" x14ac:dyDescent="0.25">
      <c r="A49" s="44">
        <v>42910</v>
      </c>
      <c r="B49" s="45" t="s">
        <v>480</v>
      </c>
      <c r="D49" s="42">
        <v>8179001193</v>
      </c>
      <c r="E49" s="14" t="s">
        <v>486</v>
      </c>
      <c r="F49" s="42" t="s">
        <v>483</v>
      </c>
      <c r="G49" s="42" t="s">
        <v>484</v>
      </c>
      <c r="H49" s="42" t="s">
        <v>485</v>
      </c>
      <c r="I49" s="46">
        <v>50000</v>
      </c>
    </row>
    <row r="50" spans="1:9" x14ac:dyDescent="0.25">
      <c r="A50" s="44">
        <v>42911</v>
      </c>
      <c r="B50" s="45" t="s">
        <v>489</v>
      </c>
      <c r="D50" s="42">
        <v>8179001198</v>
      </c>
      <c r="E50" s="14" t="s">
        <v>495</v>
      </c>
      <c r="F50" s="42" t="s">
        <v>492</v>
      </c>
      <c r="G50" s="42" t="s">
        <v>493</v>
      </c>
      <c r="H50" s="42" t="s">
        <v>494</v>
      </c>
      <c r="I50" s="46">
        <v>250000</v>
      </c>
    </row>
    <row r="51" spans="1:9" x14ac:dyDescent="0.25">
      <c r="A51" s="44">
        <v>42943</v>
      </c>
      <c r="B51" s="45" t="s">
        <v>503</v>
      </c>
      <c r="D51" s="42">
        <v>8179001276</v>
      </c>
      <c r="E51" s="14" t="s">
        <v>509</v>
      </c>
      <c r="F51" s="42" t="s">
        <v>506</v>
      </c>
      <c r="G51" s="42" t="s">
        <v>507</v>
      </c>
      <c r="H51" s="42" t="s">
        <v>508</v>
      </c>
      <c r="I51" s="46">
        <v>100000</v>
      </c>
    </row>
    <row r="52" spans="1:9" x14ac:dyDescent="0.25">
      <c r="A52" s="44">
        <v>42950</v>
      </c>
      <c r="B52" s="45" t="s">
        <v>511</v>
      </c>
      <c r="D52" s="42">
        <v>8179001192</v>
      </c>
      <c r="E52" s="14" t="s">
        <v>274</v>
      </c>
      <c r="F52" s="42" t="s">
        <v>513</v>
      </c>
      <c r="G52" s="42" t="s">
        <v>514</v>
      </c>
      <c r="H52" s="42" t="s">
        <v>515</v>
      </c>
      <c r="I52" s="46">
        <v>100000</v>
      </c>
    </row>
    <row r="53" spans="1:9" x14ac:dyDescent="0.25">
      <c r="A53" s="44">
        <v>42960</v>
      </c>
      <c r="B53" s="45" t="s">
        <v>517</v>
      </c>
      <c r="D53" s="42">
        <v>8172000259</v>
      </c>
      <c r="E53" s="14" t="s">
        <v>154</v>
      </c>
      <c r="F53" s="42" t="s">
        <v>519</v>
      </c>
      <c r="G53" s="42" t="s">
        <v>520</v>
      </c>
      <c r="H53" s="42" t="s">
        <v>521</v>
      </c>
      <c r="I53" s="46">
        <v>100000</v>
      </c>
    </row>
    <row r="54" spans="1:9" x14ac:dyDescent="0.25">
      <c r="A54" s="44">
        <v>42961</v>
      </c>
      <c r="B54" s="45" t="s">
        <v>522</v>
      </c>
      <c r="D54" s="42">
        <v>8169000485</v>
      </c>
      <c r="E54" s="14" t="s">
        <v>249</v>
      </c>
      <c r="F54" s="42" t="s">
        <v>524</v>
      </c>
      <c r="G54" s="42" t="s">
        <v>525</v>
      </c>
      <c r="H54" s="42" t="s">
        <v>526</v>
      </c>
      <c r="I54" s="46">
        <v>50000</v>
      </c>
    </row>
    <row r="55" spans="1:9" x14ac:dyDescent="0.25">
      <c r="A55" s="44">
        <v>42962</v>
      </c>
      <c r="B55" s="45" t="s">
        <v>527</v>
      </c>
      <c r="D55" s="42">
        <v>8172000288</v>
      </c>
      <c r="E55" s="14" t="s">
        <v>190</v>
      </c>
      <c r="F55" s="42" t="s">
        <v>530</v>
      </c>
      <c r="G55" s="42" t="s">
        <v>531</v>
      </c>
      <c r="H55" s="42" t="s">
        <v>532</v>
      </c>
      <c r="I55" s="46">
        <v>100000</v>
      </c>
    </row>
    <row r="56" spans="1:9" x14ac:dyDescent="0.25">
      <c r="A56" s="44">
        <v>42962</v>
      </c>
      <c r="B56" s="45" t="s">
        <v>533</v>
      </c>
      <c r="D56" s="42">
        <v>8179001345</v>
      </c>
      <c r="E56" s="14" t="s">
        <v>351</v>
      </c>
      <c r="F56" s="42" t="s">
        <v>534</v>
      </c>
      <c r="G56" s="42" t="s">
        <v>535</v>
      </c>
      <c r="H56" s="42" t="s">
        <v>536</v>
      </c>
      <c r="I56" s="46">
        <v>50000</v>
      </c>
    </row>
    <row r="57" spans="1:9" x14ac:dyDescent="0.25">
      <c r="A57" s="44">
        <v>42967</v>
      </c>
      <c r="B57" s="45" t="s">
        <v>537</v>
      </c>
      <c r="D57" s="42">
        <v>8169000538</v>
      </c>
      <c r="E57" s="14" t="s">
        <v>543</v>
      </c>
      <c r="F57" s="42" t="s">
        <v>540</v>
      </c>
      <c r="G57" s="42" t="s">
        <v>541</v>
      </c>
      <c r="H57" s="42" t="s">
        <v>542</v>
      </c>
      <c r="I57" s="46">
        <v>500000</v>
      </c>
    </row>
    <row r="58" spans="1:9" x14ac:dyDescent="0.25">
      <c r="A58" s="44">
        <v>42973</v>
      </c>
      <c r="B58" s="45" t="s">
        <v>550</v>
      </c>
      <c r="D58" s="42">
        <v>8179001126</v>
      </c>
      <c r="E58" s="14" t="s">
        <v>556</v>
      </c>
      <c r="F58" s="42" t="s">
        <v>553</v>
      </c>
      <c r="G58" s="42" t="s">
        <v>554</v>
      </c>
      <c r="H58" s="42" t="s">
        <v>555</v>
      </c>
      <c r="I58" s="46">
        <v>50000</v>
      </c>
    </row>
    <row r="59" spans="1:9" x14ac:dyDescent="0.25">
      <c r="A59" s="44">
        <v>42976</v>
      </c>
      <c r="B59" s="45" t="s">
        <v>557</v>
      </c>
      <c r="D59" s="42">
        <v>8169000376</v>
      </c>
      <c r="E59" s="14" t="s">
        <v>145</v>
      </c>
      <c r="F59" s="42" t="s">
        <v>559</v>
      </c>
      <c r="G59" s="42" t="s">
        <v>560</v>
      </c>
      <c r="H59" s="42" t="s">
        <v>561</v>
      </c>
      <c r="I59" s="46">
        <v>50000</v>
      </c>
    </row>
    <row r="60" spans="1:9" x14ac:dyDescent="0.25">
      <c r="A60" s="44">
        <v>42978</v>
      </c>
      <c r="B60" s="45" t="s">
        <v>569</v>
      </c>
      <c r="D60" s="42">
        <v>8172000318</v>
      </c>
      <c r="E60" s="14" t="s">
        <v>575</v>
      </c>
      <c r="F60" s="42" t="s">
        <v>572</v>
      </c>
      <c r="G60" s="42" t="s">
        <v>573</v>
      </c>
      <c r="H60" s="42" t="s">
        <v>574</v>
      </c>
      <c r="I60" s="46">
        <v>100000</v>
      </c>
    </row>
    <row r="61" spans="1:9" x14ac:dyDescent="0.25">
      <c r="A61" s="61">
        <v>43009</v>
      </c>
      <c r="B61" s="62" t="s">
        <v>576</v>
      </c>
      <c r="D61" s="191">
        <v>8264001056</v>
      </c>
      <c r="E61" s="14" t="s">
        <v>584</v>
      </c>
      <c r="F61" s="42" t="s">
        <v>581</v>
      </c>
      <c r="G61" s="42" t="s">
        <v>582</v>
      </c>
      <c r="H61" s="42" t="s">
        <v>583</v>
      </c>
      <c r="I61" s="46">
        <v>50000</v>
      </c>
    </row>
    <row r="62" spans="1:9" x14ac:dyDescent="0.25">
      <c r="A62" s="61">
        <v>43011</v>
      </c>
      <c r="B62" s="62" t="s">
        <v>587</v>
      </c>
      <c r="D62" s="191">
        <v>8264001126</v>
      </c>
      <c r="E62" s="14" t="s">
        <v>595</v>
      </c>
      <c r="F62" s="42" t="s">
        <v>592</v>
      </c>
      <c r="G62" s="42" t="s">
        <v>593</v>
      </c>
      <c r="H62" s="42" t="s">
        <v>594</v>
      </c>
      <c r="I62" s="46">
        <v>50000</v>
      </c>
    </row>
    <row r="63" spans="1:9" x14ac:dyDescent="0.25">
      <c r="A63" s="44">
        <v>42999</v>
      </c>
      <c r="B63" s="45" t="s">
        <v>596</v>
      </c>
      <c r="D63" s="191">
        <v>8269000424</v>
      </c>
      <c r="E63" s="14" t="s">
        <v>604</v>
      </c>
      <c r="F63" s="42" t="s">
        <v>601</v>
      </c>
      <c r="G63" s="42" t="s">
        <v>602</v>
      </c>
      <c r="H63" s="42" t="s">
        <v>603</v>
      </c>
      <c r="I63" s="46">
        <v>100000</v>
      </c>
    </row>
    <row r="64" spans="1:9" x14ac:dyDescent="0.25">
      <c r="A64" s="63">
        <v>43000</v>
      </c>
      <c r="B64" s="45" t="s">
        <v>608</v>
      </c>
      <c r="D64" s="42">
        <v>8190000838</v>
      </c>
      <c r="E64" s="14" t="s">
        <v>615</v>
      </c>
      <c r="F64" s="42" t="s">
        <v>612</v>
      </c>
      <c r="G64" s="42" t="s">
        <v>613</v>
      </c>
      <c r="H64" s="42" t="s">
        <v>614</v>
      </c>
      <c r="I64" s="46">
        <v>200000</v>
      </c>
    </row>
    <row r="65" spans="1:9" x14ac:dyDescent="0.25">
      <c r="A65" s="44">
        <v>43012</v>
      </c>
      <c r="B65" s="45" t="s">
        <v>620</v>
      </c>
      <c r="D65" s="42">
        <v>8182000509</v>
      </c>
      <c r="E65" s="14" t="s">
        <v>627</v>
      </c>
      <c r="F65" s="42" t="s">
        <v>624</v>
      </c>
      <c r="G65" s="42" t="s">
        <v>625</v>
      </c>
      <c r="H65" s="42" t="s">
        <v>626</v>
      </c>
      <c r="I65" s="46">
        <v>100000</v>
      </c>
    </row>
    <row r="66" spans="1:9" x14ac:dyDescent="0.25">
      <c r="A66" s="44">
        <v>43013</v>
      </c>
      <c r="B66" s="45" t="s">
        <v>630</v>
      </c>
      <c r="D66" s="42">
        <v>8168000102</v>
      </c>
      <c r="E66" s="14" t="s">
        <v>636</v>
      </c>
      <c r="F66" s="42" t="s">
        <v>633</v>
      </c>
      <c r="G66" s="42" t="s">
        <v>634</v>
      </c>
      <c r="H66" s="42" t="s">
        <v>635</v>
      </c>
      <c r="I66" s="46">
        <v>150000</v>
      </c>
    </row>
    <row r="67" spans="1:9" x14ac:dyDescent="0.25">
      <c r="A67" s="44">
        <v>43013</v>
      </c>
      <c r="B67" s="45" t="s">
        <v>637</v>
      </c>
      <c r="D67" s="42">
        <v>8210000060</v>
      </c>
      <c r="E67" s="14" t="s">
        <v>644</v>
      </c>
      <c r="F67" s="42" t="s">
        <v>641</v>
      </c>
      <c r="G67" s="42" t="s">
        <v>642</v>
      </c>
      <c r="H67" s="42" t="s">
        <v>643</v>
      </c>
      <c r="I67" s="46">
        <v>150000</v>
      </c>
    </row>
    <row r="68" spans="1:9" x14ac:dyDescent="0.25">
      <c r="A68" s="44">
        <v>43019</v>
      </c>
      <c r="B68" s="45" t="s">
        <v>645</v>
      </c>
      <c r="D68" s="42">
        <v>8175000123</v>
      </c>
      <c r="E68" s="14" t="s">
        <v>651</v>
      </c>
      <c r="F68" s="42" t="s">
        <v>648</v>
      </c>
      <c r="G68" s="42" t="s">
        <v>649</v>
      </c>
      <c r="H68" s="42" t="s">
        <v>650</v>
      </c>
      <c r="I68" s="46">
        <v>400000</v>
      </c>
    </row>
    <row r="69" spans="1:9" x14ac:dyDescent="0.25">
      <c r="A69" s="44">
        <v>42972</v>
      </c>
      <c r="B69" s="45" t="s">
        <v>652</v>
      </c>
      <c r="D69" s="42">
        <v>8224000622</v>
      </c>
      <c r="E69" s="14" t="s">
        <v>658</v>
      </c>
      <c r="F69" s="42" t="s">
        <v>655</v>
      </c>
      <c r="G69" s="42" t="s">
        <v>656</v>
      </c>
      <c r="H69" s="42" t="s">
        <v>657</v>
      </c>
      <c r="I69" s="46">
        <v>500000</v>
      </c>
    </row>
    <row r="70" spans="1:9" x14ac:dyDescent="0.25">
      <c r="A70" s="52">
        <v>43008</v>
      </c>
      <c r="B70" s="58" t="s">
        <v>662</v>
      </c>
      <c r="D70" s="42">
        <v>8156001360</v>
      </c>
      <c r="E70" s="14" t="s">
        <v>669</v>
      </c>
      <c r="F70" s="42" t="s">
        <v>666</v>
      </c>
      <c r="G70" s="42" t="s">
        <v>667</v>
      </c>
      <c r="H70" s="42" t="s">
        <v>668</v>
      </c>
      <c r="I70" s="46">
        <v>50000</v>
      </c>
    </row>
    <row r="71" spans="1:9" x14ac:dyDescent="0.25">
      <c r="A71" s="52">
        <v>43014</v>
      </c>
      <c r="B71" s="58" t="s">
        <v>672</v>
      </c>
      <c r="D71" s="42">
        <v>8153000220</v>
      </c>
      <c r="E71" s="14" t="s">
        <v>678</v>
      </c>
      <c r="F71" s="42" t="s">
        <v>675</v>
      </c>
      <c r="G71" s="42" t="s">
        <v>676</v>
      </c>
      <c r="H71" s="42" t="s">
        <v>677</v>
      </c>
      <c r="I71" s="46">
        <v>100000</v>
      </c>
    </row>
    <row r="72" spans="1:9" x14ac:dyDescent="0.25">
      <c r="A72" s="52">
        <v>43016</v>
      </c>
      <c r="B72" s="58" t="s">
        <v>679</v>
      </c>
      <c r="D72" s="42">
        <v>8187001302</v>
      </c>
      <c r="E72" s="14" t="s">
        <v>685</v>
      </c>
      <c r="F72" s="42" t="s">
        <v>682</v>
      </c>
      <c r="G72" s="42" t="s">
        <v>683</v>
      </c>
      <c r="H72" s="42" t="s">
        <v>684</v>
      </c>
      <c r="I72" s="46">
        <v>50000</v>
      </c>
    </row>
    <row r="73" spans="1:9" x14ac:dyDescent="0.25">
      <c r="A73" s="52">
        <v>43015</v>
      </c>
      <c r="B73" s="58" t="s">
        <v>686</v>
      </c>
      <c r="D73" s="42">
        <v>8187001201</v>
      </c>
      <c r="E73" s="14" t="s">
        <v>692</v>
      </c>
      <c r="F73" s="42" t="s">
        <v>689</v>
      </c>
      <c r="G73" s="42" t="s">
        <v>690</v>
      </c>
      <c r="H73" s="42" t="s">
        <v>691</v>
      </c>
      <c r="I73" s="46">
        <v>50000</v>
      </c>
    </row>
    <row r="74" spans="1:9" x14ac:dyDescent="0.25">
      <c r="A74" s="65">
        <v>43023</v>
      </c>
      <c r="B74" s="66" t="s">
        <v>697</v>
      </c>
      <c r="D74" s="42">
        <v>8183000597</v>
      </c>
      <c r="E74" s="14" t="s">
        <v>704</v>
      </c>
      <c r="F74" s="42" t="s">
        <v>701</v>
      </c>
      <c r="G74" s="42" t="s">
        <v>702</v>
      </c>
      <c r="H74" s="42" t="s">
        <v>703</v>
      </c>
      <c r="I74" s="46">
        <v>200000</v>
      </c>
    </row>
    <row r="75" spans="1:9" x14ac:dyDescent="0.25">
      <c r="A75" s="65">
        <v>43023</v>
      </c>
      <c r="B75" s="66" t="s">
        <v>707</v>
      </c>
      <c r="D75" s="42">
        <v>8180000812</v>
      </c>
      <c r="E75" s="14" t="s">
        <v>714</v>
      </c>
      <c r="F75" s="42" t="s">
        <v>711</v>
      </c>
      <c r="G75" s="42" t="s">
        <v>712</v>
      </c>
      <c r="H75" s="42" t="s">
        <v>713</v>
      </c>
      <c r="I75" s="46">
        <v>50000</v>
      </c>
    </row>
    <row r="76" spans="1:9" x14ac:dyDescent="0.25">
      <c r="A76" s="65">
        <v>43030</v>
      </c>
      <c r="B76" s="66" t="s">
        <v>715</v>
      </c>
      <c r="D76" s="42">
        <v>8183000615</v>
      </c>
      <c r="E76" s="14" t="s">
        <v>721</v>
      </c>
      <c r="F76" s="42" t="s">
        <v>718</v>
      </c>
      <c r="G76" s="42" t="s">
        <v>719</v>
      </c>
      <c r="H76" s="42" t="s">
        <v>720</v>
      </c>
      <c r="I76" s="46">
        <v>100000</v>
      </c>
    </row>
    <row r="77" spans="1:9" x14ac:dyDescent="0.25">
      <c r="A77" s="65">
        <v>43027</v>
      </c>
      <c r="B77" s="66" t="s">
        <v>723</v>
      </c>
      <c r="D77" s="42">
        <v>8163000985</v>
      </c>
      <c r="E77" s="14" t="s">
        <v>729</v>
      </c>
      <c r="F77" s="42" t="s">
        <v>726</v>
      </c>
      <c r="G77" s="42" t="s">
        <v>727</v>
      </c>
      <c r="H77" s="42" t="s">
        <v>728</v>
      </c>
      <c r="I77" s="46">
        <v>50000</v>
      </c>
    </row>
    <row r="78" spans="1:9" x14ac:dyDescent="0.25">
      <c r="A78" s="65">
        <v>43011</v>
      </c>
      <c r="B78" s="66" t="s">
        <v>730</v>
      </c>
      <c r="D78" s="42">
        <v>8183000481</v>
      </c>
      <c r="E78" s="14" t="s">
        <v>736</v>
      </c>
      <c r="F78" s="42" t="s">
        <v>733</v>
      </c>
      <c r="G78" s="42" t="s">
        <v>734</v>
      </c>
      <c r="H78" s="42" t="s">
        <v>735</v>
      </c>
      <c r="I78" s="46">
        <v>50000</v>
      </c>
    </row>
    <row r="79" spans="1:9" x14ac:dyDescent="0.25">
      <c r="A79" s="61">
        <v>43020</v>
      </c>
      <c r="B79" s="62" t="s">
        <v>739</v>
      </c>
      <c r="D79" s="191">
        <v>8236000102</v>
      </c>
      <c r="E79" s="14" t="s">
        <v>746</v>
      </c>
      <c r="F79" s="42" t="s">
        <v>743</v>
      </c>
      <c r="G79" s="42" t="s">
        <v>744</v>
      </c>
      <c r="H79" s="42" t="s">
        <v>745</v>
      </c>
      <c r="I79" s="46">
        <v>50000</v>
      </c>
    </row>
    <row r="80" spans="1:9" x14ac:dyDescent="0.25">
      <c r="A80" s="61">
        <v>43030</v>
      </c>
      <c r="B80" s="62" t="s">
        <v>749</v>
      </c>
      <c r="D80" s="191">
        <v>8264001361</v>
      </c>
      <c r="E80" s="14" t="s">
        <v>756</v>
      </c>
      <c r="F80" s="42" t="s">
        <v>753</v>
      </c>
      <c r="G80" s="42" t="s">
        <v>754</v>
      </c>
      <c r="H80" s="42" t="s">
        <v>755</v>
      </c>
      <c r="I80" s="46">
        <v>50000</v>
      </c>
    </row>
    <row r="81" spans="1:9" x14ac:dyDescent="0.25">
      <c r="A81" s="61">
        <v>43033</v>
      </c>
      <c r="B81" s="62" t="s">
        <v>757</v>
      </c>
      <c r="D81" s="191">
        <v>8264001421</v>
      </c>
      <c r="E81" s="14" t="s">
        <v>764</v>
      </c>
      <c r="F81" s="42" t="s">
        <v>761</v>
      </c>
      <c r="G81" s="42" t="s">
        <v>762</v>
      </c>
      <c r="H81" s="42" t="s">
        <v>763</v>
      </c>
      <c r="I81" s="46">
        <v>50000</v>
      </c>
    </row>
    <row r="82" spans="1:9" x14ac:dyDescent="0.25">
      <c r="A82" s="68">
        <v>43019</v>
      </c>
      <c r="B82" s="69" t="s">
        <v>765</v>
      </c>
      <c r="D82" s="191">
        <v>8051001078</v>
      </c>
      <c r="E82" s="14" t="s">
        <v>773</v>
      </c>
      <c r="F82" s="42" t="s">
        <v>770</v>
      </c>
      <c r="G82" s="42" t="s">
        <v>771</v>
      </c>
      <c r="H82" s="42" t="s">
        <v>772</v>
      </c>
      <c r="I82" s="46">
        <v>100000</v>
      </c>
    </row>
    <row r="83" spans="1:9" x14ac:dyDescent="0.25">
      <c r="A83" s="68">
        <v>43019</v>
      </c>
      <c r="B83" s="69" t="s">
        <v>777</v>
      </c>
      <c r="D83" s="191">
        <v>8051001078</v>
      </c>
      <c r="E83" s="14" t="s">
        <v>773</v>
      </c>
      <c r="F83" s="42" t="s">
        <v>778</v>
      </c>
      <c r="G83" s="42" t="s">
        <v>779</v>
      </c>
      <c r="H83" s="42" t="s">
        <v>780</v>
      </c>
      <c r="I83" s="46">
        <v>100000</v>
      </c>
    </row>
    <row r="84" spans="1:9" x14ac:dyDescent="0.25">
      <c r="A84" s="70">
        <v>43006</v>
      </c>
      <c r="B84" s="71" t="s">
        <v>781</v>
      </c>
      <c r="D84" s="42">
        <v>8156001258</v>
      </c>
      <c r="E84" s="14" t="s">
        <v>788</v>
      </c>
      <c r="F84" s="42" t="s">
        <v>785</v>
      </c>
      <c r="G84" s="42" t="s">
        <v>786</v>
      </c>
      <c r="H84" s="42" t="s">
        <v>787</v>
      </c>
      <c r="I84" s="46">
        <v>100000</v>
      </c>
    </row>
    <row r="85" spans="1:9" x14ac:dyDescent="0.25">
      <c r="A85" s="65">
        <v>43033</v>
      </c>
      <c r="B85" s="66" t="s">
        <v>794</v>
      </c>
      <c r="D85" s="42">
        <v>8183000513</v>
      </c>
      <c r="E85" s="14" t="s">
        <v>800</v>
      </c>
      <c r="F85" s="42" t="s">
        <v>797</v>
      </c>
      <c r="G85" s="42" t="s">
        <v>798</v>
      </c>
      <c r="H85" s="42" t="s">
        <v>799</v>
      </c>
      <c r="I85" s="46">
        <v>50000</v>
      </c>
    </row>
    <row r="86" spans="1:9" x14ac:dyDescent="0.25">
      <c r="A86" s="65">
        <v>43002</v>
      </c>
      <c r="B86" s="66" t="s">
        <v>802</v>
      </c>
      <c r="D86" s="42">
        <v>8183000627</v>
      </c>
      <c r="E86" s="14" t="s">
        <v>808</v>
      </c>
      <c r="F86" s="42" t="s">
        <v>805</v>
      </c>
      <c r="G86" s="42" t="s">
        <v>806</v>
      </c>
      <c r="H86" s="42" t="s">
        <v>807</v>
      </c>
      <c r="I86" s="46">
        <v>50000</v>
      </c>
    </row>
    <row r="87" spans="1:9" x14ac:dyDescent="0.25">
      <c r="A87" s="65">
        <v>43017</v>
      </c>
      <c r="B87" s="66" t="s">
        <v>809</v>
      </c>
      <c r="D87" s="42">
        <v>8183000632</v>
      </c>
      <c r="E87" s="14" t="s">
        <v>815</v>
      </c>
      <c r="F87" s="42" t="s">
        <v>812</v>
      </c>
      <c r="G87" s="42" t="s">
        <v>813</v>
      </c>
      <c r="H87" s="42" t="s">
        <v>814</v>
      </c>
      <c r="I87" s="46">
        <v>500000</v>
      </c>
    </row>
    <row r="88" spans="1:9" x14ac:dyDescent="0.25">
      <c r="A88" s="65">
        <v>43017</v>
      </c>
      <c r="B88" s="66" t="s">
        <v>816</v>
      </c>
      <c r="D88" s="42">
        <v>8163001027</v>
      </c>
      <c r="E88" s="14" t="s">
        <v>822</v>
      </c>
      <c r="F88" s="42" t="s">
        <v>819</v>
      </c>
      <c r="G88" s="42" t="s">
        <v>820</v>
      </c>
      <c r="H88" s="42" t="s">
        <v>821</v>
      </c>
      <c r="I88" s="46">
        <v>200000</v>
      </c>
    </row>
    <row r="89" spans="1:9" x14ac:dyDescent="0.25">
      <c r="A89" s="65">
        <v>43017</v>
      </c>
      <c r="B89" s="66" t="s">
        <v>823</v>
      </c>
      <c r="D89" s="42">
        <v>8163001027</v>
      </c>
      <c r="E89" s="14" t="s">
        <v>822</v>
      </c>
      <c r="F89" s="42" t="s">
        <v>824</v>
      </c>
      <c r="G89" s="42" t="s">
        <v>825</v>
      </c>
      <c r="H89" s="42" t="s">
        <v>826</v>
      </c>
      <c r="I89" s="46">
        <v>150000</v>
      </c>
    </row>
    <row r="90" spans="1:9" x14ac:dyDescent="0.25">
      <c r="A90" s="65">
        <v>43035</v>
      </c>
      <c r="B90" s="66" t="s">
        <v>827</v>
      </c>
      <c r="D90" s="42">
        <v>8183000490</v>
      </c>
      <c r="E90" s="14" t="s">
        <v>833</v>
      </c>
      <c r="F90" s="42" t="s">
        <v>830</v>
      </c>
      <c r="G90" s="42" t="s">
        <v>831</v>
      </c>
      <c r="H90" s="42" t="s">
        <v>832</v>
      </c>
      <c r="I90" s="46">
        <v>100000</v>
      </c>
    </row>
    <row r="91" spans="1:9" x14ac:dyDescent="0.25">
      <c r="A91" s="65">
        <v>43033</v>
      </c>
      <c r="B91" s="66" t="s">
        <v>834</v>
      </c>
      <c r="D91" s="42">
        <v>8183000654</v>
      </c>
      <c r="E91" s="14" t="s">
        <v>840</v>
      </c>
      <c r="F91" s="42" t="s">
        <v>837</v>
      </c>
      <c r="G91" s="42" t="s">
        <v>838</v>
      </c>
      <c r="H91" s="42" t="s">
        <v>839</v>
      </c>
      <c r="I91" s="46">
        <v>50000</v>
      </c>
    </row>
    <row r="92" spans="1:9" x14ac:dyDescent="0.25">
      <c r="A92" s="70">
        <v>43028</v>
      </c>
      <c r="B92" s="71" t="s">
        <v>844</v>
      </c>
      <c r="D92" s="42">
        <v>8170000054</v>
      </c>
      <c r="E92" s="14" t="s">
        <v>850</v>
      </c>
      <c r="F92" s="42" t="s">
        <v>847</v>
      </c>
      <c r="G92" s="42" t="s">
        <v>848</v>
      </c>
      <c r="H92" s="42" t="s">
        <v>849</v>
      </c>
      <c r="I92" s="46">
        <v>200000</v>
      </c>
    </row>
    <row r="93" spans="1:9" x14ac:dyDescent="0.25">
      <c r="A93" s="70">
        <v>43033</v>
      </c>
      <c r="B93" s="71" t="s">
        <v>852</v>
      </c>
      <c r="D93" s="42">
        <v>8182000222</v>
      </c>
      <c r="E93" s="14" t="s">
        <v>858</v>
      </c>
      <c r="F93" s="42" t="s">
        <v>855</v>
      </c>
      <c r="G93" s="42" t="s">
        <v>856</v>
      </c>
      <c r="H93" s="42" t="s">
        <v>857</v>
      </c>
      <c r="I93" s="46">
        <v>50000</v>
      </c>
    </row>
    <row r="94" spans="1:9" x14ac:dyDescent="0.25">
      <c r="A94" s="61">
        <v>43034</v>
      </c>
      <c r="B94" s="62" t="s">
        <v>859</v>
      </c>
      <c r="D94" s="191">
        <v>8264001094</v>
      </c>
      <c r="E94" s="14" t="s">
        <v>866</v>
      </c>
      <c r="F94" s="42" t="s">
        <v>863</v>
      </c>
      <c r="G94" s="42" t="s">
        <v>864</v>
      </c>
      <c r="H94" s="42" t="s">
        <v>865</v>
      </c>
      <c r="I94" s="46">
        <v>50000</v>
      </c>
    </row>
    <row r="95" spans="1:9" x14ac:dyDescent="0.25">
      <c r="A95" s="61">
        <v>43034</v>
      </c>
      <c r="B95" s="62" t="s">
        <v>868</v>
      </c>
      <c r="D95" s="191">
        <v>8232000278</v>
      </c>
      <c r="E95" s="14" t="s">
        <v>875</v>
      </c>
      <c r="F95" s="42" t="s">
        <v>872</v>
      </c>
      <c r="G95" s="42" t="s">
        <v>873</v>
      </c>
      <c r="H95" s="42" t="s">
        <v>874</v>
      </c>
      <c r="I95" s="46">
        <v>100000</v>
      </c>
    </row>
    <row r="96" spans="1:9" x14ac:dyDescent="0.25">
      <c r="A96" s="61">
        <v>43037</v>
      </c>
      <c r="B96" s="62" t="s">
        <v>876</v>
      </c>
      <c r="D96" s="191">
        <v>8264001328</v>
      </c>
      <c r="E96" s="14" t="s">
        <v>883</v>
      </c>
      <c r="F96" s="42" t="s">
        <v>880</v>
      </c>
      <c r="G96" s="42" t="s">
        <v>881</v>
      </c>
      <c r="H96" s="42" t="s">
        <v>882</v>
      </c>
      <c r="I96" s="46">
        <v>50000</v>
      </c>
    </row>
    <row r="97" spans="1:9" x14ac:dyDescent="0.25">
      <c r="A97" s="70">
        <v>42979</v>
      </c>
      <c r="B97" s="71" t="s">
        <v>911</v>
      </c>
      <c r="D97" s="42">
        <v>8172000410</v>
      </c>
      <c r="E97" s="14" t="s">
        <v>917</v>
      </c>
      <c r="F97" s="42" t="s">
        <v>914</v>
      </c>
      <c r="G97" s="42" t="s">
        <v>915</v>
      </c>
      <c r="H97" s="42" t="s">
        <v>916</v>
      </c>
      <c r="I97" s="46">
        <v>200000</v>
      </c>
    </row>
    <row r="98" spans="1:9" x14ac:dyDescent="0.25">
      <c r="A98" s="70">
        <v>42983</v>
      </c>
      <c r="B98" s="71" t="s">
        <v>918</v>
      </c>
      <c r="D98" s="42">
        <v>8179001336</v>
      </c>
      <c r="E98" s="14" t="s">
        <v>924</v>
      </c>
      <c r="F98" s="42" t="s">
        <v>921</v>
      </c>
      <c r="G98" s="42" t="s">
        <v>922</v>
      </c>
      <c r="H98" s="42" t="s">
        <v>923</v>
      </c>
      <c r="I98" s="46">
        <v>100000</v>
      </c>
    </row>
    <row r="99" spans="1:9" x14ac:dyDescent="0.25">
      <c r="A99" s="70">
        <v>42995</v>
      </c>
      <c r="B99" s="71" t="s">
        <v>926</v>
      </c>
      <c r="D99" s="42">
        <v>8172000266</v>
      </c>
      <c r="E99" s="14" t="s">
        <v>932</v>
      </c>
      <c r="F99" s="42" t="s">
        <v>929</v>
      </c>
      <c r="G99" s="42" t="s">
        <v>930</v>
      </c>
      <c r="H99" s="42" t="s">
        <v>931</v>
      </c>
      <c r="I99" s="46">
        <v>200000</v>
      </c>
    </row>
    <row r="100" spans="1:9" x14ac:dyDescent="0.25">
      <c r="A100" s="70">
        <v>43028</v>
      </c>
      <c r="B100" s="71" t="s">
        <v>934</v>
      </c>
      <c r="D100" s="42">
        <v>8179001260</v>
      </c>
      <c r="E100" s="14" t="s">
        <v>940</v>
      </c>
      <c r="F100" s="42" t="s">
        <v>937</v>
      </c>
      <c r="G100" s="42" t="s">
        <v>938</v>
      </c>
      <c r="H100" s="42" t="s">
        <v>939</v>
      </c>
      <c r="I100" s="46">
        <v>100000</v>
      </c>
    </row>
    <row r="101" spans="1:9" x14ac:dyDescent="0.25">
      <c r="A101" s="70">
        <v>43038</v>
      </c>
      <c r="B101" s="71" t="s">
        <v>942</v>
      </c>
      <c r="D101" s="42">
        <v>8162000394</v>
      </c>
      <c r="E101" s="14" t="s">
        <v>948</v>
      </c>
      <c r="F101" s="42" t="s">
        <v>945</v>
      </c>
      <c r="G101" s="42" t="s">
        <v>946</v>
      </c>
      <c r="H101" s="42" t="s">
        <v>947</v>
      </c>
      <c r="I101" s="46">
        <v>100000</v>
      </c>
    </row>
    <row r="102" spans="1:9" x14ac:dyDescent="0.25">
      <c r="A102" s="70">
        <v>43029</v>
      </c>
      <c r="B102" s="71" t="s">
        <v>956</v>
      </c>
      <c r="D102" s="42">
        <v>8179001100</v>
      </c>
      <c r="E102" s="14" t="s">
        <v>962</v>
      </c>
      <c r="F102" s="42" t="s">
        <v>959</v>
      </c>
      <c r="G102" s="42" t="s">
        <v>960</v>
      </c>
      <c r="H102" s="42" t="s">
        <v>961</v>
      </c>
      <c r="I102" s="46">
        <v>50000</v>
      </c>
    </row>
    <row r="103" spans="1:9" x14ac:dyDescent="0.25">
      <c r="A103" s="70">
        <v>43039</v>
      </c>
      <c r="B103" s="71" t="s">
        <v>963</v>
      </c>
      <c r="D103" s="42">
        <v>8172000463</v>
      </c>
      <c r="E103" s="14" t="s">
        <v>190</v>
      </c>
      <c r="F103" s="42" t="s">
        <v>966</v>
      </c>
      <c r="G103" s="42" t="s">
        <v>967</v>
      </c>
      <c r="H103" s="42" t="s">
        <v>968</v>
      </c>
      <c r="I103" s="46">
        <v>100000</v>
      </c>
    </row>
    <row r="104" spans="1:9" x14ac:dyDescent="0.25">
      <c r="A104" s="70">
        <v>43028</v>
      </c>
      <c r="B104" s="71" t="s">
        <v>969</v>
      </c>
      <c r="D104" s="42">
        <v>8169000397</v>
      </c>
      <c r="E104" s="14" t="s">
        <v>975</v>
      </c>
      <c r="F104" s="42" t="s">
        <v>972</v>
      </c>
      <c r="G104" s="42" t="s">
        <v>973</v>
      </c>
      <c r="H104" s="42" t="s">
        <v>974</v>
      </c>
      <c r="I104" s="46">
        <v>50000</v>
      </c>
    </row>
    <row r="105" spans="1:9" x14ac:dyDescent="0.25">
      <c r="A105" s="70">
        <v>43024</v>
      </c>
      <c r="B105" s="71" t="s">
        <v>983</v>
      </c>
      <c r="D105" s="42">
        <v>8172000463</v>
      </c>
      <c r="E105" s="14" t="s">
        <v>190</v>
      </c>
      <c r="F105" s="42" t="s">
        <v>985</v>
      </c>
      <c r="G105" s="42" t="s">
        <v>986</v>
      </c>
      <c r="H105" s="42" t="s">
        <v>987</v>
      </c>
      <c r="I105" s="46">
        <v>50000</v>
      </c>
    </row>
    <row r="106" spans="1:9" x14ac:dyDescent="0.25">
      <c r="A106" s="70">
        <v>43032</v>
      </c>
      <c r="B106" s="71" t="s">
        <v>988</v>
      </c>
      <c r="D106" s="42">
        <v>8169000394</v>
      </c>
      <c r="E106" s="14" t="s">
        <v>994</v>
      </c>
      <c r="F106" s="42" t="s">
        <v>991</v>
      </c>
      <c r="G106" s="42" t="s">
        <v>992</v>
      </c>
      <c r="H106" s="42" t="s">
        <v>993</v>
      </c>
      <c r="I106" s="46">
        <v>50000</v>
      </c>
    </row>
    <row r="107" spans="1:9" x14ac:dyDescent="0.25">
      <c r="A107" s="70">
        <v>43028</v>
      </c>
      <c r="B107" s="71" t="s">
        <v>995</v>
      </c>
      <c r="D107" s="42">
        <v>8169000485</v>
      </c>
      <c r="E107" s="14" t="s">
        <v>249</v>
      </c>
      <c r="F107" s="42" t="s">
        <v>996</v>
      </c>
      <c r="G107" s="42" t="s">
        <v>997</v>
      </c>
      <c r="H107" s="42" t="s">
        <v>998</v>
      </c>
      <c r="I107" s="46">
        <v>100000</v>
      </c>
    </row>
    <row r="108" spans="1:9" x14ac:dyDescent="0.25">
      <c r="A108" s="70">
        <v>43035</v>
      </c>
      <c r="B108" s="71" t="s">
        <v>1006</v>
      </c>
      <c r="D108" s="42">
        <v>8179001897</v>
      </c>
      <c r="E108" s="14" t="s">
        <v>1012</v>
      </c>
      <c r="F108" s="42" t="s">
        <v>1009</v>
      </c>
      <c r="G108" s="42" t="s">
        <v>1010</v>
      </c>
      <c r="H108" s="42" t="s">
        <v>1011</v>
      </c>
      <c r="I108" s="46">
        <v>50000</v>
      </c>
    </row>
    <row r="109" spans="1:9" x14ac:dyDescent="0.25">
      <c r="A109" s="70">
        <v>43035</v>
      </c>
      <c r="B109" s="71" t="s">
        <v>1013</v>
      </c>
      <c r="D109" s="42">
        <v>8173000143</v>
      </c>
      <c r="E109" s="14" t="s">
        <v>1019</v>
      </c>
      <c r="F109" s="42" t="s">
        <v>1016</v>
      </c>
      <c r="G109" s="42" t="s">
        <v>1017</v>
      </c>
      <c r="H109" s="42" t="s">
        <v>1018</v>
      </c>
      <c r="I109" s="46">
        <v>100000</v>
      </c>
    </row>
    <row r="110" spans="1:9" x14ac:dyDescent="0.25">
      <c r="A110" s="70">
        <v>43028</v>
      </c>
      <c r="B110" s="71" t="s">
        <v>1020</v>
      </c>
      <c r="D110" s="42">
        <v>8169000442</v>
      </c>
      <c r="E110" s="14" t="s">
        <v>1026</v>
      </c>
      <c r="F110" s="42" t="s">
        <v>1023</v>
      </c>
      <c r="G110" s="42" t="s">
        <v>1024</v>
      </c>
      <c r="H110" s="42" t="s">
        <v>1025</v>
      </c>
      <c r="I110" s="46">
        <v>100000</v>
      </c>
    </row>
    <row r="111" spans="1:9" x14ac:dyDescent="0.25">
      <c r="A111" s="70">
        <v>43033</v>
      </c>
      <c r="B111" s="71" t="s">
        <v>1027</v>
      </c>
      <c r="D111" s="42">
        <v>8172000463</v>
      </c>
      <c r="E111" s="14" t="s">
        <v>190</v>
      </c>
      <c r="F111" s="42" t="s">
        <v>1028</v>
      </c>
      <c r="G111" s="42" t="s">
        <v>1029</v>
      </c>
      <c r="H111" s="42" t="s">
        <v>1030</v>
      </c>
      <c r="I111" s="46">
        <v>100000</v>
      </c>
    </row>
    <row r="112" spans="1:9" x14ac:dyDescent="0.25">
      <c r="A112" s="70">
        <v>43033</v>
      </c>
      <c r="B112" s="71" t="s">
        <v>1031</v>
      </c>
      <c r="D112" s="42">
        <v>8169000386</v>
      </c>
      <c r="E112" s="14" t="s">
        <v>1037</v>
      </c>
      <c r="F112" s="42" t="s">
        <v>1034</v>
      </c>
      <c r="G112" s="42" t="s">
        <v>1035</v>
      </c>
      <c r="H112" s="42" t="s">
        <v>1036</v>
      </c>
      <c r="I112" s="46">
        <v>200000</v>
      </c>
    </row>
    <row r="113" spans="1:9" x14ac:dyDescent="0.25">
      <c r="A113" s="70">
        <v>43039</v>
      </c>
      <c r="B113" s="71" t="s">
        <v>1038</v>
      </c>
      <c r="D113" s="42">
        <v>8179001221</v>
      </c>
      <c r="E113" s="14" t="s">
        <v>1044</v>
      </c>
      <c r="F113" s="42" t="s">
        <v>1041</v>
      </c>
      <c r="G113" s="42" t="s">
        <v>1042</v>
      </c>
      <c r="H113" s="42" t="s">
        <v>1043</v>
      </c>
      <c r="I113" s="46">
        <v>50000</v>
      </c>
    </row>
    <row r="114" spans="1:9" x14ac:dyDescent="0.25">
      <c r="A114" s="70">
        <v>43038</v>
      </c>
      <c r="B114" s="71" t="s">
        <v>1045</v>
      </c>
      <c r="D114" s="42">
        <v>8169000397</v>
      </c>
      <c r="E114" s="14" t="s">
        <v>975</v>
      </c>
      <c r="F114" s="42" t="s">
        <v>1046</v>
      </c>
      <c r="G114" s="42" t="s">
        <v>1047</v>
      </c>
      <c r="H114" s="42" t="s">
        <v>1048</v>
      </c>
      <c r="I114" s="46">
        <v>100000</v>
      </c>
    </row>
    <row r="115" spans="1:9" x14ac:dyDescent="0.25">
      <c r="A115" s="70">
        <v>43036</v>
      </c>
      <c r="B115" s="71" t="s">
        <v>1049</v>
      </c>
      <c r="D115" s="42">
        <v>8169000431</v>
      </c>
      <c r="E115" s="14" t="s">
        <v>1055</v>
      </c>
      <c r="F115" s="42" t="s">
        <v>1052</v>
      </c>
      <c r="G115" s="42" t="s">
        <v>1053</v>
      </c>
      <c r="H115" s="42" t="s">
        <v>1054</v>
      </c>
      <c r="I115" s="46">
        <v>50000</v>
      </c>
    </row>
    <row r="116" spans="1:9" x14ac:dyDescent="0.25">
      <c r="A116" s="70">
        <v>43030</v>
      </c>
      <c r="B116" s="71" t="s">
        <v>1056</v>
      </c>
      <c r="D116" s="42">
        <v>8169000331</v>
      </c>
      <c r="E116" s="14" t="s">
        <v>1062</v>
      </c>
      <c r="F116" s="42" t="s">
        <v>1059</v>
      </c>
      <c r="G116" s="42" t="s">
        <v>1060</v>
      </c>
      <c r="H116" s="42" t="s">
        <v>1061</v>
      </c>
      <c r="I116" s="46">
        <v>50000</v>
      </c>
    </row>
    <row r="117" spans="1:9" x14ac:dyDescent="0.25">
      <c r="A117" s="70">
        <v>43036</v>
      </c>
      <c r="B117" s="71" t="s">
        <v>1070</v>
      </c>
      <c r="D117" s="42">
        <v>8179001205</v>
      </c>
      <c r="E117" s="14" t="s">
        <v>358</v>
      </c>
      <c r="F117" s="42" t="s">
        <v>1071</v>
      </c>
      <c r="G117" s="42" t="s">
        <v>1072</v>
      </c>
      <c r="H117" s="42" t="s">
        <v>1073</v>
      </c>
      <c r="I117" s="46">
        <v>50000</v>
      </c>
    </row>
    <row r="118" spans="1:9" x14ac:dyDescent="0.25">
      <c r="A118" s="70">
        <v>43037</v>
      </c>
      <c r="B118" s="71" t="s">
        <v>1074</v>
      </c>
      <c r="D118" s="42">
        <v>8179001130</v>
      </c>
      <c r="E118" s="14" t="s">
        <v>1080</v>
      </c>
      <c r="F118" s="42" t="s">
        <v>1077</v>
      </c>
      <c r="G118" s="42" t="s">
        <v>1078</v>
      </c>
      <c r="H118" s="42" t="s">
        <v>1079</v>
      </c>
      <c r="I118" s="46">
        <v>100000</v>
      </c>
    </row>
    <row r="119" spans="1:9" x14ac:dyDescent="0.25">
      <c r="A119" s="70">
        <v>43023</v>
      </c>
      <c r="B119" s="71" t="s">
        <v>1081</v>
      </c>
      <c r="D119" s="42">
        <v>8169000489</v>
      </c>
      <c r="E119" s="14" t="s">
        <v>1087</v>
      </c>
      <c r="F119" s="42" t="s">
        <v>1084</v>
      </c>
      <c r="G119" s="42" t="s">
        <v>1085</v>
      </c>
      <c r="H119" s="42" t="s">
        <v>1086</v>
      </c>
      <c r="I119" s="46">
        <v>100000</v>
      </c>
    </row>
    <row r="120" spans="1:9" x14ac:dyDescent="0.25">
      <c r="A120" s="70">
        <v>43024</v>
      </c>
      <c r="B120" s="71" t="s">
        <v>1088</v>
      </c>
      <c r="D120" s="42">
        <v>8169000407</v>
      </c>
      <c r="E120" s="14" t="s">
        <v>1094</v>
      </c>
      <c r="F120" s="42" t="s">
        <v>1091</v>
      </c>
      <c r="G120" s="42" t="s">
        <v>1092</v>
      </c>
      <c r="H120" s="42" t="s">
        <v>1093</v>
      </c>
      <c r="I120" s="46">
        <v>50000</v>
      </c>
    </row>
    <row r="121" spans="1:9" x14ac:dyDescent="0.25">
      <c r="A121" s="70">
        <v>43020</v>
      </c>
      <c r="B121" s="71" t="s">
        <v>1102</v>
      </c>
      <c r="D121" s="42">
        <v>8179001315</v>
      </c>
      <c r="E121" s="14" t="s">
        <v>1108</v>
      </c>
      <c r="F121" s="42" t="s">
        <v>1105</v>
      </c>
      <c r="G121" s="42" t="s">
        <v>1106</v>
      </c>
      <c r="H121" s="42" t="s">
        <v>1107</v>
      </c>
      <c r="I121" s="46">
        <v>50000</v>
      </c>
    </row>
    <row r="122" spans="1:9" x14ac:dyDescent="0.25">
      <c r="A122" s="70">
        <v>43022</v>
      </c>
      <c r="B122" s="71" t="s">
        <v>1109</v>
      </c>
      <c r="D122" s="42">
        <v>8172000463</v>
      </c>
      <c r="E122" s="14" t="s">
        <v>190</v>
      </c>
      <c r="F122" s="42" t="s">
        <v>1111</v>
      </c>
      <c r="G122" s="42" t="s">
        <v>1112</v>
      </c>
      <c r="H122" s="42" t="s">
        <v>1113</v>
      </c>
      <c r="I122" s="46">
        <v>250000</v>
      </c>
    </row>
    <row r="123" spans="1:9" x14ac:dyDescent="0.25">
      <c r="A123" s="70">
        <v>43022</v>
      </c>
      <c r="B123" s="71" t="s">
        <v>1114</v>
      </c>
      <c r="D123" s="42">
        <v>8179001099</v>
      </c>
      <c r="E123" s="14" t="s">
        <v>1120</v>
      </c>
      <c r="F123" s="42" t="s">
        <v>1117</v>
      </c>
      <c r="G123" s="42" t="s">
        <v>1118</v>
      </c>
      <c r="H123" s="42" t="s">
        <v>1119</v>
      </c>
      <c r="I123" s="46">
        <v>200000</v>
      </c>
    </row>
    <row r="124" spans="1:9" x14ac:dyDescent="0.25">
      <c r="A124" s="70">
        <v>43039</v>
      </c>
      <c r="B124" s="71" t="s">
        <v>1128</v>
      </c>
      <c r="D124" s="42">
        <v>8172000410</v>
      </c>
      <c r="E124" s="14" t="s">
        <v>917</v>
      </c>
      <c r="F124" s="42" t="s">
        <v>1129</v>
      </c>
      <c r="G124" s="42" t="s">
        <v>1130</v>
      </c>
      <c r="H124" s="42" t="s">
        <v>1131</v>
      </c>
      <c r="I124" s="46">
        <v>200000</v>
      </c>
    </row>
    <row r="125" spans="1:9" x14ac:dyDescent="0.25">
      <c r="A125" s="70">
        <v>43037</v>
      </c>
      <c r="B125" s="71" t="s">
        <v>1132</v>
      </c>
      <c r="D125" s="42">
        <v>8172000288</v>
      </c>
      <c r="E125" s="14" t="s">
        <v>190</v>
      </c>
      <c r="F125" s="42" t="s">
        <v>1133</v>
      </c>
      <c r="G125" s="42" t="s">
        <v>1134</v>
      </c>
      <c r="H125" s="42" t="s">
        <v>1135</v>
      </c>
      <c r="I125" s="46">
        <v>50000</v>
      </c>
    </row>
    <row r="126" spans="1:9" x14ac:dyDescent="0.25">
      <c r="A126" s="70">
        <v>43033</v>
      </c>
      <c r="B126" s="71" t="s">
        <v>1136</v>
      </c>
      <c r="D126" s="42">
        <v>8169000376</v>
      </c>
      <c r="E126" s="14" t="s">
        <v>145</v>
      </c>
      <c r="F126" s="42" t="s">
        <v>1138</v>
      </c>
      <c r="G126" s="42" t="s">
        <v>1139</v>
      </c>
      <c r="H126" s="42" t="s">
        <v>1140</v>
      </c>
      <c r="I126" s="46">
        <v>100000</v>
      </c>
    </row>
    <row r="127" spans="1:9" x14ac:dyDescent="0.25">
      <c r="A127" s="70">
        <v>43036</v>
      </c>
      <c r="B127" s="71" t="s">
        <v>1141</v>
      </c>
      <c r="D127" s="42">
        <v>8179001757</v>
      </c>
      <c r="E127" s="14" t="s">
        <v>1147</v>
      </c>
      <c r="F127" s="42" t="s">
        <v>1144</v>
      </c>
      <c r="G127" s="42" t="s">
        <v>1145</v>
      </c>
      <c r="H127" s="42" t="s">
        <v>1146</v>
      </c>
      <c r="I127" s="46">
        <v>100000</v>
      </c>
    </row>
    <row r="128" spans="1:9" x14ac:dyDescent="0.25">
      <c r="A128" s="70">
        <v>43024</v>
      </c>
      <c r="B128" s="71" t="s">
        <v>1148</v>
      </c>
      <c r="D128" s="42">
        <v>8172000423</v>
      </c>
      <c r="E128" s="14" t="s">
        <v>1154</v>
      </c>
      <c r="F128" s="42" t="s">
        <v>1151</v>
      </c>
      <c r="G128" s="42" t="s">
        <v>1152</v>
      </c>
      <c r="H128" s="42" t="s">
        <v>1153</v>
      </c>
      <c r="I128" s="46">
        <v>100000</v>
      </c>
    </row>
    <row r="129" spans="1:9" x14ac:dyDescent="0.25">
      <c r="A129" s="70">
        <v>43022</v>
      </c>
      <c r="B129" s="71" t="s">
        <v>1155</v>
      </c>
      <c r="D129" s="42">
        <v>8162000394</v>
      </c>
      <c r="E129" s="14" t="s">
        <v>948</v>
      </c>
      <c r="F129" s="42" t="s">
        <v>1156</v>
      </c>
      <c r="G129" s="42" t="s">
        <v>1157</v>
      </c>
      <c r="H129" s="42" t="s">
        <v>1158</v>
      </c>
      <c r="I129" s="46">
        <v>50000</v>
      </c>
    </row>
    <row r="130" spans="1:9" x14ac:dyDescent="0.25">
      <c r="A130" s="70">
        <v>43024</v>
      </c>
      <c r="B130" s="71" t="s">
        <v>1159</v>
      </c>
      <c r="D130" s="42">
        <v>8172000279</v>
      </c>
      <c r="E130" s="14" t="s">
        <v>1165</v>
      </c>
      <c r="F130" s="42" t="s">
        <v>1162</v>
      </c>
      <c r="G130" s="42" t="s">
        <v>1163</v>
      </c>
      <c r="H130" s="42" t="s">
        <v>1164</v>
      </c>
      <c r="I130" s="46">
        <v>100000</v>
      </c>
    </row>
    <row r="131" spans="1:9" x14ac:dyDescent="0.25">
      <c r="A131" s="70">
        <v>43029</v>
      </c>
      <c r="B131" s="71" t="s">
        <v>1171</v>
      </c>
      <c r="D131" s="42">
        <v>8179001130</v>
      </c>
      <c r="E131" s="14" t="s">
        <v>1080</v>
      </c>
      <c r="F131" s="42" t="s">
        <v>1172</v>
      </c>
      <c r="G131" s="42" t="s">
        <v>1173</v>
      </c>
      <c r="H131" s="42" t="s">
        <v>1174</v>
      </c>
      <c r="I131" s="46">
        <v>50000</v>
      </c>
    </row>
    <row r="132" spans="1:9" x14ac:dyDescent="0.25">
      <c r="A132" s="70">
        <v>43028</v>
      </c>
      <c r="B132" s="71" t="s">
        <v>1175</v>
      </c>
      <c r="D132" s="42">
        <v>8173000137</v>
      </c>
      <c r="E132" s="14" t="s">
        <v>1181</v>
      </c>
      <c r="F132" s="42" t="s">
        <v>1178</v>
      </c>
      <c r="G132" s="42" t="s">
        <v>1179</v>
      </c>
      <c r="H132" s="42" t="s">
        <v>1180</v>
      </c>
      <c r="I132" s="46">
        <v>100000</v>
      </c>
    </row>
    <row r="133" spans="1:9" x14ac:dyDescent="0.25">
      <c r="A133" s="70">
        <v>43019</v>
      </c>
      <c r="B133" s="71" t="s">
        <v>1182</v>
      </c>
      <c r="D133" s="42">
        <v>8172000262</v>
      </c>
      <c r="E133" s="14" t="s">
        <v>1188</v>
      </c>
      <c r="F133" s="42" t="s">
        <v>1185</v>
      </c>
      <c r="G133" s="42" t="s">
        <v>1186</v>
      </c>
      <c r="H133" s="42" t="s">
        <v>1187</v>
      </c>
      <c r="I133" s="46">
        <v>100000</v>
      </c>
    </row>
    <row r="134" spans="1:9" x14ac:dyDescent="0.25">
      <c r="A134" s="70">
        <v>43024</v>
      </c>
      <c r="B134" s="71" t="s">
        <v>1194</v>
      </c>
      <c r="D134" s="42">
        <v>8179001329</v>
      </c>
      <c r="E134" s="14" t="s">
        <v>1200</v>
      </c>
      <c r="F134" s="42" t="s">
        <v>1197</v>
      </c>
      <c r="G134" s="42" t="s">
        <v>1198</v>
      </c>
      <c r="H134" s="42" t="s">
        <v>1199</v>
      </c>
      <c r="I134" s="46">
        <v>50000</v>
      </c>
    </row>
    <row r="135" spans="1:9" x14ac:dyDescent="0.25">
      <c r="A135" s="70">
        <v>43035</v>
      </c>
      <c r="B135" s="71" t="s">
        <v>1201</v>
      </c>
      <c r="D135" s="42">
        <v>8179001182</v>
      </c>
      <c r="E135" s="14" t="s">
        <v>1207</v>
      </c>
      <c r="F135" s="42" t="s">
        <v>1204</v>
      </c>
      <c r="G135" s="42" t="s">
        <v>1205</v>
      </c>
      <c r="H135" s="42" t="s">
        <v>1206</v>
      </c>
      <c r="I135" s="46">
        <v>50000</v>
      </c>
    </row>
    <row r="136" spans="1:9" x14ac:dyDescent="0.25">
      <c r="A136" s="70">
        <v>43033</v>
      </c>
      <c r="B136" s="71" t="s">
        <v>1208</v>
      </c>
      <c r="D136" s="42">
        <v>8169000505</v>
      </c>
      <c r="E136" s="14" t="s">
        <v>1101</v>
      </c>
      <c r="F136" s="42" t="s">
        <v>1211</v>
      </c>
      <c r="G136" s="42" t="s">
        <v>1212</v>
      </c>
      <c r="H136" s="42" t="s">
        <v>1213</v>
      </c>
      <c r="I136" s="46">
        <v>50000</v>
      </c>
    </row>
    <row r="137" spans="1:9" x14ac:dyDescent="0.25">
      <c r="A137" s="70">
        <v>43029</v>
      </c>
      <c r="B137" s="71" t="s">
        <v>1214</v>
      </c>
      <c r="D137" s="42">
        <v>8179001247</v>
      </c>
      <c r="E137" s="14" t="s">
        <v>1220</v>
      </c>
      <c r="F137" s="42" t="s">
        <v>1217</v>
      </c>
      <c r="G137" s="42" t="s">
        <v>1218</v>
      </c>
      <c r="H137" s="42" t="s">
        <v>1219</v>
      </c>
      <c r="I137" s="46">
        <v>100000</v>
      </c>
    </row>
    <row r="138" spans="1:9" x14ac:dyDescent="0.25">
      <c r="A138" s="70">
        <v>43033</v>
      </c>
      <c r="B138" s="71" t="s">
        <v>1221</v>
      </c>
      <c r="D138" s="42">
        <v>8172000259</v>
      </c>
      <c r="E138" s="14" t="s">
        <v>154</v>
      </c>
      <c r="F138" s="42" t="s">
        <v>1222</v>
      </c>
      <c r="G138" s="42" t="s">
        <v>1223</v>
      </c>
      <c r="H138" s="42" t="s">
        <v>1224</v>
      </c>
      <c r="I138" s="46">
        <v>100000</v>
      </c>
    </row>
    <row r="139" spans="1:9" x14ac:dyDescent="0.25">
      <c r="A139" s="70">
        <v>43031</v>
      </c>
      <c r="B139" s="71" t="s">
        <v>1233</v>
      </c>
      <c r="D139" s="42">
        <v>8169000473</v>
      </c>
      <c r="E139" s="14" t="s">
        <v>1239</v>
      </c>
      <c r="F139" s="42" t="s">
        <v>1236</v>
      </c>
      <c r="G139" s="42" t="s">
        <v>1237</v>
      </c>
      <c r="H139" s="42" t="s">
        <v>1238</v>
      </c>
      <c r="I139" s="46">
        <v>50000</v>
      </c>
    </row>
    <row r="140" spans="1:9" x14ac:dyDescent="0.25">
      <c r="A140" s="70">
        <v>43037</v>
      </c>
      <c r="B140" s="71" t="s">
        <v>1240</v>
      </c>
      <c r="D140" s="42">
        <v>8179001137</v>
      </c>
      <c r="E140" s="14" t="s">
        <v>330</v>
      </c>
      <c r="F140" s="42" t="s">
        <v>1241</v>
      </c>
      <c r="G140" s="42" t="s">
        <v>1242</v>
      </c>
      <c r="H140" s="42" t="s">
        <v>1243</v>
      </c>
      <c r="I140" s="46">
        <v>100000</v>
      </c>
    </row>
    <row r="141" spans="1:9" x14ac:dyDescent="0.25">
      <c r="A141" s="61">
        <v>43036</v>
      </c>
      <c r="B141" s="62" t="s">
        <v>1246</v>
      </c>
      <c r="D141" s="191">
        <v>8264001445</v>
      </c>
      <c r="E141" s="14" t="s">
        <v>1253</v>
      </c>
      <c r="F141" s="42" t="s">
        <v>1250</v>
      </c>
      <c r="G141" s="42" t="s">
        <v>1251</v>
      </c>
      <c r="H141" s="42" t="s">
        <v>1252</v>
      </c>
      <c r="I141" s="46">
        <v>50000</v>
      </c>
    </row>
    <row r="142" spans="1:9" x14ac:dyDescent="0.25">
      <c r="A142" s="52">
        <v>43021</v>
      </c>
      <c r="B142" s="58" t="s">
        <v>1256</v>
      </c>
      <c r="D142" s="42">
        <v>8158000139</v>
      </c>
      <c r="E142" s="14" t="s">
        <v>1262</v>
      </c>
      <c r="F142" s="42" t="s">
        <v>1259</v>
      </c>
      <c r="G142" s="42" t="s">
        <v>1260</v>
      </c>
      <c r="H142" s="42" t="s">
        <v>1261</v>
      </c>
      <c r="I142" s="46">
        <v>100000</v>
      </c>
    </row>
    <row r="143" spans="1:9" x14ac:dyDescent="0.25">
      <c r="A143" s="52">
        <v>43021</v>
      </c>
      <c r="B143" s="58" t="s">
        <v>1264</v>
      </c>
      <c r="D143" s="42">
        <v>8187001302</v>
      </c>
      <c r="E143" s="14" t="s">
        <v>685</v>
      </c>
      <c r="F143" s="42" t="s">
        <v>1265</v>
      </c>
      <c r="G143" s="42" t="s">
        <v>1266</v>
      </c>
      <c r="H143" s="42" t="s">
        <v>1267</v>
      </c>
      <c r="I143" s="46">
        <v>50000</v>
      </c>
    </row>
    <row r="144" spans="1:9" x14ac:dyDescent="0.25">
      <c r="A144" s="52">
        <v>43024</v>
      </c>
      <c r="B144" s="58" t="s">
        <v>1268</v>
      </c>
      <c r="D144" s="42">
        <v>8187001302</v>
      </c>
      <c r="E144" s="14" t="s">
        <v>685</v>
      </c>
      <c r="F144" s="42" t="s">
        <v>1269</v>
      </c>
      <c r="G144" s="42" t="s">
        <v>1270</v>
      </c>
      <c r="H144" s="42" t="s">
        <v>1271</v>
      </c>
      <c r="I144" s="46">
        <v>50000</v>
      </c>
    </row>
    <row r="145" spans="1:9" x14ac:dyDescent="0.25">
      <c r="A145" s="52">
        <v>43029</v>
      </c>
      <c r="B145" s="58" t="s">
        <v>1272</v>
      </c>
      <c r="D145" s="42">
        <v>8152000854</v>
      </c>
      <c r="E145" s="14" t="s">
        <v>1278</v>
      </c>
      <c r="F145" s="42" t="s">
        <v>1275</v>
      </c>
      <c r="G145" s="42" t="s">
        <v>1276</v>
      </c>
      <c r="H145" s="42" t="s">
        <v>1277</v>
      </c>
      <c r="I145" s="46">
        <v>300000</v>
      </c>
    </row>
    <row r="146" spans="1:9" x14ac:dyDescent="0.25">
      <c r="A146" s="63">
        <v>43004</v>
      </c>
      <c r="B146" s="45" t="s">
        <v>1283</v>
      </c>
      <c r="D146" s="42">
        <v>8163001294</v>
      </c>
      <c r="E146" s="14" t="s">
        <v>1289</v>
      </c>
      <c r="F146" s="42" t="s">
        <v>1286</v>
      </c>
      <c r="G146" s="42" t="s">
        <v>1287</v>
      </c>
      <c r="H146" s="42" t="s">
        <v>1288</v>
      </c>
      <c r="I146" s="46">
        <v>50000</v>
      </c>
    </row>
    <row r="147" spans="1:9" x14ac:dyDescent="0.25">
      <c r="A147" s="63">
        <v>43017</v>
      </c>
      <c r="B147" s="45" t="s">
        <v>1291</v>
      </c>
      <c r="D147" s="42">
        <v>8190000841</v>
      </c>
      <c r="E147" s="14" t="s">
        <v>1297</v>
      </c>
      <c r="F147" s="42" t="s">
        <v>1294</v>
      </c>
      <c r="G147" s="42" t="s">
        <v>1295</v>
      </c>
      <c r="H147" s="42" t="s">
        <v>1296</v>
      </c>
      <c r="I147" s="46">
        <v>100000</v>
      </c>
    </row>
    <row r="148" spans="1:9" x14ac:dyDescent="0.25">
      <c r="A148" s="70">
        <v>43035</v>
      </c>
      <c r="B148" s="71" t="s">
        <v>1298</v>
      </c>
      <c r="D148" s="42">
        <v>8223000043</v>
      </c>
      <c r="E148" s="14" t="s">
        <v>1305</v>
      </c>
      <c r="F148" s="42" t="s">
        <v>1302</v>
      </c>
      <c r="G148" s="42" t="s">
        <v>1303</v>
      </c>
      <c r="H148" s="42" t="s">
        <v>1304</v>
      </c>
      <c r="I148" s="46">
        <v>50000</v>
      </c>
    </row>
    <row r="149" spans="1:9" x14ac:dyDescent="0.25">
      <c r="A149" s="70">
        <v>43035</v>
      </c>
      <c r="B149" s="71" t="s">
        <v>1307</v>
      </c>
      <c r="D149" s="42">
        <v>8224000456</v>
      </c>
      <c r="E149" s="14" t="s">
        <v>1313</v>
      </c>
      <c r="F149" s="42" t="s">
        <v>1310</v>
      </c>
      <c r="G149" s="42" t="s">
        <v>1311</v>
      </c>
      <c r="H149" s="42" t="s">
        <v>1312</v>
      </c>
      <c r="I149" s="46">
        <v>100000</v>
      </c>
    </row>
    <row r="150" spans="1:9" x14ac:dyDescent="0.25">
      <c r="A150" s="70">
        <v>43038</v>
      </c>
      <c r="B150" s="71" t="s">
        <v>1314</v>
      </c>
      <c r="D150" s="42">
        <v>8199000072</v>
      </c>
      <c r="E150" s="14" t="s">
        <v>1320</v>
      </c>
      <c r="F150" s="42" t="s">
        <v>1317</v>
      </c>
      <c r="G150" s="42" t="s">
        <v>1318</v>
      </c>
      <c r="H150" s="42" t="s">
        <v>1319</v>
      </c>
      <c r="I150" s="46">
        <v>50000</v>
      </c>
    </row>
    <row r="151" spans="1:9" x14ac:dyDescent="0.25">
      <c r="A151" s="70">
        <v>43030</v>
      </c>
      <c r="B151" s="71" t="s">
        <v>1321</v>
      </c>
      <c r="D151" s="42">
        <v>8224000564</v>
      </c>
      <c r="E151" s="14" t="s">
        <v>1327</v>
      </c>
      <c r="F151" s="42" t="s">
        <v>1324</v>
      </c>
      <c r="G151" s="42" t="s">
        <v>1325</v>
      </c>
      <c r="H151" s="42" t="s">
        <v>1326</v>
      </c>
      <c r="I151" s="46">
        <v>100000</v>
      </c>
    </row>
    <row r="152" spans="1:9" x14ac:dyDescent="0.25">
      <c r="A152" s="70">
        <v>43028</v>
      </c>
      <c r="B152" s="71" t="s">
        <v>1328</v>
      </c>
      <c r="D152" s="42">
        <v>8223000039</v>
      </c>
      <c r="E152" s="14" t="s">
        <v>1334</v>
      </c>
      <c r="F152" s="42" t="s">
        <v>1331</v>
      </c>
      <c r="G152" s="42" t="s">
        <v>1332</v>
      </c>
      <c r="H152" s="42" t="s">
        <v>1333</v>
      </c>
      <c r="I152" s="46">
        <v>100000</v>
      </c>
    </row>
    <row r="153" spans="1:9" x14ac:dyDescent="0.25">
      <c r="A153" s="70">
        <v>43016</v>
      </c>
      <c r="B153" s="71" t="s">
        <v>1335</v>
      </c>
      <c r="D153" s="42">
        <v>8224001060</v>
      </c>
      <c r="E153" s="14" t="s">
        <v>1341</v>
      </c>
      <c r="F153" s="42" t="s">
        <v>1338</v>
      </c>
      <c r="G153" s="42" t="s">
        <v>1339</v>
      </c>
      <c r="H153" s="42" t="s">
        <v>1340</v>
      </c>
      <c r="I153" s="46">
        <v>50000</v>
      </c>
    </row>
    <row r="154" spans="1:9" x14ac:dyDescent="0.25">
      <c r="A154" s="70">
        <v>43026</v>
      </c>
      <c r="B154" s="71" t="s">
        <v>1342</v>
      </c>
      <c r="D154" s="42">
        <v>8224001059</v>
      </c>
      <c r="E154" s="14" t="s">
        <v>1348</v>
      </c>
      <c r="F154" s="42" t="s">
        <v>1345</v>
      </c>
      <c r="G154" s="42" t="s">
        <v>1346</v>
      </c>
      <c r="H154" s="42" t="s">
        <v>1347</v>
      </c>
      <c r="I154" s="46">
        <v>50000</v>
      </c>
    </row>
    <row r="155" spans="1:9" x14ac:dyDescent="0.25">
      <c r="A155" s="65">
        <v>43018</v>
      </c>
      <c r="B155" s="66" t="s">
        <v>1350</v>
      </c>
      <c r="D155" s="42">
        <v>8183000887</v>
      </c>
      <c r="E155" s="14" t="s">
        <v>1356</v>
      </c>
      <c r="F155" s="42" t="s">
        <v>1353</v>
      </c>
      <c r="G155" s="42" t="s">
        <v>1354</v>
      </c>
      <c r="H155" s="42" t="s">
        <v>1355</v>
      </c>
      <c r="I155" s="46">
        <v>100000</v>
      </c>
    </row>
    <row r="156" spans="1:9" x14ac:dyDescent="0.25">
      <c r="A156" s="65">
        <v>43050</v>
      </c>
      <c r="B156" s="66" t="s">
        <v>1359</v>
      </c>
      <c r="D156" s="42">
        <v>8183000549</v>
      </c>
      <c r="E156" s="14" t="s">
        <v>1365</v>
      </c>
      <c r="F156" s="42" t="s">
        <v>1362</v>
      </c>
      <c r="G156" s="42" t="s">
        <v>1363</v>
      </c>
      <c r="H156" s="42" t="s">
        <v>1364</v>
      </c>
      <c r="I156" s="46">
        <v>50000</v>
      </c>
    </row>
    <row r="157" spans="1:9" x14ac:dyDescent="0.25">
      <c r="A157" s="65">
        <v>43039</v>
      </c>
      <c r="B157" s="66" t="s">
        <v>1366</v>
      </c>
      <c r="D157" s="42">
        <v>8163001019</v>
      </c>
      <c r="E157" s="14" t="s">
        <v>1372</v>
      </c>
      <c r="F157" s="42" t="s">
        <v>1369</v>
      </c>
      <c r="G157" s="42" t="s">
        <v>1370</v>
      </c>
      <c r="H157" s="42" t="s">
        <v>1371</v>
      </c>
      <c r="I157" s="46">
        <v>50000</v>
      </c>
    </row>
    <row r="158" spans="1:9" x14ac:dyDescent="0.25">
      <c r="A158" s="65">
        <v>43051</v>
      </c>
      <c r="B158" s="66" t="s">
        <v>1373</v>
      </c>
      <c r="D158" s="42">
        <v>8180000832</v>
      </c>
      <c r="E158" s="14" t="s">
        <v>1379</v>
      </c>
      <c r="F158" s="42" t="s">
        <v>1376</v>
      </c>
      <c r="G158" s="42" t="s">
        <v>1377</v>
      </c>
      <c r="H158" s="42" t="s">
        <v>1378</v>
      </c>
      <c r="I158" s="46">
        <v>100000</v>
      </c>
    </row>
    <row r="159" spans="1:9" x14ac:dyDescent="0.25">
      <c r="A159" s="70">
        <v>43040</v>
      </c>
      <c r="B159" s="71" t="s">
        <v>1380</v>
      </c>
      <c r="D159" s="42">
        <v>8197000161</v>
      </c>
      <c r="E159" s="14" t="s">
        <v>1386</v>
      </c>
      <c r="F159" s="42" t="s">
        <v>1383</v>
      </c>
      <c r="G159" s="42" t="s">
        <v>1384</v>
      </c>
      <c r="H159" s="42" t="s">
        <v>1385</v>
      </c>
      <c r="I159" s="46">
        <v>150000</v>
      </c>
    </row>
    <row r="160" spans="1:9" x14ac:dyDescent="0.25">
      <c r="A160" s="70">
        <v>43049</v>
      </c>
      <c r="B160" s="71" t="s">
        <v>1388</v>
      </c>
      <c r="D160" s="42">
        <v>8210000073</v>
      </c>
      <c r="E160" s="14" t="s">
        <v>1394</v>
      </c>
      <c r="F160" s="42" t="s">
        <v>1391</v>
      </c>
      <c r="G160" s="42" t="s">
        <v>1392</v>
      </c>
      <c r="H160" s="42" t="s">
        <v>1393</v>
      </c>
      <c r="I160" s="46">
        <v>50000</v>
      </c>
    </row>
    <row r="161" spans="1:9" x14ac:dyDescent="0.25">
      <c r="A161" s="70">
        <v>43051</v>
      </c>
      <c r="B161" s="71" t="s">
        <v>1395</v>
      </c>
      <c r="D161" s="42">
        <v>8182000224</v>
      </c>
      <c r="E161" s="14" t="s">
        <v>1401</v>
      </c>
      <c r="F161" s="42" t="s">
        <v>1398</v>
      </c>
      <c r="G161" s="42" t="s">
        <v>1399</v>
      </c>
      <c r="H161" s="42" t="s">
        <v>1400</v>
      </c>
      <c r="I161" s="46">
        <v>100000</v>
      </c>
    </row>
    <row r="162" spans="1:9" x14ac:dyDescent="0.25">
      <c r="A162" s="61">
        <v>43043</v>
      </c>
      <c r="B162" s="62" t="s">
        <v>1402</v>
      </c>
      <c r="D162" s="191">
        <v>8232000342</v>
      </c>
      <c r="E162" s="14" t="s">
        <v>1409</v>
      </c>
      <c r="F162" s="42" t="s">
        <v>1406</v>
      </c>
      <c r="G162" s="42" t="s">
        <v>1407</v>
      </c>
      <c r="H162" s="42" t="s">
        <v>1408</v>
      </c>
      <c r="I162" s="46">
        <v>100000</v>
      </c>
    </row>
    <row r="163" spans="1:9" x14ac:dyDescent="0.25">
      <c r="A163" s="61">
        <v>43046</v>
      </c>
      <c r="B163" s="62" t="s">
        <v>1411</v>
      </c>
      <c r="D163" s="191">
        <v>8264001049</v>
      </c>
      <c r="E163" s="14" t="s">
        <v>1418</v>
      </c>
      <c r="F163" s="42" t="s">
        <v>1415</v>
      </c>
      <c r="G163" s="42" t="s">
        <v>1416</v>
      </c>
      <c r="H163" s="42" t="s">
        <v>1417</v>
      </c>
      <c r="I163" s="46">
        <v>300000</v>
      </c>
    </row>
    <row r="164" spans="1:9" x14ac:dyDescent="0.25">
      <c r="A164" s="61">
        <v>43047</v>
      </c>
      <c r="B164" s="62" t="s">
        <v>1419</v>
      </c>
      <c r="D164" s="191">
        <v>8264001453</v>
      </c>
      <c r="E164" s="14" t="s">
        <v>1426</v>
      </c>
      <c r="F164" s="42" t="s">
        <v>1423</v>
      </c>
      <c r="G164" s="42" t="s">
        <v>1424</v>
      </c>
      <c r="H164" s="42" t="s">
        <v>1425</v>
      </c>
      <c r="I164" s="46">
        <v>100000</v>
      </c>
    </row>
    <row r="165" spans="1:9" x14ac:dyDescent="0.25">
      <c r="A165" s="61">
        <v>43052</v>
      </c>
      <c r="B165" s="62" t="s">
        <v>1427</v>
      </c>
      <c r="D165" s="191">
        <v>8232000292</v>
      </c>
      <c r="E165" s="14" t="s">
        <v>1434</v>
      </c>
      <c r="F165" s="42" t="s">
        <v>1431</v>
      </c>
      <c r="G165" s="42" t="s">
        <v>1432</v>
      </c>
      <c r="H165" s="42" t="s">
        <v>1433</v>
      </c>
      <c r="I165" s="46">
        <v>50000</v>
      </c>
    </row>
    <row r="166" spans="1:9" x14ac:dyDescent="0.25">
      <c r="A166" s="61">
        <v>43053</v>
      </c>
      <c r="B166" s="62" t="s">
        <v>1435</v>
      </c>
      <c r="D166" s="191">
        <v>8232000342</v>
      </c>
      <c r="E166" s="14" t="s">
        <v>1409</v>
      </c>
      <c r="F166" s="42" t="s">
        <v>1436</v>
      </c>
      <c r="G166" s="42" t="s">
        <v>1437</v>
      </c>
      <c r="H166" s="42" t="s">
        <v>1438</v>
      </c>
      <c r="I166" s="46">
        <v>100000</v>
      </c>
    </row>
    <row r="167" spans="1:9" x14ac:dyDescent="0.25">
      <c r="A167" s="70">
        <v>43001</v>
      </c>
      <c r="B167" s="71" t="s">
        <v>1439</v>
      </c>
      <c r="D167" s="42">
        <v>8190000913</v>
      </c>
      <c r="E167" s="14" t="s">
        <v>1445</v>
      </c>
      <c r="F167" s="42" t="s">
        <v>1442</v>
      </c>
      <c r="G167" s="42" t="s">
        <v>1443</v>
      </c>
      <c r="H167" s="42" t="s">
        <v>1444</v>
      </c>
      <c r="I167" s="46">
        <v>50000</v>
      </c>
    </row>
    <row r="168" spans="1:9" x14ac:dyDescent="0.25">
      <c r="A168" s="70">
        <v>43024</v>
      </c>
      <c r="B168" s="71" t="s">
        <v>1447</v>
      </c>
      <c r="D168" s="42">
        <v>8191000742</v>
      </c>
      <c r="E168" s="14" t="s">
        <v>1453</v>
      </c>
      <c r="F168" s="42" t="s">
        <v>1450</v>
      </c>
      <c r="G168" s="42" t="s">
        <v>1451</v>
      </c>
      <c r="H168" s="42" t="s">
        <v>1452</v>
      </c>
      <c r="I168" s="46">
        <v>50000</v>
      </c>
    </row>
    <row r="169" spans="1:9" x14ac:dyDescent="0.25">
      <c r="A169" s="70">
        <v>43019</v>
      </c>
      <c r="B169" s="71" t="s">
        <v>1455</v>
      </c>
      <c r="D169" s="42">
        <v>8191001089</v>
      </c>
      <c r="E169" s="14" t="s">
        <v>1462</v>
      </c>
      <c r="F169" s="42" t="s">
        <v>1459</v>
      </c>
      <c r="G169" s="42" t="s">
        <v>1460</v>
      </c>
      <c r="H169" s="42" t="s">
        <v>1461</v>
      </c>
      <c r="I169" s="46">
        <v>50000</v>
      </c>
    </row>
    <row r="170" spans="1:9" x14ac:dyDescent="0.25">
      <c r="A170" s="78">
        <v>43043</v>
      </c>
      <c r="B170" s="79" t="s">
        <v>1463</v>
      </c>
      <c r="D170" s="42">
        <v>8392000777</v>
      </c>
      <c r="E170" s="14" t="s">
        <v>1470</v>
      </c>
      <c r="F170" s="42" t="s">
        <v>1467</v>
      </c>
      <c r="G170" s="42" t="s">
        <v>1468</v>
      </c>
      <c r="H170" s="42" t="s">
        <v>1469</v>
      </c>
      <c r="I170" s="46">
        <v>100000</v>
      </c>
    </row>
    <row r="171" spans="1:9" x14ac:dyDescent="0.25">
      <c r="A171" s="78">
        <v>43043</v>
      </c>
      <c r="B171" s="79" t="s">
        <v>1472</v>
      </c>
      <c r="D171" s="42">
        <v>8392000994</v>
      </c>
      <c r="E171" s="14" t="s">
        <v>1478</v>
      </c>
      <c r="F171" s="42" t="s">
        <v>1475</v>
      </c>
      <c r="G171" s="42" t="s">
        <v>1476</v>
      </c>
      <c r="H171" s="42" t="s">
        <v>1477</v>
      </c>
      <c r="I171" s="46">
        <v>50000</v>
      </c>
    </row>
    <row r="172" spans="1:9" x14ac:dyDescent="0.25">
      <c r="A172" s="70">
        <v>43049</v>
      </c>
      <c r="B172" s="71" t="s">
        <v>1479</v>
      </c>
      <c r="D172" s="42">
        <v>8392001015</v>
      </c>
      <c r="E172" s="14" t="s">
        <v>1485</v>
      </c>
      <c r="F172" s="42" t="s">
        <v>1482</v>
      </c>
      <c r="G172" s="42" t="s">
        <v>1483</v>
      </c>
      <c r="H172" s="42" t="s">
        <v>1484</v>
      </c>
      <c r="I172" s="46">
        <v>500000</v>
      </c>
    </row>
    <row r="173" spans="1:9" x14ac:dyDescent="0.25">
      <c r="A173" s="61">
        <v>43024</v>
      </c>
      <c r="B173" s="62" t="s">
        <v>1486</v>
      </c>
      <c r="D173" s="191">
        <v>8230000057</v>
      </c>
      <c r="E173" s="14" t="s">
        <v>1493</v>
      </c>
      <c r="F173" s="42" t="s">
        <v>1490</v>
      </c>
      <c r="G173" s="42" t="s">
        <v>1491</v>
      </c>
      <c r="H173" s="42" t="s">
        <v>1492</v>
      </c>
      <c r="I173" s="46">
        <v>50000</v>
      </c>
    </row>
    <row r="174" spans="1:9" x14ac:dyDescent="0.25">
      <c r="A174" s="61">
        <v>43043</v>
      </c>
      <c r="B174" s="62" t="s">
        <v>1494</v>
      </c>
      <c r="D174" s="191">
        <v>8264001412</v>
      </c>
      <c r="E174" s="14" t="s">
        <v>1501</v>
      </c>
      <c r="F174" s="42" t="s">
        <v>1498</v>
      </c>
      <c r="G174" s="42" t="s">
        <v>1499</v>
      </c>
      <c r="H174" s="42" t="s">
        <v>1500</v>
      </c>
      <c r="I174" s="46">
        <v>100000</v>
      </c>
    </row>
    <row r="175" spans="1:9" x14ac:dyDescent="0.25">
      <c r="A175" s="61">
        <v>43057</v>
      </c>
      <c r="B175" s="62" t="s">
        <v>1503</v>
      </c>
      <c r="D175" s="191">
        <v>8236000102</v>
      </c>
      <c r="E175" s="14" t="s">
        <v>746</v>
      </c>
      <c r="F175" s="42" t="s">
        <v>1504</v>
      </c>
      <c r="G175" s="42" t="s">
        <v>1505</v>
      </c>
      <c r="H175" s="42" t="s">
        <v>1506</v>
      </c>
      <c r="I175" s="46">
        <v>50000</v>
      </c>
    </row>
    <row r="176" spans="1:9" x14ac:dyDescent="0.25">
      <c r="A176" s="61">
        <v>43064</v>
      </c>
      <c r="B176" s="62" t="s">
        <v>1508</v>
      </c>
      <c r="D176" s="191">
        <v>8264001944</v>
      </c>
      <c r="E176" s="14" t="s">
        <v>1515</v>
      </c>
      <c r="F176" s="42" t="s">
        <v>1512</v>
      </c>
      <c r="G176" s="42" t="s">
        <v>1513</v>
      </c>
      <c r="H176" s="42" t="s">
        <v>1514</v>
      </c>
      <c r="I176" s="46">
        <v>50000</v>
      </c>
    </row>
    <row r="177" spans="1:9" x14ac:dyDescent="0.25">
      <c r="A177" s="61">
        <v>43065</v>
      </c>
      <c r="B177" s="62" t="s">
        <v>1516</v>
      </c>
      <c r="D177" s="191">
        <v>8264001040</v>
      </c>
      <c r="E177" s="14" t="s">
        <v>1523</v>
      </c>
      <c r="F177" s="42" t="s">
        <v>1520</v>
      </c>
      <c r="G177" s="42" t="s">
        <v>1521</v>
      </c>
      <c r="H177" s="42" t="s">
        <v>1522</v>
      </c>
      <c r="I177" s="46">
        <v>50000</v>
      </c>
    </row>
    <row r="178" spans="1:9" x14ac:dyDescent="0.25">
      <c r="A178" s="78">
        <v>43042</v>
      </c>
      <c r="B178" s="79" t="s">
        <v>1527</v>
      </c>
      <c r="D178" s="191">
        <v>8159000629</v>
      </c>
      <c r="E178" s="14" t="s">
        <v>1534</v>
      </c>
      <c r="F178" s="42" t="s">
        <v>1531</v>
      </c>
      <c r="G178" s="42" t="s">
        <v>1532</v>
      </c>
      <c r="H178" s="42" t="s">
        <v>1533</v>
      </c>
      <c r="I178" s="46">
        <v>50000</v>
      </c>
    </row>
    <row r="179" spans="1:9" x14ac:dyDescent="0.25">
      <c r="A179" s="82">
        <v>43043</v>
      </c>
      <c r="B179" s="83" t="s">
        <v>1536</v>
      </c>
      <c r="D179" s="191">
        <v>8159000589</v>
      </c>
      <c r="E179" s="14" t="s">
        <v>1544</v>
      </c>
      <c r="F179" s="42" t="s">
        <v>1541</v>
      </c>
      <c r="G179" s="42" t="s">
        <v>1542</v>
      </c>
      <c r="H179" s="42" t="s">
        <v>1543</v>
      </c>
      <c r="I179" s="46">
        <v>50000</v>
      </c>
    </row>
    <row r="180" spans="1:9" x14ac:dyDescent="0.25">
      <c r="A180" s="70">
        <v>43045</v>
      </c>
      <c r="B180" s="71" t="s">
        <v>1546</v>
      </c>
      <c r="D180" s="191">
        <v>8180000501</v>
      </c>
      <c r="E180" s="14" t="s">
        <v>1553</v>
      </c>
      <c r="F180" s="42" t="s">
        <v>1550</v>
      </c>
      <c r="G180" s="42" t="s">
        <v>1551</v>
      </c>
      <c r="H180" s="42" t="s">
        <v>1552</v>
      </c>
      <c r="I180" s="46">
        <v>100000</v>
      </c>
    </row>
    <row r="181" spans="1:9" x14ac:dyDescent="0.25">
      <c r="A181" s="70">
        <v>43050</v>
      </c>
      <c r="B181" s="71" t="s">
        <v>1554</v>
      </c>
      <c r="D181" s="191">
        <v>8189001533</v>
      </c>
      <c r="E181" s="14" t="s">
        <v>1561</v>
      </c>
      <c r="F181" s="42" t="s">
        <v>1558</v>
      </c>
      <c r="G181" s="42" t="s">
        <v>1559</v>
      </c>
      <c r="H181" s="42" t="s">
        <v>1560</v>
      </c>
      <c r="I181" s="46">
        <v>100000</v>
      </c>
    </row>
    <row r="182" spans="1:9" x14ac:dyDescent="0.25">
      <c r="A182" s="84">
        <v>43053</v>
      </c>
      <c r="B182" s="85" t="s">
        <v>1562</v>
      </c>
      <c r="D182" s="191">
        <v>8159000544</v>
      </c>
      <c r="E182" s="14" t="s">
        <v>1569</v>
      </c>
      <c r="F182" s="42" t="s">
        <v>1566</v>
      </c>
      <c r="G182" s="42" t="s">
        <v>1567</v>
      </c>
      <c r="H182" s="42" t="s">
        <v>1568</v>
      </c>
      <c r="I182" s="46">
        <v>100000</v>
      </c>
    </row>
    <row r="183" spans="1:9" x14ac:dyDescent="0.25">
      <c r="A183" s="52">
        <v>43042</v>
      </c>
      <c r="B183" s="58" t="s">
        <v>1573</v>
      </c>
      <c r="D183" s="42">
        <v>8155000092</v>
      </c>
      <c r="E183" s="14" t="s">
        <v>1579</v>
      </c>
      <c r="F183" s="42" t="s">
        <v>1576</v>
      </c>
      <c r="G183" s="42" t="s">
        <v>1577</v>
      </c>
      <c r="H183" s="42" t="s">
        <v>1578</v>
      </c>
      <c r="I183" s="46">
        <v>200000</v>
      </c>
    </row>
    <row r="184" spans="1:9" x14ac:dyDescent="0.25">
      <c r="A184" s="52">
        <v>43042</v>
      </c>
      <c r="B184" s="58" t="s">
        <v>1581</v>
      </c>
      <c r="D184" s="42">
        <v>8152000854</v>
      </c>
      <c r="E184" s="14" t="s">
        <v>1278</v>
      </c>
      <c r="F184" s="42" t="s">
        <v>1582</v>
      </c>
      <c r="G184" s="42" t="s">
        <v>1583</v>
      </c>
      <c r="H184" s="42" t="s">
        <v>1277</v>
      </c>
      <c r="I184" s="46">
        <v>150000</v>
      </c>
    </row>
    <row r="185" spans="1:9" x14ac:dyDescent="0.25">
      <c r="A185" s="52">
        <v>43056</v>
      </c>
      <c r="B185" s="58" t="s">
        <v>1584</v>
      </c>
      <c r="D185" s="42">
        <v>8158000136</v>
      </c>
      <c r="E185" s="14" t="s">
        <v>1590</v>
      </c>
      <c r="F185" s="42" t="s">
        <v>1587</v>
      </c>
      <c r="G185" s="42" t="s">
        <v>1588</v>
      </c>
      <c r="H185" s="42" t="s">
        <v>1589</v>
      </c>
      <c r="I185" s="46">
        <v>50000</v>
      </c>
    </row>
    <row r="186" spans="1:9" x14ac:dyDescent="0.25">
      <c r="A186" s="52">
        <v>43056</v>
      </c>
      <c r="B186" s="58" t="s">
        <v>1591</v>
      </c>
      <c r="D186" s="42">
        <v>8158000136</v>
      </c>
      <c r="E186" s="14" t="s">
        <v>1590</v>
      </c>
      <c r="F186" s="42" t="s">
        <v>1592</v>
      </c>
      <c r="G186" s="42" t="s">
        <v>1593</v>
      </c>
      <c r="H186" s="42" t="s">
        <v>1594</v>
      </c>
      <c r="I186" s="46">
        <v>50000</v>
      </c>
    </row>
    <row r="187" spans="1:9" x14ac:dyDescent="0.25">
      <c r="A187" s="63">
        <v>43047</v>
      </c>
      <c r="B187" s="45" t="s">
        <v>1596</v>
      </c>
      <c r="D187" s="42">
        <v>8163001174</v>
      </c>
      <c r="E187" s="14" t="s">
        <v>1602</v>
      </c>
      <c r="F187" s="42" t="s">
        <v>1599</v>
      </c>
      <c r="G187" s="42" t="s">
        <v>1600</v>
      </c>
      <c r="H187" s="42" t="s">
        <v>1601</v>
      </c>
      <c r="I187" s="46">
        <v>50000</v>
      </c>
    </row>
    <row r="188" spans="1:9" x14ac:dyDescent="0.25">
      <c r="A188" s="63">
        <v>43050</v>
      </c>
      <c r="B188" s="45" t="s">
        <v>1605</v>
      </c>
      <c r="D188" s="42">
        <v>8165000099</v>
      </c>
      <c r="E188" s="14" t="s">
        <v>1611</v>
      </c>
      <c r="F188" s="42" t="s">
        <v>1608</v>
      </c>
      <c r="G188" s="42" t="s">
        <v>1609</v>
      </c>
      <c r="H188" s="42" t="s">
        <v>1610</v>
      </c>
      <c r="I188" s="46">
        <v>50000</v>
      </c>
    </row>
    <row r="189" spans="1:9" x14ac:dyDescent="0.25">
      <c r="A189" s="70">
        <v>43058</v>
      </c>
      <c r="B189" s="71" t="s">
        <v>1612</v>
      </c>
      <c r="D189" s="42">
        <v>8171000066</v>
      </c>
      <c r="E189" s="14" t="s">
        <v>1618</v>
      </c>
      <c r="F189" s="42" t="s">
        <v>1615</v>
      </c>
      <c r="G189" s="42" t="s">
        <v>1616</v>
      </c>
      <c r="H189" s="42" t="s">
        <v>1617</v>
      </c>
      <c r="I189" s="46">
        <v>100000</v>
      </c>
    </row>
    <row r="190" spans="1:9" x14ac:dyDescent="0.25">
      <c r="A190" s="68">
        <v>43057</v>
      </c>
      <c r="B190" s="69" t="s">
        <v>1620</v>
      </c>
      <c r="D190" s="191">
        <v>8051001085</v>
      </c>
      <c r="E190" s="14" t="s">
        <v>1627</v>
      </c>
      <c r="F190" s="42" t="s">
        <v>1624</v>
      </c>
      <c r="G190" s="42" t="s">
        <v>1625</v>
      </c>
      <c r="H190" s="42" t="s">
        <v>1626</v>
      </c>
      <c r="I190" s="46">
        <v>50000</v>
      </c>
    </row>
    <row r="191" spans="1:9" x14ac:dyDescent="0.25">
      <c r="A191" s="68">
        <v>43066</v>
      </c>
      <c r="B191" s="69" t="s">
        <v>1629</v>
      </c>
      <c r="D191" s="191">
        <v>8027000410</v>
      </c>
      <c r="E191" s="14" t="s">
        <v>1637</v>
      </c>
      <c r="F191" s="42" t="s">
        <v>1634</v>
      </c>
      <c r="G191" s="42" t="s">
        <v>1635</v>
      </c>
      <c r="H191" s="42" t="s">
        <v>1636</v>
      </c>
      <c r="I191" s="46">
        <v>200000</v>
      </c>
    </row>
    <row r="192" spans="1:9" x14ac:dyDescent="0.25">
      <c r="A192" s="68">
        <v>43055</v>
      </c>
      <c r="B192" s="69" t="s">
        <v>1638</v>
      </c>
      <c r="D192" s="191">
        <v>8024000040</v>
      </c>
      <c r="E192" s="14" t="s">
        <v>1645</v>
      </c>
      <c r="F192" s="42" t="s">
        <v>1642</v>
      </c>
      <c r="G192" s="42" t="s">
        <v>1643</v>
      </c>
      <c r="H192" s="42" t="s">
        <v>1644</v>
      </c>
      <c r="I192" s="46">
        <v>50000</v>
      </c>
    </row>
    <row r="193" spans="1:9" x14ac:dyDescent="0.25">
      <c r="A193" s="70">
        <v>43040</v>
      </c>
      <c r="B193" s="71" t="s">
        <v>1660</v>
      </c>
      <c r="D193" s="42">
        <v>8172000270</v>
      </c>
      <c r="E193" s="14" t="s">
        <v>1666</v>
      </c>
      <c r="F193" s="42" t="s">
        <v>1663</v>
      </c>
      <c r="G193" s="42" t="s">
        <v>1664</v>
      </c>
      <c r="H193" s="42" t="s">
        <v>1665</v>
      </c>
      <c r="I193" s="46">
        <v>100000</v>
      </c>
    </row>
    <row r="194" spans="1:9" x14ac:dyDescent="0.25">
      <c r="A194" s="70">
        <v>43040</v>
      </c>
      <c r="B194" s="71" t="s">
        <v>1667</v>
      </c>
      <c r="D194" s="42">
        <v>8162000387</v>
      </c>
      <c r="E194" s="14" t="s">
        <v>316</v>
      </c>
      <c r="F194" s="42" t="s">
        <v>1668</v>
      </c>
      <c r="G194" s="42" t="s">
        <v>1669</v>
      </c>
      <c r="H194" s="42" t="s">
        <v>1670</v>
      </c>
      <c r="I194" s="46">
        <v>50000</v>
      </c>
    </row>
    <row r="195" spans="1:9" x14ac:dyDescent="0.25">
      <c r="A195" s="70">
        <v>43040</v>
      </c>
      <c r="B195" s="71" t="s">
        <v>1671</v>
      </c>
      <c r="D195" s="42">
        <v>8172000260</v>
      </c>
      <c r="E195" s="14" t="s">
        <v>1677</v>
      </c>
      <c r="F195" s="42" t="s">
        <v>1674</v>
      </c>
      <c r="G195" s="42" t="s">
        <v>1675</v>
      </c>
      <c r="H195" s="42" t="s">
        <v>1676</v>
      </c>
      <c r="I195" s="46">
        <v>100000</v>
      </c>
    </row>
    <row r="196" spans="1:9" x14ac:dyDescent="0.25">
      <c r="A196" s="70">
        <v>43040</v>
      </c>
      <c r="B196" s="71" t="s">
        <v>1678</v>
      </c>
      <c r="D196" s="42">
        <v>8179001260</v>
      </c>
      <c r="E196" s="14" t="s">
        <v>940</v>
      </c>
      <c r="F196" s="42" t="s">
        <v>1679</v>
      </c>
      <c r="G196" s="42" t="s">
        <v>1680</v>
      </c>
      <c r="H196" s="42" t="s">
        <v>1681</v>
      </c>
      <c r="I196" s="46">
        <v>100000</v>
      </c>
    </row>
    <row r="197" spans="1:9" x14ac:dyDescent="0.25">
      <c r="A197" s="70">
        <v>43040</v>
      </c>
      <c r="B197" s="71" t="s">
        <v>1682</v>
      </c>
      <c r="D197" s="42">
        <v>8179001122</v>
      </c>
      <c r="E197" s="14" t="s">
        <v>288</v>
      </c>
      <c r="F197" s="42" t="s">
        <v>1683</v>
      </c>
      <c r="G197" s="42" t="s">
        <v>1684</v>
      </c>
      <c r="H197" s="42" t="s">
        <v>1685</v>
      </c>
      <c r="I197" s="46">
        <v>100000</v>
      </c>
    </row>
    <row r="198" spans="1:9" x14ac:dyDescent="0.25">
      <c r="A198" s="78">
        <v>43041</v>
      </c>
      <c r="B198" s="79" t="s">
        <v>1686</v>
      </c>
      <c r="D198" s="42">
        <v>8172000477</v>
      </c>
      <c r="E198" s="14" t="s">
        <v>1692</v>
      </c>
      <c r="F198" s="42" t="s">
        <v>1689</v>
      </c>
      <c r="G198" s="42" t="s">
        <v>1690</v>
      </c>
      <c r="H198" s="42" t="s">
        <v>1691</v>
      </c>
      <c r="I198" s="46">
        <v>100000</v>
      </c>
    </row>
    <row r="199" spans="1:9" x14ac:dyDescent="0.25">
      <c r="A199" s="78">
        <v>43041</v>
      </c>
      <c r="B199" s="79" t="s">
        <v>1693</v>
      </c>
      <c r="D199" s="42">
        <v>8172000273</v>
      </c>
      <c r="E199" s="14" t="s">
        <v>1699</v>
      </c>
      <c r="F199" s="42" t="s">
        <v>1696</v>
      </c>
      <c r="G199" s="42" t="s">
        <v>1697</v>
      </c>
      <c r="H199" s="42" t="s">
        <v>1698</v>
      </c>
      <c r="I199" s="46">
        <v>100000</v>
      </c>
    </row>
    <row r="200" spans="1:9" x14ac:dyDescent="0.25">
      <c r="A200" s="78">
        <v>43041</v>
      </c>
      <c r="B200" s="79" t="s">
        <v>1700</v>
      </c>
      <c r="D200" s="42">
        <v>8172000300</v>
      </c>
      <c r="E200" s="14" t="s">
        <v>1706</v>
      </c>
      <c r="F200" s="42" t="s">
        <v>1703</v>
      </c>
      <c r="G200" s="42" t="s">
        <v>1704</v>
      </c>
      <c r="H200" s="42" t="s">
        <v>1705</v>
      </c>
      <c r="I200" s="46">
        <v>50000</v>
      </c>
    </row>
    <row r="201" spans="1:9" x14ac:dyDescent="0.25">
      <c r="A201" s="78">
        <v>43041</v>
      </c>
      <c r="B201" s="79" t="s">
        <v>1707</v>
      </c>
      <c r="D201" s="42">
        <v>8179001314</v>
      </c>
      <c r="E201" s="14" t="s">
        <v>1713</v>
      </c>
      <c r="F201" s="42" t="s">
        <v>1710</v>
      </c>
      <c r="G201" s="42" t="s">
        <v>1711</v>
      </c>
      <c r="H201" s="42" t="s">
        <v>1712</v>
      </c>
      <c r="I201" s="46">
        <v>100000</v>
      </c>
    </row>
    <row r="202" spans="1:9" x14ac:dyDescent="0.25">
      <c r="A202" s="78">
        <v>43041</v>
      </c>
      <c r="B202" s="79" t="s">
        <v>1725</v>
      </c>
      <c r="D202" s="42">
        <v>8172000412</v>
      </c>
      <c r="E202" s="14" t="s">
        <v>1731</v>
      </c>
      <c r="F202" s="42" t="s">
        <v>1728</v>
      </c>
      <c r="G202" s="42" t="s">
        <v>1729</v>
      </c>
      <c r="H202" s="42" t="s">
        <v>1730</v>
      </c>
      <c r="I202" s="46">
        <v>50000</v>
      </c>
    </row>
    <row r="203" spans="1:9" x14ac:dyDescent="0.25">
      <c r="A203" s="78">
        <v>43042</v>
      </c>
      <c r="B203" s="79" t="s">
        <v>1732</v>
      </c>
      <c r="D203" s="42">
        <v>8172000259</v>
      </c>
      <c r="E203" s="14" t="s">
        <v>154</v>
      </c>
      <c r="F203" s="42" t="s">
        <v>1733</v>
      </c>
      <c r="G203" s="42" t="s">
        <v>1734</v>
      </c>
      <c r="H203" s="42" t="s">
        <v>1735</v>
      </c>
      <c r="I203" s="46">
        <v>50000</v>
      </c>
    </row>
    <row r="204" spans="1:9" x14ac:dyDescent="0.25">
      <c r="A204" s="78">
        <v>43042</v>
      </c>
      <c r="B204" s="79" t="s">
        <v>1736</v>
      </c>
      <c r="D204" s="42">
        <v>8179001122</v>
      </c>
      <c r="E204" s="14" t="s">
        <v>288</v>
      </c>
      <c r="F204" s="42" t="s">
        <v>1737</v>
      </c>
      <c r="G204" s="42" t="s">
        <v>1738</v>
      </c>
      <c r="H204" s="42" t="s">
        <v>1739</v>
      </c>
      <c r="I204" s="46">
        <v>100000</v>
      </c>
    </row>
    <row r="205" spans="1:9" x14ac:dyDescent="0.25">
      <c r="A205" s="78">
        <v>43043</v>
      </c>
      <c r="B205" s="79" t="s">
        <v>1740</v>
      </c>
      <c r="D205" s="42">
        <v>8169000457</v>
      </c>
      <c r="E205" s="14" t="s">
        <v>1746</v>
      </c>
      <c r="F205" s="42" t="s">
        <v>1743</v>
      </c>
      <c r="G205" s="42" t="s">
        <v>1744</v>
      </c>
      <c r="H205" s="42" t="s">
        <v>1745</v>
      </c>
      <c r="I205" s="46">
        <v>50000</v>
      </c>
    </row>
    <row r="206" spans="1:9" x14ac:dyDescent="0.25">
      <c r="A206" s="78">
        <v>43043</v>
      </c>
      <c r="B206" s="79" t="s">
        <v>1747</v>
      </c>
      <c r="D206" s="42">
        <v>8179001253</v>
      </c>
      <c r="E206" s="14" t="s">
        <v>1753</v>
      </c>
      <c r="F206" s="42" t="s">
        <v>1750</v>
      </c>
      <c r="G206" s="42" t="s">
        <v>1751</v>
      </c>
      <c r="H206" s="42" t="s">
        <v>1752</v>
      </c>
      <c r="I206" s="46">
        <v>50000</v>
      </c>
    </row>
    <row r="207" spans="1:9" x14ac:dyDescent="0.25">
      <c r="A207" s="78">
        <v>43043</v>
      </c>
      <c r="B207" s="79" t="s">
        <v>1754</v>
      </c>
      <c r="D207" s="42">
        <v>8179001293</v>
      </c>
      <c r="E207" s="14" t="s">
        <v>263</v>
      </c>
      <c r="F207" s="42" t="s">
        <v>1755</v>
      </c>
      <c r="G207" s="42" t="s">
        <v>1756</v>
      </c>
      <c r="H207" s="42" t="s">
        <v>1757</v>
      </c>
      <c r="I207" s="46">
        <v>50000</v>
      </c>
    </row>
    <row r="208" spans="1:9" x14ac:dyDescent="0.25">
      <c r="A208" s="78">
        <v>43043</v>
      </c>
      <c r="B208" s="79" t="s">
        <v>1758</v>
      </c>
      <c r="D208" s="42">
        <v>8172000415</v>
      </c>
      <c r="E208" s="14" t="s">
        <v>1764</v>
      </c>
      <c r="F208" s="42" t="s">
        <v>1761</v>
      </c>
      <c r="G208" s="42" t="s">
        <v>1762</v>
      </c>
      <c r="H208" s="42" t="s">
        <v>1763</v>
      </c>
      <c r="I208" s="46">
        <v>100000</v>
      </c>
    </row>
    <row r="209" spans="1:9" x14ac:dyDescent="0.25">
      <c r="A209" s="78">
        <v>43043</v>
      </c>
      <c r="B209" s="79" t="s">
        <v>1765</v>
      </c>
      <c r="D209" s="42">
        <v>8173000138</v>
      </c>
      <c r="E209" s="14" t="s">
        <v>1771</v>
      </c>
      <c r="F209" s="42" t="s">
        <v>1768</v>
      </c>
      <c r="G209" s="42" t="s">
        <v>1769</v>
      </c>
      <c r="H209" s="42" t="s">
        <v>1770</v>
      </c>
      <c r="I209" s="46">
        <v>50000</v>
      </c>
    </row>
    <row r="210" spans="1:9" x14ac:dyDescent="0.25">
      <c r="A210" s="70">
        <v>43044</v>
      </c>
      <c r="B210" s="71" t="s">
        <v>1772</v>
      </c>
      <c r="D210" s="42">
        <v>8179001142</v>
      </c>
      <c r="E210" s="14" t="s">
        <v>1778</v>
      </c>
      <c r="F210" s="42" t="s">
        <v>1775</v>
      </c>
      <c r="G210" s="42" t="s">
        <v>1776</v>
      </c>
      <c r="H210" s="42" t="s">
        <v>1777</v>
      </c>
      <c r="I210" s="46">
        <v>100000</v>
      </c>
    </row>
    <row r="211" spans="1:9" x14ac:dyDescent="0.25">
      <c r="A211" s="70">
        <v>43044</v>
      </c>
      <c r="B211" s="71" t="s">
        <v>1779</v>
      </c>
      <c r="D211" s="42">
        <v>8172000414</v>
      </c>
      <c r="E211" s="14" t="s">
        <v>449</v>
      </c>
      <c r="F211" s="42" t="s">
        <v>1780</v>
      </c>
      <c r="G211" s="42" t="s">
        <v>1781</v>
      </c>
      <c r="H211" s="42" t="s">
        <v>1782</v>
      </c>
      <c r="I211" s="46">
        <v>50000</v>
      </c>
    </row>
    <row r="212" spans="1:9" x14ac:dyDescent="0.25">
      <c r="A212" s="70">
        <v>43044</v>
      </c>
      <c r="B212" s="71" t="s">
        <v>1783</v>
      </c>
      <c r="D212" s="42">
        <v>8169000527</v>
      </c>
      <c r="E212" s="14" t="s">
        <v>1789</v>
      </c>
      <c r="F212" s="42" t="s">
        <v>1786</v>
      </c>
      <c r="G212" s="42" t="s">
        <v>1787</v>
      </c>
      <c r="H212" s="42" t="s">
        <v>1788</v>
      </c>
      <c r="I212" s="46">
        <v>100000</v>
      </c>
    </row>
    <row r="213" spans="1:9" x14ac:dyDescent="0.25">
      <c r="A213" s="70">
        <v>43044</v>
      </c>
      <c r="B213" s="71" t="s">
        <v>1790</v>
      </c>
      <c r="D213" s="42">
        <v>8169000402</v>
      </c>
      <c r="E213" s="14" t="s">
        <v>1796</v>
      </c>
      <c r="F213" s="42" t="s">
        <v>1793</v>
      </c>
      <c r="G213" s="42" t="s">
        <v>1794</v>
      </c>
      <c r="H213" s="42" t="s">
        <v>1795</v>
      </c>
      <c r="I213" s="46">
        <v>100000</v>
      </c>
    </row>
    <row r="214" spans="1:9" x14ac:dyDescent="0.25">
      <c r="A214" s="70">
        <v>43045</v>
      </c>
      <c r="B214" s="71" t="s">
        <v>1797</v>
      </c>
      <c r="D214" s="42">
        <v>8179001315</v>
      </c>
      <c r="E214" s="14" t="s">
        <v>1108</v>
      </c>
      <c r="F214" s="42" t="s">
        <v>1798</v>
      </c>
      <c r="G214" s="42" t="s">
        <v>1799</v>
      </c>
      <c r="H214" s="42" t="s">
        <v>1800</v>
      </c>
      <c r="I214" s="46">
        <v>50000</v>
      </c>
    </row>
    <row r="215" spans="1:9" x14ac:dyDescent="0.25">
      <c r="A215" s="70">
        <v>43046</v>
      </c>
      <c r="B215" s="71" t="s">
        <v>1801</v>
      </c>
      <c r="D215" s="42">
        <v>8169000485</v>
      </c>
      <c r="E215" s="14" t="s">
        <v>249</v>
      </c>
      <c r="F215" s="42" t="s">
        <v>1803</v>
      </c>
      <c r="G215" s="42" t="s">
        <v>1804</v>
      </c>
      <c r="H215" s="42" t="s">
        <v>1805</v>
      </c>
      <c r="I215" s="46">
        <v>100000</v>
      </c>
    </row>
    <row r="216" spans="1:9" x14ac:dyDescent="0.25">
      <c r="A216" s="70">
        <v>43046</v>
      </c>
      <c r="B216" s="71" t="s">
        <v>1806</v>
      </c>
      <c r="D216" s="42">
        <v>8172000288</v>
      </c>
      <c r="E216" s="14" t="s">
        <v>190</v>
      </c>
      <c r="F216" s="42" t="s">
        <v>1808</v>
      </c>
      <c r="G216" s="42" t="s">
        <v>1809</v>
      </c>
      <c r="H216" s="42" t="s">
        <v>1810</v>
      </c>
      <c r="I216" s="46">
        <v>150000</v>
      </c>
    </row>
    <row r="217" spans="1:9" x14ac:dyDescent="0.25">
      <c r="A217" s="70">
        <v>43046</v>
      </c>
      <c r="B217" s="71" t="s">
        <v>1811</v>
      </c>
      <c r="D217" s="42">
        <v>8179001297</v>
      </c>
      <c r="E217" s="14" t="s">
        <v>1817</v>
      </c>
      <c r="F217" s="42" t="s">
        <v>1814</v>
      </c>
      <c r="G217" s="42" t="s">
        <v>1815</v>
      </c>
      <c r="H217" s="42" t="s">
        <v>1816</v>
      </c>
      <c r="I217" s="46">
        <v>100000</v>
      </c>
    </row>
    <row r="218" spans="1:9" x14ac:dyDescent="0.25">
      <c r="A218" s="84">
        <v>43047</v>
      </c>
      <c r="B218" s="85" t="s">
        <v>1818</v>
      </c>
      <c r="D218" s="42">
        <v>8179001151</v>
      </c>
      <c r="E218" s="14" t="s">
        <v>1824</v>
      </c>
      <c r="F218" s="42" t="s">
        <v>1821</v>
      </c>
      <c r="G218" s="42" t="s">
        <v>1822</v>
      </c>
      <c r="H218" s="42" t="s">
        <v>1823</v>
      </c>
      <c r="I218" s="46">
        <v>100000</v>
      </c>
    </row>
    <row r="219" spans="1:9" x14ac:dyDescent="0.25">
      <c r="A219" s="84">
        <v>43047</v>
      </c>
      <c r="B219" s="85" t="s">
        <v>1825</v>
      </c>
      <c r="D219" s="42">
        <v>8173000154</v>
      </c>
      <c r="E219" s="14" t="s">
        <v>1831</v>
      </c>
      <c r="F219" s="42" t="s">
        <v>1828</v>
      </c>
      <c r="G219" s="42" t="s">
        <v>1829</v>
      </c>
      <c r="H219" s="42" t="s">
        <v>1830</v>
      </c>
      <c r="I219" s="46">
        <v>50000</v>
      </c>
    </row>
    <row r="220" spans="1:9" x14ac:dyDescent="0.25">
      <c r="A220" s="84">
        <v>43047</v>
      </c>
      <c r="B220" s="85" t="s">
        <v>1832</v>
      </c>
      <c r="D220" s="42">
        <v>8172000465</v>
      </c>
      <c r="E220" s="14" t="s">
        <v>1838</v>
      </c>
      <c r="F220" s="42" t="s">
        <v>1835</v>
      </c>
      <c r="G220" s="42" t="s">
        <v>1836</v>
      </c>
      <c r="H220" s="42" t="s">
        <v>1837</v>
      </c>
      <c r="I220" s="46">
        <v>50000</v>
      </c>
    </row>
    <row r="221" spans="1:9" x14ac:dyDescent="0.25">
      <c r="A221" s="84">
        <v>43047</v>
      </c>
      <c r="B221" s="85" t="s">
        <v>1839</v>
      </c>
      <c r="D221" s="42">
        <v>8172000477</v>
      </c>
      <c r="E221" s="14" t="s">
        <v>1692</v>
      </c>
      <c r="F221" s="42" t="s">
        <v>1840</v>
      </c>
      <c r="G221" s="42" t="s">
        <v>1841</v>
      </c>
      <c r="H221" s="42" t="s">
        <v>1842</v>
      </c>
      <c r="I221" s="46">
        <v>100000</v>
      </c>
    </row>
    <row r="222" spans="1:9" x14ac:dyDescent="0.25">
      <c r="A222" s="84">
        <v>43047</v>
      </c>
      <c r="B222" s="85" t="s">
        <v>1850</v>
      </c>
      <c r="D222" s="42">
        <v>8169000402</v>
      </c>
      <c r="E222" s="14" t="s">
        <v>1796</v>
      </c>
      <c r="F222" s="42" t="s">
        <v>1851</v>
      </c>
      <c r="G222" s="42" t="s">
        <v>1852</v>
      </c>
      <c r="H222" s="42" t="s">
        <v>1853</v>
      </c>
      <c r="I222" s="46">
        <v>50000</v>
      </c>
    </row>
    <row r="223" spans="1:9" x14ac:dyDescent="0.25">
      <c r="A223" s="70">
        <v>43048</v>
      </c>
      <c r="B223" s="71" t="s">
        <v>1854</v>
      </c>
      <c r="D223" s="42">
        <v>8169000402</v>
      </c>
      <c r="E223" s="14" t="s">
        <v>1796</v>
      </c>
      <c r="F223" s="42" t="s">
        <v>1855</v>
      </c>
      <c r="G223" s="42" t="s">
        <v>1856</v>
      </c>
      <c r="H223" s="42" t="s">
        <v>1857</v>
      </c>
      <c r="I223" s="46">
        <v>50000</v>
      </c>
    </row>
    <row r="224" spans="1:9" x14ac:dyDescent="0.25">
      <c r="A224" s="70">
        <v>43048</v>
      </c>
      <c r="B224" s="71" t="s">
        <v>1858</v>
      </c>
      <c r="D224" s="42">
        <v>8172000272</v>
      </c>
      <c r="E224" s="14" t="s">
        <v>1864</v>
      </c>
      <c r="F224" s="42" t="s">
        <v>1861</v>
      </c>
      <c r="G224" s="42" t="s">
        <v>1862</v>
      </c>
      <c r="H224" s="42" t="s">
        <v>1863</v>
      </c>
      <c r="I224" s="46">
        <v>50000</v>
      </c>
    </row>
    <row r="225" spans="1:9" x14ac:dyDescent="0.25">
      <c r="A225" s="70">
        <v>43048</v>
      </c>
      <c r="B225" s="71" t="s">
        <v>1865</v>
      </c>
      <c r="D225" s="42">
        <v>8169000511</v>
      </c>
      <c r="E225" s="14" t="s">
        <v>1871</v>
      </c>
      <c r="F225" s="42" t="s">
        <v>1868</v>
      </c>
      <c r="G225" s="42" t="s">
        <v>1869</v>
      </c>
      <c r="H225" s="42" t="s">
        <v>1870</v>
      </c>
      <c r="I225" s="46">
        <v>100000</v>
      </c>
    </row>
    <row r="226" spans="1:9" x14ac:dyDescent="0.25">
      <c r="A226" s="70">
        <v>43050</v>
      </c>
      <c r="B226" s="71" t="s">
        <v>1879</v>
      </c>
      <c r="D226" s="42">
        <v>8169000505</v>
      </c>
      <c r="E226" s="14" t="s">
        <v>1101</v>
      </c>
      <c r="F226" s="42" t="s">
        <v>1881</v>
      </c>
      <c r="G226" s="42" t="s">
        <v>1882</v>
      </c>
      <c r="H226" s="42" t="s">
        <v>1883</v>
      </c>
      <c r="I226" s="46">
        <v>50000</v>
      </c>
    </row>
    <row r="227" spans="1:9" x14ac:dyDescent="0.25">
      <c r="A227" s="70">
        <v>43050</v>
      </c>
      <c r="B227" s="71" t="s">
        <v>1884</v>
      </c>
      <c r="D227" s="42">
        <v>8179001253</v>
      </c>
      <c r="E227" s="14" t="s">
        <v>1753</v>
      </c>
      <c r="F227" s="42" t="s">
        <v>1885</v>
      </c>
      <c r="G227" s="42" t="s">
        <v>1886</v>
      </c>
      <c r="H227" s="42" t="s">
        <v>1887</v>
      </c>
      <c r="I227" s="46">
        <v>50000</v>
      </c>
    </row>
    <row r="228" spans="1:9" x14ac:dyDescent="0.25">
      <c r="A228" s="70">
        <v>43050</v>
      </c>
      <c r="B228" s="71" t="s">
        <v>1888</v>
      </c>
      <c r="D228" s="42">
        <v>8179001277</v>
      </c>
      <c r="E228" s="14" t="s">
        <v>1894</v>
      </c>
      <c r="F228" s="42" t="s">
        <v>1891</v>
      </c>
      <c r="G228" s="42" t="s">
        <v>1892</v>
      </c>
      <c r="H228" s="42" t="s">
        <v>1893</v>
      </c>
      <c r="I228" s="46">
        <v>50000</v>
      </c>
    </row>
    <row r="229" spans="1:9" x14ac:dyDescent="0.25">
      <c r="A229" s="70">
        <v>43050</v>
      </c>
      <c r="B229" s="71" t="s">
        <v>1895</v>
      </c>
      <c r="D229" s="42">
        <v>8169000442</v>
      </c>
      <c r="E229" s="14" t="s">
        <v>1026</v>
      </c>
      <c r="F229" s="42" t="s">
        <v>1896</v>
      </c>
      <c r="G229" s="42" t="s">
        <v>1897</v>
      </c>
      <c r="H229" s="42" t="s">
        <v>1898</v>
      </c>
      <c r="I229" s="46">
        <v>100000</v>
      </c>
    </row>
    <row r="230" spans="1:9" x14ac:dyDescent="0.25">
      <c r="A230" s="70">
        <v>43050</v>
      </c>
      <c r="B230" s="71" t="s">
        <v>1899</v>
      </c>
      <c r="D230" s="42">
        <v>8169000789</v>
      </c>
      <c r="E230" s="14" t="s">
        <v>1905</v>
      </c>
      <c r="F230" s="42" t="s">
        <v>1902</v>
      </c>
      <c r="G230" s="42" t="s">
        <v>1903</v>
      </c>
      <c r="H230" s="42" t="s">
        <v>1904</v>
      </c>
      <c r="I230" s="46">
        <v>50000</v>
      </c>
    </row>
    <row r="231" spans="1:9" x14ac:dyDescent="0.25">
      <c r="A231" s="70">
        <v>43051</v>
      </c>
      <c r="B231" s="71" t="s">
        <v>1906</v>
      </c>
      <c r="D231" s="42">
        <v>8179001292</v>
      </c>
      <c r="E231" s="14" t="s">
        <v>1912</v>
      </c>
      <c r="F231" s="42" t="s">
        <v>1909</v>
      </c>
      <c r="G231" s="42" t="s">
        <v>1910</v>
      </c>
      <c r="H231" s="42" t="s">
        <v>1911</v>
      </c>
      <c r="I231" s="46">
        <v>100000</v>
      </c>
    </row>
    <row r="232" spans="1:9" x14ac:dyDescent="0.25">
      <c r="A232" s="70">
        <v>43051</v>
      </c>
      <c r="B232" s="71" t="s">
        <v>1920</v>
      </c>
      <c r="D232" s="42">
        <v>8173000137</v>
      </c>
      <c r="E232" s="14" t="s">
        <v>1181</v>
      </c>
      <c r="F232" s="42" t="s">
        <v>1921</v>
      </c>
      <c r="G232" s="42" t="s">
        <v>1922</v>
      </c>
      <c r="H232" s="42" t="s">
        <v>1923</v>
      </c>
      <c r="I232" s="46">
        <v>50000</v>
      </c>
    </row>
    <row r="233" spans="1:9" x14ac:dyDescent="0.25">
      <c r="A233" s="70">
        <v>43051</v>
      </c>
      <c r="B233" s="71" t="s">
        <v>1924</v>
      </c>
      <c r="D233" s="42">
        <v>8169000436</v>
      </c>
      <c r="E233" s="14" t="s">
        <v>1930</v>
      </c>
      <c r="F233" s="42" t="s">
        <v>1927</v>
      </c>
      <c r="G233" s="42" t="s">
        <v>1928</v>
      </c>
      <c r="H233" s="42" t="s">
        <v>1929</v>
      </c>
      <c r="I233" s="46">
        <v>100000</v>
      </c>
    </row>
    <row r="234" spans="1:9" x14ac:dyDescent="0.25">
      <c r="A234" s="70">
        <v>43052</v>
      </c>
      <c r="B234" s="71" t="s">
        <v>1938</v>
      </c>
      <c r="D234" s="42">
        <v>8179001221</v>
      </c>
      <c r="E234" s="14" t="s">
        <v>1044</v>
      </c>
      <c r="F234" s="42" t="s">
        <v>1939</v>
      </c>
      <c r="G234" s="42" t="s">
        <v>1940</v>
      </c>
      <c r="H234" s="42" t="s">
        <v>1941</v>
      </c>
      <c r="I234" s="46">
        <v>50000</v>
      </c>
    </row>
    <row r="235" spans="1:9" x14ac:dyDescent="0.25">
      <c r="A235" s="70">
        <v>43052</v>
      </c>
      <c r="B235" s="71" t="s">
        <v>1942</v>
      </c>
      <c r="D235" s="42">
        <v>8169000368</v>
      </c>
      <c r="E235" s="14" t="s">
        <v>1948</v>
      </c>
      <c r="F235" s="42" t="s">
        <v>1945</v>
      </c>
      <c r="G235" s="42" t="s">
        <v>1946</v>
      </c>
      <c r="H235" s="42" t="s">
        <v>1947</v>
      </c>
      <c r="I235" s="46">
        <v>100000</v>
      </c>
    </row>
    <row r="236" spans="1:9" x14ac:dyDescent="0.25">
      <c r="A236" s="84">
        <v>43053</v>
      </c>
      <c r="B236" s="85" t="s">
        <v>1949</v>
      </c>
      <c r="D236" s="42">
        <v>8179001112</v>
      </c>
      <c r="E236" s="14" t="s">
        <v>1955</v>
      </c>
      <c r="F236" s="42" t="s">
        <v>1952</v>
      </c>
      <c r="G236" s="42" t="s">
        <v>1953</v>
      </c>
      <c r="H236" s="42" t="s">
        <v>1954</v>
      </c>
      <c r="I236" s="46">
        <v>50000</v>
      </c>
    </row>
    <row r="237" spans="1:9" x14ac:dyDescent="0.25">
      <c r="A237" s="84">
        <v>43053</v>
      </c>
      <c r="B237" s="85" t="s">
        <v>1956</v>
      </c>
      <c r="D237" s="42">
        <v>8169000371</v>
      </c>
      <c r="E237" s="14" t="s">
        <v>1962</v>
      </c>
      <c r="F237" s="42" t="s">
        <v>1959</v>
      </c>
      <c r="G237" s="42" t="s">
        <v>1960</v>
      </c>
      <c r="H237" s="42" t="s">
        <v>1961</v>
      </c>
      <c r="I237" s="46">
        <v>100000</v>
      </c>
    </row>
    <row r="238" spans="1:9" x14ac:dyDescent="0.25">
      <c r="A238" s="84">
        <v>43053</v>
      </c>
      <c r="B238" s="85" t="s">
        <v>1967</v>
      </c>
      <c r="D238" s="42">
        <v>8172000411</v>
      </c>
      <c r="E238" s="14" t="s">
        <v>1973</v>
      </c>
      <c r="F238" s="42" t="s">
        <v>1970</v>
      </c>
      <c r="G238" s="42" t="s">
        <v>1971</v>
      </c>
      <c r="H238" s="42" t="s">
        <v>1972</v>
      </c>
      <c r="I238" s="46">
        <v>100000</v>
      </c>
    </row>
    <row r="239" spans="1:9" x14ac:dyDescent="0.25">
      <c r="A239" s="70">
        <v>43055</v>
      </c>
      <c r="B239" s="71" t="s">
        <v>1974</v>
      </c>
      <c r="D239" s="42">
        <v>8173000152</v>
      </c>
      <c r="E239" s="14" t="s">
        <v>1980</v>
      </c>
      <c r="F239" s="42" t="s">
        <v>1977</v>
      </c>
      <c r="G239" s="42" t="s">
        <v>1978</v>
      </c>
      <c r="H239" s="42" t="s">
        <v>1979</v>
      </c>
      <c r="I239" s="46">
        <v>100000</v>
      </c>
    </row>
    <row r="240" spans="1:9" x14ac:dyDescent="0.25">
      <c r="A240" s="70">
        <v>43055</v>
      </c>
      <c r="B240" s="71" t="s">
        <v>1981</v>
      </c>
      <c r="D240" s="42">
        <v>8169000329</v>
      </c>
      <c r="E240" s="14" t="s">
        <v>1987</v>
      </c>
      <c r="F240" s="42" t="s">
        <v>1984</v>
      </c>
      <c r="G240" s="42" t="s">
        <v>1985</v>
      </c>
      <c r="H240" s="42" t="s">
        <v>1986</v>
      </c>
      <c r="I240" s="46">
        <v>50000</v>
      </c>
    </row>
    <row r="241" spans="1:9" x14ac:dyDescent="0.25">
      <c r="A241" s="70">
        <v>43055</v>
      </c>
      <c r="B241" s="71" t="s">
        <v>1988</v>
      </c>
      <c r="D241" s="42">
        <v>8172000318</v>
      </c>
      <c r="E241" s="14" t="s">
        <v>575</v>
      </c>
      <c r="F241" s="42" t="s">
        <v>1990</v>
      </c>
      <c r="G241" s="42" t="s">
        <v>1991</v>
      </c>
      <c r="H241" s="42" t="s">
        <v>1992</v>
      </c>
      <c r="I241" s="46">
        <v>100000</v>
      </c>
    </row>
    <row r="242" spans="1:9" x14ac:dyDescent="0.25">
      <c r="A242" s="70">
        <v>43055</v>
      </c>
      <c r="B242" s="71" t="s">
        <v>1993</v>
      </c>
      <c r="D242" s="42">
        <v>8173000146</v>
      </c>
      <c r="E242" s="14" t="s">
        <v>1999</v>
      </c>
      <c r="F242" s="42" t="s">
        <v>1996</v>
      </c>
      <c r="G242" s="42" t="s">
        <v>1997</v>
      </c>
      <c r="H242" s="42" t="s">
        <v>1998</v>
      </c>
      <c r="I242" s="46">
        <v>100000</v>
      </c>
    </row>
    <row r="243" spans="1:9" x14ac:dyDescent="0.25">
      <c r="A243" s="70">
        <v>43056</v>
      </c>
      <c r="B243" s="71" t="s">
        <v>2000</v>
      </c>
      <c r="D243" s="42">
        <v>8172000273</v>
      </c>
      <c r="E243" s="14" t="s">
        <v>1699</v>
      </c>
      <c r="F243" s="42" t="s">
        <v>2001</v>
      </c>
      <c r="G243" s="42" t="s">
        <v>2002</v>
      </c>
      <c r="H243" s="42" t="s">
        <v>2003</v>
      </c>
      <c r="I243" s="46">
        <v>100000</v>
      </c>
    </row>
    <row r="244" spans="1:9" x14ac:dyDescent="0.25">
      <c r="A244" s="70">
        <v>43056</v>
      </c>
      <c r="B244" s="71" t="s">
        <v>2004</v>
      </c>
      <c r="D244" s="42">
        <v>8169000796</v>
      </c>
      <c r="E244" s="14" t="s">
        <v>2010</v>
      </c>
      <c r="F244" s="42" t="s">
        <v>2007</v>
      </c>
      <c r="G244" s="42" t="s">
        <v>2008</v>
      </c>
      <c r="H244" s="42" t="s">
        <v>2009</v>
      </c>
      <c r="I244" s="46">
        <v>100000</v>
      </c>
    </row>
    <row r="245" spans="1:9" x14ac:dyDescent="0.25">
      <c r="A245" s="70">
        <v>43056</v>
      </c>
      <c r="B245" s="71" t="s">
        <v>2011</v>
      </c>
      <c r="D245" s="42">
        <v>8169000431</v>
      </c>
      <c r="E245" s="14" t="s">
        <v>1055</v>
      </c>
      <c r="F245" s="42" t="s">
        <v>2012</v>
      </c>
      <c r="G245" s="42" t="s">
        <v>2013</v>
      </c>
      <c r="H245" s="42" t="s">
        <v>2014</v>
      </c>
      <c r="I245" s="46">
        <v>50000</v>
      </c>
    </row>
    <row r="246" spans="1:9" x14ac:dyDescent="0.25">
      <c r="A246" s="70">
        <v>43056</v>
      </c>
      <c r="B246" s="71" t="s">
        <v>2015</v>
      </c>
      <c r="D246" s="42">
        <v>8169000341</v>
      </c>
      <c r="E246" s="14" t="s">
        <v>2021</v>
      </c>
      <c r="F246" s="42" t="s">
        <v>2018</v>
      </c>
      <c r="G246" s="42" t="s">
        <v>2019</v>
      </c>
      <c r="H246" s="42" t="s">
        <v>2020</v>
      </c>
      <c r="I246" s="46">
        <v>100000</v>
      </c>
    </row>
    <row r="247" spans="1:9" x14ac:dyDescent="0.25">
      <c r="A247" s="70">
        <v>43057</v>
      </c>
      <c r="B247" s="71" t="s">
        <v>2022</v>
      </c>
      <c r="D247" s="42">
        <v>8179001095</v>
      </c>
      <c r="E247" s="14" t="s">
        <v>2028</v>
      </c>
      <c r="F247" s="42" t="s">
        <v>2025</v>
      </c>
      <c r="G247" s="42" t="s">
        <v>2026</v>
      </c>
      <c r="H247" s="42" t="s">
        <v>2027</v>
      </c>
      <c r="I247" s="46">
        <v>100000</v>
      </c>
    </row>
    <row r="248" spans="1:9" x14ac:dyDescent="0.25">
      <c r="A248" s="70">
        <v>43057</v>
      </c>
      <c r="B248" s="71" t="s">
        <v>2029</v>
      </c>
      <c r="D248" s="42">
        <v>8162000378</v>
      </c>
      <c r="E248" s="14" t="s">
        <v>2035</v>
      </c>
      <c r="F248" s="42" t="s">
        <v>2032</v>
      </c>
      <c r="G248" s="42" t="s">
        <v>2033</v>
      </c>
      <c r="H248" s="42" t="s">
        <v>2034</v>
      </c>
      <c r="I248" s="46">
        <v>50000</v>
      </c>
    </row>
    <row r="249" spans="1:9" x14ac:dyDescent="0.25">
      <c r="A249" s="70">
        <v>43057</v>
      </c>
      <c r="B249" s="71" t="s">
        <v>2036</v>
      </c>
      <c r="D249" s="42">
        <v>8162000387</v>
      </c>
      <c r="E249" s="14" t="s">
        <v>316</v>
      </c>
      <c r="F249" s="42" t="s">
        <v>2037</v>
      </c>
      <c r="G249" s="42" t="s">
        <v>2038</v>
      </c>
      <c r="H249" s="42" t="s">
        <v>2039</v>
      </c>
      <c r="I249" s="46">
        <v>50000</v>
      </c>
    </row>
    <row r="250" spans="1:9" x14ac:dyDescent="0.25">
      <c r="A250" s="70">
        <v>43058</v>
      </c>
      <c r="B250" s="71" t="s">
        <v>2047</v>
      </c>
      <c r="D250" s="42">
        <v>8173000145</v>
      </c>
      <c r="E250" s="14" t="s">
        <v>2053</v>
      </c>
      <c r="F250" s="42" t="s">
        <v>2050</v>
      </c>
      <c r="G250" s="42" t="s">
        <v>2051</v>
      </c>
      <c r="H250" s="42" t="s">
        <v>2052</v>
      </c>
      <c r="I250" s="46">
        <v>50000</v>
      </c>
    </row>
    <row r="251" spans="1:9" x14ac:dyDescent="0.25">
      <c r="A251" s="70">
        <v>43058</v>
      </c>
      <c r="B251" s="71" t="s">
        <v>2054</v>
      </c>
      <c r="D251" s="42">
        <v>8179001134</v>
      </c>
      <c r="E251" s="14" t="s">
        <v>2060</v>
      </c>
      <c r="F251" s="42" t="s">
        <v>2057</v>
      </c>
      <c r="G251" s="42" t="s">
        <v>2058</v>
      </c>
      <c r="H251" s="42" t="s">
        <v>2059</v>
      </c>
      <c r="I251" s="46">
        <v>150000</v>
      </c>
    </row>
    <row r="252" spans="1:9" x14ac:dyDescent="0.25">
      <c r="A252" s="70">
        <v>43059</v>
      </c>
      <c r="B252" s="71" t="s">
        <v>2061</v>
      </c>
      <c r="D252" s="42">
        <v>8179001295</v>
      </c>
      <c r="E252" s="14" t="s">
        <v>2067</v>
      </c>
      <c r="F252" s="42" t="s">
        <v>2064</v>
      </c>
      <c r="G252" s="42" t="s">
        <v>2065</v>
      </c>
      <c r="H252" s="42" t="s">
        <v>2066</v>
      </c>
      <c r="I252" s="46">
        <v>50000</v>
      </c>
    </row>
    <row r="253" spans="1:9" x14ac:dyDescent="0.25">
      <c r="A253" s="70">
        <v>43059</v>
      </c>
      <c r="B253" s="71" t="s">
        <v>2068</v>
      </c>
      <c r="D253" s="42">
        <v>8179001221</v>
      </c>
      <c r="E253" s="14" t="s">
        <v>1044</v>
      </c>
      <c r="F253" s="42" t="s">
        <v>2069</v>
      </c>
      <c r="G253" s="42" t="s">
        <v>2070</v>
      </c>
      <c r="H253" s="42" t="s">
        <v>2071</v>
      </c>
      <c r="I253" s="46">
        <v>50000</v>
      </c>
    </row>
    <row r="254" spans="1:9" x14ac:dyDescent="0.25">
      <c r="A254" s="70">
        <v>43059</v>
      </c>
      <c r="B254" s="71" t="s">
        <v>2072</v>
      </c>
      <c r="D254" s="42">
        <v>8179001251</v>
      </c>
      <c r="E254" s="14" t="s">
        <v>2078</v>
      </c>
      <c r="F254" s="42" t="s">
        <v>2075</v>
      </c>
      <c r="G254" s="42" t="s">
        <v>2076</v>
      </c>
      <c r="H254" s="42" t="s">
        <v>2077</v>
      </c>
      <c r="I254" s="46">
        <v>50000</v>
      </c>
    </row>
    <row r="255" spans="1:9" x14ac:dyDescent="0.25">
      <c r="A255" s="70">
        <v>43059</v>
      </c>
      <c r="B255" s="71" t="s">
        <v>2079</v>
      </c>
      <c r="D255" s="42">
        <v>8172000411</v>
      </c>
      <c r="E255" s="14" t="s">
        <v>1973</v>
      </c>
      <c r="F255" s="42" t="s">
        <v>2080</v>
      </c>
      <c r="G255" s="42" t="s">
        <v>2081</v>
      </c>
      <c r="H255" s="42" t="s">
        <v>2082</v>
      </c>
      <c r="I255" s="46">
        <v>50000</v>
      </c>
    </row>
    <row r="256" spans="1:9" x14ac:dyDescent="0.25">
      <c r="A256" s="70">
        <v>43060</v>
      </c>
      <c r="B256" s="71" t="s">
        <v>2088</v>
      </c>
      <c r="D256" s="42">
        <v>8169000534</v>
      </c>
      <c r="E256" s="14" t="s">
        <v>2094</v>
      </c>
      <c r="F256" s="42" t="s">
        <v>2091</v>
      </c>
      <c r="G256" s="42" t="s">
        <v>2092</v>
      </c>
      <c r="H256" s="42" t="s">
        <v>2093</v>
      </c>
      <c r="I256" s="46">
        <v>50000</v>
      </c>
    </row>
    <row r="257" spans="1:9" x14ac:dyDescent="0.25">
      <c r="A257" s="70">
        <v>43061</v>
      </c>
      <c r="B257" s="71" t="s">
        <v>2095</v>
      </c>
      <c r="D257" s="42">
        <v>8172000265</v>
      </c>
      <c r="E257" s="14" t="s">
        <v>2101</v>
      </c>
      <c r="F257" s="42" t="s">
        <v>2098</v>
      </c>
      <c r="G257" s="42" t="s">
        <v>2099</v>
      </c>
      <c r="H257" s="42" t="s">
        <v>2100</v>
      </c>
      <c r="I257" s="46">
        <v>50000</v>
      </c>
    </row>
    <row r="258" spans="1:9" x14ac:dyDescent="0.25">
      <c r="A258" s="70">
        <v>43061</v>
      </c>
      <c r="B258" s="71" t="s">
        <v>2102</v>
      </c>
      <c r="D258" s="42">
        <v>8179001139</v>
      </c>
      <c r="E258" s="14" t="s">
        <v>2108</v>
      </c>
      <c r="F258" s="42" t="s">
        <v>2105</v>
      </c>
      <c r="G258" s="42" t="s">
        <v>2106</v>
      </c>
      <c r="H258" s="42" t="s">
        <v>2107</v>
      </c>
      <c r="I258" s="46">
        <v>50000</v>
      </c>
    </row>
    <row r="259" spans="1:9" x14ac:dyDescent="0.25">
      <c r="A259" s="70">
        <v>43062</v>
      </c>
      <c r="B259" s="71" t="s">
        <v>2109</v>
      </c>
      <c r="D259" s="42">
        <v>8172000428</v>
      </c>
      <c r="E259" s="14" t="s">
        <v>2115</v>
      </c>
      <c r="F259" s="42" t="s">
        <v>2112</v>
      </c>
      <c r="G259" s="42" t="s">
        <v>2113</v>
      </c>
      <c r="H259" s="42" t="s">
        <v>2114</v>
      </c>
      <c r="I259" s="46">
        <v>150000</v>
      </c>
    </row>
    <row r="260" spans="1:9" x14ac:dyDescent="0.25">
      <c r="A260" s="70">
        <v>43062</v>
      </c>
      <c r="B260" s="71" t="s">
        <v>2116</v>
      </c>
      <c r="D260" s="42">
        <v>8179001230</v>
      </c>
      <c r="E260" s="14" t="s">
        <v>2122</v>
      </c>
      <c r="F260" s="42" t="s">
        <v>2119</v>
      </c>
      <c r="G260" s="42" t="s">
        <v>2120</v>
      </c>
      <c r="H260" s="42" t="s">
        <v>2121</v>
      </c>
      <c r="I260" s="46">
        <v>50000</v>
      </c>
    </row>
    <row r="261" spans="1:9" x14ac:dyDescent="0.25">
      <c r="A261" s="70">
        <v>43062</v>
      </c>
      <c r="B261" s="71" t="s">
        <v>2123</v>
      </c>
      <c r="D261" s="42">
        <v>8172000273</v>
      </c>
      <c r="E261" s="14" t="s">
        <v>1699</v>
      </c>
      <c r="F261" s="42" t="s">
        <v>2124</v>
      </c>
      <c r="G261" s="42" t="s">
        <v>2125</v>
      </c>
      <c r="H261" s="42" t="s">
        <v>2126</v>
      </c>
      <c r="I261" s="46">
        <v>100000</v>
      </c>
    </row>
    <row r="262" spans="1:9" x14ac:dyDescent="0.25">
      <c r="A262" s="70">
        <v>43062</v>
      </c>
      <c r="B262" s="71" t="s">
        <v>2127</v>
      </c>
      <c r="D262" s="42">
        <v>8179001153</v>
      </c>
      <c r="E262" s="14" t="s">
        <v>2133</v>
      </c>
      <c r="F262" s="42" t="s">
        <v>2130</v>
      </c>
      <c r="G262" s="42" t="s">
        <v>2131</v>
      </c>
      <c r="H262" s="42" t="s">
        <v>2132</v>
      </c>
      <c r="I262" s="46">
        <v>100000</v>
      </c>
    </row>
    <row r="263" spans="1:9" x14ac:dyDescent="0.25">
      <c r="A263" s="70">
        <v>43062</v>
      </c>
      <c r="B263" s="71" t="s">
        <v>2134</v>
      </c>
      <c r="D263" s="42">
        <v>8169000394</v>
      </c>
      <c r="E263" s="14" t="s">
        <v>994</v>
      </c>
      <c r="F263" s="42" t="s">
        <v>2135</v>
      </c>
      <c r="G263" s="42" t="s">
        <v>2136</v>
      </c>
      <c r="H263" s="42" t="s">
        <v>2137</v>
      </c>
      <c r="I263" s="46">
        <v>100000</v>
      </c>
    </row>
    <row r="264" spans="1:9" x14ac:dyDescent="0.25">
      <c r="A264" s="70">
        <v>43062</v>
      </c>
      <c r="B264" s="71" t="s">
        <v>2138</v>
      </c>
      <c r="D264" s="42">
        <v>8162000396</v>
      </c>
      <c r="E264" s="14" t="s">
        <v>424</v>
      </c>
      <c r="F264" s="42" t="s">
        <v>2139</v>
      </c>
      <c r="G264" s="42" t="s">
        <v>2140</v>
      </c>
      <c r="H264" s="42" t="s">
        <v>2141</v>
      </c>
      <c r="I264" s="46">
        <v>100000</v>
      </c>
    </row>
    <row r="265" spans="1:9" x14ac:dyDescent="0.25">
      <c r="A265" s="70">
        <v>43063</v>
      </c>
      <c r="B265" s="71" t="s">
        <v>2147</v>
      </c>
      <c r="D265" s="42">
        <v>8172000297</v>
      </c>
      <c r="E265" s="14" t="s">
        <v>2153</v>
      </c>
      <c r="F265" s="42" t="s">
        <v>2150</v>
      </c>
      <c r="G265" s="42" t="s">
        <v>2151</v>
      </c>
      <c r="H265" s="42" t="s">
        <v>2152</v>
      </c>
      <c r="I265" s="46">
        <v>50000</v>
      </c>
    </row>
    <row r="266" spans="1:9" x14ac:dyDescent="0.25">
      <c r="A266" s="70">
        <v>43063</v>
      </c>
      <c r="B266" s="71" t="s">
        <v>2154</v>
      </c>
      <c r="D266" s="42">
        <v>8172000288</v>
      </c>
      <c r="E266" s="14" t="s">
        <v>190</v>
      </c>
      <c r="F266" s="42" t="s">
        <v>2156</v>
      </c>
      <c r="G266" s="42" t="s">
        <v>2157</v>
      </c>
      <c r="H266" s="42" t="s">
        <v>2158</v>
      </c>
      <c r="I266" s="46">
        <v>50000</v>
      </c>
    </row>
    <row r="267" spans="1:9" x14ac:dyDescent="0.25">
      <c r="A267" s="70">
        <v>43063</v>
      </c>
      <c r="B267" s="71" t="s">
        <v>2159</v>
      </c>
      <c r="D267" s="42">
        <v>8169000485</v>
      </c>
      <c r="E267" s="14" t="s">
        <v>249</v>
      </c>
      <c r="F267" s="42" t="s">
        <v>2161</v>
      </c>
      <c r="G267" s="42" t="s">
        <v>2162</v>
      </c>
      <c r="H267" s="42" t="s">
        <v>2163</v>
      </c>
      <c r="I267" s="46">
        <v>100000</v>
      </c>
    </row>
    <row r="268" spans="1:9" x14ac:dyDescent="0.25">
      <c r="A268" s="70">
        <v>43063</v>
      </c>
      <c r="B268" s="71" t="s">
        <v>2164</v>
      </c>
      <c r="D268" s="42">
        <v>8172000477</v>
      </c>
      <c r="E268" s="14" t="s">
        <v>1692</v>
      </c>
      <c r="F268" s="42" t="s">
        <v>2165</v>
      </c>
      <c r="G268" s="42" t="s">
        <v>2166</v>
      </c>
      <c r="H268" s="42" t="s">
        <v>2167</v>
      </c>
      <c r="I268" s="46">
        <v>100000</v>
      </c>
    </row>
    <row r="269" spans="1:9" x14ac:dyDescent="0.25">
      <c r="A269" s="70">
        <v>43063</v>
      </c>
      <c r="B269" s="71" t="s">
        <v>2175</v>
      </c>
      <c r="D269" s="42">
        <v>8177001147</v>
      </c>
      <c r="E269" s="14" t="s">
        <v>2181</v>
      </c>
      <c r="F269" s="42" t="s">
        <v>2178</v>
      </c>
      <c r="G269" s="42" t="s">
        <v>2179</v>
      </c>
      <c r="H269" s="42" t="s">
        <v>2180</v>
      </c>
      <c r="I269" s="46">
        <v>100000</v>
      </c>
    </row>
    <row r="270" spans="1:9" x14ac:dyDescent="0.25">
      <c r="A270" s="70">
        <v>43064</v>
      </c>
      <c r="B270" s="71" t="s">
        <v>2189</v>
      </c>
      <c r="D270" s="42">
        <v>8179001136</v>
      </c>
      <c r="E270" s="14" t="s">
        <v>2195</v>
      </c>
      <c r="F270" s="42" t="s">
        <v>2192</v>
      </c>
      <c r="G270" s="42" t="s">
        <v>2193</v>
      </c>
      <c r="H270" s="42" t="s">
        <v>2194</v>
      </c>
      <c r="I270" s="46">
        <v>50000</v>
      </c>
    </row>
    <row r="271" spans="1:9" x14ac:dyDescent="0.25">
      <c r="A271" s="70">
        <v>43065</v>
      </c>
      <c r="B271" s="71" t="s">
        <v>2196</v>
      </c>
      <c r="D271" s="42">
        <v>8172000256</v>
      </c>
      <c r="E271" s="14" t="s">
        <v>2202</v>
      </c>
      <c r="F271" s="42" t="s">
        <v>2199</v>
      </c>
      <c r="G271" s="42" t="s">
        <v>2200</v>
      </c>
      <c r="H271" s="42" t="s">
        <v>2201</v>
      </c>
      <c r="I271" s="46">
        <v>100000</v>
      </c>
    </row>
    <row r="272" spans="1:9" x14ac:dyDescent="0.25">
      <c r="A272" s="70">
        <v>43065</v>
      </c>
      <c r="B272" s="71" t="s">
        <v>2203</v>
      </c>
      <c r="D272" s="42">
        <v>8179001342</v>
      </c>
      <c r="E272" s="14" t="s">
        <v>2209</v>
      </c>
      <c r="F272" s="42" t="s">
        <v>2206</v>
      </c>
      <c r="G272" s="42" t="s">
        <v>2207</v>
      </c>
      <c r="H272" s="42" t="s">
        <v>2208</v>
      </c>
      <c r="I272" s="46">
        <v>50000</v>
      </c>
    </row>
    <row r="273" spans="1:9" x14ac:dyDescent="0.25">
      <c r="A273" s="70">
        <v>43065</v>
      </c>
      <c r="B273" s="71" t="s">
        <v>2210</v>
      </c>
      <c r="D273" s="42">
        <v>8179001350</v>
      </c>
      <c r="E273" s="14" t="s">
        <v>2216</v>
      </c>
      <c r="F273" s="42" t="s">
        <v>2213</v>
      </c>
      <c r="G273" s="42" t="s">
        <v>2214</v>
      </c>
      <c r="H273" s="42" t="s">
        <v>2215</v>
      </c>
      <c r="I273" s="46">
        <v>50000</v>
      </c>
    </row>
    <row r="274" spans="1:9" x14ac:dyDescent="0.25">
      <c r="A274" s="70">
        <v>43065</v>
      </c>
      <c r="B274" s="71" t="s">
        <v>2217</v>
      </c>
      <c r="D274" s="42">
        <v>8169000402</v>
      </c>
      <c r="E274" s="14" t="s">
        <v>1796</v>
      </c>
      <c r="F274" s="42" t="s">
        <v>2219</v>
      </c>
      <c r="G274" s="42" t="s">
        <v>2220</v>
      </c>
      <c r="H274" s="42" t="s">
        <v>2221</v>
      </c>
      <c r="I274" s="46">
        <v>50000</v>
      </c>
    </row>
    <row r="275" spans="1:9" x14ac:dyDescent="0.25">
      <c r="A275" s="70">
        <v>43066</v>
      </c>
      <c r="B275" s="71" t="s">
        <v>2222</v>
      </c>
      <c r="D275" s="42">
        <v>8172000259</v>
      </c>
      <c r="E275" s="14" t="s">
        <v>154</v>
      </c>
      <c r="F275" s="42" t="s">
        <v>2223</v>
      </c>
      <c r="G275" s="42" t="s">
        <v>2224</v>
      </c>
      <c r="H275" s="42" t="s">
        <v>2225</v>
      </c>
      <c r="I275" s="46">
        <v>100000</v>
      </c>
    </row>
    <row r="276" spans="1:9" x14ac:dyDescent="0.25">
      <c r="A276" s="70">
        <v>43066</v>
      </c>
      <c r="B276" s="71" t="s">
        <v>2226</v>
      </c>
      <c r="D276" s="42">
        <v>8169000524</v>
      </c>
      <c r="E276" s="14" t="s">
        <v>2232</v>
      </c>
      <c r="F276" s="42" t="s">
        <v>2229</v>
      </c>
      <c r="G276" s="42" t="s">
        <v>2230</v>
      </c>
      <c r="H276" s="42" t="s">
        <v>2231</v>
      </c>
      <c r="I276" s="46">
        <v>250000</v>
      </c>
    </row>
    <row r="277" spans="1:9" x14ac:dyDescent="0.25">
      <c r="A277" s="70">
        <v>43067</v>
      </c>
      <c r="B277" s="71" t="s">
        <v>2233</v>
      </c>
      <c r="D277" s="42">
        <v>8162000387</v>
      </c>
      <c r="E277" s="14" t="s">
        <v>316</v>
      </c>
      <c r="F277" s="42" t="s">
        <v>2234</v>
      </c>
      <c r="G277" s="42" t="s">
        <v>2235</v>
      </c>
      <c r="H277" s="42" t="s">
        <v>2236</v>
      </c>
      <c r="I277" s="46">
        <v>50000</v>
      </c>
    </row>
    <row r="278" spans="1:9" x14ac:dyDescent="0.25">
      <c r="A278" s="70">
        <v>43068</v>
      </c>
      <c r="B278" s="71" t="s">
        <v>2244</v>
      </c>
      <c r="D278" s="42">
        <v>8169000430</v>
      </c>
      <c r="E278" s="14" t="s">
        <v>2250</v>
      </c>
      <c r="F278" s="42" t="s">
        <v>2247</v>
      </c>
      <c r="G278" s="42" t="s">
        <v>2248</v>
      </c>
      <c r="H278" s="42" t="s">
        <v>2249</v>
      </c>
      <c r="I278" s="46">
        <v>100000</v>
      </c>
    </row>
    <row r="279" spans="1:9" x14ac:dyDescent="0.25">
      <c r="A279" s="70">
        <v>43068</v>
      </c>
      <c r="B279" s="71" t="s">
        <v>2251</v>
      </c>
      <c r="D279" s="42">
        <v>8172000414</v>
      </c>
      <c r="E279" s="14" t="s">
        <v>449</v>
      </c>
      <c r="F279" s="42" t="s">
        <v>2252</v>
      </c>
      <c r="G279" s="42" t="s">
        <v>2253</v>
      </c>
      <c r="H279" s="42" t="s">
        <v>2254</v>
      </c>
      <c r="I279" s="46">
        <v>50000</v>
      </c>
    </row>
    <row r="280" spans="1:9" x14ac:dyDescent="0.25">
      <c r="A280" s="70">
        <v>43068</v>
      </c>
      <c r="B280" s="71" t="s">
        <v>2255</v>
      </c>
      <c r="D280" s="42">
        <v>8179001346</v>
      </c>
      <c r="E280" s="14" t="s">
        <v>2261</v>
      </c>
      <c r="F280" s="42" t="s">
        <v>2258</v>
      </c>
      <c r="G280" s="42" t="s">
        <v>2259</v>
      </c>
      <c r="H280" s="42" t="s">
        <v>2260</v>
      </c>
      <c r="I280" s="46">
        <v>50000</v>
      </c>
    </row>
    <row r="281" spans="1:9" x14ac:dyDescent="0.25">
      <c r="A281" s="89">
        <v>43069</v>
      </c>
      <c r="B281" s="90" t="s">
        <v>2269</v>
      </c>
      <c r="D281" s="42">
        <v>8179001314</v>
      </c>
      <c r="E281" s="14" t="s">
        <v>1713</v>
      </c>
      <c r="F281" s="42" t="s">
        <v>2270</v>
      </c>
      <c r="G281" s="42" t="s">
        <v>2271</v>
      </c>
      <c r="H281" s="42" t="s">
        <v>2272</v>
      </c>
      <c r="I281" s="46">
        <v>100000</v>
      </c>
    </row>
    <row r="282" spans="1:9" x14ac:dyDescent="0.25">
      <c r="A282" s="70">
        <v>43069</v>
      </c>
      <c r="B282" s="71" t="s">
        <v>2273</v>
      </c>
      <c r="D282" s="42">
        <v>8179001253</v>
      </c>
      <c r="E282" s="14" t="s">
        <v>1753</v>
      </c>
      <c r="F282" s="42" t="s">
        <v>2275</v>
      </c>
      <c r="G282" s="42" t="s">
        <v>2276</v>
      </c>
      <c r="H282" s="42" t="s">
        <v>2277</v>
      </c>
      <c r="I282" s="46">
        <v>50000</v>
      </c>
    </row>
    <row r="283" spans="1:9" x14ac:dyDescent="0.25">
      <c r="A283" s="70">
        <v>43069</v>
      </c>
      <c r="B283" s="71" t="s">
        <v>2289</v>
      </c>
      <c r="D283" s="42">
        <v>8169000402</v>
      </c>
      <c r="E283" s="14" t="s">
        <v>1796</v>
      </c>
      <c r="F283" s="42" t="s">
        <v>2290</v>
      </c>
      <c r="G283" s="42" t="s">
        <v>2291</v>
      </c>
      <c r="H283" s="42" t="s">
        <v>2292</v>
      </c>
      <c r="I283" s="46">
        <v>200000</v>
      </c>
    </row>
    <row r="284" spans="1:9" x14ac:dyDescent="0.25">
      <c r="A284" s="70">
        <v>43034</v>
      </c>
      <c r="B284" s="71" t="s">
        <v>2297</v>
      </c>
      <c r="D284" s="42">
        <v>8169000415</v>
      </c>
      <c r="E284" s="14" t="s">
        <v>2303</v>
      </c>
      <c r="F284" s="42" t="s">
        <v>2300</v>
      </c>
      <c r="G284" s="42" t="s">
        <v>2301</v>
      </c>
      <c r="H284" s="42" t="s">
        <v>2302</v>
      </c>
      <c r="I284" s="46">
        <v>100000</v>
      </c>
    </row>
    <row r="285" spans="1:9" x14ac:dyDescent="0.25">
      <c r="A285" s="93">
        <v>42888</v>
      </c>
      <c r="B285" s="66" t="s">
        <v>2315</v>
      </c>
      <c r="D285" s="42">
        <v>8250000661</v>
      </c>
      <c r="E285" s="14" t="s">
        <v>2322</v>
      </c>
      <c r="F285" s="42" t="s">
        <v>2319</v>
      </c>
      <c r="G285" s="42" t="s">
        <v>2320</v>
      </c>
      <c r="H285" s="42" t="s">
        <v>2321</v>
      </c>
      <c r="I285" s="46">
        <v>50000</v>
      </c>
    </row>
    <row r="286" spans="1:9" x14ac:dyDescent="0.25">
      <c r="A286" s="93">
        <v>42888</v>
      </c>
      <c r="B286" s="66" t="s">
        <v>2325</v>
      </c>
      <c r="D286" s="42">
        <v>8250000661</v>
      </c>
      <c r="E286" s="14" t="s">
        <v>2322</v>
      </c>
      <c r="F286" s="42" t="s">
        <v>2326</v>
      </c>
      <c r="G286" s="42" t="s">
        <v>2327</v>
      </c>
      <c r="H286" s="42" t="s">
        <v>2328</v>
      </c>
      <c r="I286" s="46">
        <v>100000</v>
      </c>
    </row>
    <row r="287" spans="1:9" x14ac:dyDescent="0.25">
      <c r="A287" s="93">
        <v>42928</v>
      </c>
      <c r="B287" s="66" t="s">
        <v>2329</v>
      </c>
      <c r="D287" s="42">
        <v>8250000583</v>
      </c>
      <c r="E287" s="14" t="s">
        <v>2336</v>
      </c>
      <c r="F287" s="42" t="s">
        <v>2333</v>
      </c>
      <c r="G287" s="42" t="s">
        <v>2334</v>
      </c>
      <c r="H287" s="42" t="s">
        <v>2335</v>
      </c>
      <c r="I287" s="46">
        <v>300000</v>
      </c>
    </row>
    <row r="288" spans="1:9" x14ac:dyDescent="0.25">
      <c r="A288" s="93">
        <v>43050</v>
      </c>
      <c r="B288" s="66" t="s">
        <v>2337</v>
      </c>
      <c r="D288" s="42">
        <v>8259000051</v>
      </c>
      <c r="E288" s="14" t="s">
        <v>2343</v>
      </c>
      <c r="F288" s="42" t="s">
        <v>2340</v>
      </c>
      <c r="G288" s="42" t="s">
        <v>2341</v>
      </c>
      <c r="H288" s="42" t="s">
        <v>2342</v>
      </c>
      <c r="I288" s="46">
        <v>500000</v>
      </c>
    </row>
    <row r="289" spans="1:9" x14ac:dyDescent="0.25">
      <c r="A289" s="93">
        <v>43049</v>
      </c>
      <c r="B289" s="66" t="s">
        <v>2345</v>
      </c>
      <c r="D289" s="42">
        <v>8250000602</v>
      </c>
      <c r="E289" s="14" t="s">
        <v>2351</v>
      </c>
      <c r="F289" s="42" t="s">
        <v>2348</v>
      </c>
      <c r="G289" s="42" t="s">
        <v>2349</v>
      </c>
      <c r="H289" s="42" t="s">
        <v>2350</v>
      </c>
      <c r="I289" s="46">
        <v>100000</v>
      </c>
    </row>
    <row r="290" spans="1:9" x14ac:dyDescent="0.25">
      <c r="A290" s="93">
        <v>43045</v>
      </c>
      <c r="B290" s="66" t="s">
        <v>2352</v>
      </c>
      <c r="D290" s="42">
        <v>8261000062</v>
      </c>
      <c r="E290" s="14" t="s">
        <v>2358</v>
      </c>
      <c r="F290" s="42" t="s">
        <v>2355</v>
      </c>
      <c r="G290" s="42" t="s">
        <v>2356</v>
      </c>
      <c r="H290" s="42" t="s">
        <v>2357</v>
      </c>
      <c r="I290" s="46">
        <v>50000</v>
      </c>
    </row>
    <row r="291" spans="1:9" x14ac:dyDescent="0.25">
      <c r="A291" s="93">
        <v>43043</v>
      </c>
      <c r="B291" s="66" t="s">
        <v>2359</v>
      </c>
      <c r="D291" s="42">
        <v>8243000029</v>
      </c>
      <c r="E291" s="14" t="s">
        <v>2365</v>
      </c>
      <c r="F291" s="42" t="s">
        <v>2362</v>
      </c>
      <c r="G291" s="42" t="s">
        <v>2363</v>
      </c>
      <c r="H291" s="42" t="s">
        <v>2364</v>
      </c>
      <c r="I291" s="46">
        <v>300000</v>
      </c>
    </row>
    <row r="292" spans="1:9" x14ac:dyDescent="0.25">
      <c r="A292" s="93">
        <v>43040</v>
      </c>
      <c r="B292" s="66" t="s">
        <v>2366</v>
      </c>
      <c r="D292" s="42">
        <v>8234000154</v>
      </c>
      <c r="E292" s="14" t="s">
        <v>2372</v>
      </c>
      <c r="F292" s="42" t="s">
        <v>2369</v>
      </c>
      <c r="G292" s="42" t="s">
        <v>2370</v>
      </c>
      <c r="H292" s="42" t="s">
        <v>2371</v>
      </c>
      <c r="I292" s="46">
        <v>500000</v>
      </c>
    </row>
    <row r="293" spans="1:9" x14ac:dyDescent="0.25">
      <c r="A293" s="78">
        <v>43041</v>
      </c>
      <c r="B293" s="79" t="s">
        <v>2378</v>
      </c>
      <c r="D293" s="42">
        <v>8224000721</v>
      </c>
      <c r="E293" s="14" t="s">
        <v>2384</v>
      </c>
      <c r="F293" s="42" t="s">
        <v>2381</v>
      </c>
      <c r="G293" s="42" t="s">
        <v>2382</v>
      </c>
      <c r="H293" s="42" t="s">
        <v>2383</v>
      </c>
      <c r="I293" s="46">
        <v>100000</v>
      </c>
    </row>
    <row r="294" spans="1:9" x14ac:dyDescent="0.25">
      <c r="A294" s="78">
        <v>43043</v>
      </c>
      <c r="B294" s="79" t="s">
        <v>2387</v>
      </c>
      <c r="D294" s="42">
        <v>8224000721</v>
      </c>
      <c r="E294" s="14" t="s">
        <v>2384</v>
      </c>
      <c r="F294" s="42" t="s">
        <v>2388</v>
      </c>
      <c r="G294" s="42" t="s">
        <v>2389</v>
      </c>
      <c r="H294" s="42" t="s">
        <v>2390</v>
      </c>
      <c r="I294" s="46">
        <v>50000</v>
      </c>
    </row>
    <row r="295" spans="1:9" x14ac:dyDescent="0.25">
      <c r="A295" s="78">
        <v>43045</v>
      </c>
      <c r="B295" s="79" t="s">
        <v>2391</v>
      </c>
      <c r="D295" s="42">
        <v>8224000714</v>
      </c>
      <c r="E295" s="14" t="s">
        <v>2397</v>
      </c>
      <c r="F295" s="42" t="s">
        <v>2394</v>
      </c>
      <c r="G295" s="42" t="s">
        <v>2395</v>
      </c>
      <c r="H295" s="42" t="s">
        <v>2396</v>
      </c>
      <c r="I295" s="46">
        <v>50000</v>
      </c>
    </row>
    <row r="296" spans="1:9" x14ac:dyDescent="0.25">
      <c r="A296" s="78">
        <v>43053</v>
      </c>
      <c r="B296" s="79" t="s">
        <v>2398</v>
      </c>
      <c r="D296" s="42">
        <v>8224000440</v>
      </c>
      <c r="E296" s="14" t="s">
        <v>2404</v>
      </c>
      <c r="F296" s="42" t="s">
        <v>2401</v>
      </c>
      <c r="G296" s="42" t="s">
        <v>2402</v>
      </c>
      <c r="H296" s="42" t="s">
        <v>2403</v>
      </c>
      <c r="I296" s="46">
        <v>50000</v>
      </c>
    </row>
    <row r="297" spans="1:9" x14ac:dyDescent="0.25">
      <c r="A297" s="78">
        <v>43057</v>
      </c>
      <c r="B297" s="79" t="s">
        <v>2405</v>
      </c>
      <c r="D297" s="42">
        <v>8208000201</v>
      </c>
      <c r="E297" s="14" t="s">
        <v>2411</v>
      </c>
      <c r="F297" s="42" t="s">
        <v>2408</v>
      </c>
      <c r="G297" s="42" t="s">
        <v>2409</v>
      </c>
      <c r="H297" s="42" t="s">
        <v>2410</v>
      </c>
      <c r="I297" s="46">
        <v>50000</v>
      </c>
    </row>
    <row r="298" spans="1:9" x14ac:dyDescent="0.25">
      <c r="A298" s="78">
        <v>43057</v>
      </c>
      <c r="B298" s="79" t="s">
        <v>2412</v>
      </c>
      <c r="D298" s="42">
        <v>8224000595</v>
      </c>
      <c r="E298" s="14" t="s">
        <v>2418</v>
      </c>
      <c r="F298" s="42" t="s">
        <v>2415</v>
      </c>
      <c r="G298" s="42" t="s">
        <v>2416</v>
      </c>
      <c r="H298" s="42" t="s">
        <v>2417</v>
      </c>
      <c r="I298" s="46">
        <v>50000</v>
      </c>
    </row>
    <row r="299" spans="1:9" x14ac:dyDescent="0.25">
      <c r="A299" s="78">
        <v>43058</v>
      </c>
      <c r="B299" s="79" t="s">
        <v>2419</v>
      </c>
      <c r="D299" s="42">
        <v>8199000078</v>
      </c>
      <c r="E299" s="14" t="s">
        <v>2425</v>
      </c>
      <c r="F299" s="42" t="s">
        <v>2422</v>
      </c>
      <c r="G299" s="42" t="s">
        <v>2423</v>
      </c>
      <c r="H299" s="42" t="s">
        <v>2424</v>
      </c>
      <c r="I299" s="46">
        <v>200000</v>
      </c>
    </row>
    <row r="300" spans="1:9" x14ac:dyDescent="0.25">
      <c r="A300" s="78">
        <v>43059</v>
      </c>
      <c r="B300" s="79" t="s">
        <v>2426</v>
      </c>
      <c r="D300" s="42">
        <v>8200000034</v>
      </c>
      <c r="E300" s="14" t="s">
        <v>2432</v>
      </c>
      <c r="F300" s="42" t="s">
        <v>2429</v>
      </c>
      <c r="G300" s="42" t="s">
        <v>2430</v>
      </c>
      <c r="H300" s="42" t="s">
        <v>2431</v>
      </c>
      <c r="I300" s="46">
        <v>400000</v>
      </c>
    </row>
    <row r="301" spans="1:9" x14ac:dyDescent="0.25">
      <c r="A301" s="78">
        <v>43068</v>
      </c>
      <c r="B301" s="79" t="s">
        <v>2433</v>
      </c>
      <c r="D301" s="42">
        <v>8200000040</v>
      </c>
      <c r="E301" s="14" t="s">
        <v>2439</v>
      </c>
      <c r="F301" s="42" t="s">
        <v>2436</v>
      </c>
      <c r="G301" s="42" t="s">
        <v>2437</v>
      </c>
      <c r="H301" s="42" t="s">
        <v>2438</v>
      </c>
      <c r="I301" s="46">
        <v>200000</v>
      </c>
    </row>
    <row r="302" spans="1:9" x14ac:dyDescent="0.25">
      <c r="A302" s="52">
        <v>43052</v>
      </c>
      <c r="B302" s="58" t="s">
        <v>2442</v>
      </c>
      <c r="D302" s="42">
        <v>8187000849</v>
      </c>
      <c r="E302" s="14" t="s">
        <v>2448</v>
      </c>
      <c r="F302" s="42" t="s">
        <v>2445</v>
      </c>
      <c r="G302" s="42" t="s">
        <v>2446</v>
      </c>
      <c r="H302" s="42" t="s">
        <v>2447</v>
      </c>
      <c r="I302" s="46">
        <v>100000</v>
      </c>
    </row>
    <row r="303" spans="1:9" x14ac:dyDescent="0.25">
      <c r="A303" s="52">
        <v>43055</v>
      </c>
      <c r="B303" s="58" t="s">
        <v>2450</v>
      </c>
      <c r="D303" s="42">
        <v>8156001315</v>
      </c>
      <c r="E303" s="14" t="s">
        <v>2456</v>
      </c>
      <c r="F303" s="42" t="s">
        <v>2453</v>
      </c>
      <c r="G303" s="42" t="s">
        <v>2454</v>
      </c>
      <c r="H303" s="42" t="s">
        <v>2455</v>
      </c>
      <c r="I303" s="46">
        <v>300000</v>
      </c>
    </row>
    <row r="304" spans="1:9" x14ac:dyDescent="0.25">
      <c r="A304" s="52">
        <v>43056</v>
      </c>
      <c r="B304" s="58" t="s">
        <v>2457</v>
      </c>
      <c r="D304" s="42">
        <v>8156001315</v>
      </c>
      <c r="E304" s="14" t="s">
        <v>2456</v>
      </c>
      <c r="F304" s="42" t="s">
        <v>2458</v>
      </c>
      <c r="G304" s="42" t="s">
        <v>2459</v>
      </c>
      <c r="H304" s="42" t="s">
        <v>2460</v>
      </c>
      <c r="I304" s="46">
        <v>50000</v>
      </c>
    </row>
    <row r="305" spans="1:9" x14ac:dyDescent="0.25">
      <c r="A305" s="52">
        <v>43063</v>
      </c>
      <c r="B305" s="58" t="s">
        <v>2461</v>
      </c>
      <c r="D305" s="42">
        <v>8152001352</v>
      </c>
      <c r="E305" s="14" t="s">
        <v>2467</v>
      </c>
      <c r="F305" s="42" t="s">
        <v>2464</v>
      </c>
      <c r="G305" s="42" t="s">
        <v>2465</v>
      </c>
      <c r="H305" s="42" t="s">
        <v>2466</v>
      </c>
      <c r="I305" s="46">
        <v>50000</v>
      </c>
    </row>
    <row r="306" spans="1:9" x14ac:dyDescent="0.25">
      <c r="A306" s="70">
        <v>43037</v>
      </c>
      <c r="B306" s="71" t="s">
        <v>1806</v>
      </c>
      <c r="D306" s="42">
        <v>8191000675</v>
      </c>
      <c r="E306" s="14" t="s">
        <v>2474</v>
      </c>
      <c r="F306" s="42" t="s">
        <v>2471</v>
      </c>
      <c r="G306" s="42" t="s">
        <v>2472</v>
      </c>
      <c r="H306" s="42" t="s">
        <v>2473</v>
      </c>
      <c r="I306" s="46">
        <v>500000</v>
      </c>
    </row>
    <row r="307" spans="1:9" x14ac:dyDescent="0.25">
      <c r="A307" s="70">
        <v>43048</v>
      </c>
      <c r="B307" s="71" t="s">
        <v>2476</v>
      </c>
      <c r="D307" s="42">
        <v>8190000958</v>
      </c>
      <c r="E307" s="14" t="s">
        <v>2482</v>
      </c>
      <c r="F307" s="42" t="s">
        <v>2479</v>
      </c>
      <c r="G307" s="42" t="s">
        <v>2480</v>
      </c>
      <c r="H307" s="42" t="s">
        <v>2481</v>
      </c>
      <c r="I307" s="46">
        <v>50000</v>
      </c>
    </row>
    <row r="308" spans="1:9" x14ac:dyDescent="0.25">
      <c r="A308" s="96">
        <v>43053</v>
      </c>
      <c r="B308" s="85" t="s">
        <v>2483</v>
      </c>
      <c r="D308" s="42">
        <v>8203000036</v>
      </c>
      <c r="E308" s="14" t="s">
        <v>2489</v>
      </c>
      <c r="F308" s="42" t="s">
        <v>2486</v>
      </c>
      <c r="G308" s="42" t="s">
        <v>2487</v>
      </c>
      <c r="H308" s="42" t="s">
        <v>2488</v>
      </c>
      <c r="I308" s="46">
        <v>950000</v>
      </c>
    </row>
    <row r="309" spans="1:9" x14ac:dyDescent="0.25">
      <c r="A309" s="65">
        <v>43075</v>
      </c>
      <c r="B309" s="66" t="s">
        <v>2495</v>
      </c>
      <c r="D309" s="42">
        <v>8183000630</v>
      </c>
      <c r="E309" s="14" t="s">
        <v>2501</v>
      </c>
      <c r="F309" s="42" t="s">
        <v>2498</v>
      </c>
      <c r="G309" s="42" t="s">
        <v>2499</v>
      </c>
      <c r="H309" s="42" t="s">
        <v>2500</v>
      </c>
      <c r="I309" s="46">
        <v>50000</v>
      </c>
    </row>
    <row r="310" spans="1:9" x14ac:dyDescent="0.25">
      <c r="A310" s="70">
        <v>43069</v>
      </c>
      <c r="B310" s="71" t="s">
        <v>2504</v>
      </c>
      <c r="D310" s="42">
        <v>8168000107</v>
      </c>
      <c r="E310" s="14" t="s">
        <v>2510</v>
      </c>
      <c r="F310" s="42" t="s">
        <v>2507</v>
      </c>
      <c r="G310" s="42" t="s">
        <v>2508</v>
      </c>
      <c r="H310" s="42" t="s">
        <v>2509</v>
      </c>
      <c r="I310" s="46">
        <v>100000</v>
      </c>
    </row>
    <row r="311" spans="1:9" x14ac:dyDescent="0.25">
      <c r="A311" s="70">
        <v>43073</v>
      </c>
      <c r="B311" s="71" t="s">
        <v>2512</v>
      </c>
      <c r="D311" s="42">
        <v>8226000071</v>
      </c>
      <c r="E311" s="14" t="s">
        <v>2518</v>
      </c>
      <c r="F311" s="42" t="s">
        <v>2515</v>
      </c>
      <c r="G311" s="42" t="s">
        <v>2516</v>
      </c>
      <c r="H311" s="42" t="s">
        <v>2517</v>
      </c>
      <c r="I311" s="46">
        <v>100000</v>
      </c>
    </row>
    <row r="312" spans="1:9" x14ac:dyDescent="0.25">
      <c r="A312" s="70">
        <v>43073</v>
      </c>
      <c r="B312" s="71" t="s">
        <v>2519</v>
      </c>
      <c r="D312" s="42">
        <v>8171000061</v>
      </c>
      <c r="E312" s="14" t="s">
        <v>2525</v>
      </c>
      <c r="F312" s="42" t="s">
        <v>2522</v>
      </c>
      <c r="G312" s="42" t="s">
        <v>2523</v>
      </c>
      <c r="H312" s="42" t="s">
        <v>2524</v>
      </c>
      <c r="I312" s="46">
        <v>150000</v>
      </c>
    </row>
    <row r="313" spans="1:9" x14ac:dyDescent="0.25">
      <c r="A313" s="70">
        <v>43076</v>
      </c>
      <c r="B313" s="71" t="s">
        <v>2526</v>
      </c>
      <c r="D313" s="42">
        <v>8168000131</v>
      </c>
      <c r="E313" s="14" t="s">
        <v>2532</v>
      </c>
      <c r="F313" s="42" t="s">
        <v>2529</v>
      </c>
      <c r="G313" s="42" t="s">
        <v>2530</v>
      </c>
      <c r="H313" s="42" t="s">
        <v>2531</v>
      </c>
      <c r="I313" s="46">
        <v>100000</v>
      </c>
    </row>
    <row r="314" spans="1:9" x14ac:dyDescent="0.25">
      <c r="A314" s="70">
        <v>43078</v>
      </c>
      <c r="B314" s="71" t="s">
        <v>2533</v>
      </c>
      <c r="D314" s="42">
        <v>8182000230</v>
      </c>
      <c r="E314" s="14" t="s">
        <v>2539</v>
      </c>
      <c r="F314" s="42" t="s">
        <v>2536</v>
      </c>
      <c r="G314" s="42" t="s">
        <v>2537</v>
      </c>
      <c r="H314" s="42" t="s">
        <v>2538</v>
      </c>
      <c r="I314" s="46">
        <v>300000</v>
      </c>
    </row>
    <row r="315" spans="1:9" x14ac:dyDescent="0.25">
      <c r="A315" s="70">
        <v>43079</v>
      </c>
      <c r="B315" s="71" t="s">
        <v>2540</v>
      </c>
      <c r="D315" s="42">
        <v>8182000168</v>
      </c>
      <c r="E315" s="14" t="s">
        <v>2546</v>
      </c>
      <c r="F315" s="42" t="s">
        <v>2543</v>
      </c>
      <c r="G315" s="42" t="s">
        <v>2544</v>
      </c>
      <c r="H315" s="42" t="s">
        <v>2545</v>
      </c>
      <c r="I315" s="46">
        <v>50000</v>
      </c>
    </row>
    <row r="316" spans="1:9" x14ac:dyDescent="0.25">
      <c r="A316" s="70">
        <v>43055</v>
      </c>
      <c r="B316" s="71" t="s">
        <v>2547</v>
      </c>
      <c r="D316" s="42">
        <v>8191000831</v>
      </c>
      <c r="E316" s="14" t="s">
        <v>2553</v>
      </c>
      <c r="F316" s="42" t="s">
        <v>2550</v>
      </c>
      <c r="G316" s="42" t="s">
        <v>2551</v>
      </c>
      <c r="H316" s="42" t="s">
        <v>2552</v>
      </c>
      <c r="I316" s="46">
        <v>300000</v>
      </c>
    </row>
    <row r="317" spans="1:9" x14ac:dyDescent="0.25">
      <c r="A317" s="70">
        <v>43062</v>
      </c>
      <c r="B317" s="71" t="s">
        <v>2555</v>
      </c>
      <c r="D317" s="42">
        <v>8191000816</v>
      </c>
      <c r="E317" s="14" t="s">
        <v>2561</v>
      </c>
      <c r="F317" s="42" t="s">
        <v>2558</v>
      </c>
      <c r="G317" s="42" t="s">
        <v>2559</v>
      </c>
      <c r="H317" s="42" t="s">
        <v>2560</v>
      </c>
      <c r="I317" s="46">
        <v>300000</v>
      </c>
    </row>
    <row r="318" spans="1:9" x14ac:dyDescent="0.25">
      <c r="A318" s="89">
        <v>43069</v>
      </c>
      <c r="B318" s="90" t="s">
        <v>2562</v>
      </c>
      <c r="D318" s="42">
        <v>8190000774</v>
      </c>
      <c r="E318" s="14" t="s">
        <v>2568</v>
      </c>
      <c r="F318" s="42" t="s">
        <v>2565</v>
      </c>
      <c r="G318" s="42" t="s">
        <v>2566</v>
      </c>
      <c r="H318" s="42" t="s">
        <v>2567</v>
      </c>
      <c r="I318" s="46">
        <v>100000</v>
      </c>
    </row>
    <row r="319" spans="1:9" x14ac:dyDescent="0.25">
      <c r="A319" s="44">
        <v>43086</v>
      </c>
      <c r="B319" s="45" t="s">
        <v>2572</v>
      </c>
      <c r="D319" s="42">
        <v>8392000863</v>
      </c>
      <c r="E319" s="14" t="s">
        <v>2578</v>
      </c>
      <c r="F319" s="42" t="s">
        <v>2575</v>
      </c>
      <c r="G319" s="42" t="s">
        <v>2576</v>
      </c>
      <c r="H319" s="42" t="s">
        <v>2577</v>
      </c>
      <c r="I319" s="46">
        <v>50000</v>
      </c>
    </row>
    <row r="320" spans="1:9" x14ac:dyDescent="0.25">
      <c r="A320" s="52">
        <v>43080</v>
      </c>
      <c r="B320" s="58" t="s">
        <v>2581</v>
      </c>
      <c r="D320" s="42">
        <v>8183000511</v>
      </c>
      <c r="E320" s="14" t="s">
        <v>2587</v>
      </c>
      <c r="F320" s="42" t="s">
        <v>2584</v>
      </c>
      <c r="G320" s="42" t="s">
        <v>2585</v>
      </c>
      <c r="H320" s="42" t="s">
        <v>2586</v>
      </c>
      <c r="I320" s="46">
        <v>50000</v>
      </c>
    </row>
    <row r="321" spans="1:9" x14ac:dyDescent="0.25">
      <c r="A321" s="52">
        <v>43085</v>
      </c>
      <c r="B321" s="58" t="s">
        <v>2589</v>
      </c>
      <c r="D321" s="42">
        <v>8163001096</v>
      </c>
      <c r="E321" s="14" t="s">
        <v>2595</v>
      </c>
      <c r="F321" s="42" t="s">
        <v>2592</v>
      </c>
      <c r="G321" s="42" t="s">
        <v>2593</v>
      </c>
      <c r="H321" s="42" t="s">
        <v>2594</v>
      </c>
      <c r="I321" s="46">
        <v>100000</v>
      </c>
    </row>
    <row r="322" spans="1:9" x14ac:dyDescent="0.25">
      <c r="A322" s="52">
        <v>43083</v>
      </c>
      <c r="B322" s="58" t="s">
        <v>2596</v>
      </c>
      <c r="D322" s="42">
        <v>8183000460</v>
      </c>
      <c r="E322" s="14" t="s">
        <v>2602</v>
      </c>
      <c r="F322" s="42" t="s">
        <v>2599</v>
      </c>
      <c r="G322" s="42" t="s">
        <v>2600</v>
      </c>
      <c r="H322" s="42" t="s">
        <v>2601</v>
      </c>
      <c r="I322" s="46">
        <v>50000</v>
      </c>
    </row>
    <row r="323" spans="1:9" x14ac:dyDescent="0.25">
      <c r="A323" s="52">
        <v>43082</v>
      </c>
      <c r="B323" s="58" t="s">
        <v>2603</v>
      </c>
      <c r="D323" s="42">
        <v>8180001285</v>
      </c>
      <c r="E323" s="14" t="s">
        <v>2609</v>
      </c>
      <c r="F323" s="42" t="s">
        <v>2606</v>
      </c>
      <c r="G323" s="42" t="s">
        <v>2607</v>
      </c>
      <c r="H323" s="42" t="s">
        <v>2608</v>
      </c>
      <c r="I323" s="46">
        <v>50000</v>
      </c>
    </row>
    <row r="324" spans="1:9" x14ac:dyDescent="0.25">
      <c r="A324" s="44">
        <v>43088</v>
      </c>
      <c r="B324" s="45" t="s">
        <v>2610</v>
      </c>
      <c r="D324" s="42">
        <v>8182000341</v>
      </c>
      <c r="E324" s="14" t="s">
        <v>2616</v>
      </c>
      <c r="F324" s="42" t="s">
        <v>2613</v>
      </c>
      <c r="G324" s="42" t="s">
        <v>2614</v>
      </c>
      <c r="H324" s="42" t="s">
        <v>2615</v>
      </c>
      <c r="I324" s="46">
        <v>100000</v>
      </c>
    </row>
    <row r="325" spans="1:9" x14ac:dyDescent="0.25">
      <c r="A325" s="44">
        <v>43096</v>
      </c>
      <c r="B325" s="45" t="s">
        <v>2618</v>
      </c>
      <c r="D325" s="42">
        <v>8182000222</v>
      </c>
      <c r="E325" s="14" t="s">
        <v>858</v>
      </c>
      <c r="F325" s="42" t="s">
        <v>2620</v>
      </c>
      <c r="G325" s="42" t="s">
        <v>2621</v>
      </c>
      <c r="H325" s="42" t="s">
        <v>2622</v>
      </c>
      <c r="I325" s="46">
        <v>50000</v>
      </c>
    </row>
    <row r="326" spans="1:9" x14ac:dyDescent="0.25">
      <c r="A326" s="61">
        <v>43091</v>
      </c>
      <c r="B326" s="62" t="s">
        <v>2623</v>
      </c>
      <c r="D326" s="191">
        <v>8264001070</v>
      </c>
      <c r="E326" s="14" t="s">
        <v>2630</v>
      </c>
      <c r="F326" s="42" t="s">
        <v>2627</v>
      </c>
      <c r="G326" s="42" t="s">
        <v>2628</v>
      </c>
      <c r="H326" s="42" t="s">
        <v>2629</v>
      </c>
      <c r="I326" s="46">
        <v>100000</v>
      </c>
    </row>
    <row r="327" spans="1:9" x14ac:dyDescent="0.25">
      <c r="A327" s="52">
        <v>43022</v>
      </c>
      <c r="B327" s="97" t="s">
        <v>2632</v>
      </c>
      <c r="D327" s="191">
        <v>8251000059</v>
      </c>
      <c r="E327" s="14" t="s">
        <v>2640</v>
      </c>
      <c r="F327" s="42" t="s">
        <v>2637</v>
      </c>
      <c r="G327" s="42" t="s">
        <v>2638</v>
      </c>
      <c r="H327" s="42" t="s">
        <v>2639</v>
      </c>
      <c r="I327" s="46">
        <v>50000</v>
      </c>
    </row>
    <row r="328" spans="1:9" x14ac:dyDescent="0.25">
      <c r="A328" s="52">
        <v>43040</v>
      </c>
      <c r="B328" s="97" t="s">
        <v>2643</v>
      </c>
      <c r="D328" s="191">
        <v>8231000048</v>
      </c>
      <c r="E328" s="14" t="s">
        <v>2650</v>
      </c>
      <c r="F328" s="42" t="s">
        <v>2647</v>
      </c>
      <c r="G328" s="42" t="s">
        <v>2648</v>
      </c>
      <c r="H328" s="42" t="s">
        <v>2649</v>
      </c>
      <c r="I328" s="46">
        <v>200000</v>
      </c>
    </row>
    <row r="329" spans="1:9" x14ac:dyDescent="0.25">
      <c r="A329" s="52">
        <v>43044</v>
      </c>
      <c r="B329" s="97" t="s">
        <v>2652</v>
      </c>
      <c r="D329" s="191">
        <v>8263000023</v>
      </c>
      <c r="E329" s="14" t="s">
        <v>2660</v>
      </c>
      <c r="F329" s="42" t="s">
        <v>2657</v>
      </c>
      <c r="G329" s="42" t="s">
        <v>2658</v>
      </c>
      <c r="H329" s="42" t="s">
        <v>2659</v>
      </c>
      <c r="I329" s="46">
        <v>50000</v>
      </c>
    </row>
    <row r="330" spans="1:9" x14ac:dyDescent="0.25">
      <c r="A330" s="52">
        <v>43054</v>
      </c>
      <c r="B330" s="97" t="s">
        <v>2662</v>
      </c>
      <c r="D330" s="191">
        <v>8233000469</v>
      </c>
      <c r="E330" s="14" t="s">
        <v>2669</v>
      </c>
      <c r="F330" s="42" t="s">
        <v>2666</v>
      </c>
      <c r="G330" s="42" t="s">
        <v>2667</v>
      </c>
      <c r="H330" s="42" t="s">
        <v>2668</v>
      </c>
      <c r="I330" s="46">
        <v>50000</v>
      </c>
    </row>
    <row r="331" spans="1:9" x14ac:dyDescent="0.25">
      <c r="A331" s="181">
        <v>43079</v>
      </c>
      <c r="B331" s="182" t="s">
        <v>2680</v>
      </c>
      <c r="D331" s="192">
        <v>8027000414</v>
      </c>
      <c r="E331" s="178" t="s">
        <v>2687</v>
      </c>
      <c r="F331" s="179" t="s">
        <v>2684</v>
      </c>
      <c r="G331" s="179" t="s">
        <v>2685</v>
      </c>
      <c r="H331" s="179" t="s">
        <v>2686</v>
      </c>
      <c r="I331" s="183">
        <v>50000</v>
      </c>
    </row>
    <row r="332" spans="1:9" x14ac:dyDescent="0.25">
      <c r="A332" s="44">
        <v>43064</v>
      </c>
      <c r="B332" s="45" t="s">
        <v>2689</v>
      </c>
      <c r="D332" s="191">
        <v>8159000419</v>
      </c>
      <c r="E332" s="14" t="s">
        <v>2696</v>
      </c>
      <c r="F332" s="42" t="s">
        <v>2693</v>
      </c>
      <c r="G332" s="42" t="s">
        <v>2694</v>
      </c>
      <c r="H332" s="42" t="s">
        <v>2695</v>
      </c>
      <c r="I332" s="46">
        <v>50000</v>
      </c>
    </row>
    <row r="333" spans="1:9" x14ac:dyDescent="0.25">
      <c r="A333" s="44">
        <v>43060</v>
      </c>
      <c r="B333" s="45" t="s">
        <v>2704</v>
      </c>
      <c r="D333" s="42">
        <v>8169000356</v>
      </c>
      <c r="E333" s="14" t="s">
        <v>2710</v>
      </c>
      <c r="F333" s="42" t="s">
        <v>2707</v>
      </c>
      <c r="G333" s="42" t="s">
        <v>2708</v>
      </c>
      <c r="H333" s="42" t="s">
        <v>2709</v>
      </c>
      <c r="I333" s="46">
        <v>250000</v>
      </c>
    </row>
    <row r="334" spans="1:9" x14ac:dyDescent="0.25">
      <c r="A334" s="44">
        <v>43064</v>
      </c>
      <c r="B334" s="45" t="s">
        <v>2712</v>
      </c>
      <c r="D334" s="42">
        <v>8179001132</v>
      </c>
      <c r="E334" s="14" t="s">
        <v>2718</v>
      </c>
      <c r="F334" s="42" t="s">
        <v>2715</v>
      </c>
      <c r="G334" s="42" t="s">
        <v>2716</v>
      </c>
      <c r="H334" s="42" t="s">
        <v>2717</v>
      </c>
      <c r="I334" s="46">
        <v>50000</v>
      </c>
    </row>
    <row r="335" spans="1:9" x14ac:dyDescent="0.25">
      <c r="A335" s="44">
        <v>43065</v>
      </c>
      <c r="B335" s="45" t="s">
        <v>2719</v>
      </c>
      <c r="D335" s="42">
        <v>8179001169</v>
      </c>
      <c r="E335" s="14" t="s">
        <v>2725</v>
      </c>
      <c r="F335" s="42" t="s">
        <v>2722</v>
      </c>
      <c r="G335" s="42" t="s">
        <v>2723</v>
      </c>
      <c r="H335" s="42" t="s">
        <v>2724</v>
      </c>
      <c r="I335" s="46">
        <v>100000</v>
      </c>
    </row>
    <row r="336" spans="1:9" x14ac:dyDescent="0.25">
      <c r="A336" s="44">
        <v>43069</v>
      </c>
      <c r="B336" s="45" t="s">
        <v>2726</v>
      </c>
      <c r="D336" s="42">
        <v>8179001244</v>
      </c>
      <c r="E336" s="14" t="s">
        <v>2732</v>
      </c>
      <c r="F336" s="42" t="s">
        <v>2729</v>
      </c>
      <c r="G336" s="42" t="s">
        <v>2730</v>
      </c>
      <c r="H336" s="42" t="s">
        <v>2731</v>
      </c>
      <c r="I336" s="46">
        <v>1000000</v>
      </c>
    </row>
    <row r="337" spans="1:9" x14ac:dyDescent="0.25">
      <c r="A337" s="44">
        <v>43040</v>
      </c>
      <c r="B337" s="45" t="s">
        <v>2733</v>
      </c>
      <c r="D337" s="42">
        <v>8169000364</v>
      </c>
      <c r="E337" s="14" t="s">
        <v>2739</v>
      </c>
      <c r="F337" s="42" t="s">
        <v>2736</v>
      </c>
      <c r="G337" s="42" t="s">
        <v>2737</v>
      </c>
      <c r="H337" s="42" t="s">
        <v>2738</v>
      </c>
      <c r="I337" s="46">
        <v>50000</v>
      </c>
    </row>
    <row r="338" spans="1:9" x14ac:dyDescent="0.25">
      <c r="A338" s="44">
        <v>43060</v>
      </c>
      <c r="B338" s="45" t="s">
        <v>2740</v>
      </c>
      <c r="D338" s="42">
        <v>8179001293</v>
      </c>
      <c r="E338" s="14" t="s">
        <v>263</v>
      </c>
      <c r="F338" s="42" t="s">
        <v>2741</v>
      </c>
      <c r="G338" s="42" t="s">
        <v>2742</v>
      </c>
      <c r="H338" s="42" t="s">
        <v>2743</v>
      </c>
      <c r="I338" s="46">
        <v>200000</v>
      </c>
    </row>
    <row r="339" spans="1:9" x14ac:dyDescent="0.25">
      <c r="A339" s="100">
        <v>43047</v>
      </c>
      <c r="B339" s="101" t="s">
        <v>2744</v>
      </c>
      <c r="D339" s="42">
        <v>8179001314</v>
      </c>
      <c r="E339" s="14" t="s">
        <v>1713</v>
      </c>
      <c r="F339" s="42" t="s">
        <v>2745</v>
      </c>
      <c r="G339" s="42" t="s">
        <v>2746</v>
      </c>
      <c r="H339" s="42" t="s">
        <v>2747</v>
      </c>
      <c r="I339" s="46">
        <v>100000</v>
      </c>
    </row>
    <row r="340" spans="1:9" x14ac:dyDescent="0.25">
      <c r="A340" s="44">
        <v>43092</v>
      </c>
      <c r="B340" s="45" t="s">
        <v>2748</v>
      </c>
      <c r="D340" s="42">
        <v>8179001094</v>
      </c>
      <c r="E340" s="14" t="s">
        <v>2754</v>
      </c>
      <c r="F340" s="42" t="s">
        <v>2751</v>
      </c>
      <c r="G340" s="42" t="s">
        <v>2752</v>
      </c>
      <c r="H340" s="42" t="s">
        <v>2753</v>
      </c>
      <c r="I340" s="46">
        <v>50000</v>
      </c>
    </row>
    <row r="341" spans="1:9" x14ac:dyDescent="0.25">
      <c r="A341" s="102">
        <v>43070</v>
      </c>
      <c r="B341" s="103" t="s">
        <v>2755</v>
      </c>
      <c r="D341" s="42">
        <v>8169000534</v>
      </c>
      <c r="E341" s="14" t="s">
        <v>2094</v>
      </c>
      <c r="F341" s="42" t="s">
        <v>2756</v>
      </c>
      <c r="G341" s="42" t="s">
        <v>2757</v>
      </c>
      <c r="H341" s="42" t="s">
        <v>2758</v>
      </c>
      <c r="I341" s="46">
        <v>50000</v>
      </c>
    </row>
    <row r="342" spans="1:9" x14ac:dyDescent="0.25">
      <c r="A342" s="44">
        <v>43078</v>
      </c>
      <c r="B342" s="45" t="s">
        <v>2759</v>
      </c>
      <c r="D342" s="42">
        <v>8162000377</v>
      </c>
      <c r="E342" s="14" t="s">
        <v>2765</v>
      </c>
      <c r="F342" s="42" t="s">
        <v>2762</v>
      </c>
      <c r="G342" s="42" t="s">
        <v>2763</v>
      </c>
      <c r="H342" s="42" t="s">
        <v>2764</v>
      </c>
      <c r="I342" s="46">
        <v>50000</v>
      </c>
    </row>
    <row r="343" spans="1:9" x14ac:dyDescent="0.25">
      <c r="A343" s="44">
        <v>43093</v>
      </c>
      <c r="B343" s="45" t="s">
        <v>2766</v>
      </c>
      <c r="D343" s="42">
        <v>8179001106</v>
      </c>
      <c r="E343" s="14" t="s">
        <v>221</v>
      </c>
      <c r="F343" s="42" t="s">
        <v>2767</v>
      </c>
      <c r="G343" s="42" t="s">
        <v>2768</v>
      </c>
      <c r="H343" s="42" t="s">
        <v>2769</v>
      </c>
      <c r="I343" s="46">
        <v>50000</v>
      </c>
    </row>
    <row r="344" spans="1:9" x14ac:dyDescent="0.25">
      <c r="A344" s="44">
        <v>43082</v>
      </c>
      <c r="B344" s="45" t="s">
        <v>2777</v>
      </c>
      <c r="D344" s="42">
        <v>8172000477</v>
      </c>
      <c r="E344" s="14" t="s">
        <v>1692</v>
      </c>
      <c r="F344" s="42" t="s">
        <v>2778</v>
      </c>
      <c r="G344" s="42" t="s">
        <v>2779</v>
      </c>
      <c r="H344" s="42" t="s">
        <v>2780</v>
      </c>
      <c r="I344" s="46">
        <v>100000</v>
      </c>
    </row>
    <row r="345" spans="1:9" x14ac:dyDescent="0.25">
      <c r="A345" s="44">
        <v>43087</v>
      </c>
      <c r="B345" s="45" t="s">
        <v>2781</v>
      </c>
      <c r="D345" s="42">
        <v>8172000477</v>
      </c>
      <c r="E345" s="14" t="s">
        <v>1692</v>
      </c>
      <c r="F345" s="42" t="s">
        <v>2782</v>
      </c>
      <c r="G345" s="42" t="s">
        <v>2783</v>
      </c>
      <c r="H345" s="42" t="s">
        <v>2784</v>
      </c>
      <c r="I345" s="46">
        <v>100000</v>
      </c>
    </row>
    <row r="346" spans="1:9" x14ac:dyDescent="0.25">
      <c r="A346" s="44">
        <v>43080</v>
      </c>
      <c r="B346" s="45" t="s">
        <v>2785</v>
      </c>
      <c r="D346" s="42">
        <v>8172000256</v>
      </c>
      <c r="E346" s="14" t="s">
        <v>2202</v>
      </c>
      <c r="F346" s="42" t="s">
        <v>2786</v>
      </c>
      <c r="G346" s="42" t="s">
        <v>2787</v>
      </c>
      <c r="H346" s="42" t="s">
        <v>2788</v>
      </c>
      <c r="I346" s="46">
        <v>50000</v>
      </c>
    </row>
    <row r="347" spans="1:9" x14ac:dyDescent="0.25">
      <c r="A347" s="44">
        <v>43089</v>
      </c>
      <c r="B347" s="45" t="s">
        <v>2789</v>
      </c>
      <c r="D347" s="42">
        <v>8172000256</v>
      </c>
      <c r="E347" s="14" t="s">
        <v>2202</v>
      </c>
      <c r="F347" s="42" t="s">
        <v>2790</v>
      </c>
      <c r="G347" s="42" t="s">
        <v>2791</v>
      </c>
      <c r="H347" s="42" t="s">
        <v>2792</v>
      </c>
      <c r="I347" s="46">
        <v>50000</v>
      </c>
    </row>
    <row r="348" spans="1:9" x14ac:dyDescent="0.25">
      <c r="A348" s="44">
        <v>43092</v>
      </c>
      <c r="B348" s="45" t="s">
        <v>2793</v>
      </c>
      <c r="D348" s="42">
        <v>8172000256</v>
      </c>
      <c r="E348" s="14" t="s">
        <v>2202</v>
      </c>
      <c r="F348" s="42" t="s">
        <v>2794</v>
      </c>
      <c r="G348" s="42" t="s">
        <v>2795</v>
      </c>
      <c r="H348" s="42" t="s">
        <v>2796</v>
      </c>
      <c r="I348" s="46">
        <v>50000</v>
      </c>
    </row>
    <row r="349" spans="1:9" x14ac:dyDescent="0.25">
      <c r="A349" s="44">
        <v>43075</v>
      </c>
      <c r="B349" s="45" t="s">
        <v>2797</v>
      </c>
      <c r="D349" s="42">
        <v>8179001133</v>
      </c>
      <c r="E349" s="14" t="s">
        <v>471</v>
      </c>
      <c r="F349" s="42" t="s">
        <v>2798</v>
      </c>
      <c r="G349" s="42" t="s">
        <v>2799</v>
      </c>
      <c r="H349" s="42" t="s">
        <v>2800</v>
      </c>
      <c r="I349" s="46">
        <v>50000</v>
      </c>
    </row>
    <row r="350" spans="1:9" x14ac:dyDescent="0.25">
      <c r="A350" s="102">
        <v>43070</v>
      </c>
      <c r="B350" s="103" t="s">
        <v>2801</v>
      </c>
      <c r="D350" s="42">
        <v>8172000253</v>
      </c>
      <c r="E350" s="14" t="s">
        <v>2807</v>
      </c>
      <c r="F350" s="42" t="s">
        <v>2804</v>
      </c>
      <c r="G350" s="42" t="s">
        <v>2805</v>
      </c>
      <c r="H350" s="42" t="s">
        <v>2806</v>
      </c>
      <c r="I350" s="46">
        <v>50000</v>
      </c>
    </row>
    <row r="351" spans="1:9" x14ac:dyDescent="0.25">
      <c r="A351" s="44">
        <v>43087</v>
      </c>
      <c r="B351" s="45" t="s">
        <v>2820</v>
      </c>
      <c r="D351" s="42">
        <v>8179001147</v>
      </c>
      <c r="E351" s="14" t="s">
        <v>113</v>
      </c>
      <c r="F351" s="42" t="s">
        <v>2821</v>
      </c>
      <c r="G351" s="42" t="s">
        <v>2822</v>
      </c>
      <c r="H351" s="42" t="s">
        <v>2823</v>
      </c>
      <c r="I351" s="46">
        <v>200000</v>
      </c>
    </row>
    <row r="352" spans="1:9" x14ac:dyDescent="0.25">
      <c r="A352" s="102">
        <v>43070</v>
      </c>
      <c r="B352" s="103" t="s">
        <v>2828</v>
      </c>
      <c r="D352" s="42">
        <v>8169000341</v>
      </c>
      <c r="E352" s="14" t="s">
        <v>2021</v>
      </c>
      <c r="F352" s="42" t="s">
        <v>2829</v>
      </c>
      <c r="G352" s="42" t="s">
        <v>2830</v>
      </c>
      <c r="H352" s="42" t="s">
        <v>2831</v>
      </c>
      <c r="I352" s="46">
        <v>50000</v>
      </c>
    </row>
    <row r="353" spans="1:9" x14ac:dyDescent="0.25">
      <c r="A353" s="44">
        <v>43093</v>
      </c>
      <c r="B353" s="45" t="s">
        <v>2832</v>
      </c>
      <c r="D353" s="42">
        <v>8179001160</v>
      </c>
      <c r="E353" s="14" t="s">
        <v>2838</v>
      </c>
      <c r="F353" s="42" t="s">
        <v>2835</v>
      </c>
      <c r="G353" s="42" t="s">
        <v>2836</v>
      </c>
      <c r="H353" s="42" t="s">
        <v>2837</v>
      </c>
      <c r="I353" s="46">
        <v>100000</v>
      </c>
    </row>
    <row r="354" spans="1:9" x14ac:dyDescent="0.25">
      <c r="A354" s="44">
        <v>43072</v>
      </c>
      <c r="B354" s="45" t="s">
        <v>2839</v>
      </c>
      <c r="D354" s="42">
        <v>8179001987</v>
      </c>
      <c r="E354" s="14" t="s">
        <v>2845</v>
      </c>
      <c r="F354" s="42" t="s">
        <v>2842</v>
      </c>
      <c r="G354" s="42" t="s">
        <v>2843</v>
      </c>
      <c r="H354" s="42" t="s">
        <v>2844</v>
      </c>
      <c r="I354" s="46">
        <v>50000</v>
      </c>
    </row>
    <row r="355" spans="1:9" x14ac:dyDescent="0.25">
      <c r="A355" s="44">
        <v>43092</v>
      </c>
      <c r="B355" s="45" t="s">
        <v>2846</v>
      </c>
      <c r="D355" s="42">
        <v>8172000318</v>
      </c>
      <c r="E355" s="14" t="s">
        <v>575</v>
      </c>
      <c r="F355" s="42" t="s">
        <v>2848</v>
      </c>
      <c r="G355" s="42" t="s">
        <v>2849</v>
      </c>
      <c r="H355" s="42" t="s">
        <v>2850</v>
      </c>
      <c r="I355" s="46">
        <v>100000</v>
      </c>
    </row>
    <row r="356" spans="1:9" x14ac:dyDescent="0.25">
      <c r="A356" s="44">
        <v>43078</v>
      </c>
      <c r="B356" s="45" t="s">
        <v>2851</v>
      </c>
      <c r="D356" s="42">
        <v>8169000425</v>
      </c>
      <c r="E356" s="14" t="s">
        <v>2857</v>
      </c>
      <c r="F356" s="42" t="s">
        <v>2854</v>
      </c>
      <c r="G356" s="42" t="s">
        <v>2855</v>
      </c>
      <c r="H356" s="42" t="s">
        <v>2856</v>
      </c>
      <c r="I356" s="46">
        <v>50000</v>
      </c>
    </row>
    <row r="357" spans="1:9" x14ac:dyDescent="0.25">
      <c r="A357" s="44">
        <v>43078</v>
      </c>
      <c r="B357" s="45" t="s">
        <v>2865</v>
      </c>
      <c r="D357" s="42">
        <v>8179001194</v>
      </c>
      <c r="E357" s="14" t="s">
        <v>2871</v>
      </c>
      <c r="F357" s="42" t="s">
        <v>2868</v>
      </c>
      <c r="G357" s="42" t="s">
        <v>2869</v>
      </c>
      <c r="H357" s="42" t="s">
        <v>2870</v>
      </c>
      <c r="I357" s="46">
        <v>50000</v>
      </c>
    </row>
    <row r="358" spans="1:9" x14ac:dyDescent="0.25">
      <c r="A358" s="44">
        <v>43091</v>
      </c>
      <c r="B358" s="45" t="s">
        <v>2872</v>
      </c>
      <c r="D358" s="42">
        <v>8173000136</v>
      </c>
      <c r="E358" s="14" t="s">
        <v>2878</v>
      </c>
      <c r="F358" s="42" t="s">
        <v>2875</v>
      </c>
      <c r="G358" s="42" t="s">
        <v>2876</v>
      </c>
      <c r="H358" s="42" t="s">
        <v>2877</v>
      </c>
      <c r="I358" s="46">
        <v>200000</v>
      </c>
    </row>
    <row r="359" spans="1:9" x14ac:dyDescent="0.25">
      <c r="A359" s="44">
        <v>43097</v>
      </c>
      <c r="B359" s="45" t="s">
        <v>2879</v>
      </c>
      <c r="D359" s="42">
        <v>8172000311</v>
      </c>
      <c r="E359" s="14" t="s">
        <v>2885</v>
      </c>
      <c r="F359" s="42" t="s">
        <v>2882</v>
      </c>
      <c r="G359" s="42" t="s">
        <v>2883</v>
      </c>
      <c r="H359" s="42" t="s">
        <v>2884</v>
      </c>
      <c r="I359" s="46">
        <v>50000</v>
      </c>
    </row>
    <row r="360" spans="1:9" x14ac:dyDescent="0.25">
      <c r="A360" s="44">
        <v>43091</v>
      </c>
      <c r="B360" s="45" t="s">
        <v>2886</v>
      </c>
      <c r="D360" s="42">
        <v>8179001203</v>
      </c>
      <c r="E360" s="14" t="s">
        <v>2892</v>
      </c>
      <c r="F360" s="42" t="s">
        <v>2889</v>
      </c>
      <c r="G360" s="42" t="s">
        <v>2890</v>
      </c>
      <c r="H360" s="42" t="s">
        <v>2891</v>
      </c>
      <c r="I360" s="46">
        <v>50000</v>
      </c>
    </row>
    <row r="361" spans="1:9" x14ac:dyDescent="0.25">
      <c r="A361" s="104">
        <v>43094</v>
      </c>
      <c r="B361" s="105" t="s">
        <v>2893</v>
      </c>
      <c r="D361" s="42">
        <v>8179001205</v>
      </c>
      <c r="E361" s="14" t="s">
        <v>358</v>
      </c>
      <c r="F361" s="42" t="s">
        <v>2894</v>
      </c>
      <c r="G361" s="42" t="s">
        <v>2895</v>
      </c>
      <c r="H361" s="42" t="s">
        <v>2896</v>
      </c>
      <c r="I361" s="46">
        <v>100000</v>
      </c>
    </row>
    <row r="362" spans="1:9" x14ac:dyDescent="0.25">
      <c r="A362" s="44">
        <v>43098</v>
      </c>
      <c r="B362" s="45" t="s">
        <v>2901</v>
      </c>
      <c r="D362" s="42">
        <v>8172000412</v>
      </c>
      <c r="E362" s="14" t="s">
        <v>1731</v>
      </c>
      <c r="F362" s="42" t="s">
        <v>2902</v>
      </c>
      <c r="G362" s="42" t="s">
        <v>2903</v>
      </c>
      <c r="H362" s="42" t="s">
        <v>2904</v>
      </c>
      <c r="I362" s="46">
        <v>100000</v>
      </c>
    </row>
    <row r="363" spans="1:9" x14ac:dyDescent="0.25">
      <c r="A363" s="44">
        <v>43075</v>
      </c>
      <c r="B363" s="45" t="s">
        <v>2909</v>
      </c>
      <c r="D363" s="42">
        <v>8169000431</v>
      </c>
      <c r="E363" s="14" t="s">
        <v>1055</v>
      </c>
      <c r="F363" s="42" t="s">
        <v>2910</v>
      </c>
      <c r="G363" s="42" t="s">
        <v>2911</v>
      </c>
      <c r="H363" s="42" t="s">
        <v>2912</v>
      </c>
      <c r="I363" s="46">
        <v>50000</v>
      </c>
    </row>
    <row r="364" spans="1:9" x14ac:dyDescent="0.25">
      <c r="A364" s="44">
        <v>43077</v>
      </c>
      <c r="B364" s="45" t="s">
        <v>2913</v>
      </c>
      <c r="D364" s="42">
        <v>8169000363</v>
      </c>
      <c r="E364" s="14" t="s">
        <v>2919</v>
      </c>
      <c r="F364" s="42" t="s">
        <v>2916</v>
      </c>
      <c r="G364" s="42" t="s">
        <v>2917</v>
      </c>
      <c r="H364" s="42" t="s">
        <v>2918</v>
      </c>
      <c r="I364" s="46">
        <v>50000</v>
      </c>
    </row>
    <row r="365" spans="1:9" x14ac:dyDescent="0.25">
      <c r="A365" s="44">
        <v>43099</v>
      </c>
      <c r="B365" s="45" t="s">
        <v>2924</v>
      </c>
      <c r="D365" s="42">
        <v>8172000266</v>
      </c>
      <c r="E365" s="14" t="s">
        <v>932</v>
      </c>
      <c r="F365" s="42" t="s">
        <v>2925</v>
      </c>
      <c r="G365" s="42" t="s">
        <v>2926</v>
      </c>
      <c r="H365" s="42" t="s">
        <v>2927</v>
      </c>
      <c r="I365" s="46">
        <v>50000</v>
      </c>
    </row>
    <row r="366" spans="1:9" x14ac:dyDescent="0.25">
      <c r="A366" s="44">
        <v>43091</v>
      </c>
      <c r="B366" s="45" t="s">
        <v>2928</v>
      </c>
      <c r="D366" s="42">
        <v>8179001249</v>
      </c>
      <c r="E366" s="14" t="s">
        <v>2934</v>
      </c>
      <c r="F366" s="42" t="s">
        <v>2931</v>
      </c>
      <c r="G366" s="42" t="s">
        <v>2932</v>
      </c>
      <c r="H366" s="42" t="s">
        <v>2933</v>
      </c>
      <c r="I366" s="46">
        <v>100000</v>
      </c>
    </row>
    <row r="367" spans="1:9" x14ac:dyDescent="0.25">
      <c r="A367" s="102">
        <v>43070</v>
      </c>
      <c r="B367" s="103" t="s">
        <v>2935</v>
      </c>
      <c r="D367" s="42">
        <v>8169000368</v>
      </c>
      <c r="E367" s="14" t="s">
        <v>1948</v>
      </c>
      <c r="F367" s="42" t="s">
        <v>2936</v>
      </c>
      <c r="G367" s="42" t="s">
        <v>2937</v>
      </c>
      <c r="H367" s="42" t="s">
        <v>2938</v>
      </c>
      <c r="I367" s="46">
        <v>100000</v>
      </c>
    </row>
    <row r="368" spans="1:9" x14ac:dyDescent="0.25">
      <c r="A368" s="44">
        <v>43073</v>
      </c>
      <c r="B368" s="45" t="s">
        <v>2939</v>
      </c>
      <c r="D368" s="42">
        <v>8169000368</v>
      </c>
      <c r="E368" s="14" t="s">
        <v>1948</v>
      </c>
      <c r="F368" s="42" t="s">
        <v>2940</v>
      </c>
      <c r="G368" s="42" t="s">
        <v>2941</v>
      </c>
      <c r="H368" s="42" t="s">
        <v>2942</v>
      </c>
      <c r="I368" s="46">
        <v>100000</v>
      </c>
    </row>
    <row r="369" spans="1:9" x14ac:dyDescent="0.25">
      <c r="A369" s="44">
        <v>43100</v>
      </c>
      <c r="B369" s="45" t="s">
        <v>2949</v>
      </c>
      <c r="D369" s="42">
        <v>8173000135</v>
      </c>
      <c r="E369" s="14" t="s">
        <v>2955</v>
      </c>
      <c r="F369" s="42" t="s">
        <v>2952</v>
      </c>
      <c r="G369" s="42" t="s">
        <v>2953</v>
      </c>
      <c r="H369" s="42" t="s">
        <v>2954</v>
      </c>
      <c r="I369" s="46">
        <v>50000</v>
      </c>
    </row>
    <row r="370" spans="1:9" x14ac:dyDescent="0.25">
      <c r="A370" s="44">
        <v>43074</v>
      </c>
      <c r="B370" s="45" t="s">
        <v>2960</v>
      </c>
      <c r="D370" s="42">
        <v>8169000430</v>
      </c>
      <c r="E370" s="14" t="s">
        <v>2250</v>
      </c>
      <c r="F370" s="42" t="s">
        <v>2961</v>
      </c>
      <c r="G370" s="42" t="s">
        <v>2962</v>
      </c>
      <c r="H370" s="42" t="s">
        <v>2963</v>
      </c>
      <c r="I370" s="46">
        <v>100000</v>
      </c>
    </row>
    <row r="371" spans="1:9" x14ac:dyDescent="0.25">
      <c r="A371" s="44">
        <v>43079</v>
      </c>
      <c r="B371" s="45" t="s">
        <v>2964</v>
      </c>
      <c r="D371" s="42">
        <v>8179001271</v>
      </c>
      <c r="E371" s="14" t="s">
        <v>2970</v>
      </c>
      <c r="F371" s="42" t="s">
        <v>2967</v>
      </c>
      <c r="G371" s="42" t="s">
        <v>2968</v>
      </c>
      <c r="H371" s="42" t="s">
        <v>2969</v>
      </c>
      <c r="I371" s="46">
        <v>100000</v>
      </c>
    </row>
    <row r="372" spans="1:9" x14ac:dyDescent="0.25">
      <c r="A372" s="44">
        <v>43082</v>
      </c>
      <c r="B372" s="45" t="s">
        <v>2971</v>
      </c>
      <c r="D372" s="42">
        <v>8169000426</v>
      </c>
      <c r="E372" s="14" t="s">
        <v>2977</v>
      </c>
      <c r="F372" s="42" t="s">
        <v>2974</v>
      </c>
      <c r="G372" s="42" t="s">
        <v>2975</v>
      </c>
      <c r="H372" s="42" t="s">
        <v>2976</v>
      </c>
      <c r="I372" s="46">
        <v>50000</v>
      </c>
    </row>
    <row r="373" spans="1:9" x14ac:dyDescent="0.25">
      <c r="A373" s="44">
        <v>43087</v>
      </c>
      <c r="B373" s="45" t="s">
        <v>2978</v>
      </c>
      <c r="D373" s="42">
        <v>8169000456</v>
      </c>
      <c r="E373" s="14" t="s">
        <v>2984</v>
      </c>
      <c r="F373" s="42" t="s">
        <v>2981</v>
      </c>
      <c r="G373" s="42" t="s">
        <v>2982</v>
      </c>
      <c r="H373" s="42" t="s">
        <v>2983</v>
      </c>
      <c r="I373" s="46">
        <v>100000</v>
      </c>
    </row>
    <row r="374" spans="1:9" x14ac:dyDescent="0.25">
      <c r="A374" s="44">
        <v>43100</v>
      </c>
      <c r="B374" s="45" t="s">
        <v>2985</v>
      </c>
      <c r="D374" s="42">
        <v>8179001289</v>
      </c>
      <c r="E374" s="14" t="s">
        <v>2991</v>
      </c>
      <c r="F374" s="42" t="s">
        <v>2988</v>
      </c>
      <c r="G374" s="42" t="s">
        <v>2989</v>
      </c>
      <c r="H374" s="42" t="s">
        <v>2990</v>
      </c>
      <c r="I374" s="46">
        <v>100000</v>
      </c>
    </row>
    <row r="375" spans="1:9" x14ac:dyDescent="0.25">
      <c r="A375" s="44">
        <v>43093</v>
      </c>
      <c r="B375" s="45" t="s">
        <v>2992</v>
      </c>
      <c r="D375" s="42">
        <v>8162000381</v>
      </c>
      <c r="E375" s="14" t="s">
        <v>2998</v>
      </c>
      <c r="F375" s="42" t="s">
        <v>2995</v>
      </c>
      <c r="G375" s="42" t="s">
        <v>2996</v>
      </c>
      <c r="H375" s="42" t="s">
        <v>2997</v>
      </c>
      <c r="I375" s="46">
        <v>100000</v>
      </c>
    </row>
    <row r="376" spans="1:9" x14ac:dyDescent="0.25">
      <c r="A376" s="44">
        <v>43091</v>
      </c>
      <c r="B376" s="45" t="s">
        <v>2999</v>
      </c>
      <c r="D376" s="42">
        <v>8179001293</v>
      </c>
      <c r="E376" s="14" t="s">
        <v>263</v>
      </c>
      <c r="F376" s="42" t="s">
        <v>3001</v>
      </c>
      <c r="G376" s="42" t="s">
        <v>3002</v>
      </c>
      <c r="H376" s="42" t="s">
        <v>3003</v>
      </c>
      <c r="I376" s="46">
        <v>50000</v>
      </c>
    </row>
    <row r="377" spans="1:9" x14ac:dyDescent="0.25">
      <c r="A377" s="104">
        <v>43094</v>
      </c>
      <c r="B377" s="105" t="s">
        <v>3004</v>
      </c>
      <c r="D377" s="42">
        <v>8179001299</v>
      </c>
      <c r="E377" s="14" t="s">
        <v>3010</v>
      </c>
      <c r="F377" s="42" t="s">
        <v>3007</v>
      </c>
      <c r="G377" s="42" t="s">
        <v>3008</v>
      </c>
      <c r="H377" s="42" t="s">
        <v>3009</v>
      </c>
      <c r="I377" s="46">
        <v>100000</v>
      </c>
    </row>
    <row r="378" spans="1:9" x14ac:dyDescent="0.25">
      <c r="A378" s="44">
        <v>43097</v>
      </c>
      <c r="B378" s="45" t="s">
        <v>3011</v>
      </c>
      <c r="D378" s="42">
        <v>8179001302</v>
      </c>
      <c r="E378" s="14" t="s">
        <v>441</v>
      </c>
      <c r="F378" s="42" t="s">
        <v>3012</v>
      </c>
      <c r="G378" s="42" t="s">
        <v>3013</v>
      </c>
      <c r="H378" s="42" t="s">
        <v>3014</v>
      </c>
      <c r="I378" s="46">
        <v>50000</v>
      </c>
    </row>
    <row r="379" spans="1:9" x14ac:dyDescent="0.25">
      <c r="A379" s="44">
        <v>43072</v>
      </c>
      <c r="B379" s="45" t="s">
        <v>3015</v>
      </c>
      <c r="D379" s="42">
        <v>8169000394</v>
      </c>
      <c r="E379" s="14" t="s">
        <v>994</v>
      </c>
      <c r="F379" s="42" t="s">
        <v>3016</v>
      </c>
      <c r="G379" s="42" t="s">
        <v>3017</v>
      </c>
      <c r="H379" s="42" t="s">
        <v>3018</v>
      </c>
      <c r="I379" s="46">
        <v>150000</v>
      </c>
    </row>
    <row r="380" spans="1:9" x14ac:dyDescent="0.25">
      <c r="A380" s="44">
        <v>43087</v>
      </c>
      <c r="B380" s="45" t="s">
        <v>3019</v>
      </c>
      <c r="D380" s="42">
        <v>8162000396</v>
      </c>
      <c r="E380" s="14" t="s">
        <v>424</v>
      </c>
      <c r="F380" s="42" t="s">
        <v>3020</v>
      </c>
      <c r="G380" s="42" t="s">
        <v>3021</v>
      </c>
      <c r="H380" s="42" t="s">
        <v>3022</v>
      </c>
      <c r="I380" s="46">
        <v>50000</v>
      </c>
    </row>
    <row r="381" spans="1:9" x14ac:dyDescent="0.25">
      <c r="A381" s="44">
        <v>43087</v>
      </c>
      <c r="B381" s="45" t="s">
        <v>3023</v>
      </c>
      <c r="D381" s="42">
        <v>8179001314</v>
      </c>
      <c r="E381" s="14" t="s">
        <v>1713</v>
      </c>
      <c r="F381" s="42" t="s">
        <v>3024</v>
      </c>
      <c r="G381" s="42" t="s">
        <v>3025</v>
      </c>
      <c r="H381" s="42" t="s">
        <v>3026</v>
      </c>
      <c r="I381" s="46">
        <v>50000</v>
      </c>
    </row>
    <row r="382" spans="1:9" x14ac:dyDescent="0.25">
      <c r="A382" s="44">
        <v>43091</v>
      </c>
      <c r="B382" s="45" t="s">
        <v>3027</v>
      </c>
      <c r="D382" s="42">
        <v>8172000465</v>
      </c>
      <c r="E382" s="14" t="s">
        <v>1838</v>
      </c>
      <c r="F382" s="42" t="s">
        <v>3028</v>
      </c>
      <c r="G382" s="42" t="s">
        <v>3029</v>
      </c>
      <c r="H382" s="42" t="s">
        <v>3030</v>
      </c>
      <c r="I382" s="46">
        <v>100000</v>
      </c>
    </row>
    <row r="383" spans="1:9" x14ac:dyDescent="0.25">
      <c r="A383" s="44">
        <v>43097</v>
      </c>
      <c r="B383" s="45" t="s">
        <v>3031</v>
      </c>
      <c r="D383" s="42">
        <v>8169000464</v>
      </c>
      <c r="E383" s="14" t="s">
        <v>3037</v>
      </c>
      <c r="F383" s="42" t="s">
        <v>3034</v>
      </c>
      <c r="G383" s="42" t="s">
        <v>3035</v>
      </c>
      <c r="H383" s="42" t="s">
        <v>3036</v>
      </c>
      <c r="I383" s="46">
        <v>50000</v>
      </c>
    </row>
    <row r="384" spans="1:9" x14ac:dyDescent="0.25">
      <c r="A384" s="44">
        <v>43096</v>
      </c>
      <c r="B384" s="45" t="s">
        <v>3045</v>
      </c>
      <c r="D384" s="42">
        <v>8162000384</v>
      </c>
      <c r="E384" s="14" t="s">
        <v>365</v>
      </c>
      <c r="F384" s="42" t="s">
        <v>3047</v>
      </c>
      <c r="G384" s="42" t="s">
        <v>3048</v>
      </c>
      <c r="H384" s="42" t="s">
        <v>3049</v>
      </c>
      <c r="I384" s="46">
        <v>50000</v>
      </c>
    </row>
    <row r="385" spans="1:9" x14ac:dyDescent="0.25">
      <c r="A385" s="44">
        <v>43079</v>
      </c>
      <c r="B385" s="45" t="s">
        <v>3050</v>
      </c>
      <c r="D385" s="42">
        <v>8179001325</v>
      </c>
      <c r="E385" s="14" t="s">
        <v>3055</v>
      </c>
      <c r="F385" s="42" t="s">
        <v>3052</v>
      </c>
      <c r="G385" s="42" t="s">
        <v>3053</v>
      </c>
      <c r="H385" s="42" t="s">
        <v>3054</v>
      </c>
      <c r="I385" s="46">
        <v>100000</v>
      </c>
    </row>
    <row r="386" spans="1:9" x14ac:dyDescent="0.25">
      <c r="A386" s="44">
        <v>43098</v>
      </c>
      <c r="B386" s="45" t="s">
        <v>3056</v>
      </c>
      <c r="D386" s="42">
        <v>8179001358</v>
      </c>
      <c r="E386" s="14" t="s">
        <v>3062</v>
      </c>
      <c r="F386" s="42" t="s">
        <v>3059</v>
      </c>
      <c r="G386" s="42" t="s">
        <v>3060</v>
      </c>
      <c r="H386" s="42" t="s">
        <v>3061</v>
      </c>
      <c r="I386" s="46">
        <v>50000</v>
      </c>
    </row>
    <row r="387" spans="1:9" x14ac:dyDescent="0.25">
      <c r="A387" s="44">
        <v>43075</v>
      </c>
      <c r="B387" s="45" t="s">
        <v>3063</v>
      </c>
      <c r="D387" s="42">
        <v>8179001326</v>
      </c>
      <c r="E387" s="14" t="s">
        <v>3069</v>
      </c>
      <c r="F387" s="42" t="s">
        <v>3066</v>
      </c>
      <c r="G387" s="42" t="s">
        <v>3067</v>
      </c>
      <c r="H387" s="42" t="s">
        <v>3068</v>
      </c>
      <c r="I387" s="46">
        <v>50000</v>
      </c>
    </row>
    <row r="388" spans="1:9" x14ac:dyDescent="0.25">
      <c r="A388" s="102">
        <v>43070</v>
      </c>
      <c r="B388" s="103" t="s">
        <v>3070</v>
      </c>
      <c r="D388" s="42">
        <v>8179001853</v>
      </c>
      <c r="E388" s="14" t="s">
        <v>3076</v>
      </c>
      <c r="F388" s="42" t="s">
        <v>3073</v>
      </c>
      <c r="G388" s="42" t="s">
        <v>3074</v>
      </c>
      <c r="H388" s="42" t="s">
        <v>3075</v>
      </c>
      <c r="I388" s="46">
        <v>50000</v>
      </c>
    </row>
    <row r="389" spans="1:9" x14ac:dyDescent="0.25">
      <c r="A389" s="44">
        <v>43089</v>
      </c>
      <c r="B389" s="45" t="s">
        <v>3077</v>
      </c>
      <c r="D389" s="42">
        <v>8179001853</v>
      </c>
      <c r="E389" s="14" t="s">
        <v>3076</v>
      </c>
      <c r="F389" s="42" t="s">
        <v>3078</v>
      </c>
      <c r="G389" s="42" t="s">
        <v>3079</v>
      </c>
      <c r="H389" s="42" t="s">
        <v>3080</v>
      </c>
      <c r="I389" s="46">
        <v>50000</v>
      </c>
    </row>
    <row r="390" spans="1:9" x14ac:dyDescent="0.25">
      <c r="A390" s="44">
        <v>43075</v>
      </c>
      <c r="B390" s="45" t="s">
        <v>3081</v>
      </c>
      <c r="D390" s="42">
        <v>8172000287</v>
      </c>
      <c r="E390" s="14" t="s">
        <v>228</v>
      </c>
      <c r="F390" s="42" t="s">
        <v>3082</v>
      </c>
      <c r="G390" s="42" t="s">
        <v>3083</v>
      </c>
      <c r="H390" s="42" t="s">
        <v>3084</v>
      </c>
      <c r="I390" s="46">
        <v>50000</v>
      </c>
    </row>
    <row r="391" spans="1:9" x14ac:dyDescent="0.25">
      <c r="A391" s="44">
        <v>43088</v>
      </c>
      <c r="B391" s="45" t="s">
        <v>3085</v>
      </c>
      <c r="D391" s="42">
        <v>8179001342</v>
      </c>
      <c r="E391" s="14" t="s">
        <v>2209</v>
      </c>
      <c r="F391" s="42" t="s">
        <v>3086</v>
      </c>
      <c r="G391" s="42" t="s">
        <v>3087</v>
      </c>
      <c r="H391" s="42" t="s">
        <v>3088</v>
      </c>
      <c r="I391" s="46">
        <v>50000</v>
      </c>
    </row>
    <row r="392" spans="1:9" x14ac:dyDescent="0.25">
      <c r="A392" s="44">
        <v>43077</v>
      </c>
      <c r="B392" s="45" t="s">
        <v>3089</v>
      </c>
      <c r="D392" s="42">
        <v>8162000387</v>
      </c>
      <c r="E392" s="14" t="s">
        <v>316</v>
      </c>
      <c r="F392" s="42" t="s">
        <v>3090</v>
      </c>
      <c r="G392" s="42" t="s">
        <v>3091</v>
      </c>
      <c r="H392" s="42" t="s">
        <v>3092</v>
      </c>
      <c r="I392" s="46">
        <v>50000</v>
      </c>
    </row>
    <row r="393" spans="1:9" x14ac:dyDescent="0.25">
      <c r="A393" s="44">
        <v>43079</v>
      </c>
      <c r="B393" s="45" t="s">
        <v>3093</v>
      </c>
      <c r="D393" s="42">
        <v>8162000387</v>
      </c>
      <c r="E393" s="14" t="s">
        <v>316</v>
      </c>
      <c r="F393" s="42" t="s">
        <v>3094</v>
      </c>
      <c r="G393" s="42" t="s">
        <v>3095</v>
      </c>
      <c r="H393" s="42" t="s">
        <v>3096</v>
      </c>
      <c r="I393" s="46">
        <v>50000</v>
      </c>
    </row>
    <row r="394" spans="1:9" x14ac:dyDescent="0.25">
      <c r="A394" s="44">
        <v>43093</v>
      </c>
      <c r="B394" s="45" t="s">
        <v>3097</v>
      </c>
      <c r="D394" s="42">
        <v>8172000308</v>
      </c>
      <c r="E394" s="14" t="s">
        <v>3103</v>
      </c>
      <c r="F394" s="42" t="s">
        <v>3100</v>
      </c>
      <c r="G394" s="42" t="s">
        <v>3101</v>
      </c>
      <c r="H394" s="42" t="s">
        <v>3102</v>
      </c>
      <c r="I394" s="46">
        <v>50000</v>
      </c>
    </row>
    <row r="395" spans="1:9" x14ac:dyDescent="0.25">
      <c r="A395" s="61">
        <v>43092</v>
      </c>
      <c r="B395" s="62" t="s">
        <v>3104</v>
      </c>
      <c r="D395" s="191">
        <v>8264001191</v>
      </c>
      <c r="E395" s="14" t="s">
        <v>3111</v>
      </c>
      <c r="F395" s="42" t="s">
        <v>3108</v>
      </c>
      <c r="G395" s="42" t="s">
        <v>3109</v>
      </c>
      <c r="H395" s="42" t="s">
        <v>3110</v>
      </c>
      <c r="I395" s="46">
        <v>50000</v>
      </c>
    </row>
    <row r="396" spans="1:9" x14ac:dyDescent="0.25">
      <c r="A396" s="106">
        <v>43072</v>
      </c>
      <c r="B396" s="58" t="s">
        <v>3112</v>
      </c>
      <c r="D396" s="42">
        <v>8243000037</v>
      </c>
      <c r="E396" s="14" t="e">
        <v>#N/A</v>
      </c>
      <c r="F396" s="42" t="s">
        <v>3115</v>
      </c>
      <c r="G396" s="42" t="s">
        <v>3116</v>
      </c>
      <c r="H396" s="42" t="s">
        <v>3117</v>
      </c>
      <c r="I396" s="46">
        <v>450000</v>
      </c>
    </row>
    <row r="397" spans="1:9" x14ac:dyDescent="0.25">
      <c r="A397" s="44">
        <v>43077</v>
      </c>
      <c r="B397" s="45" t="s">
        <v>3119</v>
      </c>
      <c r="D397" s="42">
        <v>8156001726</v>
      </c>
      <c r="E397" s="14" t="s">
        <v>3125</v>
      </c>
      <c r="F397" s="42" t="s">
        <v>3122</v>
      </c>
      <c r="G397" s="42" t="s">
        <v>3123</v>
      </c>
      <c r="H397" s="42" t="s">
        <v>3124</v>
      </c>
      <c r="I397" s="46">
        <v>150000</v>
      </c>
    </row>
    <row r="398" spans="1:9" x14ac:dyDescent="0.25">
      <c r="A398" s="63">
        <v>43063</v>
      </c>
      <c r="B398" s="45" t="s">
        <v>3128</v>
      </c>
      <c r="D398" s="42">
        <v>8180000518</v>
      </c>
      <c r="E398" s="14" t="s">
        <v>3134</v>
      </c>
      <c r="F398" s="42" t="s">
        <v>3131</v>
      </c>
      <c r="G398" s="42" t="s">
        <v>3132</v>
      </c>
      <c r="H398" s="42" t="s">
        <v>3133</v>
      </c>
      <c r="I398" s="46">
        <v>100000</v>
      </c>
    </row>
    <row r="399" spans="1:9" x14ac:dyDescent="0.25">
      <c r="A399" s="63">
        <v>43089</v>
      </c>
      <c r="B399" s="45" t="s">
        <v>3136</v>
      </c>
      <c r="D399" s="42">
        <v>8174000169</v>
      </c>
      <c r="E399" s="14" t="s">
        <v>3142</v>
      </c>
      <c r="F399" s="42" t="s">
        <v>3139</v>
      </c>
      <c r="G399" s="42" t="s">
        <v>3140</v>
      </c>
      <c r="H399" s="42" t="s">
        <v>3141</v>
      </c>
      <c r="I399" s="46">
        <v>300000</v>
      </c>
    </row>
    <row r="400" spans="1:9" x14ac:dyDescent="0.25">
      <c r="A400" s="107">
        <v>43081</v>
      </c>
      <c r="B400" s="97" t="s">
        <v>3143</v>
      </c>
      <c r="D400" s="191">
        <v>8233000443</v>
      </c>
      <c r="E400" s="14" t="s">
        <v>3150</v>
      </c>
      <c r="F400" s="42" t="s">
        <v>3147</v>
      </c>
      <c r="G400" s="42" t="s">
        <v>3148</v>
      </c>
      <c r="H400" s="42" t="s">
        <v>3149</v>
      </c>
      <c r="I400" s="46">
        <v>200000</v>
      </c>
    </row>
    <row r="401" spans="1:9" x14ac:dyDescent="0.25">
      <c r="A401" s="65">
        <v>43068</v>
      </c>
      <c r="B401" s="108" t="s">
        <v>3153</v>
      </c>
      <c r="D401" s="191">
        <v>8228000041</v>
      </c>
      <c r="E401" s="14" t="s">
        <v>3160</v>
      </c>
      <c r="F401" s="42" t="s">
        <v>3157</v>
      </c>
      <c r="G401" s="42" t="s">
        <v>3158</v>
      </c>
      <c r="H401" s="42" t="s">
        <v>3159</v>
      </c>
      <c r="I401" s="46">
        <v>50000</v>
      </c>
    </row>
    <row r="402" spans="1:9" x14ac:dyDescent="0.25">
      <c r="A402" s="65">
        <v>43063</v>
      </c>
      <c r="B402" s="108" t="s">
        <v>3162</v>
      </c>
      <c r="D402" s="191">
        <v>8228000043</v>
      </c>
      <c r="E402" s="14" t="s">
        <v>3169</v>
      </c>
      <c r="F402" s="42" t="s">
        <v>3166</v>
      </c>
      <c r="G402" s="42" t="s">
        <v>3167</v>
      </c>
      <c r="H402" s="42" t="s">
        <v>3168</v>
      </c>
      <c r="I402" s="46">
        <v>100000</v>
      </c>
    </row>
    <row r="403" spans="1:9" x14ac:dyDescent="0.25">
      <c r="A403" s="107">
        <v>43075</v>
      </c>
      <c r="B403" s="97" t="s">
        <v>3170</v>
      </c>
      <c r="D403" s="191">
        <v>8263000015</v>
      </c>
      <c r="E403" s="14" t="s">
        <v>3177</v>
      </c>
      <c r="F403" s="42" t="s">
        <v>3174</v>
      </c>
      <c r="G403" s="42" t="s">
        <v>3175</v>
      </c>
      <c r="H403" s="42" t="s">
        <v>3176</v>
      </c>
      <c r="I403" s="46">
        <v>200000</v>
      </c>
    </row>
    <row r="404" spans="1:9" x14ac:dyDescent="0.25">
      <c r="A404" s="65">
        <v>43078</v>
      </c>
      <c r="B404" s="97" t="s">
        <v>3178</v>
      </c>
      <c r="D404" s="191">
        <v>8251000058</v>
      </c>
      <c r="E404" s="14" t="s">
        <v>3185</v>
      </c>
      <c r="F404" s="42" t="s">
        <v>3182</v>
      </c>
      <c r="G404" s="42" t="s">
        <v>3183</v>
      </c>
      <c r="H404" s="42" t="s">
        <v>3184</v>
      </c>
      <c r="I404" s="46">
        <v>50000</v>
      </c>
    </row>
    <row r="405" spans="1:9" x14ac:dyDescent="0.25">
      <c r="A405" s="78">
        <v>43091</v>
      </c>
      <c r="B405" s="79" t="s">
        <v>3186</v>
      </c>
      <c r="D405" s="42">
        <v>8224000637</v>
      </c>
      <c r="E405" s="14" t="s">
        <v>3192</v>
      </c>
      <c r="F405" s="42" t="s">
        <v>3189</v>
      </c>
      <c r="G405" s="42" t="s">
        <v>3190</v>
      </c>
      <c r="H405" s="42" t="s">
        <v>3191</v>
      </c>
      <c r="I405" s="46">
        <v>50000</v>
      </c>
    </row>
    <row r="406" spans="1:9" x14ac:dyDescent="0.25">
      <c r="A406" s="78">
        <v>43085</v>
      </c>
      <c r="B406" s="79" t="s">
        <v>3194</v>
      </c>
      <c r="D406" s="42">
        <v>8214000171</v>
      </c>
      <c r="E406" s="14" t="s">
        <v>3200</v>
      </c>
      <c r="F406" s="42" t="s">
        <v>3197</v>
      </c>
      <c r="G406" s="42" t="s">
        <v>3198</v>
      </c>
      <c r="H406" s="42" t="s">
        <v>3199</v>
      </c>
      <c r="I406" s="46">
        <v>50000</v>
      </c>
    </row>
    <row r="407" spans="1:9" x14ac:dyDescent="0.25">
      <c r="A407" s="78">
        <v>43083</v>
      </c>
      <c r="B407" s="79" t="s">
        <v>3201</v>
      </c>
      <c r="D407" s="42">
        <v>8224000613</v>
      </c>
      <c r="E407" s="14" t="s">
        <v>3207</v>
      </c>
      <c r="F407" s="42" t="s">
        <v>3204</v>
      </c>
      <c r="G407" s="42" t="s">
        <v>3205</v>
      </c>
      <c r="H407" s="42" t="s">
        <v>3206</v>
      </c>
      <c r="I407" s="46">
        <v>50000</v>
      </c>
    </row>
    <row r="408" spans="1:9" x14ac:dyDescent="0.25">
      <c r="A408" s="78">
        <v>43097</v>
      </c>
      <c r="B408" s="79" t="s">
        <v>3208</v>
      </c>
      <c r="D408" s="42">
        <v>8223000037</v>
      </c>
      <c r="E408" s="14" t="s">
        <v>3214</v>
      </c>
      <c r="F408" s="42" t="s">
        <v>3211</v>
      </c>
      <c r="G408" s="42" t="s">
        <v>3212</v>
      </c>
      <c r="H408" s="42" t="s">
        <v>3213</v>
      </c>
      <c r="I408" s="46">
        <v>100000</v>
      </c>
    </row>
    <row r="409" spans="1:9" x14ac:dyDescent="0.25">
      <c r="A409" s="70">
        <v>43081</v>
      </c>
      <c r="B409" s="71" t="s">
        <v>3215</v>
      </c>
      <c r="D409" s="191">
        <v>8222000023</v>
      </c>
      <c r="E409" s="14" t="s">
        <v>3222</v>
      </c>
      <c r="F409" s="42" t="s">
        <v>3219</v>
      </c>
      <c r="G409" s="42" t="s">
        <v>3220</v>
      </c>
      <c r="H409" s="42" t="s">
        <v>3221</v>
      </c>
      <c r="I409" s="46">
        <v>400000</v>
      </c>
    </row>
    <row r="410" spans="1:9" x14ac:dyDescent="0.25">
      <c r="A410" s="78">
        <v>43085</v>
      </c>
      <c r="B410" s="79" t="s">
        <v>3223</v>
      </c>
      <c r="D410" s="42">
        <v>8224000453</v>
      </c>
      <c r="E410" s="14" t="s">
        <v>3229</v>
      </c>
      <c r="F410" s="42" t="s">
        <v>3226</v>
      </c>
      <c r="G410" s="42" t="s">
        <v>3227</v>
      </c>
      <c r="H410" s="42" t="s">
        <v>3228</v>
      </c>
      <c r="I410" s="46">
        <v>100000</v>
      </c>
    </row>
    <row r="411" spans="1:9" x14ac:dyDescent="0.25">
      <c r="A411" s="65">
        <v>43067</v>
      </c>
      <c r="B411" s="66" t="s">
        <v>3232</v>
      </c>
      <c r="D411" s="42">
        <v>8156001360</v>
      </c>
      <c r="E411" s="14" t="s">
        <v>669</v>
      </c>
      <c r="F411" s="42" t="s">
        <v>3234</v>
      </c>
      <c r="G411" s="42" t="s">
        <v>3235</v>
      </c>
      <c r="H411" s="42" t="s">
        <v>3236</v>
      </c>
      <c r="I411" s="46">
        <v>100000</v>
      </c>
    </row>
    <row r="412" spans="1:9" x14ac:dyDescent="0.25">
      <c r="A412" s="65">
        <v>43072</v>
      </c>
      <c r="B412" s="66" t="s">
        <v>3238</v>
      </c>
      <c r="D412" s="42">
        <v>8156002145</v>
      </c>
      <c r="E412" s="14" t="s">
        <v>3244</v>
      </c>
      <c r="F412" s="42" t="s">
        <v>3241</v>
      </c>
      <c r="G412" s="42" t="s">
        <v>3242</v>
      </c>
      <c r="H412" s="42" t="s">
        <v>3243</v>
      </c>
      <c r="I412" s="46">
        <v>100000</v>
      </c>
    </row>
    <row r="413" spans="1:9" x14ac:dyDescent="0.25">
      <c r="A413" s="65">
        <v>43072</v>
      </c>
      <c r="B413" s="66" t="s">
        <v>3245</v>
      </c>
      <c r="D413" s="42">
        <v>8187001217</v>
      </c>
      <c r="E413" s="14" t="s">
        <v>3251</v>
      </c>
      <c r="F413" s="42" t="s">
        <v>3248</v>
      </c>
      <c r="G413" s="42" t="s">
        <v>3249</v>
      </c>
      <c r="H413" s="42" t="s">
        <v>3250</v>
      </c>
      <c r="I413" s="46">
        <v>50000</v>
      </c>
    </row>
    <row r="414" spans="1:9" x14ac:dyDescent="0.25">
      <c r="A414" s="65">
        <v>43072</v>
      </c>
      <c r="B414" s="66" t="s">
        <v>3252</v>
      </c>
      <c r="D414" s="42">
        <v>8187001217</v>
      </c>
      <c r="E414" s="14" t="s">
        <v>3251</v>
      </c>
      <c r="F414" s="42" t="s">
        <v>3253</v>
      </c>
      <c r="G414" s="42" t="s">
        <v>3254</v>
      </c>
      <c r="H414" s="42" t="s">
        <v>3255</v>
      </c>
      <c r="I414" s="46">
        <v>50000</v>
      </c>
    </row>
    <row r="415" spans="1:9" x14ac:dyDescent="0.25">
      <c r="A415" s="65">
        <v>43074</v>
      </c>
      <c r="B415" s="66" t="s">
        <v>3256</v>
      </c>
      <c r="D415" s="42">
        <v>8156002045</v>
      </c>
      <c r="E415" s="14" t="s">
        <v>3262</v>
      </c>
      <c r="F415" s="42" t="s">
        <v>3259</v>
      </c>
      <c r="G415" s="42" t="s">
        <v>3260</v>
      </c>
      <c r="H415" s="42" t="s">
        <v>3261</v>
      </c>
      <c r="I415" s="46">
        <v>100000</v>
      </c>
    </row>
    <row r="416" spans="1:9" x14ac:dyDescent="0.25">
      <c r="A416" s="65">
        <v>43075</v>
      </c>
      <c r="B416" s="66" t="s">
        <v>3263</v>
      </c>
      <c r="D416" s="42">
        <v>8158000306</v>
      </c>
      <c r="E416" s="14" t="s">
        <v>3269</v>
      </c>
      <c r="F416" s="42" t="s">
        <v>3266</v>
      </c>
      <c r="G416" s="42" t="s">
        <v>3267</v>
      </c>
      <c r="H416" s="42" t="s">
        <v>3268</v>
      </c>
      <c r="I416" s="46">
        <v>50000</v>
      </c>
    </row>
    <row r="417" spans="1:9" x14ac:dyDescent="0.25">
      <c r="A417" s="65">
        <v>43082</v>
      </c>
      <c r="B417" s="66" t="s">
        <v>3270</v>
      </c>
      <c r="D417" s="42">
        <v>8153000246</v>
      </c>
      <c r="E417" s="14" t="s">
        <v>3276</v>
      </c>
      <c r="F417" s="42" t="s">
        <v>3273</v>
      </c>
      <c r="G417" s="42" t="s">
        <v>3274</v>
      </c>
      <c r="H417" s="42" t="s">
        <v>3275</v>
      </c>
      <c r="I417" s="46">
        <v>50000</v>
      </c>
    </row>
    <row r="418" spans="1:9" x14ac:dyDescent="0.25">
      <c r="A418" s="65">
        <v>43090</v>
      </c>
      <c r="B418" s="66" t="s">
        <v>3277</v>
      </c>
      <c r="D418" s="42">
        <v>8187000805</v>
      </c>
      <c r="E418" s="14" t="s">
        <v>3283</v>
      </c>
      <c r="F418" s="42" t="s">
        <v>3280</v>
      </c>
      <c r="G418" s="42" t="s">
        <v>3281</v>
      </c>
      <c r="H418" s="42" t="s">
        <v>3282</v>
      </c>
      <c r="I418" s="46">
        <v>100000</v>
      </c>
    </row>
    <row r="419" spans="1:9" x14ac:dyDescent="0.25">
      <c r="A419" s="65">
        <v>43093</v>
      </c>
      <c r="B419" s="66" t="s">
        <v>3284</v>
      </c>
      <c r="D419" s="42">
        <v>8156001373</v>
      </c>
      <c r="E419" s="14" t="s">
        <v>3290</v>
      </c>
      <c r="F419" s="42" t="s">
        <v>3287</v>
      </c>
      <c r="G419" s="42" t="s">
        <v>3288</v>
      </c>
      <c r="H419" s="42" t="s">
        <v>3289</v>
      </c>
      <c r="I419" s="46">
        <v>50000</v>
      </c>
    </row>
    <row r="420" spans="1:9" x14ac:dyDescent="0.25">
      <c r="A420" s="70">
        <v>43085</v>
      </c>
      <c r="B420" s="71" t="s">
        <v>3294</v>
      </c>
      <c r="D420" s="42">
        <v>8220000027</v>
      </c>
      <c r="E420" s="14" t="s">
        <v>3300</v>
      </c>
      <c r="F420" s="42" t="s">
        <v>3297</v>
      </c>
      <c r="G420" s="42" t="s">
        <v>3298</v>
      </c>
      <c r="H420" s="42" t="s">
        <v>3299</v>
      </c>
      <c r="I420" s="46">
        <v>150000</v>
      </c>
    </row>
    <row r="421" spans="1:9" x14ac:dyDescent="0.25">
      <c r="A421" s="70">
        <v>43092</v>
      </c>
      <c r="B421" s="71" t="s">
        <v>3302</v>
      </c>
      <c r="D421" s="42">
        <v>8269000422</v>
      </c>
      <c r="E421" s="14" t="s">
        <v>3308</v>
      </c>
      <c r="F421" s="42" t="s">
        <v>3305</v>
      </c>
      <c r="G421" s="42" t="s">
        <v>3306</v>
      </c>
      <c r="H421" s="42" t="s">
        <v>3307</v>
      </c>
      <c r="I421" s="46">
        <v>200000</v>
      </c>
    </row>
    <row r="422" spans="1:9" x14ac:dyDescent="0.25">
      <c r="A422" s="70">
        <v>43095</v>
      </c>
      <c r="B422" s="71" t="s">
        <v>3309</v>
      </c>
      <c r="D422" s="42">
        <v>8211000027</v>
      </c>
      <c r="E422" s="14" t="s">
        <v>3300</v>
      </c>
      <c r="F422" s="42" t="s">
        <v>3312</v>
      </c>
      <c r="G422" s="42" t="s">
        <v>3313</v>
      </c>
      <c r="H422" s="42" t="s">
        <v>3314</v>
      </c>
      <c r="I422" s="46">
        <v>350000</v>
      </c>
    </row>
    <row r="423" spans="1:9" x14ac:dyDescent="0.25">
      <c r="A423" s="70">
        <v>43112</v>
      </c>
      <c r="B423" s="71" t="s">
        <v>3316</v>
      </c>
      <c r="D423" s="42">
        <v>8226000094</v>
      </c>
      <c r="E423" s="14" t="s">
        <v>3322</v>
      </c>
      <c r="F423" s="42" t="s">
        <v>3319</v>
      </c>
      <c r="G423" s="42" t="s">
        <v>3320</v>
      </c>
      <c r="H423" s="42" t="s">
        <v>3321</v>
      </c>
      <c r="I423" s="46">
        <v>100000</v>
      </c>
    </row>
    <row r="424" spans="1:9" x14ac:dyDescent="0.25">
      <c r="A424" s="70">
        <v>43054</v>
      </c>
      <c r="B424" s="71" t="s">
        <v>3324</v>
      </c>
      <c r="D424" s="42">
        <v>8191000749</v>
      </c>
      <c r="E424" s="14" t="s">
        <v>3330</v>
      </c>
      <c r="F424" s="42" t="s">
        <v>3327</v>
      </c>
      <c r="G424" s="42" t="s">
        <v>3328</v>
      </c>
      <c r="H424" s="42" t="s">
        <v>3329</v>
      </c>
      <c r="I424" s="46">
        <v>200000</v>
      </c>
    </row>
    <row r="425" spans="1:9" x14ac:dyDescent="0.25">
      <c r="A425" s="61">
        <v>43092</v>
      </c>
      <c r="B425" s="62" t="s">
        <v>3333</v>
      </c>
      <c r="D425" s="193">
        <v>8232000286</v>
      </c>
      <c r="E425" s="14" t="s">
        <v>3340</v>
      </c>
      <c r="F425" s="46" t="s">
        <v>3337</v>
      </c>
      <c r="G425" s="42" t="s">
        <v>3338</v>
      </c>
      <c r="H425" s="42" t="s">
        <v>3339</v>
      </c>
      <c r="I425" s="46">
        <v>100000</v>
      </c>
    </row>
    <row r="426" spans="1:9" x14ac:dyDescent="0.25">
      <c r="A426" s="61">
        <v>43098</v>
      </c>
      <c r="B426" s="62" t="s">
        <v>3342</v>
      </c>
      <c r="D426" s="193">
        <v>8232000286</v>
      </c>
      <c r="E426" s="14" t="s">
        <v>3340</v>
      </c>
      <c r="F426" s="46" t="s">
        <v>3343</v>
      </c>
      <c r="G426" s="42" t="s">
        <v>3344</v>
      </c>
      <c r="H426" s="42" t="s">
        <v>3345</v>
      </c>
      <c r="I426" s="46">
        <v>100000</v>
      </c>
    </row>
    <row r="427" spans="1:9" x14ac:dyDescent="0.25">
      <c r="A427" s="61">
        <v>43103</v>
      </c>
      <c r="B427" s="62" t="s">
        <v>3346</v>
      </c>
      <c r="D427" s="193">
        <v>8227000034</v>
      </c>
      <c r="E427" s="14" t="s">
        <v>3353</v>
      </c>
      <c r="F427" s="46" t="s">
        <v>3350</v>
      </c>
      <c r="G427" s="42" t="s">
        <v>3351</v>
      </c>
      <c r="H427" s="42" t="s">
        <v>3352</v>
      </c>
      <c r="I427" s="46">
        <v>100000</v>
      </c>
    </row>
    <row r="428" spans="1:9" x14ac:dyDescent="0.25">
      <c r="A428" s="61">
        <v>43109</v>
      </c>
      <c r="B428" s="62" t="s">
        <v>3354</v>
      </c>
      <c r="D428" s="193">
        <v>8264001038</v>
      </c>
      <c r="E428" s="14" t="s">
        <v>3361</v>
      </c>
      <c r="F428" s="46" t="s">
        <v>3358</v>
      </c>
      <c r="G428" s="42" t="s">
        <v>3359</v>
      </c>
      <c r="H428" s="42" t="s">
        <v>3360</v>
      </c>
      <c r="I428" s="46">
        <v>50000</v>
      </c>
    </row>
    <row r="429" spans="1:9" x14ac:dyDescent="0.25">
      <c r="A429" s="61">
        <v>43109</v>
      </c>
      <c r="B429" s="62" t="s">
        <v>3362</v>
      </c>
      <c r="D429" s="193">
        <v>8264001108</v>
      </c>
      <c r="E429" s="14" t="s">
        <v>3369</v>
      </c>
      <c r="F429" s="46" t="s">
        <v>3366</v>
      </c>
      <c r="G429" s="42" t="s">
        <v>3367</v>
      </c>
      <c r="H429" s="42" t="s">
        <v>3368</v>
      </c>
      <c r="I429" s="46">
        <v>100000</v>
      </c>
    </row>
    <row r="430" spans="1:9" x14ac:dyDescent="0.25">
      <c r="A430" s="61">
        <v>43114</v>
      </c>
      <c r="B430" s="62" t="s">
        <v>3370</v>
      </c>
      <c r="D430" s="193">
        <v>8264001045</v>
      </c>
      <c r="E430" s="14" t="s">
        <v>3377</v>
      </c>
      <c r="F430" s="46" t="s">
        <v>3374</v>
      </c>
      <c r="G430" s="42" t="s">
        <v>3375</v>
      </c>
      <c r="H430" s="42" t="s">
        <v>3376</v>
      </c>
      <c r="I430" s="46">
        <v>50000</v>
      </c>
    </row>
    <row r="431" spans="1:9" x14ac:dyDescent="0.25">
      <c r="A431" s="70">
        <v>43072</v>
      </c>
      <c r="B431" s="71" t="s">
        <v>3378</v>
      </c>
      <c r="D431" s="43">
        <v>8190000931</v>
      </c>
      <c r="E431" s="14" t="s">
        <v>3384</v>
      </c>
      <c r="F431" s="46" t="s">
        <v>3381</v>
      </c>
      <c r="G431" s="42" t="s">
        <v>3382</v>
      </c>
      <c r="H431" s="42" t="s">
        <v>3383</v>
      </c>
      <c r="I431" s="46">
        <v>100000</v>
      </c>
    </row>
    <row r="432" spans="1:9" x14ac:dyDescent="0.25">
      <c r="A432" s="68">
        <v>43079</v>
      </c>
      <c r="B432" s="69" t="s">
        <v>3386</v>
      </c>
      <c r="D432" s="193">
        <v>8027000300</v>
      </c>
      <c r="E432" s="14" t="s">
        <v>3393</v>
      </c>
      <c r="F432" s="46" t="s">
        <v>3390</v>
      </c>
      <c r="G432" s="42" t="s">
        <v>3391</v>
      </c>
      <c r="H432" s="42" t="s">
        <v>3392</v>
      </c>
      <c r="I432" s="46">
        <v>100000</v>
      </c>
    </row>
    <row r="433" spans="1:9" x14ac:dyDescent="0.25">
      <c r="A433" s="61">
        <v>43085</v>
      </c>
      <c r="B433" s="62" t="s">
        <v>3395</v>
      </c>
      <c r="D433" s="193">
        <v>8264001883</v>
      </c>
      <c r="E433" s="14" t="s">
        <v>3402</v>
      </c>
      <c r="F433" s="46" t="s">
        <v>3399</v>
      </c>
      <c r="G433" s="42" t="s">
        <v>3400</v>
      </c>
      <c r="H433" s="42" t="s">
        <v>3401</v>
      </c>
      <c r="I433" s="46">
        <v>50000</v>
      </c>
    </row>
    <row r="434" spans="1:9" x14ac:dyDescent="0.25">
      <c r="A434" s="70">
        <v>43090</v>
      </c>
      <c r="B434" s="71" t="s">
        <v>3403</v>
      </c>
      <c r="D434" s="43">
        <v>8157000184</v>
      </c>
      <c r="E434" s="14" t="s">
        <v>3409</v>
      </c>
      <c r="F434" s="46" t="s">
        <v>3406</v>
      </c>
      <c r="G434" s="42" t="s">
        <v>3407</v>
      </c>
      <c r="H434" s="42" t="s">
        <v>3408</v>
      </c>
      <c r="I434" s="46">
        <v>200000</v>
      </c>
    </row>
    <row r="435" spans="1:9" x14ac:dyDescent="0.25">
      <c r="A435" s="70">
        <v>43121</v>
      </c>
      <c r="B435" s="71" t="s">
        <v>3416</v>
      </c>
      <c r="D435" s="112">
        <v>8182000326</v>
      </c>
      <c r="E435" s="113" t="s">
        <v>3422</v>
      </c>
      <c r="F435" s="71" t="s">
        <v>3419</v>
      </c>
      <c r="G435" s="71" t="s">
        <v>3420</v>
      </c>
      <c r="H435" s="79" t="s">
        <v>3421</v>
      </c>
      <c r="I435" s="114">
        <v>150000</v>
      </c>
    </row>
    <row r="436" spans="1:9" x14ac:dyDescent="0.25">
      <c r="A436" s="70">
        <v>43121</v>
      </c>
      <c r="B436" s="71" t="s">
        <v>3424</v>
      </c>
      <c r="D436" s="112">
        <v>8226000068</v>
      </c>
      <c r="E436" s="113" t="s">
        <v>3430</v>
      </c>
      <c r="F436" s="71" t="s">
        <v>3427</v>
      </c>
      <c r="G436" s="71" t="s">
        <v>3428</v>
      </c>
      <c r="H436" s="79" t="s">
        <v>3429</v>
      </c>
      <c r="I436" s="114">
        <v>200000</v>
      </c>
    </row>
    <row r="437" spans="1:9" x14ac:dyDescent="0.25">
      <c r="A437" s="70">
        <v>43121</v>
      </c>
      <c r="B437" s="71" t="s">
        <v>3431</v>
      </c>
      <c r="D437" s="112">
        <v>8197000238</v>
      </c>
      <c r="E437" s="113" t="s">
        <v>3437</v>
      </c>
      <c r="F437" s="71" t="s">
        <v>3434</v>
      </c>
      <c r="G437" s="71" t="s">
        <v>3435</v>
      </c>
      <c r="H437" s="79" t="s">
        <v>3436</v>
      </c>
      <c r="I437" s="114">
        <v>300000</v>
      </c>
    </row>
    <row r="438" spans="1:9" x14ac:dyDescent="0.25">
      <c r="A438" s="70">
        <v>43130</v>
      </c>
      <c r="B438" s="71" t="s">
        <v>3438</v>
      </c>
      <c r="D438" s="112">
        <v>8197000238</v>
      </c>
      <c r="E438" s="113" t="s">
        <v>3437</v>
      </c>
      <c r="F438" s="71" t="s">
        <v>3439</v>
      </c>
      <c r="G438" s="71" t="s">
        <v>3440</v>
      </c>
      <c r="H438" s="79" t="s">
        <v>3441</v>
      </c>
      <c r="I438" s="114">
        <v>50000</v>
      </c>
    </row>
    <row r="439" spans="1:9" x14ac:dyDescent="0.25">
      <c r="A439" s="61">
        <v>43102</v>
      </c>
      <c r="B439" s="62" t="s">
        <v>3442</v>
      </c>
      <c r="D439" s="194">
        <v>8227000029</v>
      </c>
      <c r="E439" s="18" t="s">
        <v>3449</v>
      </c>
      <c r="F439" s="62" t="s">
        <v>3446</v>
      </c>
      <c r="G439" s="62" t="s">
        <v>3447</v>
      </c>
      <c r="H439" s="62" t="s">
        <v>3448</v>
      </c>
      <c r="I439" s="118">
        <v>50000</v>
      </c>
    </row>
    <row r="440" spans="1:9" x14ac:dyDescent="0.25">
      <c r="A440" s="61">
        <v>43114</v>
      </c>
      <c r="B440" s="62" t="s">
        <v>3451</v>
      </c>
      <c r="D440" s="194">
        <v>8264001440</v>
      </c>
      <c r="E440" s="18" t="s">
        <v>3458</v>
      </c>
      <c r="F440" s="62" t="s">
        <v>3455</v>
      </c>
      <c r="G440" s="62" t="s">
        <v>3456</v>
      </c>
      <c r="H440" s="62" t="s">
        <v>3457</v>
      </c>
      <c r="I440" s="118">
        <v>100000</v>
      </c>
    </row>
    <row r="441" spans="1:9" x14ac:dyDescent="0.25">
      <c r="A441" s="61">
        <v>43114</v>
      </c>
      <c r="B441" s="62" t="s">
        <v>3459</v>
      </c>
      <c r="D441" s="194">
        <v>8264001175</v>
      </c>
      <c r="E441" s="18" t="s">
        <v>3466</v>
      </c>
      <c r="F441" s="62" t="s">
        <v>3463</v>
      </c>
      <c r="G441" s="62" t="s">
        <v>3464</v>
      </c>
      <c r="H441" s="62" t="s">
        <v>3465</v>
      </c>
      <c r="I441" s="118">
        <v>50000</v>
      </c>
    </row>
    <row r="442" spans="1:9" x14ac:dyDescent="0.25">
      <c r="A442" s="61">
        <v>43119</v>
      </c>
      <c r="B442" s="62" t="s">
        <v>3467</v>
      </c>
      <c r="D442" s="194">
        <v>8264001105</v>
      </c>
      <c r="E442" s="18" t="s">
        <v>3474</v>
      </c>
      <c r="F442" s="62" t="s">
        <v>3471</v>
      </c>
      <c r="G442" s="62" t="s">
        <v>3472</v>
      </c>
      <c r="H442" s="62" t="s">
        <v>3473</v>
      </c>
      <c r="I442" s="118">
        <v>50000</v>
      </c>
    </row>
    <row r="443" spans="1:9" x14ac:dyDescent="0.25">
      <c r="A443" s="61">
        <v>43125</v>
      </c>
      <c r="B443" s="62" t="s">
        <v>3475</v>
      </c>
      <c r="D443" s="194">
        <v>8227000036</v>
      </c>
      <c r="E443" s="18" t="s">
        <v>3482</v>
      </c>
      <c r="F443" s="62" t="s">
        <v>3479</v>
      </c>
      <c r="G443" s="62" t="s">
        <v>3480</v>
      </c>
      <c r="H443" s="62" t="s">
        <v>3481</v>
      </c>
      <c r="I443" s="118">
        <v>50000</v>
      </c>
    </row>
    <row r="444" spans="1:9" x14ac:dyDescent="0.25">
      <c r="A444" s="61">
        <v>43126</v>
      </c>
      <c r="B444" s="62" t="s">
        <v>3483</v>
      </c>
      <c r="D444" s="194">
        <v>8236000116</v>
      </c>
      <c r="E444" s="18" t="s">
        <v>3490</v>
      </c>
      <c r="F444" s="62" t="s">
        <v>3487</v>
      </c>
      <c r="G444" s="62" t="s">
        <v>3488</v>
      </c>
      <c r="H444" s="62" t="s">
        <v>3489</v>
      </c>
      <c r="I444" s="118">
        <v>50000</v>
      </c>
    </row>
    <row r="445" spans="1:9" x14ac:dyDescent="0.25">
      <c r="A445" s="61">
        <v>43127</v>
      </c>
      <c r="B445" s="62" t="s">
        <v>3491</v>
      </c>
      <c r="D445" s="194">
        <v>8264002657</v>
      </c>
      <c r="E445" s="18" t="s">
        <v>3498</v>
      </c>
      <c r="F445" s="62" t="s">
        <v>3495</v>
      </c>
      <c r="G445" s="62" t="s">
        <v>3496</v>
      </c>
      <c r="H445" s="62" t="s">
        <v>3497</v>
      </c>
      <c r="I445" s="118">
        <v>50000</v>
      </c>
    </row>
    <row r="446" spans="1:9" x14ac:dyDescent="0.25">
      <c r="A446" s="70">
        <v>43079</v>
      </c>
      <c r="B446" s="71" t="s">
        <v>3509</v>
      </c>
      <c r="D446" s="112">
        <v>8188001237</v>
      </c>
      <c r="E446" s="119" t="s">
        <v>3515</v>
      </c>
      <c r="F446" s="71" t="s">
        <v>3512</v>
      </c>
      <c r="G446" s="71" t="s">
        <v>3513</v>
      </c>
      <c r="H446" s="71" t="s">
        <v>3514</v>
      </c>
      <c r="I446" s="114">
        <v>100000</v>
      </c>
    </row>
    <row r="447" spans="1:9" x14ac:dyDescent="0.25">
      <c r="A447" s="89">
        <v>43070</v>
      </c>
      <c r="B447" s="90" t="s">
        <v>3517</v>
      </c>
      <c r="D447" s="120">
        <v>8191000649</v>
      </c>
      <c r="E447" s="119" t="s">
        <v>3523</v>
      </c>
      <c r="F447" s="90" t="s">
        <v>3520</v>
      </c>
      <c r="G447" s="90" t="s">
        <v>3521</v>
      </c>
      <c r="H447" s="90" t="s">
        <v>3522</v>
      </c>
      <c r="I447" s="114">
        <v>300000</v>
      </c>
    </row>
    <row r="448" spans="1:9" x14ac:dyDescent="0.25">
      <c r="A448" s="70">
        <v>43119</v>
      </c>
      <c r="B448" s="71" t="s">
        <v>3524</v>
      </c>
      <c r="D448" s="112">
        <v>8191000670</v>
      </c>
      <c r="E448" s="119" t="s">
        <v>3530</v>
      </c>
      <c r="F448" s="71" t="s">
        <v>3527</v>
      </c>
      <c r="G448" s="71" t="s">
        <v>3528</v>
      </c>
      <c r="H448" s="71" t="s">
        <v>3529</v>
      </c>
      <c r="I448" s="114">
        <v>200000</v>
      </c>
    </row>
    <row r="449" spans="1:9" x14ac:dyDescent="0.25">
      <c r="A449" s="70">
        <v>43119</v>
      </c>
      <c r="B449" s="71" t="s">
        <v>3531</v>
      </c>
      <c r="D449" s="112">
        <v>8191000670</v>
      </c>
      <c r="E449" s="119" t="s">
        <v>3530</v>
      </c>
      <c r="F449" s="71" t="s">
        <v>3532</v>
      </c>
      <c r="G449" s="71" t="s">
        <v>3533</v>
      </c>
      <c r="H449" s="71" t="s">
        <v>3534</v>
      </c>
      <c r="I449" s="114">
        <v>100000</v>
      </c>
    </row>
    <row r="450" spans="1:9" x14ac:dyDescent="0.25">
      <c r="A450" s="70">
        <v>43087</v>
      </c>
      <c r="B450" s="71" t="s">
        <v>3535</v>
      </c>
      <c r="D450" s="112">
        <v>8191000649</v>
      </c>
      <c r="E450" s="119" t="s">
        <v>3523</v>
      </c>
      <c r="F450" s="71" t="s">
        <v>3536</v>
      </c>
      <c r="G450" s="71" t="s">
        <v>3537</v>
      </c>
      <c r="H450" s="71" t="s">
        <v>3538</v>
      </c>
      <c r="I450" s="114">
        <v>400000</v>
      </c>
    </row>
    <row r="451" spans="1:9" x14ac:dyDescent="0.25">
      <c r="A451" s="70">
        <v>43057</v>
      </c>
      <c r="B451" s="71" t="s">
        <v>3539</v>
      </c>
      <c r="D451" s="112">
        <v>8190000793</v>
      </c>
      <c r="E451" s="119" t="s">
        <v>3545</v>
      </c>
      <c r="F451" s="71" t="s">
        <v>3542</v>
      </c>
      <c r="G451" s="71" t="s">
        <v>3543</v>
      </c>
      <c r="H451" s="71" t="s">
        <v>3544</v>
      </c>
      <c r="I451" s="114">
        <v>100000</v>
      </c>
    </row>
    <row r="452" spans="1:9" x14ac:dyDescent="0.25">
      <c r="A452" s="70">
        <v>43057</v>
      </c>
      <c r="B452" s="71" t="s">
        <v>3546</v>
      </c>
      <c r="D452" s="112">
        <v>8190000793</v>
      </c>
      <c r="E452" s="119" t="s">
        <v>3545</v>
      </c>
      <c r="F452" s="71" t="s">
        <v>3547</v>
      </c>
      <c r="G452" s="71" t="s">
        <v>3548</v>
      </c>
      <c r="H452" s="71" t="s">
        <v>3549</v>
      </c>
      <c r="I452" s="114">
        <v>100000</v>
      </c>
    </row>
    <row r="453" spans="1:9" x14ac:dyDescent="0.25">
      <c r="A453" s="70">
        <v>43057</v>
      </c>
      <c r="B453" s="71" t="s">
        <v>3550</v>
      </c>
      <c r="D453" s="112">
        <v>8190000793</v>
      </c>
      <c r="E453" s="119" t="s">
        <v>3545</v>
      </c>
      <c r="F453" s="71" t="s">
        <v>3551</v>
      </c>
      <c r="G453" s="71" t="s">
        <v>3552</v>
      </c>
      <c r="H453" s="71" t="s">
        <v>3553</v>
      </c>
      <c r="I453" s="114">
        <v>200000</v>
      </c>
    </row>
    <row r="454" spans="1:9" x14ac:dyDescent="0.25">
      <c r="A454" s="70">
        <v>43057</v>
      </c>
      <c r="B454" s="71" t="s">
        <v>3554</v>
      </c>
      <c r="D454" s="112">
        <v>8190000793</v>
      </c>
      <c r="E454" s="119" t="s">
        <v>3545</v>
      </c>
      <c r="F454" s="71" t="s">
        <v>3555</v>
      </c>
      <c r="G454" s="71" t="s">
        <v>3556</v>
      </c>
      <c r="H454" s="71" t="s">
        <v>3557</v>
      </c>
      <c r="I454" s="114">
        <v>200000</v>
      </c>
    </row>
    <row r="455" spans="1:9" x14ac:dyDescent="0.25">
      <c r="A455" s="70">
        <v>43057</v>
      </c>
      <c r="B455" s="71" t="s">
        <v>3558</v>
      </c>
      <c r="D455" s="112">
        <v>8190000793</v>
      </c>
      <c r="E455" s="119" t="s">
        <v>3545</v>
      </c>
      <c r="F455" s="71" t="s">
        <v>3559</v>
      </c>
      <c r="G455" s="71" t="s">
        <v>3560</v>
      </c>
      <c r="H455" s="71" t="s">
        <v>3561</v>
      </c>
      <c r="I455" s="114">
        <v>100000</v>
      </c>
    </row>
    <row r="456" spans="1:9" x14ac:dyDescent="0.25">
      <c r="A456" s="70">
        <v>43109</v>
      </c>
      <c r="B456" s="71" t="s">
        <v>3562</v>
      </c>
      <c r="D456" s="112">
        <v>8191000649</v>
      </c>
      <c r="E456" s="119" t="s">
        <v>3523</v>
      </c>
      <c r="F456" s="71" t="s">
        <v>3563</v>
      </c>
      <c r="G456" s="71" t="s">
        <v>3564</v>
      </c>
      <c r="H456" s="71" t="s">
        <v>3565</v>
      </c>
      <c r="I456" s="114">
        <v>100000</v>
      </c>
    </row>
    <row r="457" spans="1:9" x14ac:dyDescent="0.25">
      <c r="A457" s="70">
        <v>43109</v>
      </c>
      <c r="B457" s="71" t="s">
        <v>3566</v>
      </c>
      <c r="D457" s="112">
        <v>8191000649</v>
      </c>
      <c r="E457" s="119" t="s">
        <v>3523</v>
      </c>
      <c r="F457" s="71" t="s">
        <v>3567</v>
      </c>
      <c r="G457" s="71" t="s">
        <v>3568</v>
      </c>
      <c r="H457" s="71" t="s">
        <v>3569</v>
      </c>
      <c r="I457" s="114">
        <v>50000</v>
      </c>
    </row>
    <row r="458" spans="1:9" x14ac:dyDescent="0.25">
      <c r="A458" s="70">
        <v>43109</v>
      </c>
      <c r="B458" s="71" t="s">
        <v>3570</v>
      </c>
      <c r="D458" s="112">
        <v>8191000649</v>
      </c>
      <c r="E458" s="119" t="s">
        <v>3523</v>
      </c>
      <c r="F458" s="71" t="s">
        <v>3571</v>
      </c>
      <c r="G458" s="71" t="s">
        <v>3572</v>
      </c>
      <c r="H458" s="71" t="s">
        <v>3573</v>
      </c>
      <c r="I458" s="114">
        <v>100000</v>
      </c>
    </row>
    <row r="459" spans="1:9" x14ac:dyDescent="0.25">
      <c r="A459" s="70">
        <v>43109</v>
      </c>
      <c r="B459" s="71" t="s">
        <v>3574</v>
      </c>
      <c r="D459" s="112">
        <v>8191000649</v>
      </c>
      <c r="E459" s="119" t="s">
        <v>3523</v>
      </c>
      <c r="F459" s="71" t="s">
        <v>3575</v>
      </c>
      <c r="G459" s="71" t="s">
        <v>3576</v>
      </c>
      <c r="H459" s="71" t="s">
        <v>3577</v>
      </c>
      <c r="I459" s="114">
        <v>50000</v>
      </c>
    </row>
    <row r="460" spans="1:9" x14ac:dyDescent="0.25">
      <c r="A460" s="70">
        <v>43109</v>
      </c>
      <c r="B460" s="71" t="s">
        <v>3578</v>
      </c>
      <c r="D460" s="112">
        <v>8191000649</v>
      </c>
      <c r="E460" s="119" t="s">
        <v>3523</v>
      </c>
      <c r="F460" s="71" t="s">
        <v>3579</v>
      </c>
      <c r="G460" s="71" t="s">
        <v>3580</v>
      </c>
      <c r="H460" s="71" t="s">
        <v>3581</v>
      </c>
      <c r="I460" s="114">
        <v>300000</v>
      </c>
    </row>
    <row r="461" spans="1:9" x14ac:dyDescent="0.25">
      <c r="A461" s="68">
        <v>43123</v>
      </c>
      <c r="B461" s="69" t="s">
        <v>3584</v>
      </c>
      <c r="D461" s="195">
        <v>8051001379</v>
      </c>
      <c r="E461" s="125" t="s">
        <v>3591</v>
      </c>
      <c r="F461" s="69" t="s">
        <v>3588</v>
      </c>
      <c r="G461" s="69" t="s">
        <v>3589</v>
      </c>
      <c r="H461" s="69" t="s">
        <v>3590</v>
      </c>
      <c r="I461" s="124">
        <v>100000</v>
      </c>
    </row>
    <row r="462" spans="1:9" x14ac:dyDescent="0.25">
      <c r="A462" s="68">
        <v>43130</v>
      </c>
      <c r="B462" s="69" t="s">
        <v>3594</v>
      </c>
      <c r="D462" s="195">
        <v>8051001406</v>
      </c>
      <c r="E462" s="125" t="s">
        <v>3601</v>
      </c>
      <c r="F462" s="69" t="s">
        <v>3598</v>
      </c>
      <c r="G462" s="69" t="s">
        <v>3599</v>
      </c>
      <c r="H462" s="69" t="s">
        <v>3600</v>
      </c>
      <c r="I462" s="124">
        <v>50000</v>
      </c>
    </row>
    <row r="463" spans="1:9" x14ac:dyDescent="0.25">
      <c r="A463" s="68">
        <v>43127</v>
      </c>
      <c r="B463" s="69" t="s">
        <v>3602</v>
      </c>
      <c r="D463" s="195">
        <v>8025000022</v>
      </c>
      <c r="E463" s="125" t="s">
        <v>3609</v>
      </c>
      <c r="F463" s="69" t="s">
        <v>3606</v>
      </c>
      <c r="G463" s="69" t="s">
        <v>3607</v>
      </c>
      <c r="H463" s="69" t="s">
        <v>3608</v>
      </c>
      <c r="I463" s="127">
        <v>100000</v>
      </c>
    </row>
    <row r="464" spans="1:9" x14ac:dyDescent="0.25">
      <c r="A464" s="68">
        <v>43126</v>
      </c>
      <c r="B464" s="69" t="s">
        <v>3610</v>
      </c>
      <c r="D464" s="195">
        <v>8025000022</v>
      </c>
      <c r="E464" s="125" t="s">
        <v>3609</v>
      </c>
      <c r="F464" s="69" t="s">
        <v>3611</v>
      </c>
      <c r="G464" s="69" t="s">
        <v>3612</v>
      </c>
      <c r="H464" s="69" t="s">
        <v>3613</v>
      </c>
      <c r="I464" s="127">
        <v>100000</v>
      </c>
    </row>
    <row r="465" spans="1:9" x14ac:dyDescent="0.25">
      <c r="A465" s="68">
        <v>43121</v>
      </c>
      <c r="B465" s="69" t="s">
        <v>3614</v>
      </c>
      <c r="D465" s="195">
        <v>8044000049</v>
      </c>
      <c r="E465" s="125" t="s">
        <v>3621</v>
      </c>
      <c r="F465" s="69" t="s">
        <v>3618</v>
      </c>
      <c r="G465" s="69" t="s">
        <v>3619</v>
      </c>
      <c r="H465" s="69" t="s">
        <v>3620</v>
      </c>
      <c r="I465" s="127">
        <v>50000</v>
      </c>
    </row>
    <row r="466" spans="1:9" x14ac:dyDescent="0.25">
      <c r="A466" s="68">
        <v>43126</v>
      </c>
      <c r="B466" s="69" t="s">
        <v>3622</v>
      </c>
      <c r="D466" s="195">
        <v>8051000945</v>
      </c>
      <c r="E466" s="125" t="s">
        <v>3629</v>
      </c>
      <c r="F466" s="69" t="s">
        <v>3626</v>
      </c>
      <c r="G466" s="69" t="s">
        <v>3627</v>
      </c>
      <c r="H466" s="69" t="s">
        <v>3628</v>
      </c>
      <c r="I466" s="124">
        <v>50000</v>
      </c>
    </row>
    <row r="467" spans="1:9" x14ac:dyDescent="0.25">
      <c r="A467" s="68">
        <v>43131</v>
      </c>
      <c r="B467" s="69" t="s">
        <v>3630</v>
      </c>
      <c r="D467" s="195">
        <v>8027000372</v>
      </c>
      <c r="E467" s="125" t="s">
        <v>3637</v>
      </c>
      <c r="F467" s="69" t="s">
        <v>3634</v>
      </c>
      <c r="G467" s="69" t="s">
        <v>3635</v>
      </c>
      <c r="H467" s="69" t="s">
        <v>3636</v>
      </c>
      <c r="I467" s="127">
        <v>100000</v>
      </c>
    </row>
    <row r="468" spans="1:9" x14ac:dyDescent="0.25">
      <c r="A468" s="68">
        <v>43126</v>
      </c>
      <c r="B468" s="69" t="s">
        <v>3638</v>
      </c>
      <c r="D468" s="195">
        <v>8027000372</v>
      </c>
      <c r="E468" s="125" t="s">
        <v>3637</v>
      </c>
      <c r="F468" s="69" t="s">
        <v>3639</v>
      </c>
      <c r="G468" s="69" t="s">
        <v>3640</v>
      </c>
      <c r="H468" s="69" t="s">
        <v>3641</v>
      </c>
      <c r="I468" s="127">
        <v>1000000</v>
      </c>
    </row>
    <row r="469" spans="1:9" x14ac:dyDescent="0.25">
      <c r="A469" s="128">
        <v>43116</v>
      </c>
      <c r="B469" s="129" t="s">
        <v>3642</v>
      </c>
      <c r="D469" s="196">
        <v>8051001379</v>
      </c>
      <c r="E469" s="125" t="s">
        <v>3591</v>
      </c>
      <c r="F469" s="129" t="s">
        <v>3643</v>
      </c>
      <c r="G469" s="129" t="s">
        <v>3644</v>
      </c>
      <c r="H469" s="129" t="s">
        <v>3645</v>
      </c>
      <c r="I469" s="124">
        <v>200000</v>
      </c>
    </row>
    <row r="470" spans="1:9" x14ac:dyDescent="0.25">
      <c r="A470" s="128">
        <v>43116</v>
      </c>
      <c r="B470" s="129" t="s">
        <v>3646</v>
      </c>
      <c r="D470" s="196">
        <v>8051001379</v>
      </c>
      <c r="E470" s="125" t="s">
        <v>3591</v>
      </c>
      <c r="F470" s="129" t="s">
        <v>3647</v>
      </c>
      <c r="G470" s="129" t="s">
        <v>3648</v>
      </c>
      <c r="H470" s="129" t="s">
        <v>3645</v>
      </c>
      <c r="I470" s="124">
        <v>100000</v>
      </c>
    </row>
    <row r="471" spans="1:9" x14ac:dyDescent="0.25">
      <c r="A471" s="128">
        <v>43116</v>
      </c>
      <c r="B471" s="129" t="s">
        <v>3649</v>
      </c>
      <c r="D471" s="196">
        <v>8051001379</v>
      </c>
      <c r="E471" s="125" t="s">
        <v>3591</v>
      </c>
      <c r="F471" s="129" t="s">
        <v>3650</v>
      </c>
      <c r="G471" s="129" t="s">
        <v>3651</v>
      </c>
      <c r="H471" s="129" t="s">
        <v>3645</v>
      </c>
      <c r="I471" s="124">
        <v>100000</v>
      </c>
    </row>
    <row r="472" spans="1:9" x14ac:dyDescent="0.25">
      <c r="A472" s="128">
        <v>43116</v>
      </c>
      <c r="B472" s="129" t="s">
        <v>3652</v>
      </c>
      <c r="D472" s="196">
        <v>8051001379</v>
      </c>
      <c r="E472" s="125" t="s">
        <v>3591</v>
      </c>
      <c r="F472" s="129" t="s">
        <v>3653</v>
      </c>
      <c r="G472" s="129" t="s">
        <v>3654</v>
      </c>
      <c r="H472" s="129" t="s">
        <v>3645</v>
      </c>
      <c r="I472" s="124">
        <v>100000</v>
      </c>
    </row>
    <row r="473" spans="1:9" x14ac:dyDescent="0.25">
      <c r="A473" s="128">
        <v>43116</v>
      </c>
      <c r="B473" s="129" t="s">
        <v>3655</v>
      </c>
      <c r="D473" s="196">
        <v>8051001379</v>
      </c>
      <c r="E473" s="125" t="s">
        <v>3591</v>
      </c>
      <c r="F473" s="129" t="s">
        <v>3656</v>
      </c>
      <c r="G473" s="129" t="s">
        <v>3657</v>
      </c>
      <c r="H473" s="129" t="s">
        <v>3645</v>
      </c>
      <c r="I473" s="124">
        <v>100000</v>
      </c>
    </row>
    <row r="474" spans="1:9" x14ac:dyDescent="0.25">
      <c r="A474" s="68">
        <v>43119</v>
      </c>
      <c r="B474" s="69" t="s">
        <v>3658</v>
      </c>
      <c r="D474" s="195">
        <v>8051001379</v>
      </c>
      <c r="E474" s="125" t="s">
        <v>3591</v>
      </c>
      <c r="F474" s="69" t="s">
        <v>3659</v>
      </c>
      <c r="G474" s="69" t="s">
        <v>3660</v>
      </c>
      <c r="H474" s="69" t="s">
        <v>3645</v>
      </c>
      <c r="I474" s="131">
        <v>100000</v>
      </c>
    </row>
    <row r="475" spans="1:9" x14ac:dyDescent="0.25">
      <c r="A475" s="68">
        <v>43119</v>
      </c>
      <c r="B475" s="69" t="s">
        <v>3661</v>
      </c>
      <c r="D475" s="195">
        <v>8051001379</v>
      </c>
      <c r="E475" s="125" t="s">
        <v>3591</v>
      </c>
      <c r="F475" s="69" t="s">
        <v>3662</v>
      </c>
      <c r="G475" s="69" t="s">
        <v>3663</v>
      </c>
      <c r="H475" s="69" t="s">
        <v>3645</v>
      </c>
      <c r="I475" s="131">
        <v>100000</v>
      </c>
    </row>
    <row r="476" spans="1:9" x14ac:dyDescent="0.25">
      <c r="A476" s="68">
        <v>43119</v>
      </c>
      <c r="B476" s="69" t="s">
        <v>3664</v>
      </c>
      <c r="D476" s="195">
        <v>8051001379</v>
      </c>
      <c r="E476" s="125" t="s">
        <v>3591</v>
      </c>
      <c r="F476" s="69" t="s">
        <v>3665</v>
      </c>
      <c r="G476" s="69" t="s">
        <v>3666</v>
      </c>
      <c r="H476" s="69" t="s">
        <v>3645</v>
      </c>
      <c r="I476" s="131">
        <v>100000</v>
      </c>
    </row>
    <row r="477" spans="1:9" x14ac:dyDescent="0.25">
      <c r="A477" s="68">
        <v>43119</v>
      </c>
      <c r="B477" s="69" t="s">
        <v>3667</v>
      </c>
      <c r="D477" s="195">
        <v>8051001379</v>
      </c>
      <c r="E477" s="125" t="s">
        <v>3591</v>
      </c>
      <c r="F477" s="69" t="s">
        <v>3668</v>
      </c>
      <c r="G477" s="69" t="s">
        <v>3669</v>
      </c>
      <c r="H477" s="69" t="s">
        <v>3645</v>
      </c>
      <c r="I477" s="131">
        <v>100000</v>
      </c>
    </row>
    <row r="478" spans="1:9" x14ac:dyDescent="0.25">
      <c r="A478" s="68">
        <v>43119</v>
      </c>
      <c r="B478" s="69" t="s">
        <v>3670</v>
      </c>
      <c r="D478" s="195">
        <v>8051001379</v>
      </c>
      <c r="E478" s="125" t="s">
        <v>3591</v>
      </c>
      <c r="F478" s="69" t="s">
        <v>3671</v>
      </c>
      <c r="G478" s="69" t="s">
        <v>3672</v>
      </c>
      <c r="H478" s="69" t="s">
        <v>3645</v>
      </c>
      <c r="I478" s="131">
        <v>100000</v>
      </c>
    </row>
    <row r="479" spans="1:9" x14ac:dyDescent="0.25">
      <c r="A479" s="68">
        <v>43119</v>
      </c>
      <c r="B479" s="69" t="s">
        <v>3673</v>
      </c>
      <c r="D479" s="195">
        <v>8051001379</v>
      </c>
      <c r="E479" s="125" t="s">
        <v>3591</v>
      </c>
      <c r="F479" s="69" t="s">
        <v>3674</v>
      </c>
      <c r="G479" s="69" t="s">
        <v>3675</v>
      </c>
      <c r="H479" s="69" t="s">
        <v>3645</v>
      </c>
      <c r="I479" s="131">
        <v>100000</v>
      </c>
    </row>
    <row r="480" spans="1:9" x14ac:dyDescent="0.25">
      <c r="A480" s="68">
        <v>43119</v>
      </c>
      <c r="B480" s="69" t="s">
        <v>3676</v>
      </c>
      <c r="D480" s="195">
        <v>8051001379</v>
      </c>
      <c r="E480" s="125" t="s">
        <v>3591</v>
      </c>
      <c r="F480" s="69" t="s">
        <v>3677</v>
      </c>
      <c r="G480" s="69" t="s">
        <v>3678</v>
      </c>
      <c r="H480" s="69" t="s">
        <v>3645</v>
      </c>
      <c r="I480" s="131">
        <v>50000</v>
      </c>
    </row>
    <row r="481" spans="1:9" x14ac:dyDescent="0.25">
      <c r="A481" s="68">
        <v>43119</v>
      </c>
      <c r="B481" s="69" t="s">
        <v>3679</v>
      </c>
      <c r="D481" s="195">
        <v>8051001379</v>
      </c>
      <c r="E481" s="125" t="s">
        <v>3591</v>
      </c>
      <c r="F481" s="69" t="s">
        <v>3680</v>
      </c>
      <c r="G481" s="69" t="s">
        <v>3681</v>
      </c>
      <c r="H481" s="69" t="s">
        <v>3645</v>
      </c>
      <c r="I481" s="131">
        <v>150000</v>
      </c>
    </row>
    <row r="482" spans="1:9" x14ac:dyDescent="0.25">
      <c r="A482" s="68">
        <v>43124</v>
      </c>
      <c r="B482" s="69" t="s">
        <v>3682</v>
      </c>
      <c r="D482" s="195">
        <v>8027000615</v>
      </c>
      <c r="E482" s="125" t="s">
        <v>3689</v>
      </c>
      <c r="F482" s="69" t="s">
        <v>3686</v>
      </c>
      <c r="G482" s="69" t="s">
        <v>3687</v>
      </c>
      <c r="H482" s="69" t="s">
        <v>3688</v>
      </c>
      <c r="I482" s="124">
        <v>50000</v>
      </c>
    </row>
    <row r="483" spans="1:9" x14ac:dyDescent="0.25">
      <c r="A483" s="68">
        <v>43122</v>
      </c>
      <c r="B483" s="69" t="s">
        <v>3690</v>
      </c>
      <c r="D483" s="195">
        <v>8051001071</v>
      </c>
      <c r="E483" s="125" t="s">
        <v>3697</v>
      </c>
      <c r="F483" s="69" t="s">
        <v>3694</v>
      </c>
      <c r="G483" s="69" t="s">
        <v>3695</v>
      </c>
      <c r="H483" s="69" t="s">
        <v>3696</v>
      </c>
      <c r="I483" s="124">
        <v>100000</v>
      </c>
    </row>
    <row r="484" spans="1:9" x14ac:dyDescent="0.25">
      <c r="A484" s="68">
        <v>43124</v>
      </c>
      <c r="B484" s="69" t="s">
        <v>3698</v>
      </c>
      <c r="D484" s="195">
        <v>8056000033</v>
      </c>
      <c r="E484" s="125" t="s">
        <v>3705</v>
      </c>
      <c r="F484" s="69" t="s">
        <v>3702</v>
      </c>
      <c r="G484" s="69" t="s">
        <v>3703</v>
      </c>
      <c r="H484" s="69" t="s">
        <v>3704</v>
      </c>
      <c r="I484" s="127">
        <v>100000</v>
      </c>
    </row>
    <row r="485" spans="1:9" x14ac:dyDescent="0.25">
      <c r="A485" s="68">
        <v>43125</v>
      </c>
      <c r="B485" s="69" t="s">
        <v>3706</v>
      </c>
      <c r="D485" s="195">
        <v>8027000349</v>
      </c>
      <c r="E485" s="125" t="s">
        <v>3713</v>
      </c>
      <c r="F485" s="69" t="s">
        <v>3710</v>
      </c>
      <c r="G485" s="69" t="s">
        <v>3711</v>
      </c>
      <c r="H485" s="69" t="s">
        <v>3712</v>
      </c>
      <c r="I485" s="124">
        <v>50000</v>
      </c>
    </row>
    <row r="486" spans="1:9" x14ac:dyDescent="0.25">
      <c r="A486" s="68">
        <v>43123</v>
      </c>
      <c r="B486" s="69" t="s">
        <v>3714</v>
      </c>
      <c r="D486" s="195">
        <v>8051001379</v>
      </c>
      <c r="E486" s="125" t="s">
        <v>3591</v>
      </c>
      <c r="F486" s="69" t="s">
        <v>3715</v>
      </c>
      <c r="G486" s="69" t="s">
        <v>3716</v>
      </c>
      <c r="H486" s="69" t="s">
        <v>3717</v>
      </c>
      <c r="I486" s="124">
        <v>100000</v>
      </c>
    </row>
    <row r="487" spans="1:9" x14ac:dyDescent="0.25">
      <c r="A487" s="68">
        <v>43123</v>
      </c>
      <c r="B487" s="69" t="s">
        <v>3718</v>
      </c>
      <c r="D487" s="195">
        <v>8051001379</v>
      </c>
      <c r="E487" s="125" t="s">
        <v>3591</v>
      </c>
      <c r="F487" s="69" t="s">
        <v>3719</v>
      </c>
      <c r="G487" s="69" t="s">
        <v>3720</v>
      </c>
      <c r="H487" s="69" t="s">
        <v>3717</v>
      </c>
      <c r="I487" s="124">
        <v>50000</v>
      </c>
    </row>
    <row r="488" spans="1:9" x14ac:dyDescent="0.25">
      <c r="A488" s="68">
        <v>43123</v>
      </c>
      <c r="B488" s="69" t="s">
        <v>3721</v>
      </c>
      <c r="D488" s="195">
        <v>8051001379</v>
      </c>
      <c r="E488" s="125" t="s">
        <v>3591</v>
      </c>
      <c r="F488" s="69" t="s">
        <v>3722</v>
      </c>
      <c r="G488" s="69" t="s">
        <v>3723</v>
      </c>
      <c r="H488" s="69" t="s">
        <v>3717</v>
      </c>
      <c r="I488" s="124">
        <v>150000</v>
      </c>
    </row>
    <row r="489" spans="1:9" x14ac:dyDescent="0.25">
      <c r="A489" s="70">
        <v>43064</v>
      </c>
      <c r="B489" s="71" t="s">
        <v>3728</v>
      </c>
      <c r="D489" s="71">
        <v>8179001130</v>
      </c>
      <c r="E489" s="119" t="s">
        <v>1080</v>
      </c>
      <c r="F489" s="71" t="s">
        <v>3729</v>
      </c>
      <c r="G489" s="71" t="s">
        <v>3730</v>
      </c>
      <c r="H489" s="71" t="s">
        <v>3731</v>
      </c>
      <c r="I489" s="114">
        <v>200000</v>
      </c>
    </row>
    <row r="490" spans="1:9" x14ac:dyDescent="0.25">
      <c r="A490" s="70">
        <v>43068</v>
      </c>
      <c r="B490" s="71" t="s">
        <v>3733</v>
      </c>
      <c r="D490" s="71">
        <v>8179001314</v>
      </c>
      <c r="E490" s="119" t="s">
        <v>1713</v>
      </c>
      <c r="F490" s="71" t="s">
        <v>3734</v>
      </c>
      <c r="G490" s="71" t="s">
        <v>3735</v>
      </c>
      <c r="H490" s="71" t="s">
        <v>3736</v>
      </c>
      <c r="I490" s="114">
        <v>300000</v>
      </c>
    </row>
    <row r="491" spans="1:9" x14ac:dyDescent="0.25">
      <c r="A491" s="70">
        <v>43048</v>
      </c>
      <c r="B491" s="71" t="s">
        <v>3737</v>
      </c>
      <c r="D491" s="71">
        <v>8169000357</v>
      </c>
      <c r="E491" s="119" t="s">
        <v>3743</v>
      </c>
      <c r="F491" s="71" t="s">
        <v>3740</v>
      </c>
      <c r="G491" s="71" t="s">
        <v>3741</v>
      </c>
      <c r="H491" s="71" t="s">
        <v>3742</v>
      </c>
      <c r="I491" s="114">
        <v>100000</v>
      </c>
    </row>
    <row r="492" spans="1:9" x14ac:dyDescent="0.25">
      <c r="A492" s="70">
        <v>43048</v>
      </c>
      <c r="B492" s="71" t="s">
        <v>3744</v>
      </c>
      <c r="D492" s="71">
        <v>8169000357</v>
      </c>
      <c r="E492" s="119" t="s">
        <v>3743</v>
      </c>
      <c r="F492" s="71" t="s">
        <v>3745</v>
      </c>
      <c r="G492" s="71" t="s">
        <v>3746</v>
      </c>
      <c r="H492" s="71" t="s">
        <v>3742</v>
      </c>
      <c r="I492" s="114">
        <v>100000</v>
      </c>
    </row>
    <row r="493" spans="1:9" x14ac:dyDescent="0.25">
      <c r="A493" s="70">
        <v>43048</v>
      </c>
      <c r="B493" s="71" t="s">
        <v>3747</v>
      </c>
      <c r="D493" s="71">
        <v>8169000357</v>
      </c>
      <c r="E493" s="119" t="s">
        <v>3743</v>
      </c>
      <c r="F493" s="71" t="s">
        <v>3748</v>
      </c>
      <c r="G493" s="71" t="s">
        <v>3749</v>
      </c>
      <c r="H493" s="71" t="s">
        <v>3742</v>
      </c>
      <c r="I493" s="114">
        <v>100000</v>
      </c>
    </row>
    <row r="494" spans="1:9" x14ac:dyDescent="0.25">
      <c r="A494" s="70">
        <v>43072</v>
      </c>
      <c r="B494" s="71" t="s">
        <v>3750</v>
      </c>
      <c r="D494" s="71">
        <v>8179001293</v>
      </c>
      <c r="E494" s="119" t="s">
        <v>263</v>
      </c>
      <c r="F494" s="71" t="s">
        <v>3751</v>
      </c>
      <c r="G494" s="71" t="s">
        <v>3752</v>
      </c>
      <c r="H494" s="71" t="s">
        <v>3753</v>
      </c>
      <c r="I494" s="114">
        <v>200000</v>
      </c>
    </row>
    <row r="495" spans="1:9" x14ac:dyDescent="0.25">
      <c r="A495" s="70">
        <v>43072</v>
      </c>
      <c r="B495" s="71" t="s">
        <v>3754</v>
      </c>
      <c r="D495" s="71">
        <v>8179001293</v>
      </c>
      <c r="E495" s="119" t="s">
        <v>263</v>
      </c>
      <c r="F495" s="71" t="s">
        <v>3755</v>
      </c>
      <c r="G495" s="71" t="s">
        <v>3756</v>
      </c>
      <c r="H495" s="71" t="s">
        <v>3757</v>
      </c>
      <c r="I495" s="114">
        <v>100000</v>
      </c>
    </row>
    <row r="496" spans="1:9" x14ac:dyDescent="0.25">
      <c r="A496" s="70">
        <v>43089</v>
      </c>
      <c r="B496" s="71" t="s">
        <v>3758</v>
      </c>
      <c r="D496" s="71">
        <v>8179001109</v>
      </c>
      <c r="E496" s="119" t="s">
        <v>3764</v>
      </c>
      <c r="F496" s="71" t="s">
        <v>3761</v>
      </c>
      <c r="G496" s="71" t="s">
        <v>3762</v>
      </c>
      <c r="H496" s="71" t="s">
        <v>3763</v>
      </c>
      <c r="I496" s="114">
        <v>150000</v>
      </c>
    </row>
    <row r="497" spans="1:9" x14ac:dyDescent="0.25">
      <c r="A497" s="70">
        <v>43097</v>
      </c>
      <c r="B497" s="71" t="s">
        <v>3765</v>
      </c>
      <c r="D497" s="71">
        <v>8169000381</v>
      </c>
      <c r="E497" s="119" t="s">
        <v>3771</v>
      </c>
      <c r="F497" s="71" t="s">
        <v>3768</v>
      </c>
      <c r="G497" s="71" t="s">
        <v>3769</v>
      </c>
      <c r="H497" s="71" t="s">
        <v>3770</v>
      </c>
      <c r="I497" s="114">
        <v>100000</v>
      </c>
    </row>
    <row r="498" spans="1:9" x14ac:dyDescent="0.25">
      <c r="A498" s="70">
        <v>43081</v>
      </c>
      <c r="B498" s="71" t="s">
        <v>3772</v>
      </c>
      <c r="D498" s="71">
        <v>8179001293</v>
      </c>
      <c r="E498" s="119" t="s">
        <v>263</v>
      </c>
      <c r="F498" s="71" t="s">
        <v>3773</v>
      </c>
      <c r="G498" s="71" t="s">
        <v>3774</v>
      </c>
      <c r="H498" s="71" t="s">
        <v>3775</v>
      </c>
      <c r="I498" s="114">
        <v>150000</v>
      </c>
    </row>
    <row r="499" spans="1:9" x14ac:dyDescent="0.25">
      <c r="A499" s="70">
        <v>43085</v>
      </c>
      <c r="B499" s="71" t="s">
        <v>3776</v>
      </c>
      <c r="D499" s="71">
        <v>8179001263</v>
      </c>
      <c r="E499" s="119" t="s">
        <v>344</v>
      </c>
      <c r="F499" s="71" t="s">
        <v>3777</v>
      </c>
      <c r="G499" s="71" t="s">
        <v>3778</v>
      </c>
      <c r="H499" s="71" t="s">
        <v>3779</v>
      </c>
      <c r="I499" s="114">
        <v>50000</v>
      </c>
    </row>
    <row r="500" spans="1:9" x14ac:dyDescent="0.25">
      <c r="A500" s="70">
        <v>43101</v>
      </c>
      <c r="B500" s="71" t="s">
        <v>3780</v>
      </c>
      <c r="D500" s="71">
        <v>8179001244</v>
      </c>
      <c r="E500" s="119" t="s">
        <v>2732</v>
      </c>
      <c r="F500" s="71" t="s">
        <v>3781</v>
      </c>
      <c r="G500" s="71" t="s">
        <v>3782</v>
      </c>
      <c r="H500" s="71" t="s">
        <v>3783</v>
      </c>
      <c r="I500" s="114">
        <v>50000</v>
      </c>
    </row>
    <row r="501" spans="1:9" x14ac:dyDescent="0.25">
      <c r="A501" s="70">
        <v>43120</v>
      </c>
      <c r="B501" s="71" t="s">
        <v>3784</v>
      </c>
      <c r="D501" s="71">
        <v>8169000460</v>
      </c>
      <c r="E501" s="119" t="s">
        <v>3790</v>
      </c>
      <c r="F501" s="71" t="s">
        <v>3787</v>
      </c>
      <c r="G501" s="71" t="s">
        <v>3788</v>
      </c>
      <c r="H501" s="71" t="s">
        <v>3789</v>
      </c>
      <c r="I501" s="114">
        <v>50000</v>
      </c>
    </row>
    <row r="502" spans="1:9" x14ac:dyDescent="0.25">
      <c r="A502" s="70">
        <v>43114</v>
      </c>
      <c r="B502" s="71" t="s">
        <v>3791</v>
      </c>
      <c r="D502" s="71">
        <v>8179001243</v>
      </c>
      <c r="E502" s="119" t="s">
        <v>190</v>
      </c>
      <c r="F502" s="71" t="s">
        <v>3794</v>
      </c>
      <c r="G502" s="71" t="s">
        <v>3795</v>
      </c>
      <c r="H502" s="71" t="s">
        <v>3796</v>
      </c>
      <c r="I502" s="114">
        <v>50000</v>
      </c>
    </row>
    <row r="503" spans="1:9" x14ac:dyDescent="0.25">
      <c r="A503" s="70">
        <v>43113</v>
      </c>
      <c r="B503" s="71" t="s">
        <v>3797</v>
      </c>
      <c r="D503" s="71">
        <v>8169000807</v>
      </c>
      <c r="E503" s="119" t="s">
        <v>3803</v>
      </c>
      <c r="F503" s="71" t="s">
        <v>3800</v>
      </c>
      <c r="G503" s="71" t="s">
        <v>3801</v>
      </c>
      <c r="H503" s="71" t="s">
        <v>3802</v>
      </c>
      <c r="I503" s="114">
        <v>50000</v>
      </c>
    </row>
    <row r="504" spans="1:9" x14ac:dyDescent="0.25">
      <c r="A504" s="70">
        <v>43112</v>
      </c>
      <c r="B504" s="71" t="s">
        <v>3804</v>
      </c>
      <c r="D504" s="71">
        <v>8169000488</v>
      </c>
      <c r="E504" s="119" t="s">
        <v>3810</v>
      </c>
      <c r="F504" s="71" t="s">
        <v>3807</v>
      </c>
      <c r="G504" s="71" t="s">
        <v>3808</v>
      </c>
      <c r="H504" s="71" t="s">
        <v>3809</v>
      </c>
      <c r="I504" s="114">
        <v>200000</v>
      </c>
    </row>
    <row r="505" spans="1:9" x14ac:dyDescent="0.25">
      <c r="A505" s="89">
        <v>43116</v>
      </c>
      <c r="B505" s="90" t="s">
        <v>3811</v>
      </c>
      <c r="D505" s="90">
        <v>8179001287</v>
      </c>
      <c r="E505" s="119" t="s">
        <v>3817</v>
      </c>
      <c r="F505" s="90" t="s">
        <v>3814</v>
      </c>
      <c r="G505" s="90" t="s">
        <v>3815</v>
      </c>
      <c r="H505" s="90" t="s">
        <v>3816</v>
      </c>
      <c r="I505" s="114">
        <v>50000</v>
      </c>
    </row>
    <row r="506" spans="1:9" x14ac:dyDescent="0.25">
      <c r="A506" s="70">
        <v>43102</v>
      </c>
      <c r="B506" s="71" t="s">
        <v>3818</v>
      </c>
      <c r="D506" s="71">
        <v>8179001221</v>
      </c>
      <c r="E506" s="119" t="s">
        <v>1044</v>
      </c>
      <c r="F506" s="71" t="s">
        <v>3819</v>
      </c>
      <c r="G506" s="71" t="s">
        <v>3820</v>
      </c>
      <c r="H506" s="71" t="s">
        <v>3821</v>
      </c>
      <c r="I506" s="114">
        <v>50000</v>
      </c>
    </row>
    <row r="507" spans="1:9" x14ac:dyDescent="0.25">
      <c r="A507" s="70">
        <v>43103</v>
      </c>
      <c r="B507" s="71" t="s">
        <v>3822</v>
      </c>
      <c r="D507" s="71">
        <v>8169000542</v>
      </c>
      <c r="E507" s="119" t="s">
        <v>3828</v>
      </c>
      <c r="F507" s="71" t="s">
        <v>3825</v>
      </c>
      <c r="G507" s="71" t="s">
        <v>3826</v>
      </c>
      <c r="H507" s="71" t="s">
        <v>3827</v>
      </c>
      <c r="I507" s="114">
        <v>100000</v>
      </c>
    </row>
    <row r="508" spans="1:9" x14ac:dyDescent="0.25">
      <c r="A508" s="70">
        <v>43102</v>
      </c>
      <c r="B508" s="71" t="s">
        <v>3829</v>
      </c>
      <c r="D508" s="71">
        <v>8172000427</v>
      </c>
      <c r="E508" s="119" t="s">
        <v>3835</v>
      </c>
      <c r="F508" s="71" t="s">
        <v>3832</v>
      </c>
      <c r="G508" s="71" t="s">
        <v>3833</v>
      </c>
      <c r="H508" s="71" t="s">
        <v>3834</v>
      </c>
      <c r="I508" s="114">
        <v>100000</v>
      </c>
    </row>
    <row r="509" spans="1:9" x14ac:dyDescent="0.25">
      <c r="A509" s="70">
        <v>43105</v>
      </c>
      <c r="B509" s="71" t="s">
        <v>3836</v>
      </c>
      <c r="D509" s="71">
        <v>8162000387</v>
      </c>
      <c r="E509" s="119" t="s">
        <v>316</v>
      </c>
      <c r="F509" s="71" t="s">
        <v>3837</v>
      </c>
      <c r="G509" s="71" t="s">
        <v>3838</v>
      </c>
      <c r="H509" s="71" t="s">
        <v>3839</v>
      </c>
      <c r="I509" s="114">
        <v>100000</v>
      </c>
    </row>
    <row r="510" spans="1:9" x14ac:dyDescent="0.25">
      <c r="A510" s="70">
        <v>43127</v>
      </c>
      <c r="B510" s="71" t="s">
        <v>3840</v>
      </c>
      <c r="D510" s="71">
        <v>8172000254</v>
      </c>
      <c r="E510" s="119" t="s">
        <v>3846</v>
      </c>
      <c r="F510" s="71" t="s">
        <v>3843</v>
      </c>
      <c r="G510" s="71" t="s">
        <v>3844</v>
      </c>
      <c r="H510" s="71" t="s">
        <v>3845</v>
      </c>
      <c r="I510" s="114">
        <v>50000</v>
      </c>
    </row>
    <row r="511" spans="1:9" x14ac:dyDescent="0.25">
      <c r="A511" s="70">
        <v>43105</v>
      </c>
      <c r="B511" s="71" t="s">
        <v>1486</v>
      </c>
      <c r="D511" s="71">
        <v>8172000295</v>
      </c>
      <c r="E511" s="119" t="s">
        <v>3852</v>
      </c>
      <c r="F511" s="71" t="s">
        <v>3849</v>
      </c>
      <c r="G511" s="71" t="s">
        <v>3850</v>
      </c>
      <c r="H511" s="71" t="s">
        <v>3851</v>
      </c>
      <c r="I511" s="114">
        <v>100000</v>
      </c>
    </row>
    <row r="512" spans="1:9" x14ac:dyDescent="0.25">
      <c r="A512" s="70">
        <v>43104</v>
      </c>
      <c r="B512" s="71" t="s">
        <v>3853</v>
      </c>
      <c r="D512" s="71">
        <v>8179001293</v>
      </c>
      <c r="E512" s="119" t="s">
        <v>263</v>
      </c>
      <c r="F512" s="71" t="s">
        <v>3854</v>
      </c>
      <c r="G512" s="71" t="s">
        <v>3855</v>
      </c>
      <c r="H512" s="71" t="s">
        <v>3856</v>
      </c>
      <c r="I512" s="114">
        <v>100000</v>
      </c>
    </row>
    <row r="513" spans="1:9" x14ac:dyDescent="0.25">
      <c r="A513" s="70">
        <v>43121</v>
      </c>
      <c r="B513" s="71" t="s">
        <v>3857</v>
      </c>
      <c r="D513" s="71">
        <v>8179001284</v>
      </c>
      <c r="E513" s="119" t="s">
        <v>3863</v>
      </c>
      <c r="F513" s="71" t="s">
        <v>3860</v>
      </c>
      <c r="G513" s="71" t="s">
        <v>3861</v>
      </c>
      <c r="H513" s="71" t="s">
        <v>3862</v>
      </c>
      <c r="I513" s="114">
        <v>150000</v>
      </c>
    </row>
    <row r="514" spans="1:9" x14ac:dyDescent="0.25">
      <c r="A514" s="70">
        <v>43115</v>
      </c>
      <c r="B514" s="71" t="s">
        <v>3864</v>
      </c>
      <c r="D514" s="71">
        <v>8169000836</v>
      </c>
      <c r="E514" s="119" t="s">
        <v>3870</v>
      </c>
      <c r="F514" s="71" t="s">
        <v>3867</v>
      </c>
      <c r="G514" s="71" t="s">
        <v>3868</v>
      </c>
      <c r="H514" s="71" t="s">
        <v>3869</v>
      </c>
      <c r="I514" s="114">
        <v>50000</v>
      </c>
    </row>
    <row r="515" spans="1:9" x14ac:dyDescent="0.25">
      <c r="A515" s="70">
        <v>43110</v>
      </c>
      <c r="B515" s="71" t="s">
        <v>3871</v>
      </c>
      <c r="D515" s="71">
        <v>8179001289</v>
      </c>
      <c r="E515" s="119" t="s">
        <v>2991</v>
      </c>
      <c r="F515" s="71" t="s">
        <v>3872</v>
      </c>
      <c r="G515" s="71" t="s">
        <v>3873</v>
      </c>
      <c r="H515" s="71" t="s">
        <v>3874</v>
      </c>
      <c r="I515" s="114">
        <v>100000</v>
      </c>
    </row>
    <row r="516" spans="1:9" x14ac:dyDescent="0.25">
      <c r="A516" s="70">
        <v>43103</v>
      </c>
      <c r="B516" s="71" t="s">
        <v>3875</v>
      </c>
      <c r="D516" s="71">
        <v>8179001289</v>
      </c>
      <c r="E516" s="119" t="s">
        <v>2991</v>
      </c>
      <c r="F516" s="71" t="s">
        <v>3876</v>
      </c>
      <c r="G516" s="71" t="s">
        <v>3877</v>
      </c>
      <c r="H516" s="71" t="s">
        <v>3878</v>
      </c>
      <c r="I516" s="114">
        <v>100000</v>
      </c>
    </row>
    <row r="517" spans="1:9" x14ac:dyDescent="0.25">
      <c r="A517" s="70">
        <v>43124</v>
      </c>
      <c r="B517" s="71" t="s">
        <v>3879</v>
      </c>
      <c r="D517" s="71">
        <v>8179001302</v>
      </c>
      <c r="E517" s="119" t="s">
        <v>441</v>
      </c>
      <c r="F517" s="71" t="s">
        <v>3880</v>
      </c>
      <c r="G517" s="71" t="s">
        <v>3881</v>
      </c>
      <c r="H517" s="71" t="s">
        <v>3882</v>
      </c>
      <c r="I517" s="114">
        <v>50000</v>
      </c>
    </row>
    <row r="518" spans="1:9" x14ac:dyDescent="0.25">
      <c r="A518" s="70">
        <v>43106</v>
      </c>
      <c r="B518" s="71" t="s">
        <v>3883</v>
      </c>
      <c r="D518" s="71">
        <v>8169000482</v>
      </c>
      <c r="E518" s="119" t="s">
        <v>161</v>
      </c>
      <c r="F518" s="71" t="s">
        <v>3884</v>
      </c>
      <c r="G518" s="71" t="s">
        <v>3885</v>
      </c>
      <c r="H518" s="71" t="s">
        <v>3886</v>
      </c>
      <c r="I518" s="114">
        <v>50000</v>
      </c>
    </row>
    <row r="519" spans="1:9" x14ac:dyDescent="0.25">
      <c r="A519" s="70">
        <v>43109</v>
      </c>
      <c r="B519" s="71" t="s">
        <v>3887</v>
      </c>
      <c r="D519" s="71">
        <v>8179001289</v>
      </c>
      <c r="E519" s="119" t="s">
        <v>2991</v>
      </c>
      <c r="F519" s="71" t="s">
        <v>3888</v>
      </c>
      <c r="G519" s="71" t="s">
        <v>3889</v>
      </c>
      <c r="H519" s="71" t="s">
        <v>3890</v>
      </c>
      <c r="I519" s="114">
        <v>100000</v>
      </c>
    </row>
    <row r="520" spans="1:9" x14ac:dyDescent="0.25">
      <c r="A520" s="70">
        <v>43106</v>
      </c>
      <c r="B520" s="71" t="s">
        <v>3895</v>
      </c>
      <c r="D520" s="71">
        <v>8179001221</v>
      </c>
      <c r="E520" s="119" t="s">
        <v>1044</v>
      </c>
      <c r="F520" s="71" t="s">
        <v>3896</v>
      </c>
      <c r="G520" s="71" t="s">
        <v>3897</v>
      </c>
      <c r="H520" s="71" t="s">
        <v>3898</v>
      </c>
      <c r="I520" s="114">
        <v>50000</v>
      </c>
    </row>
    <row r="521" spans="1:9" x14ac:dyDescent="0.25">
      <c r="A521" s="70">
        <v>43107</v>
      </c>
      <c r="B521" s="71" t="s">
        <v>3899</v>
      </c>
      <c r="D521" s="71">
        <v>8179001362</v>
      </c>
      <c r="E521" s="119" t="s">
        <v>3905</v>
      </c>
      <c r="F521" s="71" t="s">
        <v>3902</v>
      </c>
      <c r="G521" s="71" t="s">
        <v>3903</v>
      </c>
      <c r="H521" s="71" t="s">
        <v>3904</v>
      </c>
      <c r="I521" s="114">
        <v>50000</v>
      </c>
    </row>
    <row r="522" spans="1:9" x14ac:dyDescent="0.25">
      <c r="A522" s="70">
        <v>43128</v>
      </c>
      <c r="B522" s="71" t="s">
        <v>3906</v>
      </c>
      <c r="D522" s="71">
        <v>8179001275</v>
      </c>
      <c r="E522" s="119" t="s">
        <v>3912</v>
      </c>
      <c r="F522" s="71" t="s">
        <v>3909</v>
      </c>
      <c r="G522" s="71" t="s">
        <v>3910</v>
      </c>
      <c r="H522" s="71" t="s">
        <v>3911</v>
      </c>
      <c r="I522" s="114">
        <v>100000</v>
      </c>
    </row>
    <row r="523" spans="1:9" x14ac:dyDescent="0.25">
      <c r="A523" s="70">
        <v>43128</v>
      </c>
      <c r="B523" s="71" t="s">
        <v>3913</v>
      </c>
      <c r="D523" s="71">
        <v>8172000463</v>
      </c>
      <c r="E523" s="119" t="s">
        <v>190</v>
      </c>
      <c r="F523" s="71" t="s">
        <v>3914</v>
      </c>
      <c r="G523" s="71" t="s">
        <v>3915</v>
      </c>
      <c r="H523" s="71" t="s">
        <v>3916</v>
      </c>
      <c r="I523" s="114">
        <v>50000</v>
      </c>
    </row>
    <row r="524" spans="1:9" x14ac:dyDescent="0.25">
      <c r="A524" s="70">
        <v>43119</v>
      </c>
      <c r="B524" s="71" t="s">
        <v>3917</v>
      </c>
      <c r="D524" s="71">
        <v>8169000494</v>
      </c>
      <c r="E524" s="119" t="s">
        <v>3923</v>
      </c>
      <c r="F524" s="71" t="s">
        <v>3920</v>
      </c>
      <c r="G524" s="71" t="s">
        <v>3921</v>
      </c>
      <c r="H524" s="71" t="s">
        <v>3922</v>
      </c>
      <c r="I524" s="114">
        <v>100000</v>
      </c>
    </row>
    <row r="525" spans="1:9" x14ac:dyDescent="0.25">
      <c r="A525" s="70">
        <v>43103</v>
      </c>
      <c r="B525" s="71" t="s">
        <v>3924</v>
      </c>
      <c r="D525" s="71">
        <v>8173000143</v>
      </c>
      <c r="E525" s="119" t="s">
        <v>1019</v>
      </c>
      <c r="F525" s="71" t="s">
        <v>3925</v>
      </c>
      <c r="G525" s="71" t="s">
        <v>3926</v>
      </c>
      <c r="H525" s="71" t="s">
        <v>3927</v>
      </c>
      <c r="I525" s="114">
        <v>50000</v>
      </c>
    </row>
    <row r="526" spans="1:9" x14ac:dyDescent="0.25">
      <c r="A526" s="70">
        <v>43130</v>
      </c>
      <c r="B526" s="71" t="s">
        <v>3928</v>
      </c>
      <c r="D526" s="71">
        <v>8179001330</v>
      </c>
      <c r="E526" s="119" t="s">
        <v>309</v>
      </c>
      <c r="F526" s="71" t="s">
        <v>3929</v>
      </c>
      <c r="G526" s="71" t="s">
        <v>3930</v>
      </c>
      <c r="H526" s="71" t="s">
        <v>3931</v>
      </c>
      <c r="I526" s="114">
        <v>100000</v>
      </c>
    </row>
    <row r="527" spans="1:9" x14ac:dyDescent="0.25">
      <c r="A527" s="70">
        <v>43125</v>
      </c>
      <c r="B527" s="71" t="s">
        <v>3932</v>
      </c>
      <c r="D527" s="71">
        <v>8179001245</v>
      </c>
      <c r="E527" s="119" t="s">
        <v>3938</v>
      </c>
      <c r="F527" s="71" t="s">
        <v>3935</v>
      </c>
      <c r="G527" s="71" t="s">
        <v>3936</v>
      </c>
      <c r="H527" s="71" t="s">
        <v>3937</v>
      </c>
      <c r="I527" s="114">
        <v>50000</v>
      </c>
    </row>
    <row r="528" spans="1:9" x14ac:dyDescent="0.25">
      <c r="A528" s="70">
        <v>43118</v>
      </c>
      <c r="B528" s="71" t="s">
        <v>3939</v>
      </c>
      <c r="D528" s="71">
        <v>8179001221</v>
      </c>
      <c r="E528" s="119" t="s">
        <v>1044</v>
      </c>
      <c r="F528" s="71" t="s">
        <v>3940</v>
      </c>
      <c r="G528" s="71" t="s">
        <v>3941</v>
      </c>
      <c r="H528" s="71" t="s">
        <v>3942</v>
      </c>
      <c r="I528" s="114">
        <v>50000</v>
      </c>
    </row>
    <row r="529" spans="1:9" x14ac:dyDescent="0.25">
      <c r="A529" s="70">
        <v>43112</v>
      </c>
      <c r="B529" s="71" t="s">
        <v>3943</v>
      </c>
      <c r="D529" s="71">
        <v>8172000463</v>
      </c>
      <c r="E529" s="119" t="s">
        <v>190</v>
      </c>
      <c r="F529" s="71" t="s">
        <v>3944</v>
      </c>
      <c r="G529" s="71" t="s">
        <v>3945</v>
      </c>
      <c r="H529" s="71" t="s">
        <v>3946</v>
      </c>
      <c r="I529" s="114">
        <v>100000</v>
      </c>
    </row>
    <row r="530" spans="1:9" x14ac:dyDescent="0.25">
      <c r="A530" s="70">
        <v>43102</v>
      </c>
      <c r="B530" s="71" t="s">
        <v>3947</v>
      </c>
      <c r="D530" s="71">
        <v>8169000522</v>
      </c>
      <c r="E530" s="119" t="s">
        <v>3953</v>
      </c>
      <c r="F530" s="71" t="s">
        <v>3950</v>
      </c>
      <c r="G530" s="71" t="s">
        <v>3951</v>
      </c>
      <c r="H530" s="71" t="s">
        <v>3952</v>
      </c>
      <c r="I530" s="114">
        <v>100000</v>
      </c>
    </row>
    <row r="531" spans="1:9" x14ac:dyDescent="0.25">
      <c r="A531" s="70">
        <v>43106</v>
      </c>
      <c r="B531" s="71" t="s">
        <v>3772</v>
      </c>
      <c r="D531" s="71">
        <v>8179001988</v>
      </c>
      <c r="E531" s="119" t="s">
        <v>3959</v>
      </c>
      <c r="F531" s="71" t="s">
        <v>3956</v>
      </c>
      <c r="G531" s="71" t="s">
        <v>3957</v>
      </c>
      <c r="H531" s="71" t="s">
        <v>3958</v>
      </c>
      <c r="I531" s="114">
        <v>50000</v>
      </c>
    </row>
    <row r="532" spans="1:9" x14ac:dyDescent="0.25">
      <c r="A532" s="70">
        <v>43112</v>
      </c>
      <c r="B532" s="71" t="s">
        <v>3960</v>
      </c>
      <c r="D532" s="71">
        <v>8179001215</v>
      </c>
      <c r="E532" s="119" t="s">
        <v>3966</v>
      </c>
      <c r="F532" s="71" t="s">
        <v>3963</v>
      </c>
      <c r="G532" s="71" t="s">
        <v>3964</v>
      </c>
      <c r="H532" s="71" t="s">
        <v>3965</v>
      </c>
      <c r="I532" s="114">
        <v>50000</v>
      </c>
    </row>
    <row r="533" spans="1:9" x14ac:dyDescent="0.25">
      <c r="A533" s="70">
        <v>43126</v>
      </c>
      <c r="B533" s="71" t="s">
        <v>3967</v>
      </c>
      <c r="D533" s="71">
        <v>8169000807</v>
      </c>
      <c r="E533" s="119" t="s">
        <v>3803</v>
      </c>
      <c r="F533" s="71" t="s">
        <v>3968</v>
      </c>
      <c r="G533" s="71" t="s">
        <v>3969</v>
      </c>
      <c r="H533" s="71" t="s">
        <v>3970</v>
      </c>
      <c r="I533" s="114">
        <v>100000</v>
      </c>
    </row>
    <row r="534" spans="1:9" x14ac:dyDescent="0.25">
      <c r="A534" s="70">
        <v>43113</v>
      </c>
      <c r="B534" s="71" t="s">
        <v>3971</v>
      </c>
      <c r="D534" s="71">
        <v>8169000376</v>
      </c>
      <c r="E534" s="119" t="s">
        <v>145</v>
      </c>
      <c r="F534" s="71" t="s">
        <v>3973</v>
      </c>
      <c r="G534" s="71" t="s">
        <v>3974</v>
      </c>
      <c r="H534" s="71" t="s">
        <v>3975</v>
      </c>
      <c r="I534" s="114">
        <v>50000</v>
      </c>
    </row>
    <row r="535" spans="1:9" x14ac:dyDescent="0.25">
      <c r="A535" s="70">
        <v>43126</v>
      </c>
      <c r="B535" s="71" t="s">
        <v>3976</v>
      </c>
      <c r="D535" s="71">
        <v>8173000320</v>
      </c>
      <c r="E535" s="119" t="s">
        <v>3982</v>
      </c>
      <c r="F535" s="71" t="s">
        <v>3979</v>
      </c>
      <c r="G535" s="71" t="s">
        <v>3980</v>
      </c>
      <c r="H535" s="71" t="s">
        <v>3981</v>
      </c>
      <c r="I535" s="114">
        <v>50000</v>
      </c>
    </row>
    <row r="536" spans="1:9" x14ac:dyDescent="0.25">
      <c r="A536" s="70">
        <v>43108</v>
      </c>
      <c r="B536" s="71" t="s">
        <v>3990</v>
      </c>
      <c r="D536" s="71">
        <v>8172000257</v>
      </c>
      <c r="E536" s="119" t="s">
        <v>3996</v>
      </c>
      <c r="F536" s="71" t="s">
        <v>3993</v>
      </c>
      <c r="G536" s="71" t="s">
        <v>3994</v>
      </c>
      <c r="H536" s="71" t="s">
        <v>3995</v>
      </c>
      <c r="I536" s="114">
        <v>100000</v>
      </c>
    </row>
    <row r="537" spans="1:9" x14ac:dyDescent="0.25">
      <c r="A537" s="70">
        <v>43128</v>
      </c>
      <c r="B537" s="71" t="s">
        <v>4004</v>
      </c>
      <c r="D537" s="71">
        <v>8179001221</v>
      </c>
      <c r="E537" s="119" t="s">
        <v>1044</v>
      </c>
      <c r="F537" s="71" t="s">
        <v>4005</v>
      </c>
      <c r="G537" s="71" t="s">
        <v>4006</v>
      </c>
      <c r="H537" s="71" t="s">
        <v>4007</v>
      </c>
      <c r="I537" s="114">
        <v>50000</v>
      </c>
    </row>
    <row r="538" spans="1:9" x14ac:dyDescent="0.25">
      <c r="A538" s="70">
        <v>43115</v>
      </c>
      <c r="B538" s="71" t="s">
        <v>4008</v>
      </c>
      <c r="D538" s="71">
        <v>8179001320</v>
      </c>
      <c r="E538" s="119" t="s">
        <v>4013</v>
      </c>
      <c r="F538" s="71" t="s">
        <v>4011</v>
      </c>
      <c r="G538" s="71" t="s">
        <v>4012</v>
      </c>
      <c r="H538" s="71" t="s">
        <v>329</v>
      </c>
      <c r="I538" s="114">
        <v>100000</v>
      </c>
    </row>
    <row r="539" spans="1:9" x14ac:dyDescent="0.25">
      <c r="A539" s="70">
        <v>43109</v>
      </c>
      <c r="B539" s="71" t="s">
        <v>4014</v>
      </c>
      <c r="D539" s="71">
        <v>8169000530</v>
      </c>
      <c r="E539" s="119" t="s">
        <v>4020</v>
      </c>
      <c r="F539" s="71" t="s">
        <v>4017</v>
      </c>
      <c r="G539" s="71" t="s">
        <v>4018</v>
      </c>
      <c r="H539" s="71" t="s">
        <v>4019</v>
      </c>
      <c r="I539" s="114">
        <v>50000</v>
      </c>
    </row>
    <row r="540" spans="1:9" x14ac:dyDescent="0.25">
      <c r="A540" s="70">
        <v>43111</v>
      </c>
      <c r="B540" s="71" t="s">
        <v>4021</v>
      </c>
      <c r="D540" s="71">
        <v>8179001320</v>
      </c>
      <c r="E540" s="119" t="s">
        <v>4013</v>
      </c>
      <c r="F540" s="71" t="s">
        <v>4022</v>
      </c>
      <c r="G540" s="71" t="s">
        <v>4023</v>
      </c>
      <c r="H540" s="71" t="s">
        <v>4024</v>
      </c>
      <c r="I540" s="114">
        <v>100000</v>
      </c>
    </row>
    <row r="541" spans="1:9" x14ac:dyDescent="0.25">
      <c r="A541" s="70">
        <v>43105</v>
      </c>
      <c r="B541" s="71" t="s">
        <v>4025</v>
      </c>
      <c r="D541" s="71">
        <v>8172000463</v>
      </c>
      <c r="E541" s="119" t="s">
        <v>190</v>
      </c>
      <c r="F541" s="71" t="s">
        <v>4026</v>
      </c>
      <c r="G541" s="71" t="s">
        <v>4027</v>
      </c>
      <c r="H541" s="71" t="s">
        <v>4028</v>
      </c>
      <c r="I541" s="114">
        <v>200000</v>
      </c>
    </row>
    <row r="542" spans="1:9" x14ac:dyDescent="0.25">
      <c r="A542" s="70">
        <v>43127</v>
      </c>
      <c r="B542" s="71" t="s">
        <v>4029</v>
      </c>
      <c r="D542" s="71">
        <v>8173000148</v>
      </c>
      <c r="E542" s="119" t="s">
        <v>4035</v>
      </c>
      <c r="F542" s="71" t="s">
        <v>4032</v>
      </c>
      <c r="G542" s="71" t="s">
        <v>4033</v>
      </c>
      <c r="H542" s="71" t="s">
        <v>4034</v>
      </c>
      <c r="I542" s="114">
        <v>100000</v>
      </c>
    </row>
    <row r="543" spans="1:9" x14ac:dyDescent="0.25">
      <c r="A543" s="70">
        <v>43110</v>
      </c>
      <c r="B543" s="71" t="s">
        <v>4039</v>
      </c>
      <c r="D543" s="71">
        <v>8173000142</v>
      </c>
      <c r="E543" s="119" t="s">
        <v>4045</v>
      </c>
      <c r="F543" s="71" t="s">
        <v>4042</v>
      </c>
      <c r="G543" s="71" t="s">
        <v>4043</v>
      </c>
      <c r="H543" s="71" t="s">
        <v>4044</v>
      </c>
      <c r="I543" s="114">
        <v>50000</v>
      </c>
    </row>
    <row r="544" spans="1:9" x14ac:dyDescent="0.25">
      <c r="A544" s="70">
        <v>43112</v>
      </c>
      <c r="B544" s="71" t="s">
        <v>4053</v>
      </c>
      <c r="D544" s="71">
        <v>8169000542</v>
      </c>
      <c r="E544" s="119" t="s">
        <v>3828</v>
      </c>
      <c r="F544" s="71" t="s">
        <v>4054</v>
      </c>
      <c r="G544" s="71" t="s">
        <v>4055</v>
      </c>
      <c r="H544" s="71" t="s">
        <v>4056</v>
      </c>
      <c r="I544" s="114">
        <v>50000</v>
      </c>
    </row>
    <row r="545" spans="1:9" x14ac:dyDescent="0.25">
      <c r="A545" s="70">
        <v>43119</v>
      </c>
      <c r="B545" s="71" t="s">
        <v>4057</v>
      </c>
      <c r="D545" s="71">
        <v>8172000256</v>
      </c>
      <c r="E545" s="119" t="s">
        <v>2202</v>
      </c>
      <c r="F545" s="71" t="s">
        <v>4059</v>
      </c>
      <c r="G545" s="71" t="s">
        <v>4060</v>
      </c>
      <c r="H545" s="71" t="s">
        <v>4061</v>
      </c>
      <c r="I545" s="114">
        <v>200000</v>
      </c>
    </row>
    <row r="546" spans="1:9" x14ac:dyDescent="0.25">
      <c r="A546" s="70">
        <v>43113</v>
      </c>
      <c r="B546" s="71" t="s">
        <v>4062</v>
      </c>
      <c r="D546" s="71">
        <v>8173000154</v>
      </c>
      <c r="E546" s="119" t="s">
        <v>1831</v>
      </c>
      <c r="F546" s="71" t="s">
        <v>4063</v>
      </c>
      <c r="G546" s="71" t="s">
        <v>4064</v>
      </c>
      <c r="H546" s="71" t="s">
        <v>4065</v>
      </c>
      <c r="I546" s="114">
        <v>100000</v>
      </c>
    </row>
    <row r="547" spans="1:9" x14ac:dyDescent="0.25">
      <c r="A547" s="70">
        <v>43090</v>
      </c>
      <c r="B547" s="71" t="s">
        <v>4066</v>
      </c>
      <c r="D547" s="71">
        <v>8172000265</v>
      </c>
      <c r="E547" s="119" t="s">
        <v>2101</v>
      </c>
      <c r="F547" s="71" t="s">
        <v>4067</v>
      </c>
      <c r="G547" s="71" t="s">
        <v>4068</v>
      </c>
      <c r="H547" s="71" t="s">
        <v>4069</v>
      </c>
      <c r="I547" s="114">
        <v>100000</v>
      </c>
    </row>
    <row r="548" spans="1:9" x14ac:dyDescent="0.25">
      <c r="A548" s="93">
        <v>43111</v>
      </c>
      <c r="B548" s="66" t="s">
        <v>4070</v>
      </c>
      <c r="D548" s="133">
        <v>8250000827</v>
      </c>
      <c r="E548" s="119" t="s">
        <v>4076</v>
      </c>
      <c r="F548" s="66" t="s">
        <v>4073</v>
      </c>
      <c r="G548" s="66" t="s">
        <v>4074</v>
      </c>
      <c r="H548" s="66" t="s">
        <v>4075</v>
      </c>
      <c r="I548" s="134">
        <v>100000</v>
      </c>
    </row>
    <row r="549" spans="1:9" x14ac:dyDescent="0.25">
      <c r="A549" s="93">
        <v>43085</v>
      </c>
      <c r="B549" s="66" t="s">
        <v>4078</v>
      </c>
      <c r="D549" s="133">
        <v>8261000032</v>
      </c>
      <c r="E549" s="119" t="s">
        <v>4084</v>
      </c>
      <c r="F549" s="66" t="s">
        <v>4081</v>
      </c>
      <c r="G549" s="66" t="s">
        <v>4082</v>
      </c>
      <c r="H549" s="66" t="s">
        <v>4083</v>
      </c>
      <c r="I549" s="134">
        <v>200000</v>
      </c>
    </row>
    <row r="550" spans="1:9" x14ac:dyDescent="0.25">
      <c r="A550" s="93">
        <v>43091</v>
      </c>
      <c r="B550" s="66" t="s">
        <v>4085</v>
      </c>
      <c r="D550" s="133">
        <v>8250000619</v>
      </c>
      <c r="E550" s="119" t="s">
        <v>4091</v>
      </c>
      <c r="F550" s="66" t="s">
        <v>4088</v>
      </c>
      <c r="G550" s="66" t="s">
        <v>4089</v>
      </c>
      <c r="H550" s="66" t="s">
        <v>4090</v>
      </c>
      <c r="I550" s="134">
        <v>100000</v>
      </c>
    </row>
    <row r="551" spans="1:9" x14ac:dyDescent="0.25">
      <c r="A551" s="93">
        <v>43096</v>
      </c>
      <c r="B551" s="66" t="s">
        <v>4092</v>
      </c>
      <c r="D551" s="133">
        <v>8246000083</v>
      </c>
      <c r="E551" s="135" t="s">
        <v>4098</v>
      </c>
      <c r="F551" s="66" t="s">
        <v>4095</v>
      </c>
      <c r="G551" s="66" t="s">
        <v>4096</v>
      </c>
      <c r="H551" s="66" t="s">
        <v>4097</v>
      </c>
      <c r="I551" s="134">
        <v>50000</v>
      </c>
    </row>
    <row r="552" spans="1:9" x14ac:dyDescent="0.25">
      <c r="A552" s="93">
        <v>43049</v>
      </c>
      <c r="B552" s="66" t="s">
        <v>4099</v>
      </c>
      <c r="D552" s="133">
        <v>8246000136</v>
      </c>
      <c r="E552" s="135" t="s">
        <v>4105</v>
      </c>
      <c r="F552" s="66" t="s">
        <v>4102</v>
      </c>
      <c r="G552" s="66" t="s">
        <v>4103</v>
      </c>
      <c r="H552" s="66" t="s">
        <v>4104</v>
      </c>
      <c r="I552" s="134">
        <v>50000</v>
      </c>
    </row>
    <row r="553" spans="1:9" x14ac:dyDescent="0.25">
      <c r="A553" s="93">
        <v>43082</v>
      </c>
      <c r="B553" s="66" t="s">
        <v>4106</v>
      </c>
      <c r="D553" s="133">
        <v>8250000659</v>
      </c>
      <c r="E553" s="135" t="s">
        <v>4112</v>
      </c>
      <c r="F553" s="66" t="s">
        <v>4109</v>
      </c>
      <c r="G553" s="66" t="s">
        <v>4110</v>
      </c>
      <c r="H553" s="66" t="s">
        <v>4111</v>
      </c>
      <c r="I553" s="134">
        <v>50000</v>
      </c>
    </row>
    <row r="554" spans="1:9" x14ac:dyDescent="0.25">
      <c r="A554" s="93">
        <v>43092</v>
      </c>
      <c r="B554" s="66" t="s">
        <v>4113</v>
      </c>
      <c r="D554" s="133">
        <v>8250000731</v>
      </c>
      <c r="E554" s="135" t="s">
        <v>4119</v>
      </c>
      <c r="F554" s="66" t="s">
        <v>4116</v>
      </c>
      <c r="G554" s="66" t="s">
        <v>4117</v>
      </c>
      <c r="H554" s="66" t="s">
        <v>4118</v>
      </c>
      <c r="I554" s="134">
        <v>50000</v>
      </c>
    </row>
    <row r="555" spans="1:9" x14ac:dyDescent="0.25">
      <c r="A555" s="93">
        <v>43065</v>
      </c>
      <c r="B555" s="66" t="s">
        <v>4120</v>
      </c>
      <c r="D555" s="133">
        <v>8246000115</v>
      </c>
      <c r="E555" s="135" t="s">
        <v>4126</v>
      </c>
      <c r="F555" s="66" t="s">
        <v>4123</v>
      </c>
      <c r="G555" s="66" t="s">
        <v>4124</v>
      </c>
      <c r="H555" s="66" t="s">
        <v>4125</v>
      </c>
      <c r="I555" s="134">
        <v>50000</v>
      </c>
    </row>
    <row r="556" spans="1:9" x14ac:dyDescent="0.25">
      <c r="A556" s="93">
        <v>43079</v>
      </c>
      <c r="B556" s="66" t="s">
        <v>4127</v>
      </c>
      <c r="D556" s="133">
        <v>8250000654</v>
      </c>
      <c r="E556" s="119" t="s">
        <v>4133</v>
      </c>
      <c r="F556" s="66" t="s">
        <v>4130</v>
      </c>
      <c r="G556" s="66" t="s">
        <v>4131</v>
      </c>
      <c r="H556" s="66" t="s">
        <v>4132</v>
      </c>
      <c r="I556" s="134">
        <v>100000</v>
      </c>
    </row>
    <row r="557" spans="1:9" x14ac:dyDescent="0.25">
      <c r="A557" s="93">
        <v>43103</v>
      </c>
      <c r="B557" s="66" t="s">
        <v>4134</v>
      </c>
      <c r="D557" s="133">
        <v>8250000671</v>
      </c>
      <c r="E557" s="119" t="s">
        <v>4140</v>
      </c>
      <c r="F557" s="66" t="s">
        <v>4137</v>
      </c>
      <c r="G557" s="66" t="s">
        <v>4138</v>
      </c>
      <c r="H557" s="66" t="s">
        <v>4139</v>
      </c>
      <c r="I557" s="134">
        <v>50000</v>
      </c>
    </row>
    <row r="558" spans="1:9" x14ac:dyDescent="0.25">
      <c r="A558" s="78">
        <v>43127</v>
      </c>
      <c r="B558" s="79" t="s">
        <v>4141</v>
      </c>
      <c r="D558" s="136">
        <v>8224000660</v>
      </c>
      <c r="E558" s="119" t="s">
        <v>4147</v>
      </c>
      <c r="F558" s="79" t="s">
        <v>4144</v>
      </c>
      <c r="G558" s="79" t="s">
        <v>4145</v>
      </c>
      <c r="H558" s="79" t="s">
        <v>4146</v>
      </c>
      <c r="I558" s="114">
        <v>50000</v>
      </c>
    </row>
    <row r="559" spans="1:9" x14ac:dyDescent="0.25">
      <c r="A559" s="78">
        <v>43130</v>
      </c>
      <c r="B559" s="79" t="s">
        <v>4149</v>
      </c>
      <c r="D559" s="136">
        <v>8224000789</v>
      </c>
      <c r="E559" s="119" t="s">
        <v>4155</v>
      </c>
      <c r="F559" s="79" t="s">
        <v>4152</v>
      </c>
      <c r="G559" s="79" t="s">
        <v>4153</v>
      </c>
      <c r="H559" s="79" t="s">
        <v>4154</v>
      </c>
      <c r="I559" s="114">
        <v>50000</v>
      </c>
    </row>
    <row r="560" spans="1:9" x14ac:dyDescent="0.25">
      <c r="A560" s="78">
        <v>43131</v>
      </c>
      <c r="B560" s="79" t="s">
        <v>4156</v>
      </c>
      <c r="D560" s="136">
        <v>8200000058</v>
      </c>
      <c r="E560" s="119" t="s">
        <v>4162</v>
      </c>
      <c r="F560" s="79" t="s">
        <v>4159</v>
      </c>
      <c r="G560" s="79" t="s">
        <v>4160</v>
      </c>
      <c r="H560" s="79" t="s">
        <v>4161</v>
      </c>
      <c r="I560" s="114">
        <v>300000</v>
      </c>
    </row>
    <row r="561" spans="1:9" x14ac:dyDescent="0.25">
      <c r="A561" s="78">
        <v>43130</v>
      </c>
      <c r="B561" s="79" t="s">
        <v>4163</v>
      </c>
      <c r="D561" s="136">
        <v>8214000167</v>
      </c>
      <c r="E561" s="119" t="s">
        <v>4169</v>
      </c>
      <c r="F561" s="79" t="s">
        <v>4166</v>
      </c>
      <c r="G561" s="79" t="s">
        <v>4167</v>
      </c>
      <c r="H561" s="79" t="s">
        <v>4168</v>
      </c>
      <c r="I561" s="114">
        <v>50000</v>
      </c>
    </row>
    <row r="562" spans="1:9" x14ac:dyDescent="0.25">
      <c r="A562" s="78">
        <v>43131</v>
      </c>
      <c r="B562" s="79" t="s">
        <v>4170</v>
      </c>
      <c r="D562" s="136">
        <v>8224000563</v>
      </c>
      <c r="E562" s="119" t="s">
        <v>4176</v>
      </c>
      <c r="F562" s="79" t="s">
        <v>4173</v>
      </c>
      <c r="G562" s="79" t="s">
        <v>4174</v>
      </c>
      <c r="H562" s="79" t="s">
        <v>4175</v>
      </c>
      <c r="I562" s="114">
        <v>50000</v>
      </c>
    </row>
    <row r="563" spans="1:9" x14ac:dyDescent="0.25">
      <c r="A563" s="78">
        <v>43121</v>
      </c>
      <c r="B563" s="79" t="s">
        <v>4177</v>
      </c>
      <c r="D563" s="136">
        <v>8224000442</v>
      </c>
      <c r="E563" s="119" t="s">
        <v>4183</v>
      </c>
      <c r="F563" s="79" t="s">
        <v>4180</v>
      </c>
      <c r="G563" s="79" t="s">
        <v>4181</v>
      </c>
      <c r="H563" s="79" t="s">
        <v>4182</v>
      </c>
      <c r="I563" s="114">
        <v>50000</v>
      </c>
    </row>
    <row r="564" spans="1:9" x14ac:dyDescent="0.25">
      <c r="A564" s="78">
        <v>43121</v>
      </c>
      <c r="B564" s="79" t="s">
        <v>4184</v>
      </c>
      <c r="D564" s="136">
        <v>8224000747</v>
      </c>
      <c r="E564" s="119" t="s">
        <v>4190</v>
      </c>
      <c r="F564" s="79" t="s">
        <v>4187</v>
      </c>
      <c r="G564" s="79" t="s">
        <v>4188</v>
      </c>
      <c r="H564" s="79" t="s">
        <v>4189</v>
      </c>
      <c r="I564" s="114">
        <v>100000</v>
      </c>
    </row>
    <row r="565" spans="1:9" x14ac:dyDescent="0.25">
      <c r="A565" s="78">
        <v>43131</v>
      </c>
      <c r="B565" s="79" t="s">
        <v>4191</v>
      </c>
      <c r="D565" s="136">
        <v>8224000600</v>
      </c>
      <c r="E565" s="119" t="s">
        <v>4197</v>
      </c>
      <c r="F565" s="79" t="s">
        <v>4194</v>
      </c>
      <c r="G565" s="79" t="s">
        <v>4195</v>
      </c>
      <c r="H565" s="79" t="s">
        <v>4196</v>
      </c>
      <c r="I565" s="114">
        <v>50000</v>
      </c>
    </row>
    <row r="566" spans="1:9" x14ac:dyDescent="0.25">
      <c r="A566" s="78">
        <v>43131</v>
      </c>
      <c r="B566" s="79" t="s">
        <v>4198</v>
      </c>
      <c r="D566" s="136">
        <v>8224001050</v>
      </c>
      <c r="E566" s="119" t="s">
        <v>4204</v>
      </c>
      <c r="F566" s="79" t="s">
        <v>4201</v>
      </c>
      <c r="G566" s="79" t="s">
        <v>4202</v>
      </c>
      <c r="H566" s="79" t="s">
        <v>4203</v>
      </c>
      <c r="I566" s="114">
        <v>50000</v>
      </c>
    </row>
    <row r="567" spans="1:9" x14ac:dyDescent="0.25">
      <c r="A567" s="78">
        <v>43113</v>
      </c>
      <c r="B567" s="79" t="s">
        <v>4205</v>
      </c>
      <c r="D567" s="136">
        <v>8224000448</v>
      </c>
      <c r="E567" s="119" t="s">
        <v>4211</v>
      </c>
      <c r="F567" s="79" t="s">
        <v>4208</v>
      </c>
      <c r="G567" s="79" t="s">
        <v>4209</v>
      </c>
      <c r="H567" s="79" t="s">
        <v>4210</v>
      </c>
      <c r="I567" s="114">
        <v>50000</v>
      </c>
    </row>
    <row r="568" spans="1:9" x14ac:dyDescent="0.25">
      <c r="A568" s="78">
        <v>43123</v>
      </c>
      <c r="B568" s="79" t="s">
        <v>4213</v>
      </c>
      <c r="D568" s="136">
        <v>8224000768</v>
      </c>
      <c r="E568" s="119" t="s">
        <v>4219</v>
      </c>
      <c r="F568" s="79" t="s">
        <v>4216</v>
      </c>
      <c r="G568" s="79" t="s">
        <v>4217</v>
      </c>
      <c r="H568" s="79" t="s">
        <v>4218</v>
      </c>
      <c r="I568" s="114">
        <v>50000</v>
      </c>
    </row>
    <row r="569" spans="1:9" x14ac:dyDescent="0.25">
      <c r="A569" s="78">
        <v>43131</v>
      </c>
      <c r="B569" s="79" t="s">
        <v>4220</v>
      </c>
      <c r="D569" s="136">
        <v>8224001085</v>
      </c>
      <c r="E569" s="119" t="s">
        <v>4226</v>
      </c>
      <c r="F569" s="79" t="s">
        <v>4223</v>
      </c>
      <c r="G569" s="79" t="s">
        <v>4224</v>
      </c>
      <c r="H569" s="79" t="s">
        <v>4225</v>
      </c>
      <c r="I569" s="114">
        <v>50000</v>
      </c>
    </row>
    <row r="570" spans="1:9" x14ac:dyDescent="0.25">
      <c r="A570" s="63">
        <v>43097</v>
      </c>
      <c r="B570" s="45" t="s">
        <v>4230</v>
      </c>
      <c r="D570" s="138">
        <v>8163001244</v>
      </c>
      <c r="E570" s="140" t="s">
        <v>4236</v>
      </c>
      <c r="F570" s="138" t="s">
        <v>4233</v>
      </c>
      <c r="G570" s="138" t="s">
        <v>4234</v>
      </c>
      <c r="H570" s="117" t="s">
        <v>4235</v>
      </c>
      <c r="I570" s="139">
        <v>100000</v>
      </c>
    </row>
    <row r="571" spans="1:9" x14ac:dyDescent="0.25">
      <c r="A571" s="63">
        <v>43097</v>
      </c>
      <c r="B571" s="45" t="s">
        <v>4239</v>
      </c>
      <c r="D571" s="138">
        <v>8163001244</v>
      </c>
      <c r="E571" s="140" t="s">
        <v>4236</v>
      </c>
      <c r="F571" s="138" t="s">
        <v>4240</v>
      </c>
      <c r="G571" s="138" t="s">
        <v>4241</v>
      </c>
      <c r="H571" s="117" t="s">
        <v>4235</v>
      </c>
      <c r="I571" s="139">
        <v>100000</v>
      </c>
    </row>
    <row r="572" spans="1:9" x14ac:dyDescent="0.25">
      <c r="A572" s="63">
        <v>43097</v>
      </c>
      <c r="B572" s="45" t="s">
        <v>4242</v>
      </c>
      <c r="D572" s="138">
        <v>8163001244</v>
      </c>
      <c r="E572" s="140" t="s">
        <v>4236</v>
      </c>
      <c r="F572" s="138" t="s">
        <v>4243</v>
      </c>
      <c r="G572" s="138" t="s">
        <v>4244</v>
      </c>
      <c r="H572" s="117" t="s">
        <v>4235</v>
      </c>
      <c r="I572" s="139">
        <v>100000</v>
      </c>
    </row>
    <row r="573" spans="1:9" x14ac:dyDescent="0.25">
      <c r="A573" s="63">
        <v>43102</v>
      </c>
      <c r="B573" s="45" t="s">
        <v>4252</v>
      </c>
      <c r="D573" s="138">
        <v>8174000150</v>
      </c>
      <c r="E573" s="140" t="s">
        <v>4258</v>
      </c>
      <c r="F573" s="138" t="s">
        <v>4255</v>
      </c>
      <c r="G573" s="138" t="s">
        <v>4256</v>
      </c>
      <c r="H573" s="117" t="s">
        <v>4257</v>
      </c>
      <c r="I573" s="139">
        <v>50000</v>
      </c>
    </row>
    <row r="574" spans="1:9" x14ac:dyDescent="0.25">
      <c r="A574" s="65">
        <v>43123</v>
      </c>
      <c r="B574" s="66" t="s">
        <v>4262</v>
      </c>
      <c r="D574" s="138">
        <v>8183000599</v>
      </c>
      <c r="E574" s="140" t="s">
        <v>4268</v>
      </c>
      <c r="F574" s="138" t="s">
        <v>4265</v>
      </c>
      <c r="G574" s="138" t="s">
        <v>4266</v>
      </c>
      <c r="H574" s="117" t="s">
        <v>4267</v>
      </c>
      <c r="I574" s="139">
        <v>200000</v>
      </c>
    </row>
    <row r="575" spans="1:9" x14ac:dyDescent="0.25">
      <c r="A575" s="65">
        <v>43127</v>
      </c>
      <c r="B575" s="66" t="s">
        <v>4270</v>
      </c>
      <c r="D575" s="138">
        <v>8183000630</v>
      </c>
      <c r="E575" s="140" t="s">
        <v>2501</v>
      </c>
      <c r="F575" s="138" t="s">
        <v>4271</v>
      </c>
      <c r="G575" s="138" t="s">
        <v>4272</v>
      </c>
      <c r="H575" s="117" t="s">
        <v>4273</v>
      </c>
      <c r="I575" s="139">
        <v>50000</v>
      </c>
    </row>
    <row r="576" spans="1:9" x14ac:dyDescent="0.25">
      <c r="A576" s="107">
        <v>43109</v>
      </c>
      <c r="B576" s="143" t="s">
        <v>4274</v>
      </c>
      <c r="D576" s="197">
        <v>8263000014</v>
      </c>
      <c r="E576" s="140" t="s">
        <v>4281</v>
      </c>
      <c r="F576" s="138" t="s">
        <v>4278</v>
      </c>
      <c r="G576" s="138" t="s">
        <v>4279</v>
      </c>
      <c r="H576" s="117" t="s">
        <v>4280</v>
      </c>
      <c r="I576" s="139">
        <v>150000</v>
      </c>
    </row>
    <row r="577" spans="1:9" x14ac:dyDescent="0.25">
      <c r="A577" s="65">
        <v>43073</v>
      </c>
      <c r="B577" s="66" t="s">
        <v>4283</v>
      </c>
      <c r="D577" s="138">
        <v>8156001382</v>
      </c>
      <c r="E577" s="140" t="s">
        <v>4289</v>
      </c>
      <c r="F577" s="138" t="s">
        <v>4286</v>
      </c>
      <c r="G577" s="138" t="s">
        <v>4287</v>
      </c>
      <c r="H577" s="117" t="s">
        <v>4288</v>
      </c>
      <c r="I577" s="139">
        <v>100000</v>
      </c>
    </row>
    <row r="578" spans="1:9" x14ac:dyDescent="0.25">
      <c r="A578" s="65">
        <v>43105</v>
      </c>
      <c r="B578" s="66" t="s">
        <v>4291</v>
      </c>
      <c r="D578" s="138">
        <v>8187000785</v>
      </c>
      <c r="E578" s="140" t="s">
        <v>4297</v>
      </c>
      <c r="F578" s="138" t="s">
        <v>4294</v>
      </c>
      <c r="G578" s="138" t="s">
        <v>4295</v>
      </c>
      <c r="H578" s="117" t="s">
        <v>4296</v>
      </c>
      <c r="I578" s="139">
        <v>100000</v>
      </c>
    </row>
    <row r="579" spans="1:9" x14ac:dyDescent="0.25">
      <c r="A579" s="65">
        <v>43083</v>
      </c>
      <c r="B579" s="66" t="s">
        <v>4298</v>
      </c>
      <c r="D579" s="138">
        <v>8156002049</v>
      </c>
      <c r="E579" s="140" t="s">
        <v>4304</v>
      </c>
      <c r="F579" s="138" t="s">
        <v>4301</v>
      </c>
      <c r="G579" s="138" t="s">
        <v>4302</v>
      </c>
      <c r="H579" s="117" t="s">
        <v>4303</v>
      </c>
      <c r="I579" s="139">
        <v>100000</v>
      </c>
    </row>
    <row r="580" spans="1:9" x14ac:dyDescent="0.25">
      <c r="A580" s="52">
        <v>43106</v>
      </c>
      <c r="B580" s="58" t="s">
        <v>4305</v>
      </c>
      <c r="D580" s="138">
        <v>8156002045</v>
      </c>
      <c r="E580" s="140" t="s">
        <v>3262</v>
      </c>
      <c r="F580" s="138" t="s">
        <v>4307</v>
      </c>
      <c r="G580" s="138" t="s">
        <v>4308</v>
      </c>
      <c r="H580" s="117" t="s">
        <v>4309</v>
      </c>
      <c r="I580" s="139">
        <v>200000</v>
      </c>
    </row>
    <row r="581" spans="1:9" x14ac:dyDescent="0.25">
      <c r="A581" s="70">
        <v>43134</v>
      </c>
      <c r="B581" s="71" t="s">
        <v>4311</v>
      </c>
      <c r="D581" s="138">
        <v>8168000126</v>
      </c>
      <c r="E581" s="140" t="s">
        <v>4317</v>
      </c>
      <c r="F581" s="138" t="s">
        <v>4314</v>
      </c>
      <c r="G581" s="138" t="s">
        <v>4315</v>
      </c>
      <c r="H581" s="117" t="s">
        <v>4316</v>
      </c>
      <c r="I581" s="139">
        <v>100000</v>
      </c>
    </row>
    <row r="582" spans="1:9" x14ac:dyDescent="0.25">
      <c r="A582" s="70">
        <v>43136</v>
      </c>
      <c r="B582" s="71" t="s">
        <v>4319</v>
      </c>
      <c r="D582" s="138">
        <v>8182000252</v>
      </c>
      <c r="E582" s="140" t="s">
        <v>4325</v>
      </c>
      <c r="F582" s="138" t="s">
        <v>4322</v>
      </c>
      <c r="G582" s="138" t="s">
        <v>4323</v>
      </c>
      <c r="H582" s="117" t="s">
        <v>4324</v>
      </c>
      <c r="I582" s="139">
        <v>300000</v>
      </c>
    </row>
    <row r="583" spans="1:9" x14ac:dyDescent="0.25">
      <c r="A583" s="70">
        <v>43139</v>
      </c>
      <c r="B583" s="71" t="s">
        <v>4326</v>
      </c>
      <c r="D583" s="138">
        <v>8182000248</v>
      </c>
      <c r="E583" s="140" t="s">
        <v>4331</v>
      </c>
      <c r="F583" s="138" t="s">
        <v>4328</v>
      </c>
      <c r="G583" s="138" t="s">
        <v>4329</v>
      </c>
      <c r="H583" s="117" t="s">
        <v>4330</v>
      </c>
      <c r="I583" s="139">
        <v>100000</v>
      </c>
    </row>
    <row r="584" spans="1:9" x14ac:dyDescent="0.25">
      <c r="A584" s="70">
        <v>43142</v>
      </c>
      <c r="B584" s="71" t="s">
        <v>4332</v>
      </c>
      <c r="D584" s="138">
        <v>8182000266</v>
      </c>
      <c r="E584" s="140" t="s">
        <v>4338</v>
      </c>
      <c r="F584" s="138" t="s">
        <v>4335</v>
      </c>
      <c r="G584" s="138" t="s">
        <v>4336</v>
      </c>
      <c r="H584" s="117" t="s">
        <v>4337</v>
      </c>
      <c r="I584" s="139">
        <v>100000</v>
      </c>
    </row>
    <row r="585" spans="1:9" x14ac:dyDescent="0.25">
      <c r="A585" s="70">
        <v>43120</v>
      </c>
      <c r="B585" s="71" t="s">
        <v>4339</v>
      </c>
      <c r="D585" s="138">
        <v>8191000726</v>
      </c>
      <c r="E585" s="140" t="s">
        <v>4345</v>
      </c>
      <c r="F585" s="138" t="s">
        <v>4342</v>
      </c>
      <c r="G585" s="138" t="s">
        <v>4343</v>
      </c>
      <c r="H585" s="117" t="s">
        <v>4344</v>
      </c>
      <c r="I585" s="139">
        <v>300000</v>
      </c>
    </row>
    <row r="586" spans="1:9" x14ac:dyDescent="0.25">
      <c r="A586" s="70">
        <v>43140</v>
      </c>
      <c r="B586" s="71" t="s">
        <v>4347</v>
      </c>
      <c r="D586" s="138">
        <v>8190000868</v>
      </c>
      <c r="E586" s="140" t="s">
        <v>4353</v>
      </c>
      <c r="F586" s="138" t="s">
        <v>4350</v>
      </c>
      <c r="G586" s="138" t="s">
        <v>4351</v>
      </c>
      <c r="H586" s="117" t="s">
        <v>4352</v>
      </c>
      <c r="I586" s="139">
        <v>100000</v>
      </c>
    </row>
    <row r="587" spans="1:9" x14ac:dyDescent="0.25">
      <c r="A587" s="50">
        <v>43018</v>
      </c>
      <c r="B587" s="145">
        <v>0.43973379629629633</v>
      </c>
      <c r="D587" s="138">
        <v>8177001705</v>
      </c>
      <c r="E587" s="140" t="s">
        <v>4367</v>
      </c>
      <c r="F587" s="139" t="s">
        <v>4364</v>
      </c>
      <c r="G587" s="138" t="s">
        <v>4365</v>
      </c>
      <c r="H587" s="138" t="s">
        <v>4366</v>
      </c>
      <c r="I587" s="146">
        <v>250000</v>
      </c>
    </row>
    <row r="588" spans="1:9" x14ac:dyDescent="0.25">
      <c r="A588" s="50">
        <v>43084</v>
      </c>
      <c r="B588" s="51" t="s">
        <v>4370</v>
      </c>
      <c r="D588" s="138">
        <v>8177001219</v>
      </c>
      <c r="E588" s="140" t="s">
        <v>4377</v>
      </c>
      <c r="F588" s="139" t="s">
        <v>4374</v>
      </c>
      <c r="G588" s="138" t="s">
        <v>4375</v>
      </c>
      <c r="H588" s="138" t="s">
        <v>4376</v>
      </c>
      <c r="I588" s="146">
        <v>50000</v>
      </c>
    </row>
    <row r="589" spans="1:9" x14ac:dyDescent="0.25">
      <c r="A589" s="50">
        <v>43078</v>
      </c>
      <c r="B589" s="147" t="s">
        <v>4379</v>
      </c>
      <c r="D589" s="138">
        <v>8160000422</v>
      </c>
      <c r="E589" s="140" t="s">
        <v>4385</v>
      </c>
      <c r="F589" s="139" t="s">
        <v>4382</v>
      </c>
      <c r="G589" s="138" t="s">
        <v>4383</v>
      </c>
      <c r="H589" s="138" t="s">
        <v>4384</v>
      </c>
      <c r="I589" s="146">
        <v>100000</v>
      </c>
    </row>
    <row r="590" spans="1:9" x14ac:dyDescent="0.25">
      <c r="A590" s="50">
        <v>43070</v>
      </c>
      <c r="B590" s="147" t="s">
        <v>4386</v>
      </c>
      <c r="D590" s="138">
        <v>8177001272</v>
      </c>
      <c r="E590" s="140" t="s">
        <v>4392</v>
      </c>
      <c r="F590" s="139" t="s">
        <v>4389</v>
      </c>
      <c r="G590" s="138" t="s">
        <v>4390</v>
      </c>
      <c r="H590" s="138" t="s">
        <v>4391</v>
      </c>
      <c r="I590" s="146">
        <v>100000</v>
      </c>
    </row>
    <row r="591" spans="1:9" x14ac:dyDescent="0.25">
      <c r="A591" s="50">
        <v>43096</v>
      </c>
      <c r="B591" s="51" t="s">
        <v>4393</v>
      </c>
      <c r="D591" s="138">
        <v>8177001283</v>
      </c>
      <c r="E591" s="140" t="s">
        <v>4399</v>
      </c>
      <c r="F591" s="139" t="s">
        <v>4396</v>
      </c>
      <c r="G591" s="138" t="s">
        <v>4397</v>
      </c>
      <c r="H591" s="138" t="s">
        <v>4398</v>
      </c>
      <c r="I591" s="146">
        <v>200000</v>
      </c>
    </row>
    <row r="592" spans="1:9" x14ac:dyDescent="0.25">
      <c r="A592" s="50">
        <v>43092</v>
      </c>
      <c r="B592" s="145">
        <v>0.67896990740740737</v>
      </c>
      <c r="D592" s="138">
        <v>8177001297</v>
      </c>
      <c r="E592" s="140" t="s">
        <v>4405</v>
      </c>
      <c r="F592" s="139" t="s">
        <v>4402</v>
      </c>
      <c r="G592" s="138" t="s">
        <v>4403</v>
      </c>
      <c r="H592" s="138" t="s">
        <v>4404</v>
      </c>
      <c r="I592" s="146">
        <v>100000</v>
      </c>
    </row>
    <row r="593" spans="1:9" x14ac:dyDescent="0.25">
      <c r="A593" s="50">
        <v>43081</v>
      </c>
      <c r="B593" s="51" t="s">
        <v>4406</v>
      </c>
      <c r="D593" s="138">
        <v>8177001303</v>
      </c>
      <c r="E593" s="140" t="s">
        <v>4412</v>
      </c>
      <c r="F593" s="139" t="s">
        <v>4409</v>
      </c>
      <c r="G593" s="138" t="s">
        <v>4410</v>
      </c>
      <c r="H593" s="138" t="s">
        <v>4411</v>
      </c>
      <c r="I593" s="146">
        <v>50000</v>
      </c>
    </row>
    <row r="594" spans="1:9" x14ac:dyDescent="0.25">
      <c r="A594" s="50">
        <v>43075</v>
      </c>
      <c r="B594" s="147" t="s">
        <v>4413</v>
      </c>
      <c r="D594" s="138">
        <v>8167000218</v>
      </c>
      <c r="E594" s="140" t="s">
        <v>4419</v>
      </c>
      <c r="F594" s="139" t="s">
        <v>4416</v>
      </c>
      <c r="G594" s="138" t="s">
        <v>4417</v>
      </c>
      <c r="H594" s="138" t="s">
        <v>4418</v>
      </c>
      <c r="I594" s="146">
        <v>50000</v>
      </c>
    </row>
    <row r="595" spans="1:9" x14ac:dyDescent="0.25">
      <c r="A595" s="50">
        <v>43075</v>
      </c>
      <c r="B595" s="147" t="s">
        <v>4420</v>
      </c>
      <c r="D595" s="138">
        <v>8167000218</v>
      </c>
      <c r="E595" s="140" t="s">
        <v>4419</v>
      </c>
      <c r="F595" s="139" t="s">
        <v>4421</v>
      </c>
      <c r="G595" s="138" t="s">
        <v>4422</v>
      </c>
      <c r="H595" s="138" t="s">
        <v>4418</v>
      </c>
      <c r="I595" s="146">
        <v>50000</v>
      </c>
    </row>
    <row r="596" spans="1:9" x14ac:dyDescent="0.25">
      <c r="A596" s="50">
        <v>43099</v>
      </c>
      <c r="B596" s="145">
        <v>0.49993055555555554</v>
      </c>
      <c r="D596" s="138">
        <v>8167000204</v>
      </c>
      <c r="E596" s="140" t="s">
        <v>4428</v>
      </c>
      <c r="F596" s="139" t="s">
        <v>4425</v>
      </c>
      <c r="G596" s="138" t="s">
        <v>4426</v>
      </c>
      <c r="H596" s="138" t="s">
        <v>4427</v>
      </c>
      <c r="I596" s="146">
        <v>150000</v>
      </c>
    </row>
    <row r="597" spans="1:9" x14ac:dyDescent="0.25">
      <c r="A597" s="50">
        <v>43081</v>
      </c>
      <c r="B597" s="147" t="s">
        <v>4429</v>
      </c>
      <c r="D597" s="138">
        <v>8177001277</v>
      </c>
      <c r="E597" s="140" t="s">
        <v>4435</v>
      </c>
      <c r="F597" s="139" t="s">
        <v>4432</v>
      </c>
      <c r="G597" s="138" t="s">
        <v>4433</v>
      </c>
      <c r="H597" s="138" t="s">
        <v>4434</v>
      </c>
      <c r="I597" s="146">
        <v>50000</v>
      </c>
    </row>
    <row r="598" spans="1:9" x14ac:dyDescent="0.25">
      <c r="A598" s="50">
        <v>43090</v>
      </c>
      <c r="B598" s="147" t="s">
        <v>4436</v>
      </c>
      <c r="D598" s="138">
        <v>8177001309</v>
      </c>
      <c r="E598" s="140" t="s">
        <v>4442</v>
      </c>
      <c r="F598" s="139" t="s">
        <v>4439</v>
      </c>
      <c r="G598" s="138" t="s">
        <v>4440</v>
      </c>
      <c r="H598" s="138" t="s">
        <v>4441</v>
      </c>
      <c r="I598" s="146">
        <v>100000</v>
      </c>
    </row>
    <row r="599" spans="1:9" x14ac:dyDescent="0.25">
      <c r="A599" s="50">
        <v>43109</v>
      </c>
      <c r="B599" s="51" t="s">
        <v>4443</v>
      </c>
      <c r="D599" s="138">
        <v>8177001219</v>
      </c>
      <c r="E599" s="140" t="s">
        <v>4377</v>
      </c>
      <c r="F599" s="139" t="s">
        <v>4444</v>
      </c>
      <c r="G599" s="138" t="s">
        <v>4445</v>
      </c>
      <c r="H599" s="138" t="s">
        <v>4446</v>
      </c>
      <c r="I599" s="146">
        <v>500000</v>
      </c>
    </row>
    <row r="600" spans="1:9" x14ac:dyDescent="0.25">
      <c r="A600" s="50">
        <v>43103</v>
      </c>
      <c r="B600" s="51" t="s">
        <v>4447</v>
      </c>
      <c r="D600" s="138">
        <v>8160000485</v>
      </c>
      <c r="E600" s="140" t="s">
        <v>4453</v>
      </c>
      <c r="F600" s="139" t="s">
        <v>4450</v>
      </c>
      <c r="G600" s="138" t="s">
        <v>4451</v>
      </c>
      <c r="H600" s="138" t="s">
        <v>4452</v>
      </c>
      <c r="I600" s="146">
        <v>50000</v>
      </c>
    </row>
    <row r="601" spans="1:9" x14ac:dyDescent="0.25">
      <c r="A601" s="50">
        <v>43103</v>
      </c>
      <c r="B601" s="51" t="s">
        <v>4454</v>
      </c>
      <c r="D601" s="138">
        <v>8160000485</v>
      </c>
      <c r="E601" s="140" t="s">
        <v>4453</v>
      </c>
      <c r="F601" s="139" t="s">
        <v>4455</v>
      </c>
      <c r="G601" s="138" t="s">
        <v>4456</v>
      </c>
      <c r="H601" s="138" t="s">
        <v>4452</v>
      </c>
      <c r="I601" s="146">
        <v>50000</v>
      </c>
    </row>
    <row r="602" spans="1:9" x14ac:dyDescent="0.25">
      <c r="A602" s="151">
        <v>43148</v>
      </c>
      <c r="B602" s="152" t="s">
        <v>4462</v>
      </c>
      <c r="D602" s="138">
        <v>8163001379</v>
      </c>
      <c r="E602" s="140" t="s">
        <v>4468</v>
      </c>
      <c r="F602" s="139" t="s">
        <v>4465</v>
      </c>
      <c r="G602" s="138" t="s">
        <v>4466</v>
      </c>
      <c r="H602" s="138" t="s">
        <v>4467</v>
      </c>
      <c r="I602" s="146">
        <v>100000</v>
      </c>
    </row>
    <row r="603" spans="1:9" x14ac:dyDescent="0.25">
      <c r="A603" s="72">
        <v>43137</v>
      </c>
      <c r="B603" s="57" t="s">
        <v>4471</v>
      </c>
      <c r="D603" s="197">
        <v>8277000153</v>
      </c>
      <c r="E603" s="140" t="s">
        <v>4479</v>
      </c>
      <c r="F603" s="139" t="s">
        <v>4476</v>
      </c>
      <c r="G603" s="138" t="s">
        <v>4477</v>
      </c>
      <c r="H603" s="138" t="s">
        <v>4478</v>
      </c>
      <c r="I603" s="146">
        <v>100000</v>
      </c>
    </row>
    <row r="604" spans="1:9" x14ac:dyDescent="0.25">
      <c r="A604" s="72">
        <v>43147</v>
      </c>
      <c r="B604" s="57" t="s">
        <v>4481</v>
      </c>
      <c r="D604" s="197">
        <v>8270001397</v>
      </c>
      <c r="E604" s="140" t="s">
        <v>4488</v>
      </c>
      <c r="F604" s="139" t="s">
        <v>4485</v>
      </c>
      <c r="G604" s="138" t="s">
        <v>4486</v>
      </c>
      <c r="H604" s="138" t="s">
        <v>4487</v>
      </c>
      <c r="I604" s="146">
        <v>50000</v>
      </c>
    </row>
    <row r="605" spans="1:9" x14ac:dyDescent="0.25">
      <c r="A605" s="151">
        <v>43150</v>
      </c>
      <c r="B605" s="153" t="s">
        <v>4489</v>
      </c>
      <c r="D605" s="197">
        <v>8270001057</v>
      </c>
      <c r="E605" s="140" t="s">
        <v>4497</v>
      </c>
      <c r="F605" s="139" t="s">
        <v>4494</v>
      </c>
      <c r="G605" s="138" t="s">
        <v>4495</v>
      </c>
      <c r="H605" s="138" t="s">
        <v>4496</v>
      </c>
      <c r="I605" s="146">
        <v>50000</v>
      </c>
    </row>
    <row r="606" spans="1:9" x14ac:dyDescent="0.25">
      <c r="A606" s="151">
        <v>43134</v>
      </c>
      <c r="B606" s="153" t="s">
        <v>4498</v>
      </c>
      <c r="D606" s="197">
        <v>8273000200</v>
      </c>
      <c r="E606" s="140" t="s">
        <v>4505</v>
      </c>
      <c r="F606" s="139" t="s">
        <v>4502</v>
      </c>
      <c r="G606" s="138" t="s">
        <v>4503</v>
      </c>
      <c r="H606" s="138" t="s">
        <v>4504</v>
      </c>
      <c r="I606" s="146">
        <v>50000</v>
      </c>
    </row>
    <row r="607" spans="1:9" x14ac:dyDescent="0.25">
      <c r="A607" s="151">
        <v>43133</v>
      </c>
      <c r="B607" s="153" t="s">
        <v>4506</v>
      </c>
      <c r="D607" s="197">
        <v>8274000018</v>
      </c>
      <c r="E607" s="140" t="s">
        <v>4513</v>
      </c>
      <c r="F607" s="139" t="s">
        <v>4510</v>
      </c>
      <c r="G607" s="138" t="s">
        <v>4511</v>
      </c>
      <c r="H607" s="138" t="s">
        <v>4512</v>
      </c>
      <c r="I607" s="146">
        <v>300000</v>
      </c>
    </row>
    <row r="608" spans="1:9" x14ac:dyDescent="0.25">
      <c r="A608" s="50">
        <v>43125</v>
      </c>
      <c r="B608" s="51" t="s">
        <v>4514</v>
      </c>
      <c r="D608" s="197">
        <v>8027000322</v>
      </c>
      <c r="E608" s="140" t="s">
        <v>4521</v>
      </c>
      <c r="F608" s="139" t="s">
        <v>4518</v>
      </c>
      <c r="G608" s="138" t="s">
        <v>4519</v>
      </c>
      <c r="H608" s="138" t="s">
        <v>4520</v>
      </c>
      <c r="I608" s="146">
        <v>150000</v>
      </c>
    </row>
    <row r="609" spans="1:9" x14ac:dyDescent="0.25">
      <c r="A609" s="44">
        <v>43132</v>
      </c>
      <c r="B609" s="45" t="s">
        <v>4523</v>
      </c>
      <c r="D609" s="197">
        <v>8049000014</v>
      </c>
      <c r="E609" s="140" t="s">
        <v>4530</v>
      </c>
      <c r="F609" s="139" t="s">
        <v>4527</v>
      </c>
      <c r="G609" s="138" t="s">
        <v>4528</v>
      </c>
      <c r="H609" s="138" t="s">
        <v>4529</v>
      </c>
      <c r="I609" s="146">
        <v>50000</v>
      </c>
    </row>
    <row r="610" spans="1:9" x14ac:dyDescent="0.25">
      <c r="A610" s="44">
        <v>43136</v>
      </c>
      <c r="B610" s="45" t="s">
        <v>4532</v>
      </c>
      <c r="D610" s="197">
        <v>8051001121</v>
      </c>
      <c r="E610" s="140" t="s">
        <v>4539</v>
      </c>
      <c r="F610" s="139" t="s">
        <v>4536</v>
      </c>
      <c r="G610" s="138" t="s">
        <v>4537</v>
      </c>
      <c r="H610" s="138" t="s">
        <v>4538</v>
      </c>
      <c r="I610" s="146">
        <v>50000</v>
      </c>
    </row>
    <row r="611" spans="1:9" x14ac:dyDescent="0.25">
      <c r="A611" s="44">
        <v>43138</v>
      </c>
      <c r="B611" s="45" t="s">
        <v>4540</v>
      </c>
      <c r="D611" s="197">
        <v>8027000384</v>
      </c>
      <c r="E611" s="140" t="s">
        <v>4547</v>
      </c>
      <c r="F611" s="139" t="s">
        <v>4544</v>
      </c>
      <c r="G611" s="138" t="s">
        <v>4545</v>
      </c>
      <c r="H611" s="138" t="s">
        <v>4546</v>
      </c>
      <c r="I611" s="146">
        <v>100000</v>
      </c>
    </row>
    <row r="612" spans="1:9" x14ac:dyDescent="0.25">
      <c r="A612" s="44">
        <v>43138</v>
      </c>
      <c r="B612" s="45" t="s">
        <v>4548</v>
      </c>
      <c r="D612" s="197">
        <v>8043000044</v>
      </c>
      <c r="E612" s="140" t="s">
        <v>4555</v>
      </c>
      <c r="F612" s="139" t="s">
        <v>4552</v>
      </c>
      <c r="G612" s="138" t="s">
        <v>4553</v>
      </c>
      <c r="H612" s="138" t="s">
        <v>4554</v>
      </c>
      <c r="I612" s="146">
        <v>100000</v>
      </c>
    </row>
    <row r="613" spans="1:9" x14ac:dyDescent="0.25">
      <c r="A613" s="44">
        <v>43140</v>
      </c>
      <c r="B613" s="45" t="s">
        <v>4556</v>
      </c>
      <c r="D613" s="197">
        <v>8051001030</v>
      </c>
      <c r="E613" s="140" t="s">
        <v>4563</v>
      </c>
      <c r="F613" s="139" t="s">
        <v>4560</v>
      </c>
      <c r="G613" s="138" t="s">
        <v>4561</v>
      </c>
      <c r="H613" s="138" t="s">
        <v>4562</v>
      </c>
      <c r="I613" s="146">
        <v>50000</v>
      </c>
    </row>
    <row r="614" spans="1:9" x14ac:dyDescent="0.25">
      <c r="A614" s="44">
        <v>43147</v>
      </c>
      <c r="B614" s="45" t="s">
        <v>4564</v>
      </c>
      <c r="D614" s="197">
        <v>8027000418</v>
      </c>
      <c r="E614" s="140" t="s">
        <v>4571</v>
      </c>
      <c r="F614" s="139" t="s">
        <v>4568</v>
      </c>
      <c r="G614" s="138" t="s">
        <v>4569</v>
      </c>
      <c r="H614" s="138" t="s">
        <v>4570</v>
      </c>
      <c r="I614" s="146">
        <v>500000</v>
      </c>
    </row>
    <row r="615" spans="1:9" x14ac:dyDescent="0.25">
      <c r="A615" s="154">
        <v>43150</v>
      </c>
      <c r="B615" s="155" t="s">
        <v>4572</v>
      </c>
      <c r="D615" s="197">
        <v>8051000951</v>
      </c>
      <c r="E615" s="140" t="s">
        <v>4579</v>
      </c>
      <c r="F615" s="139" t="s">
        <v>4576</v>
      </c>
      <c r="G615" s="138" t="s">
        <v>4577</v>
      </c>
      <c r="H615" s="138" t="s">
        <v>4578</v>
      </c>
      <c r="I615" s="146">
        <v>100000</v>
      </c>
    </row>
    <row r="616" spans="1:9" x14ac:dyDescent="0.25">
      <c r="A616" s="44">
        <v>43115</v>
      </c>
      <c r="B616" s="45" t="s">
        <v>4580</v>
      </c>
      <c r="D616" s="138">
        <v>8392001379</v>
      </c>
      <c r="E616" s="140" t="s">
        <v>4586</v>
      </c>
      <c r="F616" s="139" t="s">
        <v>4583</v>
      </c>
      <c r="G616" s="138" t="s">
        <v>4584</v>
      </c>
      <c r="H616" s="138" t="s">
        <v>4585</v>
      </c>
      <c r="I616" s="146">
        <v>100000</v>
      </c>
    </row>
    <row r="617" spans="1:9" x14ac:dyDescent="0.25">
      <c r="A617" s="44">
        <v>43115</v>
      </c>
      <c r="B617" s="45" t="s">
        <v>4588</v>
      </c>
      <c r="D617" s="138">
        <v>8392001379</v>
      </c>
      <c r="E617" s="140" t="s">
        <v>4586</v>
      </c>
      <c r="F617" s="139" t="s">
        <v>4589</v>
      </c>
      <c r="G617" s="138" t="s">
        <v>4590</v>
      </c>
      <c r="H617" s="138" t="s">
        <v>4591</v>
      </c>
      <c r="I617" s="146">
        <v>200000</v>
      </c>
    </row>
    <row r="618" spans="1:9" x14ac:dyDescent="0.25">
      <c r="A618" s="44">
        <v>43115</v>
      </c>
      <c r="B618" s="45" t="s">
        <v>4592</v>
      </c>
      <c r="D618" s="138">
        <v>8392001379</v>
      </c>
      <c r="E618" s="140" t="s">
        <v>4586</v>
      </c>
      <c r="F618" s="139" t="s">
        <v>4593</v>
      </c>
      <c r="G618" s="138" t="s">
        <v>4594</v>
      </c>
      <c r="H618" s="138" t="s">
        <v>4591</v>
      </c>
      <c r="I618" s="146">
        <v>200000</v>
      </c>
    </row>
    <row r="619" spans="1:9" x14ac:dyDescent="0.25">
      <c r="A619" s="50">
        <v>43125</v>
      </c>
      <c r="B619" s="51" t="s">
        <v>4595</v>
      </c>
      <c r="D619" s="197">
        <v>8159000635</v>
      </c>
      <c r="E619" s="140" t="s">
        <v>4602</v>
      </c>
      <c r="F619" s="139" t="s">
        <v>4599</v>
      </c>
      <c r="G619" s="138" t="s">
        <v>4600</v>
      </c>
      <c r="H619" s="138" t="s">
        <v>4601</v>
      </c>
      <c r="I619" s="146">
        <v>50000</v>
      </c>
    </row>
    <row r="620" spans="1:9" x14ac:dyDescent="0.25">
      <c r="A620" s="156">
        <v>43149</v>
      </c>
      <c r="B620" s="157" t="s">
        <v>4604</v>
      </c>
      <c r="D620" s="197">
        <v>8180000672</v>
      </c>
      <c r="E620" s="140" t="s">
        <v>4611</v>
      </c>
      <c r="F620" s="139" t="s">
        <v>4608</v>
      </c>
      <c r="G620" s="138" t="s">
        <v>4609</v>
      </c>
      <c r="H620" s="138" t="s">
        <v>4610</v>
      </c>
      <c r="I620" s="146">
        <v>100000</v>
      </c>
    </row>
    <row r="621" spans="1:9" x14ac:dyDescent="0.25">
      <c r="I621" s="198">
        <f>SUM(I2:I620)</f>
        <v>68150000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REKAP</vt:lpstr>
      <vt:lpstr>TOP UP Rp. 1</vt:lpstr>
      <vt:lpstr>TOP UP SUKSES</vt:lpstr>
      <vt:lpstr>BUKAN DATA WIRECARD</vt:lpstr>
      <vt:lpstr>DATA WIRECARD</vt:lpstr>
      <vt:lpstr>Format yang mau diupload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2018-03-20T09:01:37Z</dcterms:created>
  <dcterms:modified xsi:type="dcterms:W3CDTF">2018-06-06T06:58:54Z</dcterms:modified>
</cp:coreProperties>
</file>