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revaldy\Desktop\"/>
    </mc:Choice>
  </mc:AlternateContent>
  <bookViews>
    <workbookView xWindow="0" yWindow="0" windowWidth="16380" windowHeight="8190" tabRatio="500" xr2:uid="{00000000-000D-0000-FFFF-FFFF00000000}"/>
  </bookViews>
  <sheets>
    <sheet name="DSIB" sheetId="1" r:id="rId1"/>
    <sheet name="Keterangan" sheetId="2" r:id="rId2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H96" i="1" l="1"/>
  <c r="BI96" i="1"/>
  <c r="BJ96" i="1"/>
  <c r="BK96" i="1"/>
  <c r="BL96" i="1"/>
  <c r="BM96" i="1"/>
  <c r="BH95" i="1"/>
  <c r="BI95" i="1"/>
  <c r="BJ95" i="1"/>
  <c r="BK95" i="1"/>
  <c r="BL95" i="1"/>
  <c r="BM95" i="1"/>
  <c r="BG96" i="1"/>
  <c r="BG95" i="1"/>
  <c r="BM93" i="1" l="1"/>
  <c r="BM92" i="1"/>
  <c r="BM91" i="1"/>
  <c r="BM90" i="1"/>
  <c r="BM89" i="1"/>
  <c r="BM88" i="1"/>
  <c r="BM87" i="1"/>
  <c r="BM86" i="1"/>
  <c r="BM85" i="1"/>
  <c r="BM84" i="1"/>
  <c r="BM83" i="1"/>
  <c r="BM82" i="1"/>
  <c r="BM81" i="1"/>
  <c r="BM80" i="1"/>
  <c r="BM79" i="1"/>
  <c r="BM78" i="1"/>
  <c r="BM77" i="1"/>
  <c r="BM76" i="1"/>
  <c r="BM75" i="1"/>
  <c r="BM74" i="1"/>
  <c r="BM73" i="1"/>
  <c r="BM72" i="1"/>
  <c r="BM71" i="1"/>
  <c r="BM70" i="1"/>
  <c r="BM69" i="1"/>
  <c r="BM68" i="1"/>
  <c r="BM67" i="1"/>
  <c r="BM66" i="1"/>
  <c r="BM65" i="1"/>
  <c r="BM64" i="1"/>
  <c r="BM63" i="1"/>
  <c r="BM62" i="1"/>
  <c r="BM61" i="1"/>
  <c r="BM60" i="1"/>
  <c r="BM59" i="1"/>
  <c r="BM58" i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M45" i="1"/>
  <c r="BM44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9" i="1"/>
  <c r="BM28" i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G11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<sst xmlns="http://schemas.openxmlformats.org/spreadsheetml/2006/main" count="487" uniqueCount="260">
  <si>
    <t>Konfigurasi  Data DSIB</t>
  </si>
  <si>
    <t>dsib score</t>
  </si>
  <si>
    <t>Identifikasi Data :</t>
  </si>
  <si>
    <t>&lt;OFF_Date_Version | SIM_Date_Version&gt;</t>
  </si>
  <si>
    <t>mean</t>
  </si>
  <si>
    <t>Keterangan :</t>
  </si>
  <si>
    <t>Periode :</t>
  </si>
  <si>
    <t>&lt;bulan-tahun; contoh: 02-2017&gt;</t>
  </si>
  <si>
    <t>median</t>
  </si>
  <si>
    <t>Rp = kisaran nilai 0 - 999,999,999,999,999,999</t>
  </si>
  <si>
    <t>Deskripsi :</t>
  </si>
  <si>
    <t>&lt;deskripsi snapshot&gt;</t>
  </si>
  <si>
    <t>modus</t>
  </si>
  <si>
    <t>Volume = kisaran nilai 0 - 999,999,999 (kc dn, kc ln, volume rtgs, volume sknbi, kustodian volume)</t>
  </si>
  <si>
    <t>N-cluster :</t>
  </si>
  <si>
    <t>&lt;jumlah cluster; contoh: 5&gt;</t>
  </si>
  <si>
    <t>min</t>
  </si>
  <si>
    <t>Score = kisaran nilai 0 - 999,999</t>
  </si>
  <si>
    <t>Threshold :</t>
  </si>
  <si>
    <t>737.83, 315.16, 143.01, 60.16</t>
  </si>
  <si>
    <t>&lt;list of value sesuai dengan n-1 cluster dipisahkan tanda koma; contoh 1,2.5,3,7,…&gt;</t>
  </si>
  <si>
    <t>max</t>
  </si>
  <si>
    <t>Timestamp = dd/mm/yyy jam:menit</t>
  </si>
  <si>
    <t>Cut-off Score :</t>
  </si>
  <si>
    <t>&lt;batas nilai DSIB&gt;</t>
  </si>
  <si>
    <t>var</t>
  </si>
  <si>
    <t>DSIB Flag = 1 (DSIB), 0 (Non DSIB)</t>
  </si>
  <si>
    <t>std dev</t>
  </si>
  <si>
    <t>Nilai CAR, Assets, NPL, dan LDR setiap bank akan tetap dalam satu snapshot</t>
  </si>
  <si>
    <t>Bagian yg berwarna hijau adalah data yg harus diisikan</t>
  </si>
  <si>
    <t>Struktur Data DSIB</t>
  </si>
  <si>
    <t>--&gt; bobotnya bukan 1</t>
  </si>
  <si>
    <t>Atribut Kinerja</t>
  </si>
  <si>
    <t>Time Stamp</t>
  </si>
  <si>
    <t>Id Bank</t>
  </si>
  <si>
    <t>Nama Bank</t>
  </si>
  <si>
    <t xml:space="preserve">Kelompok Bank berdasarkan Kepemilikan </t>
  </si>
  <si>
    <t xml:space="preserve">Kelompok Bank berdasarkan BUKU </t>
  </si>
  <si>
    <t>dsib_score</t>
  </si>
  <si>
    <t>size</t>
  </si>
  <si>
    <t>s1</t>
  </si>
  <si>
    <t>s2</t>
  </si>
  <si>
    <t>s3</t>
  </si>
  <si>
    <t>s4</t>
  </si>
  <si>
    <t>s5</t>
  </si>
  <si>
    <t>s6</t>
  </si>
  <si>
    <t>interconnect</t>
  </si>
  <si>
    <t>ifsa</t>
  </si>
  <si>
    <t>if_1</t>
  </si>
  <si>
    <t>if_2</t>
  </si>
  <si>
    <t>if_3</t>
  </si>
  <si>
    <t>if_4</t>
  </si>
  <si>
    <t>if_5</t>
  </si>
  <si>
    <t>if_6</t>
  </si>
  <si>
    <t>if_7</t>
  </si>
  <si>
    <t>if_8</t>
  </si>
  <si>
    <t>if_9</t>
  </si>
  <si>
    <t>if_10</t>
  </si>
  <si>
    <t>if_11</t>
  </si>
  <si>
    <t>if_12</t>
  </si>
  <si>
    <t>if_13</t>
  </si>
  <si>
    <t>ifsl</t>
  </si>
  <si>
    <t>il_1</t>
  </si>
  <si>
    <t>il_2</t>
  </si>
  <si>
    <t>il_3</t>
  </si>
  <si>
    <t>il_4</t>
  </si>
  <si>
    <t>il_5</t>
  </si>
  <si>
    <t>il_6</t>
  </si>
  <si>
    <t>ds</t>
  </si>
  <si>
    <t>ds_1</t>
  </si>
  <si>
    <t>ds_2</t>
  </si>
  <si>
    <t>ds_3</t>
  </si>
  <si>
    <t>complexity</t>
  </si>
  <si>
    <t>complexity_c</t>
  </si>
  <si>
    <t>c_1</t>
  </si>
  <si>
    <t>c_2</t>
  </si>
  <si>
    <t>complexity_cs</t>
  </si>
  <si>
    <t>cs_1</t>
  </si>
  <si>
    <t>cs_2</t>
  </si>
  <si>
    <t>cs_3</t>
  </si>
  <si>
    <t>cs_4</t>
  </si>
  <si>
    <t>cs_5</t>
  </si>
  <si>
    <t>cs_6</t>
  </si>
  <si>
    <t>cs_7</t>
  </si>
  <si>
    <t>complexity_sub</t>
  </si>
  <si>
    <t>sub_1</t>
  </si>
  <si>
    <t>sub_2</t>
  </si>
  <si>
    <t>sub_3</t>
  </si>
  <si>
    <t>sub_4</t>
  </si>
  <si>
    <t>sub_5</t>
  </si>
  <si>
    <t>sub_6</t>
  </si>
  <si>
    <t>car</t>
  </si>
  <si>
    <t>npl_rasio</t>
  </si>
  <si>
    <t>assets</t>
  </si>
  <si>
    <t>kredit</t>
  </si>
  <si>
    <t>npl</t>
  </si>
  <si>
    <t>deposit</t>
  </si>
  <si>
    <t>ldr</t>
  </si>
  <si>
    <t>Keterangan</t>
  </si>
  <si>
    <t>DSIB Score</t>
  </si>
  <si>
    <t>Size Score</t>
  </si>
  <si>
    <t>On Balance Sheet</t>
  </si>
  <si>
    <t xml:space="preserve">Off Balance Sheet </t>
  </si>
  <si>
    <t xml:space="preserve">Total Kewajiban Komitmen </t>
  </si>
  <si>
    <t xml:space="preserve">Total Kewajiban Kontijensi </t>
  </si>
  <si>
    <t xml:space="preserve"> Spot Derivatif</t>
  </si>
  <si>
    <t>Future Exposure</t>
  </si>
  <si>
    <t>Interconnectedness Score</t>
  </si>
  <si>
    <t>IFSA Score</t>
  </si>
  <si>
    <t>Penempatan Bank Lain</t>
  </si>
  <si>
    <t>Kredit Bank dan LKNB</t>
  </si>
  <si>
    <t>Tagihan Akseptasi</t>
  </si>
  <si>
    <t>Undrawn Committed</t>
  </si>
  <si>
    <t>Secured Debt</t>
  </si>
  <si>
    <t>Senior Unsecured Debt Securities</t>
  </si>
  <si>
    <t>Subordinated Debt</t>
  </si>
  <si>
    <t>Commercial Paper</t>
  </si>
  <si>
    <t>Stock</t>
  </si>
  <si>
    <t>Repo</t>
  </si>
  <si>
    <t>Reverse Repo</t>
  </si>
  <si>
    <t>OTC Derivatives</t>
  </si>
  <si>
    <t>Potential Future</t>
  </si>
  <si>
    <t>IFSL Score</t>
  </si>
  <si>
    <t>Liabilities</t>
  </si>
  <si>
    <t xml:space="preserve">Deposits Due </t>
  </si>
  <si>
    <t>Undrawn Committed Lines</t>
  </si>
  <si>
    <t>Pinjaman Diterima</t>
  </si>
  <si>
    <t xml:space="preserve">Net Negative </t>
  </si>
  <si>
    <t xml:space="preserve">OTC Derivative Net </t>
  </si>
  <si>
    <t xml:space="preserve"> Securities Outstanding</t>
  </si>
  <si>
    <t>Subordinated Debt Securities</t>
  </si>
  <si>
    <t>Equity Market Capitalization</t>
  </si>
  <si>
    <t>Complexity Score</t>
  </si>
  <si>
    <t>Complexity-Complexity Score</t>
  </si>
  <si>
    <t>OTC Derivative</t>
  </si>
  <si>
    <t>Securities</t>
  </si>
  <si>
    <t>Country Specific Score</t>
  </si>
  <si>
    <t>Garansi</t>
  </si>
  <si>
    <t>LC</t>
  </si>
  <si>
    <t>Pangsa SBN</t>
  </si>
  <si>
    <t>Rek. DPK</t>
  </si>
  <si>
    <t>Fasilitas Kredit</t>
  </si>
  <si>
    <t>KC DN</t>
  </si>
  <si>
    <t>KC LN</t>
  </si>
  <si>
    <t>Substitutability Score</t>
  </si>
  <si>
    <t>Nilai RTGS</t>
  </si>
  <si>
    <t>Nilai SKNBI</t>
  </si>
  <si>
    <t>Value RTGS</t>
  </si>
  <si>
    <t>Value SKNBI</t>
  </si>
  <si>
    <t>Kustodian Nilai</t>
  </si>
  <si>
    <t>Kustodian Value</t>
  </si>
  <si>
    <t>CAR</t>
  </si>
  <si>
    <t>NPL rasio</t>
  </si>
  <si>
    <t>Assets</t>
  </si>
  <si>
    <t>Kredit</t>
  </si>
  <si>
    <t>NPL Nominal</t>
  </si>
  <si>
    <t>Deposit</t>
  </si>
  <si>
    <t>LDR</t>
  </si>
  <si>
    <t>1. Perhitungan CAR=Modal/ATMR*100</t>
  </si>
  <si>
    <t>a1</t>
  </si>
  <si>
    <t>BANK SWASTA NASIONAL</t>
  </si>
  <si>
    <t>BUKU 3</t>
  </si>
  <si>
    <t>2. Perhitungan NPL=NPL Nominal/Kredit *100</t>
  </si>
  <si>
    <t>a2</t>
  </si>
  <si>
    <t>BANK PEMBANGUNAN DAERAH</t>
  </si>
  <si>
    <t>BUKU 4</t>
  </si>
  <si>
    <t>3. Perhitungan LDR=Kredit/Deposit*100</t>
  </si>
  <si>
    <t>a3</t>
  </si>
  <si>
    <t>BANK PERSERO</t>
  </si>
  <si>
    <t>BUKU 2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</si>
  <si>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</si>
  <si>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</si>
  <si>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</si>
  <si>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</si>
  <si>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</si>
  <si>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</si>
  <si>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</si>
  <si>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</si>
  <si>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</si>
  <si>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BANK ASING</t>
  </si>
  <si>
    <t>a13</t>
  </si>
  <si>
    <t>a14</t>
  </si>
  <si>
    <t>a15</t>
  </si>
  <si>
    <t>a16</t>
  </si>
  <si>
    <t>a17</t>
  </si>
  <si>
    <t>a18</t>
  </si>
  <si>
    <t>a19</t>
  </si>
  <si>
    <t>BANK CAMPURAN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</si>
  <si>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</si>
  <si>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</si>
  <si>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</si>
  <si>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</si>
  <si>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</si>
  <si>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</si>
  <si>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</si>
  <si>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</si>
  <si>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</si>
  <si>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</si>
  <si>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</si>
  <si>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</si>
  <si>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</si>
  <si>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</si>
  <si>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</si>
  <si>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</si>
  <si>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</si>
  <si>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</si>
  <si>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</si>
  <si>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</si>
  <si>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BUKU 1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</si>
  <si>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</si>
  <si>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</si>
  <si>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</si>
  <si>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</si>
  <si>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</si>
  <si>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</si>
  <si>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</si>
  <si>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</si>
  <si>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</si>
  <si>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</si>
  <si>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</si>
  <si>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</si>
  <si>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</si>
  <si>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</si>
  <si>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</si>
  <si>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</si>
  <si>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</si>
  <si>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</si>
  <si>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</si>
  <si>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</si>
  <si>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</si>
  <si>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</si>
  <si>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</si>
  <si>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</si>
  <si>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</si>
  <si>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</si>
  <si>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</si>
  <si>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</si>
  <si>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</si>
  <si>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</si>
  <si>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</si>
  <si>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</si>
  <si>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</si>
  <si>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</si>
  <si>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</si>
  <si>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</si>
  <si>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</si>
  <si>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</si>
  <si>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</si>
  <si>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</si>
  <si>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</si>
  <si>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Keterangan kategori beserta informasi satuan</t>
  </si>
  <si>
    <t>No</t>
  </si>
  <si>
    <t>Kategori</t>
  </si>
  <si>
    <t>Keterangan satuan</t>
  </si>
  <si>
    <t>Unit</t>
  </si>
  <si>
    <t>DSIB Flag</t>
  </si>
  <si>
    <t>Score</t>
  </si>
  <si>
    <t>Juta (Rp)</t>
  </si>
  <si>
    <t xml:space="preserve">Unit </t>
  </si>
  <si>
    <t>SIM_20171130_1.2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</si>
</sst>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\ hh:mm\ AM/PM"/>
    <numFmt numFmtId="165" formatCode="mm/yy"/>
  </numFmts>
  <fonts count="6" x14ac:knownFonts="1"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.5"/>
      <color rgb="FF000000"/>
      <name val="Calibri"/>
      <family val="2"/>
      <charset val="1"/>
    </font>
    <font>
      <b/>
      <sz val="10.5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808080"/>
        <bgColor rgb="FF666699"/>
      </patternFill>
    </fill>
    <fill>
      <patternFill patternType="solid">
        <fgColor rgb="FFDDDDDD"/>
        <bgColor rgb="FFD9D9D9"/>
      </patternFill>
    </fill>
    <fill>
      <patternFill patternType="solid">
        <fgColor rgb="FF92D050"/>
        <bgColor rgb="FFA6A6A6"/>
      </patternFill>
    </fill>
    <fill>
      <patternFill patternType="solid">
        <fgColor rgb="FFFFFF00"/>
        <bgColor rgb="FFFFFF00"/>
      </patternFill>
    </fill>
    <fill>
      <patternFill patternType="solid">
        <fgColor rgb="FFA6A6A6"/>
        <bgColor rgb="FFBFBFBF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DDDDDD"/>
      </patternFill>
    </fill>
    <fill>
      <patternFill patternType="solid">
        <fgColor rgb="FFBFBFBF"/>
        <bgColor rgb="FFA6A6A6"/>
      </patternFill>
    </fill>
    <fill>
      <patternFill patternType="solid">
        <fgColor rgb="FFFFC000"/>
        <bgColor rgb="FFFF9900"/>
      </patternFill>
    </fill>
    <fill>
      <patternFill patternType="solid">
        <fgColor rgb="FFC5E0B4"/>
        <bgColor rgb="FFD9D9D9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" fillId="3" borderId="0" applyBorder="0" applyProtection="0"/>
  </cellStyleXfs>
  <cellXfs count="64">
    <xf numFmtId="0" fontId="0" fillId="0" borderId="0" xfId="0"/>
    <xf numFmtId="164" fontId="0" fillId="0" borderId="0" xfId="0" applyNumberFormat="1"/>
    <xf numFmtId="0" fontId="2" fillId="0" borderId="0" xfId="0" applyFont="1"/>
    <xf numFmtId="0" fontId="0" fillId="0" borderId="0" xfId="0" applyAlignment="1">
      <alignment horizontal="left"/>
    </xf>
    <xf numFmtId="0" fontId="0" fillId="0" borderId="1" xfId="0" applyFont="1" applyBorder="1"/>
    <xf numFmtId="0" fontId="0" fillId="4" borderId="1" xfId="0" applyFont="1" applyFill="1" applyBorder="1"/>
    <xf numFmtId="0" fontId="0" fillId="0" borderId="0" xfId="0" applyFont="1"/>
    <xf numFmtId="4" fontId="0" fillId="0" borderId="0" xfId="0" applyNumberFormat="1"/>
    <xf numFmtId="0" fontId="0" fillId="5" borderId="2" xfId="0" applyFont="1" applyFill="1" applyBorder="1"/>
    <xf numFmtId="0" fontId="0" fillId="5" borderId="3" xfId="0" applyFill="1" applyBorder="1"/>
    <xf numFmtId="0" fontId="0" fillId="5" borderId="4" xfId="0" applyFill="1" applyBorder="1"/>
    <xf numFmtId="165" fontId="0" fillId="4" borderId="1" xfId="0" applyNumberFormat="1" applyFill="1" applyBorder="1"/>
    <xf numFmtId="0" fontId="0" fillId="5" borderId="5" xfId="0" applyFont="1" applyFill="1" applyBorder="1"/>
    <xf numFmtId="0" fontId="0" fillId="5" borderId="0" xfId="0" applyFill="1" applyBorder="1"/>
    <xf numFmtId="0" fontId="0" fillId="5" borderId="6" xfId="0" applyFill="1" applyBorder="1"/>
    <xf numFmtId="0" fontId="0" fillId="5" borderId="7" xfId="0" applyFont="1" applyFill="1" applyBorder="1"/>
    <xf numFmtId="0" fontId="0" fillId="5" borderId="8" xfId="0" applyFill="1" applyBorder="1"/>
    <xf numFmtId="0" fontId="0" fillId="5" borderId="9" xfId="0" applyFill="1" applyBorder="1"/>
    <xf numFmtId="0" fontId="2" fillId="0" borderId="0" xfId="0" applyFont="1" applyBorder="1"/>
    <xf numFmtId="0" fontId="4" fillId="2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top"/>
    </xf>
    <xf numFmtId="0" fontId="0" fillId="10" borderId="0" xfId="0" applyFont="1" applyFill="1" applyBorder="1" applyAlignment="1">
      <alignment horizontal="left" vertical="center"/>
    </xf>
    <xf numFmtId="0" fontId="0" fillId="10" borderId="0" xfId="0" applyFont="1" applyFill="1" applyBorder="1" applyAlignment="1">
      <alignment horizontal="left"/>
    </xf>
    <xf numFmtId="164" fontId="3" fillId="4" borderId="11" xfId="0" applyNumberFormat="1" applyFont="1" applyFill="1" applyBorder="1" applyAlignment="1">
      <alignment vertical="top"/>
    </xf>
    <xf numFmtId="0" fontId="3" fillId="4" borderId="11" xfId="0" applyFont="1" applyFill="1" applyBorder="1" applyAlignment="1">
      <alignment horizontal="center" vertical="top"/>
    </xf>
    <xf numFmtId="0" fontId="3" fillId="4" borderId="12" xfId="0" applyFont="1" applyFill="1" applyBorder="1" applyAlignment="1">
      <alignment vertical="top"/>
    </xf>
    <xf numFmtId="0" fontId="3" fillId="4" borderId="11" xfId="0" applyFont="1" applyFill="1" applyBorder="1" applyAlignment="1">
      <alignment vertical="top"/>
    </xf>
    <xf numFmtId="0" fontId="3" fillId="4" borderId="13" xfId="0" applyFont="1" applyFill="1" applyBorder="1" applyAlignment="1">
      <alignment vertical="top"/>
    </xf>
    <xf numFmtId="0" fontId="3" fillId="4" borderId="13" xfId="0" applyFont="1" applyFill="1" applyBorder="1"/>
    <xf numFmtId="0" fontId="3" fillId="4" borderId="11" xfId="0" applyFont="1" applyFill="1" applyBorder="1"/>
    <xf numFmtId="0" fontId="3" fillId="0" borderId="0" xfId="0" applyFont="1"/>
    <xf numFmtId="0" fontId="0" fillId="10" borderId="0" xfId="0" applyFont="1" applyFill="1" applyBorder="1"/>
    <xf numFmtId="0" fontId="0" fillId="10" borderId="0" xfId="0" applyFont="1" applyFill="1"/>
    <xf numFmtId="0" fontId="3" fillId="4" borderId="13" xfId="0" applyFont="1" applyFill="1" applyBorder="1" applyAlignment="1">
      <alignment horizontal="center" vertical="top"/>
    </xf>
    <xf numFmtId="164" fontId="3" fillId="4" borderId="14" xfId="0" applyNumberFormat="1" applyFont="1" applyFill="1" applyBorder="1" applyAlignment="1">
      <alignment vertical="top"/>
    </xf>
    <xf numFmtId="0" fontId="3" fillId="4" borderId="14" xfId="0" applyFont="1" applyFill="1" applyBorder="1" applyAlignment="1">
      <alignment horizontal="center" vertical="top"/>
    </xf>
    <xf numFmtId="0" fontId="3" fillId="4" borderId="15" xfId="0" applyFont="1" applyFill="1" applyBorder="1" applyAlignment="1">
      <alignment vertical="top"/>
    </xf>
    <xf numFmtId="0" fontId="3" fillId="4" borderId="14" xfId="0" applyFont="1" applyFill="1" applyBorder="1" applyAlignment="1">
      <alignment vertical="top"/>
    </xf>
    <xf numFmtId="0" fontId="3" fillId="4" borderId="16" xfId="0" applyFont="1" applyFill="1" applyBorder="1" applyAlignment="1">
      <alignment vertical="top"/>
    </xf>
    <xf numFmtId="0" fontId="3" fillId="4" borderId="16" xfId="0" applyFont="1" applyFill="1" applyBorder="1"/>
    <xf numFmtId="0" fontId="0" fillId="0" borderId="0" xfId="0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11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2" fontId="0" fillId="0" borderId="0" xfId="0" applyNumberFormat="1"/>
    <xf numFmtId="2" fontId="3" fillId="7" borderId="1" xfId="0" applyNumberFormat="1" applyFont="1" applyFill="1" applyBorder="1" applyAlignment="1">
      <alignment horizontal="center" vertical="center" wrapText="1"/>
    </xf>
    <xf numFmtId="2" fontId="3" fillId="4" borderId="11" xfId="0" applyNumberFormat="1" applyFont="1" applyFill="1" applyBorder="1" applyAlignment="1">
      <alignment vertical="top"/>
    </xf>
    <xf numFmtId="2" fontId="3" fillId="4" borderId="14" xfId="0" applyNumberFormat="1" applyFont="1" applyFill="1" applyBorder="1" applyAlignment="1">
      <alignment vertical="top"/>
    </xf>
    <xf numFmtId="0" fontId="0" fillId="5" borderId="10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 wrapText="1"/>
    </xf>
    <xf numFmtId="1" fontId="3" fillId="4" borderId="13" xfId="0" applyNumberFormat="1" applyFont="1" applyFill="1" applyBorder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FBFBF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C5E0B4"/>
      <rgbColor rgb="FFFF99CC"/>
      <rgbColor rgb="FFCC99FF"/>
      <rgbColor rgb="FFFFCCCC"/>
      <rgbColor rgb="FF3366FF"/>
      <rgbColor rgb="FF33CCCC"/>
      <rgbColor rgb="FF92D050"/>
      <rgbColor rgb="FFFFC0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129"/>
  <sheetViews>
    <sheetView tabSelected="1" topLeftCell="BE80" zoomScale="80" zoomScaleNormal="80" workbookViewId="0">
      <selection activeCell="BG95" sqref="BG95:BM96"/>
    </sheetView>
  </sheetViews>
  <sheetFormatPr defaultRowHeight="15" x14ac:dyDescent="0.25"/>
  <cols>
    <col min="1" max="1" width="18.140625" style="1" customWidth="1"/>
    <col min="2" max="2" width="27" customWidth="1"/>
    <col min="3" max="3" width="13.42578125" customWidth="1"/>
    <col min="4" max="4" width="25.7109375" customWidth="1"/>
    <col min="5" max="5" width="16.85546875" customWidth="1"/>
    <col min="6" max="52" width="22.28515625" customWidth="1"/>
    <col min="53" max="53" width="21.42578125" style="56" bestFit="1" customWidth="1"/>
    <col min="54" max="54" width="19.28515625" style="56" bestFit="1" customWidth="1"/>
    <col min="55" max="65" width="22.28515625" customWidth="1"/>
    <col min="66" max="66" width="8.5703125" customWidth="1"/>
    <col min="67" max="67" width="45.140625" customWidth="1"/>
    <col min="68" max="1025" width="8.5703125" customWidth="1"/>
  </cols>
  <sheetData>
    <row r="1" spans="1:67" ht="15.75" x14ac:dyDescent="0.25">
      <c r="A1" s="2" t="s">
        <v>0</v>
      </c>
      <c r="D1" s="3"/>
    </row>
    <row r="2" spans="1:67" x14ac:dyDescent="0.25">
      <c r="G2" t="s">
        <v>1</v>
      </c>
    </row>
    <row r="3" spans="1:67" x14ac:dyDescent="0.25">
      <c r="A3" s="4" t="s">
        <v>2</v>
      </c>
      <c r="B3" s="5" t="s">
        <v>259</v>
      </c>
      <c r="C3" t="s">
        <v>3</v>
      </c>
      <c r="G3" s="6" t="s">
        <v>4</v>
      </c>
      <c r="H3" s="7">
        <f>AVERAGE(F14:F93)</f>
        <v>243.70930896186775</v>
      </c>
      <c r="J3" s="8" t="s">
        <v>5</v>
      </c>
      <c r="K3" s="9"/>
      <c r="L3" s="9"/>
      <c r="M3" s="9"/>
      <c r="N3" s="9"/>
      <c r="O3" s="9"/>
      <c r="P3" s="10"/>
    </row>
    <row r="4" spans="1:67" x14ac:dyDescent="0.25">
      <c r="A4" s="4" t="s">
        <v>6</v>
      </c>
      <c r="B4" s="11">
        <v>43040</v>
      </c>
      <c r="C4" s="3" t="s">
        <v>7</v>
      </c>
      <c r="G4" s="6" t="s">
        <v>8</v>
      </c>
      <c r="H4" s="7">
        <f>MEDIAN(F14:F93)</f>
        <v>120.5025219892365</v>
      </c>
      <c r="J4" s="12" t="s">
        <v>9</v>
      </c>
      <c r="K4" s="13"/>
      <c r="L4" s="13"/>
      <c r="M4" s="13"/>
      <c r="N4" s="13"/>
      <c r="O4" s="13"/>
      <c r="P4" s="14"/>
    </row>
    <row r="5" spans="1:67" x14ac:dyDescent="0.25">
      <c r="A5" s="4" t="s">
        <v>10</v>
      </c>
      <c r="B5" s="5"/>
      <c r="C5" s="3" t="s">
        <v>11</v>
      </c>
      <c r="G5" s="6" t="s">
        <v>12</v>
      </c>
      <c r="H5" s="7" t="e">
        <f>MODE(F14:F93)</f>
        <v>#N/A</v>
      </c>
      <c r="J5" s="12" t="s">
        <v>13</v>
      </c>
      <c r="K5" s="13"/>
      <c r="L5" s="13"/>
      <c r="M5" s="13"/>
      <c r="N5" s="13"/>
      <c r="O5" s="13"/>
      <c r="P5" s="14"/>
    </row>
    <row r="6" spans="1:67" x14ac:dyDescent="0.25">
      <c r="A6" s="4" t="s">
        <v>14</v>
      </c>
      <c r="B6" s="5">
        <v>5</v>
      </c>
      <c r="C6" s="3" t="s">
        <v>15</v>
      </c>
      <c r="G6" s="6" t="s">
        <v>16</v>
      </c>
      <c r="H6" s="7">
        <f>MIN(F14:F93)</f>
        <v>18.5169604302151</v>
      </c>
      <c r="J6" s="12" t="s">
        <v>17</v>
      </c>
      <c r="K6" s="13"/>
      <c r="L6" s="13"/>
      <c r="M6" s="13"/>
      <c r="N6" s="13"/>
      <c r="O6" s="13"/>
      <c r="P6" s="14"/>
    </row>
    <row r="7" spans="1:67" x14ac:dyDescent="0.25">
      <c r="A7" s="4" t="s">
        <v>18</v>
      </c>
      <c r="B7" s="5" t="s">
        <v>19</v>
      </c>
      <c r="C7" s="3" t="s">
        <v>20</v>
      </c>
      <c r="G7" s="6" t="s">
        <v>21</v>
      </c>
      <c r="H7" s="7">
        <f>MAX(F14:F93)</f>
        <v>1715.8933943970201</v>
      </c>
      <c r="J7" s="12" t="s">
        <v>22</v>
      </c>
      <c r="K7" s="13"/>
      <c r="L7" s="13"/>
      <c r="M7" s="13"/>
      <c r="N7" s="13"/>
      <c r="O7" s="13"/>
      <c r="P7" s="14"/>
    </row>
    <row r="8" spans="1:67" x14ac:dyDescent="0.25">
      <c r="A8" s="4" t="s">
        <v>23</v>
      </c>
      <c r="B8" s="5">
        <v>143.01</v>
      </c>
      <c r="C8" s="3" t="s">
        <v>24</v>
      </c>
      <c r="G8" s="6" t="s">
        <v>25</v>
      </c>
      <c r="H8" s="7">
        <f>_xlfn.VAR.S(F14:F93)</f>
        <v>90395.336458566191</v>
      </c>
      <c r="J8" s="12" t="s">
        <v>26</v>
      </c>
      <c r="K8" s="13"/>
      <c r="L8" s="13"/>
      <c r="M8" s="13"/>
      <c r="N8" s="13"/>
      <c r="O8" s="13"/>
      <c r="P8" s="14"/>
    </row>
    <row r="9" spans="1:67" x14ac:dyDescent="0.25">
      <c r="G9" s="6" t="s">
        <v>27</v>
      </c>
      <c r="H9" s="7">
        <f>_xlfn.STDEV.S(F14:F93)</f>
        <v>300.65817211339225</v>
      </c>
      <c r="J9" s="12" t="s">
        <v>28</v>
      </c>
      <c r="K9" s="13"/>
      <c r="L9" s="13"/>
      <c r="M9" s="13"/>
      <c r="N9" s="13"/>
      <c r="O9" s="13"/>
      <c r="P9" s="14"/>
    </row>
    <row r="10" spans="1:67" x14ac:dyDescent="0.25">
      <c r="J10" s="15" t="s">
        <v>29</v>
      </c>
      <c r="K10" s="16"/>
      <c r="L10" s="16"/>
      <c r="M10" s="16"/>
      <c r="N10" s="16"/>
      <c r="O10" s="16"/>
      <c r="P10" s="17"/>
    </row>
    <row r="11" spans="1:67" ht="15.75" x14ac:dyDescent="0.25">
      <c r="A11" s="18" t="s">
        <v>30</v>
      </c>
      <c r="G11">
        <f>SUM(H14:M14)</f>
        <v>14785734.363681313</v>
      </c>
      <c r="H11" t="s">
        <v>31</v>
      </c>
      <c r="BG11" s="60" t="s">
        <v>32</v>
      </c>
      <c r="BH11" s="60"/>
      <c r="BI11" s="60"/>
      <c r="BJ11" s="60"/>
      <c r="BK11" s="60"/>
      <c r="BL11" s="60"/>
      <c r="BM11" s="60"/>
    </row>
    <row r="12" spans="1:67" s="25" customFormat="1" ht="28.5" customHeight="1" x14ac:dyDescent="0.25">
      <c r="A12" s="61" t="s">
        <v>33</v>
      </c>
      <c r="B12" s="61" t="s">
        <v>34</v>
      </c>
      <c r="C12" s="61" t="s">
        <v>35</v>
      </c>
      <c r="D12" s="61" t="s">
        <v>36</v>
      </c>
      <c r="E12" s="61" t="s">
        <v>37</v>
      </c>
      <c r="F12" s="19" t="s">
        <v>38</v>
      </c>
      <c r="G12" s="20" t="s">
        <v>39</v>
      </c>
      <c r="H12" s="21" t="s">
        <v>40</v>
      </c>
      <c r="I12" s="21" t="s">
        <v>41</v>
      </c>
      <c r="J12" s="21" t="s">
        <v>42</v>
      </c>
      <c r="K12" s="21" t="s">
        <v>43</v>
      </c>
      <c r="L12" s="21" t="s">
        <v>44</v>
      </c>
      <c r="M12" s="21" t="s">
        <v>45</v>
      </c>
      <c r="N12" s="20" t="s">
        <v>46</v>
      </c>
      <c r="O12" s="22" t="s">
        <v>47</v>
      </c>
      <c r="P12" s="21" t="s">
        <v>48</v>
      </c>
      <c r="Q12" s="21" t="s">
        <v>49</v>
      </c>
      <c r="R12" s="21" t="s">
        <v>50</v>
      </c>
      <c r="S12" s="21" t="s">
        <v>51</v>
      </c>
      <c r="T12" s="21" t="s">
        <v>52</v>
      </c>
      <c r="U12" s="21" t="s">
        <v>53</v>
      </c>
      <c r="V12" s="21" t="s">
        <v>54</v>
      </c>
      <c r="W12" s="21" t="s">
        <v>55</v>
      </c>
      <c r="X12" s="21" t="s">
        <v>56</v>
      </c>
      <c r="Y12" s="21" t="s">
        <v>57</v>
      </c>
      <c r="Z12" s="21" t="s">
        <v>58</v>
      </c>
      <c r="AA12" s="21" t="s">
        <v>59</v>
      </c>
      <c r="AB12" s="21" t="s">
        <v>60</v>
      </c>
      <c r="AC12" s="22" t="s">
        <v>61</v>
      </c>
      <c r="AD12" s="21" t="s">
        <v>62</v>
      </c>
      <c r="AE12" s="21" t="s">
        <v>63</v>
      </c>
      <c r="AF12" s="21" t="s">
        <v>64</v>
      </c>
      <c r="AG12" s="21" t="s">
        <v>65</v>
      </c>
      <c r="AH12" s="21" t="s">
        <v>66</v>
      </c>
      <c r="AI12" s="21" t="s">
        <v>67</v>
      </c>
      <c r="AJ12" s="23" t="s">
        <v>68</v>
      </c>
      <c r="AK12" s="21" t="s">
        <v>69</v>
      </c>
      <c r="AL12" s="21" t="s">
        <v>70</v>
      </c>
      <c r="AM12" s="21" t="s">
        <v>71</v>
      </c>
      <c r="AN12" s="20" t="s">
        <v>72</v>
      </c>
      <c r="AO12" s="22" t="s">
        <v>73</v>
      </c>
      <c r="AP12" s="21" t="s">
        <v>74</v>
      </c>
      <c r="AQ12" s="21" t="s">
        <v>75</v>
      </c>
      <c r="AR12" s="23" t="s">
        <v>76</v>
      </c>
      <c r="AS12" s="21" t="s">
        <v>77</v>
      </c>
      <c r="AT12" s="21" t="s">
        <v>78</v>
      </c>
      <c r="AU12" s="21" t="s">
        <v>79</v>
      </c>
      <c r="AV12" s="21" t="s">
        <v>80</v>
      </c>
      <c r="AW12" s="21" t="s">
        <v>81</v>
      </c>
      <c r="AX12" s="21" t="s">
        <v>82</v>
      </c>
      <c r="AY12" s="21" t="s">
        <v>83</v>
      </c>
      <c r="AZ12" s="23" t="s">
        <v>84</v>
      </c>
      <c r="BA12" s="57" t="s">
        <v>85</v>
      </c>
      <c r="BB12" s="57" t="s">
        <v>86</v>
      </c>
      <c r="BC12" s="21" t="s">
        <v>87</v>
      </c>
      <c r="BD12" s="21" t="s">
        <v>88</v>
      </c>
      <c r="BE12" s="21" t="s">
        <v>89</v>
      </c>
      <c r="BF12" s="21" t="s">
        <v>90</v>
      </c>
      <c r="BG12" s="24" t="s">
        <v>91</v>
      </c>
      <c r="BH12" s="24" t="s">
        <v>92</v>
      </c>
      <c r="BI12" s="24" t="s">
        <v>93</v>
      </c>
      <c r="BJ12" s="24" t="s">
        <v>94</v>
      </c>
      <c r="BK12" s="24" t="s">
        <v>95</v>
      </c>
      <c r="BL12" s="24" t="s">
        <v>96</v>
      </c>
      <c r="BM12" s="24" t="s">
        <v>97</v>
      </c>
      <c r="BO12" s="26" t="s">
        <v>98</v>
      </c>
    </row>
    <row r="13" spans="1:67" ht="60" customHeight="1" x14ac:dyDescent="0.25">
      <c r="A13" s="61"/>
      <c r="B13" s="61"/>
      <c r="C13" s="61"/>
      <c r="D13" s="61"/>
      <c r="E13" s="61"/>
      <c r="F13" s="19" t="s">
        <v>99</v>
      </c>
      <c r="G13" s="20" t="s">
        <v>100</v>
      </c>
      <c r="H13" s="21" t="s">
        <v>101</v>
      </c>
      <c r="I13" s="21" t="s">
        <v>102</v>
      </c>
      <c r="J13" s="21" t="s">
        <v>103</v>
      </c>
      <c r="K13" s="21" t="s">
        <v>104</v>
      </c>
      <c r="L13" s="21" t="s">
        <v>105</v>
      </c>
      <c r="M13" s="21" t="s">
        <v>106</v>
      </c>
      <c r="N13" s="20" t="s">
        <v>107</v>
      </c>
      <c r="O13" s="22" t="s">
        <v>108</v>
      </c>
      <c r="P13" s="21" t="s">
        <v>109</v>
      </c>
      <c r="Q13" s="21" t="s">
        <v>110</v>
      </c>
      <c r="R13" s="21" t="s">
        <v>111</v>
      </c>
      <c r="S13" s="21" t="s">
        <v>112</v>
      </c>
      <c r="T13" s="21" t="s">
        <v>113</v>
      </c>
      <c r="U13" s="21" t="s">
        <v>114</v>
      </c>
      <c r="V13" s="21" t="s">
        <v>115</v>
      </c>
      <c r="W13" s="21" t="s">
        <v>116</v>
      </c>
      <c r="X13" s="21" t="s">
        <v>117</v>
      </c>
      <c r="Y13" s="21" t="s">
        <v>118</v>
      </c>
      <c r="Z13" s="21" t="s">
        <v>119</v>
      </c>
      <c r="AA13" s="21" t="s">
        <v>120</v>
      </c>
      <c r="AB13" s="21" t="s">
        <v>121</v>
      </c>
      <c r="AC13" s="22" t="s">
        <v>122</v>
      </c>
      <c r="AD13" s="21" t="s">
        <v>123</v>
      </c>
      <c r="AE13" s="21" t="s">
        <v>124</v>
      </c>
      <c r="AF13" s="21" t="s">
        <v>125</v>
      </c>
      <c r="AG13" s="21" t="s">
        <v>126</v>
      </c>
      <c r="AH13" s="21" t="s">
        <v>127</v>
      </c>
      <c r="AI13" s="21" t="s">
        <v>128</v>
      </c>
      <c r="AJ13" s="23" t="s">
        <v>129</v>
      </c>
      <c r="AK13" s="21" t="s">
        <v>114</v>
      </c>
      <c r="AL13" s="21" t="s">
        <v>130</v>
      </c>
      <c r="AM13" s="21" t="s">
        <v>131</v>
      </c>
      <c r="AN13" s="20" t="s">
        <v>132</v>
      </c>
      <c r="AO13" s="22" t="s">
        <v>133</v>
      </c>
      <c r="AP13" s="21" t="s">
        <v>134</v>
      </c>
      <c r="AQ13" s="21" t="s">
        <v>135</v>
      </c>
      <c r="AR13" s="23" t="s">
        <v>136</v>
      </c>
      <c r="AS13" s="21" t="s">
        <v>137</v>
      </c>
      <c r="AT13" s="21" t="s">
        <v>138</v>
      </c>
      <c r="AU13" s="21" t="s">
        <v>139</v>
      </c>
      <c r="AV13" s="21" t="s">
        <v>140</v>
      </c>
      <c r="AW13" s="21" t="s">
        <v>141</v>
      </c>
      <c r="AX13" s="21" t="s">
        <v>142</v>
      </c>
      <c r="AY13" s="21" t="s">
        <v>143</v>
      </c>
      <c r="AZ13" s="23" t="s">
        <v>144</v>
      </c>
      <c r="BA13" s="57" t="s">
        <v>145</v>
      </c>
      <c r="BB13" s="57" t="s">
        <v>146</v>
      </c>
      <c r="BC13" s="21" t="s">
        <v>147</v>
      </c>
      <c r="BD13" s="21" t="s">
        <v>148</v>
      </c>
      <c r="BE13" s="21" t="s">
        <v>149</v>
      </c>
      <c r="BF13" s="21" t="s">
        <v>150</v>
      </c>
      <c r="BG13" s="24" t="s">
        <v>151</v>
      </c>
      <c r="BH13" s="24" t="s">
        <v>152</v>
      </c>
      <c r="BI13" s="24" t="s">
        <v>153</v>
      </c>
      <c r="BJ13" s="24" t="s">
        <v>154</v>
      </c>
      <c r="BK13" s="24" t="s">
        <v>155</v>
      </c>
      <c r="BL13" s="24" t="s">
        <v>156</v>
      </c>
      <c r="BM13" s="24" t="s">
        <v>157</v>
      </c>
      <c r="BO13" s="27" t="s">
        <v>158</v>
      </c>
    </row>
    <row r="14" spans="1:67" s="35" customFormat="1" x14ac:dyDescent="0.25">
      <c r="A14" s="28">
        <v>43048.381944444445</v>
      </c>
      <c r="B14" s="29">
        <v>1</v>
      </c>
      <c r="C14" s="29" t="s">
        <v>159</v>
      </c>
      <c r="D14" s="29" t="s">
        <v>160</v>
      </c>
      <c r="E14" s="29" t="s">
        <v>161</v>
      </c>
      <c r="F14" s="30">
        <v>20.2836892628969</v>
      </c>
      <c r="G14" s="31">
        <v>16.5959909217516</v>
      </c>
      <c r="H14" s="31">
        <v>14323153.883171599</v>
      </c>
      <c r="I14" s="31">
        <v>231290.240254857</v>
      </c>
      <c r="J14" s="31">
        <v>97799.459773714305</v>
      </c>
      <c r="K14" s="31">
        <v>133490.78048114301</v>
      </c>
      <c r="L14" s="31">
        <v>0</v>
      </c>
      <c r="M14" s="31">
        <v>0</v>
      </c>
      <c r="N14" s="31">
        <v>30.059757849354199</v>
      </c>
      <c r="O14" s="31">
        <v>37.381443852310802</v>
      </c>
      <c r="P14" s="31">
        <v>218137.02603471401</v>
      </c>
      <c r="Q14" s="31">
        <v>1323988.8129521401</v>
      </c>
      <c r="R14" s="31">
        <v>0</v>
      </c>
      <c r="S14" s="31">
        <v>0</v>
      </c>
      <c r="T14" s="31">
        <v>0</v>
      </c>
      <c r="U14" s="31">
        <v>0</v>
      </c>
      <c r="V14" s="31">
        <v>0</v>
      </c>
      <c r="W14" s="31">
        <v>0</v>
      </c>
      <c r="X14" s="31">
        <v>0</v>
      </c>
      <c r="Y14" s="31">
        <v>0</v>
      </c>
      <c r="Z14" s="31">
        <v>386571.42857142899</v>
      </c>
      <c r="AA14" s="31">
        <v>0</v>
      </c>
      <c r="AB14" s="31">
        <v>0</v>
      </c>
      <c r="AC14" s="31">
        <v>52.797829695751901</v>
      </c>
      <c r="AD14" s="31">
        <v>1046097.93910129</v>
      </c>
      <c r="AE14" s="31">
        <v>2125762.4295757101</v>
      </c>
      <c r="AF14" s="31">
        <v>0</v>
      </c>
      <c r="AG14" s="31">
        <v>0</v>
      </c>
      <c r="AH14" s="31">
        <v>0</v>
      </c>
      <c r="AI14" s="31">
        <v>0</v>
      </c>
      <c r="AJ14" s="31">
        <v>0</v>
      </c>
      <c r="AK14" s="31">
        <v>0</v>
      </c>
      <c r="AL14" s="31">
        <v>0</v>
      </c>
      <c r="AM14" s="31">
        <v>0</v>
      </c>
      <c r="AN14" s="31">
        <v>14.1953190175849</v>
      </c>
      <c r="AO14" s="31">
        <v>15.499138896183799</v>
      </c>
      <c r="AP14" s="31">
        <v>0</v>
      </c>
      <c r="AQ14" s="31">
        <v>330000</v>
      </c>
      <c r="AR14" s="31">
        <v>16.7058945512143</v>
      </c>
      <c r="AS14" s="31">
        <v>0</v>
      </c>
      <c r="AT14" s="31">
        <v>0</v>
      </c>
      <c r="AU14" s="31">
        <v>0</v>
      </c>
      <c r="AV14" s="31">
        <v>728262.85714285704</v>
      </c>
      <c r="AW14" s="31">
        <v>58414.714285714297</v>
      </c>
      <c r="AX14" s="31">
        <v>44</v>
      </c>
      <c r="AY14" s="31">
        <v>41</v>
      </c>
      <c r="AZ14" s="31">
        <v>10.3809236053565</v>
      </c>
      <c r="BA14" s="58">
        <v>18577314834068.398</v>
      </c>
      <c r="BB14" s="58">
        <v>61906920167.939499</v>
      </c>
      <c r="BC14" s="31">
        <v>1542.88095238095</v>
      </c>
      <c r="BD14" s="31">
        <v>1752.6666666666699</v>
      </c>
      <c r="BE14" s="31">
        <v>0</v>
      </c>
      <c r="BF14" s="32">
        <v>1</v>
      </c>
      <c r="BG14" s="33">
        <v>21.3863112213762</v>
      </c>
      <c r="BH14" s="33">
        <v>3.16842045715179</v>
      </c>
      <c r="BI14" s="33">
        <v>563451384.74059999</v>
      </c>
      <c r="BJ14" s="33">
        <v>368968826.41039997</v>
      </c>
      <c r="BK14" s="33">
        <v>11690483.7765</v>
      </c>
      <c r="BL14" s="33">
        <v>408016902.80620003</v>
      </c>
      <c r="BM14" s="34">
        <f t="shared" ref="BM14:BM45" si="0">BJ14/BL14*100</f>
        <v>90.42978951919865</v>
      </c>
      <c r="BO14" s="36" t="s">
        <v>162</v>
      </c>
    </row>
    <row r="15" spans="1:67" s="35" customFormat="1" x14ac:dyDescent="0.25">
      <c r="A15" s="28">
        <v>43048.381944444445</v>
      </c>
      <c r="B15" s="29">
        <v>2</v>
      </c>
      <c r="C15" s="29" t="s">
        <v>163</v>
      </c>
      <c r="D15" s="29" t="s">
        <v>164</v>
      </c>
      <c r="E15" s="29" t="s">
        <v>165</v>
      </c>
      <c r="F15" s="30">
        <v>379.78739670152697</v>
      </c>
      <c r="G15" s="31">
        <v>417.14743137743102</v>
      </c>
      <c r="H15" s="31">
        <v>294839671.089966</v>
      </c>
      <c r="I15" s="31">
        <v>70620486.604558304</v>
      </c>
      <c r="J15" s="31">
        <v>45952760.177864604</v>
      </c>
      <c r="K15" s="31">
        <v>25154319.022865999</v>
      </c>
      <c r="L15" s="31">
        <v>486592.59617225698</v>
      </c>
      <c r="M15" s="31">
        <v>372109.25714285701</v>
      </c>
      <c r="N15" s="31">
        <v>389.074983258256</v>
      </c>
      <c r="O15" s="31">
        <v>302.30501592200301</v>
      </c>
      <c r="P15" s="31">
        <v>8417236.2980108894</v>
      </c>
      <c r="Q15" s="31">
        <v>2220121.3642479102</v>
      </c>
      <c r="R15" s="31">
        <v>98713.2825451143</v>
      </c>
      <c r="S15" s="31">
        <v>317956.51959531399</v>
      </c>
      <c r="T15" s="31">
        <v>0</v>
      </c>
      <c r="U15" s="31">
        <v>0</v>
      </c>
      <c r="V15" s="31">
        <v>0</v>
      </c>
      <c r="W15" s="31">
        <v>0</v>
      </c>
      <c r="X15" s="31">
        <v>1930852.06407689</v>
      </c>
      <c r="Y15" s="31">
        <v>2296201.98814914</v>
      </c>
      <c r="Z15" s="31">
        <v>0</v>
      </c>
      <c r="AA15" s="31">
        <v>249280.42857142899</v>
      </c>
      <c r="AB15" s="31">
        <v>67078.872806628598</v>
      </c>
      <c r="AC15" s="31">
        <v>279.16896674126701</v>
      </c>
      <c r="AD15" s="31">
        <v>3289028.4740421399</v>
      </c>
      <c r="AE15" s="31">
        <v>9586089.3992951997</v>
      </c>
      <c r="AF15" s="31">
        <v>0</v>
      </c>
      <c r="AG15" s="31">
        <v>1830018.4930952601</v>
      </c>
      <c r="AH15" s="31">
        <v>2037265.0173357399</v>
      </c>
      <c r="AI15" s="31">
        <v>28836.882534428602</v>
      </c>
      <c r="AJ15" s="31">
        <v>585.75096711149797</v>
      </c>
      <c r="AK15" s="31">
        <v>3384995.98250503</v>
      </c>
      <c r="AL15" s="31">
        <v>0</v>
      </c>
      <c r="AM15" s="31">
        <v>85849499.996283606</v>
      </c>
      <c r="AN15" s="31">
        <v>333.13977546889498</v>
      </c>
      <c r="AO15" s="31">
        <v>391.883516230179</v>
      </c>
      <c r="AP15" s="31">
        <v>32696995.547890101</v>
      </c>
      <c r="AQ15" s="31">
        <v>5045921.0762192598</v>
      </c>
      <c r="AR15" s="31">
        <v>264.704139602704</v>
      </c>
      <c r="AS15" s="31">
        <v>67018.285714285696</v>
      </c>
      <c r="AT15" s="31">
        <v>3852348.5665352298</v>
      </c>
      <c r="AU15" s="31">
        <v>10284057.366827499</v>
      </c>
      <c r="AV15" s="31">
        <v>6009573.7428571396</v>
      </c>
      <c r="AW15" s="31">
        <v>1423756.4</v>
      </c>
      <c r="AX15" s="31">
        <v>45</v>
      </c>
      <c r="AY15" s="31">
        <v>91</v>
      </c>
      <c r="AZ15" s="31">
        <v>342.831670573802</v>
      </c>
      <c r="BA15" s="58">
        <v>213037045624385</v>
      </c>
      <c r="BB15" s="58">
        <v>11847847620771.4</v>
      </c>
      <c r="BC15" s="31">
        <v>35998.809523809497</v>
      </c>
      <c r="BD15" s="31">
        <v>420803.69047619001</v>
      </c>
      <c r="BE15" s="31">
        <v>135753297.18997499</v>
      </c>
      <c r="BF15" s="32">
        <v>1</v>
      </c>
      <c r="BG15" s="33">
        <v>14.7417646067668</v>
      </c>
      <c r="BH15" s="33">
        <v>9.2807671435189292</v>
      </c>
      <c r="BI15" s="33">
        <v>170590911.4165</v>
      </c>
      <c r="BJ15" s="33">
        <v>100564029.98450001</v>
      </c>
      <c r="BK15" s="33">
        <v>9333113.4529999997</v>
      </c>
      <c r="BL15" s="33">
        <v>132182237.4734</v>
      </c>
      <c r="BM15" s="34">
        <f t="shared" si="0"/>
        <v>76.079836373428961</v>
      </c>
      <c r="BO15" s="37" t="s">
        <v>166</v>
      </c>
    </row>
    <row r="16" spans="1:67" s="35" customFormat="1" ht="14.25" x14ac:dyDescent="0.25">
      <c r="A16" s="28">
        <v>43048.381944444445</v>
      </c>
      <c r="B16" s="29">
        <v>3</v>
      </c>
      <c r="C16" s="29" t="s">
        <v>167</v>
      </c>
      <c r="D16" s="29" t="s">
        <v>168</v>
      </c>
      <c r="E16" s="29" t="s">
        <v>169</v>
      </c>
      <c r="F16" s="30">
        <v>21.833563835286601</v>
      </c>
      <c r="G16" s="31">
        <v>20.1279761011813</v>
      </c>
      <c r="H16" s="31">
        <v>17457807.058912002</v>
      </c>
      <c r="I16" s="31">
        <v>194137.00779314301</v>
      </c>
      <c r="J16" s="31">
        <v>49659.181757428603</v>
      </c>
      <c r="K16" s="31">
        <v>144477.82603571401</v>
      </c>
      <c r="L16" s="31">
        <v>0</v>
      </c>
      <c r="M16" s="31">
        <v>0</v>
      </c>
      <c r="N16" s="31">
        <v>32.362466469368897</v>
      </c>
      <c r="O16" s="31">
        <v>42.999583420956199</v>
      </c>
      <c r="P16" s="31">
        <v>5061.6340248571396</v>
      </c>
      <c r="Q16" s="31">
        <v>1215964.4555802899</v>
      </c>
      <c r="R16" s="31">
        <v>0</v>
      </c>
      <c r="S16" s="31">
        <v>707.142857142857</v>
      </c>
      <c r="T16" s="31">
        <v>0</v>
      </c>
      <c r="U16" s="31">
        <v>0</v>
      </c>
      <c r="V16" s="31">
        <v>9428.5714285714294</v>
      </c>
      <c r="W16" s="31">
        <v>0</v>
      </c>
      <c r="X16" s="31">
        <v>0</v>
      </c>
      <c r="Y16" s="31">
        <v>0</v>
      </c>
      <c r="Z16" s="31">
        <v>987403.62600000005</v>
      </c>
      <c r="AA16" s="31">
        <v>0</v>
      </c>
      <c r="AB16" s="31">
        <v>0</v>
      </c>
      <c r="AC16" s="31">
        <v>54.0878159871504</v>
      </c>
      <c r="AD16" s="31">
        <v>1037175.31017571</v>
      </c>
      <c r="AE16" s="31">
        <v>2052277.7537082899</v>
      </c>
      <c r="AF16" s="31">
        <v>0</v>
      </c>
      <c r="AG16" s="31">
        <v>0</v>
      </c>
      <c r="AH16" s="31">
        <v>159903.982542857</v>
      </c>
      <c r="AI16" s="31">
        <v>0</v>
      </c>
      <c r="AJ16" s="31">
        <v>0</v>
      </c>
      <c r="AK16" s="31">
        <v>0</v>
      </c>
      <c r="AL16" s="31">
        <v>0</v>
      </c>
      <c r="AM16" s="31">
        <v>0</v>
      </c>
      <c r="AN16" s="31">
        <v>13.010248935309701</v>
      </c>
      <c r="AO16" s="31">
        <v>0</v>
      </c>
      <c r="AP16" s="31">
        <v>0</v>
      </c>
      <c r="AQ16" s="31">
        <v>0</v>
      </c>
      <c r="AR16" s="31">
        <v>22.817096929588899</v>
      </c>
      <c r="AS16" s="31">
        <v>0</v>
      </c>
      <c r="AT16" s="31">
        <v>0</v>
      </c>
      <c r="AU16" s="31">
        <v>0</v>
      </c>
      <c r="AV16" s="31">
        <v>699540.28571428603</v>
      </c>
      <c r="AW16" s="31">
        <v>58262.285714285703</v>
      </c>
      <c r="AX16" s="31">
        <v>26</v>
      </c>
      <c r="AY16" s="31">
        <v>69</v>
      </c>
      <c r="AZ16" s="31">
        <v>16.213649876340199</v>
      </c>
      <c r="BA16" s="58">
        <v>27841790377796.898</v>
      </c>
      <c r="BB16" s="58">
        <v>124469858637.55701</v>
      </c>
      <c r="BC16" s="31">
        <v>3092.5714285714298</v>
      </c>
      <c r="BD16" s="31">
        <v>3976.2380952381</v>
      </c>
      <c r="BE16" s="31">
        <v>0</v>
      </c>
      <c r="BF16" s="32">
        <v>1</v>
      </c>
      <c r="BG16" s="33">
        <v>26.416771742101201</v>
      </c>
      <c r="BH16" s="33">
        <v>1.5227797331088799</v>
      </c>
      <c r="BI16" s="33">
        <v>668289154.6135</v>
      </c>
      <c r="BJ16" s="33">
        <v>395696023.6789</v>
      </c>
      <c r="BK16" s="33">
        <v>6025578.8532999996</v>
      </c>
      <c r="BL16" s="33">
        <v>533865849.21399999</v>
      </c>
      <c r="BM16" s="34">
        <f t="shared" si="0"/>
        <v>74.118999044699223</v>
      </c>
    </row>
    <row r="17" spans="1:65" s="35" customFormat="1" ht="14.25" x14ac:dyDescent="0.25">
      <c r="A17" s="28">
        <v>43048.381944444445</v>
      </c>
      <c r="B17" s="29">
        <v>4</v>
      </c>
      <c r="C17" s="29" t="s">
        <v>170</v>
      </c>
      <c r="D17" s="29" t="s">
        <v>160</v>
      </c>
      <c r="E17" s="29" t="s">
        <v>161</v>
      </c>
      <c r="F17" s="30">
        <v>410.90445255382298</v>
      </c>
      <c r="G17" s="31">
        <v>348.35347353372799</v>
      </c>
      <c r="H17" s="31">
        <v>236293640.55269</v>
      </c>
      <c r="I17" s="31">
        <v>69040163.869204</v>
      </c>
      <c r="J17" s="31">
        <v>70904313.265322402</v>
      </c>
      <c r="K17" s="31">
        <v>5759473.3529252904</v>
      </c>
      <c r="L17" s="31">
        <v>7623622.7490437096</v>
      </c>
      <c r="M17" s="31">
        <v>167156</v>
      </c>
      <c r="N17" s="31">
        <v>440.87039401827502</v>
      </c>
      <c r="O17" s="31">
        <v>584.44360932926895</v>
      </c>
      <c r="P17" s="31">
        <v>7858632.5995461401</v>
      </c>
      <c r="Q17" s="31">
        <v>5193071.5968544297</v>
      </c>
      <c r="R17" s="31">
        <v>36103.504094428601</v>
      </c>
      <c r="S17" s="31">
        <v>180714.285714286</v>
      </c>
      <c r="T17" s="31">
        <v>0</v>
      </c>
      <c r="U17" s="31">
        <v>4687385.9251607098</v>
      </c>
      <c r="V17" s="31">
        <v>0</v>
      </c>
      <c r="W17" s="31">
        <v>0</v>
      </c>
      <c r="X17" s="31">
        <v>12065525.8531579</v>
      </c>
      <c r="Y17" s="31">
        <v>0</v>
      </c>
      <c r="Z17" s="31">
        <v>0</v>
      </c>
      <c r="AA17" s="31">
        <v>123652.571428571</v>
      </c>
      <c r="AB17" s="31">
        <v>9307.8283979999997</v>
      </c>
      <c r="AC17" s="31">
        <v>264.76327679246998</v>
      </c>
      <c r="AD17" s="31">
        <v>2571947.7791920002</v>
      </c>
      <c r="AE17" s="31">
        <v>13211342.242049299</v>
      </c>
      <c r="AF17" s="31">
        <v>0</v>
      </c>
      <c r="AG17" s="31">
        <v>98242.492887</v>
      </c>
      <c r="AH17" s="31">
        <v>0</v>
      </c>
      <c r="AI17" s="31">
        <v>24275.538558857101</v>
      </c>
      <c r="AJ17" s="31">
        <v>473.404295933085</v>
      </c>
      <c r="AK17" s="31">
        <v>0</v>
      </c>
      <c r="AL17" s="31">
        <v>0</v>
      </c>
      <c r="AM17" s="31">
        <v>72119375.150328994</v>
      </c>
      <c r="AN17" s="31">
        <v>443.48949010946399</v>
      </c>
      <c r="AO17" s="31">
        <v>323.760454469477</v>
      </c>
      <c r="AP17" s="31">
        <v>10762578.5861346</v>
      </c>
      <c r="AQ17" s="31">
        <v>5807817.3515072903</v>
      </c>
      <c r="AR17" s="31">
        <v>634.46721996776296</v>
      </c>
      <c r="AS17" s="31">
        <v>5759473.3529252904</v>
      </c>
      <c r="AT17" s="31">
        <v>1088110.6715144301</v>
      </c>
      <c r="AU17" s="31">
        <v>9511700.2073845696</v>
      </c>
      <c r="AV17" s="31">
        <v>5252632</v>
      </c>
      <c r="AW17" s="31">
        <v>2688649.8571428601</v>
      </c>
      <c r="AX17" s="31">
        <v>36</v>
      </c>
      <c r="AY17" s="31">
        <v>163</v>
      </c>
      <c r="AZ17" s="31">
        <v>372.24079589115303</v>
      </c>
      <c r="BA17" s="58">
        <v>170618365590798</v>
      </c>
      <c r="BB17" s="58">
        <v>27719021263610.199</v>
      </c>
      <c r="BC17" s="31">
        <v>41670.357142857101</v>
      </c>
      <c r="BD17" s="31">
        <v>764146.95238095196</v>
      </c>
      <c r="BE17" s="31">
        <v>44470949.158867002</v>
      </c>
      <c r="BF17" s="32">
        <v>1</v>
      </c>
      <c r="BG17" s="33">
        <v>20.208138274521399</v>
      </c>
      <c r="BH17" s="33">
        <v>3.1122868763546898</v>
      </c>
      <c r="BI17" s="33">
        <v>186908703.0794</v>
      </c>
      <c r="BJ17" s="33">
        <v>120314959.8242</v>
      </c>
      <c r="BK17" s="33">
        <v>3744546.7048999998</v>
      </c>
      <c r="BL17" s="33">
        <v>138428359.96489999</v>
      </c>
      <c r="BM17" s="34">
        <f t="shared" si="0"/>
        <v>86.914964429765092</v>
      </c>
    </row>
    <row r="18" spans="1:65" s="35" customFormat="1" ht="14.25" x14ac:dyDescent="0.25">
      <c r="A18" s="28">
        <v>43048.381944444445</v>
      </c>
      <c r="B18" s="29">
        <v>5</v>
      </c>
      <c r="C18" s="29" t="s">
        <v>171</v>
      </c>
      <c r="D18" s="29" t="s">
        <v>160</v>
      </c>
      <c r="E18" s="29" t="s">
        <v>161</v>
      </c>
      <c r="F18" s="30">
        <v>294.97551326111102</v>
      </c>
      <c r="G18" s="31">
        <v>330.77104355045401</v>
      </c>
      <c r="H18" s="31">
        <v>226726425.49817899</v>
      </c>
      <c r="I18" s="31">
        <v>63220570.1463506</v>
      </c>
      <c r="J18" s="31">
        <v>63392378.392602302</v>
      </c>
      <c r="K18" s="31">
        <v>6016503.3616678603</v>
      </c>
      <c r="L18" s="31">
        <v>6188311.6079195701</v>
      </c>
      <c r="M18" s="31">
        <v>134427.85714285701</v>
      </c>
      <c r="N18" s="31">
        <v>224.43234397900801</v>
      </c>
      <c r="O18" s="31">
        <v>250.62369292874999</v>
      </c>
      <c r="P18" s="31">
        <v>5833295.3344710004</v>
      </c>
      <c r="Q18" s="31">
        <v>2908943.2165074302</v>
      </c>
      <c r="R18" s="31">
        <v>4105.49595028571</v>
      </c>
      <c r="S18" s="31">
        <v>689.66720428571398</v>
      </c>
      <c r="T18" s="31">
        <v>0</v>
      </c>
      <c r="U18" s="31">
        <v>0</v>
      </c>
      <c r="V18" s="31">
        <v>0</v>
      </c>
      <c r="W18" s="31">
        <v>0</v>
      </c>
      <c r="X18" s="31">
        <v>4071376.29361571</v>
      </c>
      <c r="Y18" s="31">
        <v>0</v>
      </c>
      <c r="Z18" s="31">
        <v>0</v>
      </c>
      <c r="AA18" s="31">
        <v>50658.142857142899</v>
      </c>
      <c r="AB18" s="31">
        <v>61872.495956857201</v>
      </c>
      <c r="AC18" s="31">
        <v>259.40410062461802</v>
      </c>
      <c r="AD18" s="31">
        <v>4071254.0982095702</v>
      </c>
      <c r="AE18" s="31">
        <v>11507500.931416299</v>
      </c>
      <c r="AF18" s="31">
        <v>0</v>
      </c>
      <c r="AG18" s="31">
        <v>0</v>
      </c>
      <c r="AH18" s="31">
        <v>0</v>
      </c>
      <c r="AI18" s="31">
        <v>5097.3935681428602</v>
      </c>
      <c r="AJ18" s="31">
        <v>163.26923838365499</v>
      </c>
      <c r="AK18" s="31">
        <v>0</v>
      </c>
      <c r="AL18" s="31">
        <v>0</v>
      </c>
      <c r="AM18" s="31">
        <v>24872768.487009399</v>
      </c>
      <c r="AN18" s="31">
        <v>329.723152253872</v>
      </c>
      <c r="AO18" s="31">
        <v>43.477723297405397</v>
      </c>
      <c r="AP18" s="31">
        <v>9177990.8388488591</v>
      </c>
      <c r="AQ18" s="31">
        <v>0</v>
      </c>
      <c r="AR18" s="31">
        <v>557.91151805214895</v>
      </c>
      <c r="AS18" s="31">
        <v>4889697.8216082901</v>
      </c>
      <c r="AT18" s="31">
        <v>2518651.6038608602</v>
      </c>
      <c r="AU18" s="31">
        <v>12057868.969802899</v>
      </c>
      <c r="AV18" s="31">
        <v>2483047.2857142901</v>
      </c>
      <c r="AW18" s="31">
        <v>1466136.57142857</v>
      </c>
      <c r="AX18" s="31">
        <v>50</v>
      </c>
      <c r="AY18" s="31">
        <v>176</v>
      </c>
      <c r="AZ18" s="31">
        <v>387.780215412063</v>
      </c>
      <c r="BA18" s="58">
        <v>342159480079831</v>
      </c>
      <c r="BB18" s="58">
        <v>14436388003330</v>
      </c>
      <c r="BC18" s="31">
        <v>37488.785714285703</v>
      </c>
      <c r="BD18" s="31">
        <v>531331.16666666698</v>
      </c>
      <c r="BE18" s="31">
        <v>54768983.068495102</v>
      </c>
      <c r="BF18" s="32">
        <v>1</v>
      </c>
      <c r="BG18" s="33">
        <v>19.678390291385899</v>
      </c>
      <c r="BH18" s="33">
        <v>3.8193643303490501</v>
      </c>
      <c r="BI18" s="33">
        <v>235904218.90709999</v>
      </c>
      <c r="BJ18" s="33">
        <v>165918543.574</v>
      </c>
      <c r="BK18" s="33">
        <v>6337033.6706999997</v>
      </c>
      <c r="BL18" s="33">
        <v>180467878.02309999</v>
      </c>
      <c r="BM18" s="34">
        <f t="shared" si="0"/>
        <v>91.937992174298373</v>
      </c>
    </row>
    <row r="19" spans="1:65" s="35" customFormat="1" ht="14.25" x14ac:dyDescent="0.25">
      <c r="A19" s="28">
        <v>43048.381944444445</v>
      </c>
      <c r="B19" s="29">
        <v>6</v>
      </c>
      <c r="C19" s="29" t="s">
        <v>172</v>
      </c>
      <c r="D19" s="29" t="s">
        <v>160</v>
      </c>
      <c r="E19" s="29" t="s">
        <v>165</v>
      </c>
      <c r="F19" s="30">
        <v>344.00974889547899</v>
      </c>
      <c r="G19" s="31">
        <v>331.66193526434898</v>
      </c>
      <c r="H19" s="31">
        <v>228170317.71955401</v>
      </c>
      <c r="I19" s="31">
        <v>62577892.736295499</v>
      </c>
      <c r="J19" s="31">
        <v>68332253.590752199</v>
      </c>
      <c r="K19" s="31">
        <v>3841987.0689174901</v>
      </c>
      <c r="L19" s="31">
        <v>9596347.9233741406</v>
      </c>
      <c r="M19" s="31">
        <v>114512.2</v>
      </c>
      <c r="N19" s="31">
        <v>374.589447724492</v>
      </c>
      <c r="O19" s="31">
        <v>209.43997223911001</v>
      </c>
      <c r="P19" s="31">
        <v>4835374.7302215099</v>
      </c>
      <c r="Q19" s="31">
        <v>2935759.7713915398</v>
      </c>
      <c r="R19" s="31">
        <v>218712.01229554301</v>
      </c>
      <c r="S19" s="31">
        <v>1372200.2217600299</v>
      </c>
      <c r="T19" s="31">
        <v>0</v>
      </c>
      <c r="U19" s="31">
        <v>0</v>
      </c>
      <c r="V19" s="31">
        <v>0</v>
      </c>
      <c r="W19" s="31">
        <v>0</v>
      </c>
      <c r="X19" s="31">
        <v>687387.32861857105</v>
      </c>
      <c r="Y19" s="31">
        <v>0</v>
      </c>
      <c r="Z19" s="31">
        <v>630060.71174860001</v>
      </c>
      <c r="AA19" s="31">
        <v>95298.342857142896</v>
      </c>
      <c r="AB19" s="31">
        <v>31271.616621142901</v>
      </c>
      <c r="AC19" s="31">
        <v>72.135869458482105</v>
      </c>
      <c r="AD19" s="31">
        <v>2570142.4648073399</v>
      </c>
      <c r="AE19" s="31">
        <v>1760914.44176969</v>
      </c>
      <c r="AF19" s="31">
        <v>0</v>
      </c>
      <c r="AG19" s="31">
        <v>0</v>
      </c>
      <c r="AH19" s="31">
        <v>0</v>
      </c>
      <c r="AI19" s="31">
        <v>2547.46341142857</v>
      </c>
      <c r="AJ19" s="31">
        <v>842.192501475884</v>
      </c>
      <c r="AK19" s="31">
        <v>0</v>
      </c>
      <c r="AL19" s="31">
        <v>0</v>
      </c>
      <c r="AM19" s="31">
        <v>128301321.902914</v>
      </c>
      <c r="AN19" s="31">
        <v>325.77786369759701</v>
      </c>
      <c r="AO19" s="31">
        <v>363.34678377033401</v>
      </c>
      <c r="AP19" s="31">
        <v>11394841.3563242</v>
      </c>
      <c r="AQ19" s="31">
        <v>6586898.9076292301</v>
      </c>
      <c r="AR19" s="31">
        <v>264.06531885453199</v>
      </c>
      <c r="AS19" s="31">
        <v>553236.44045622903</v>
      </c>
      <c r="AT19" s="31">
        <v>2395497.3731602598</v>
      </c>
      <c r="AU19" s="31">
        <v>20798581.2124313</v>
      </c>
      <c r="AV19" s="31">
        <v>4866658.6571428599</v>
      </c>
      <c r="AW19" s="31">
        <v>850139.4</v>
      </c>
      <c r="AX19" s="31">
        <v>17</v>
      </c>
      <c r="AY19" s="31">
        <v>85</v>
      </c>
      <c r="AZ19" s="31">
        <v>349.92148846792702</v>
      </c>
      <c r="BA19" s="58">
        <v>194774618876699</v>
      </c>
      <c r="BB19" s="58">
        <v>21931456053515.699</v>
      </c>
      <c r="BC19" s="31">
        <v>42231.461904761898</v>
      </c>
      <c r="BD19" s="31">
        <v>705447.809523809</v>
      </c>
      <c r="BE19" s="31">
        <v>23720370.831285201</v>
      </c>
      <c r="BF19" s="32">
        <v>1</v>
      </c>
      <c r="BG19" s="33">
        <v>18.972445016747699</v>
      </c>
      <c r="BH19" s="33">
        <v>1.98808058305325</v>
      </c>
      <c r="BI19" s="33">
        <v>145290718.95140001</v>
      </c>
      <c r="BJ19" s="33">
        <v>93497082.514899999</v>
      </c>
      <c r="BK19" s="33">
        <v>1858797.3432</v>
      </c>
      <c r="BL19" s="33">
        <v>114829798.2871</v>
      </c>
      <c r="BM19" s="34">
        <f t="shared" si="0"/>
        <v>81.422317124633906</v>
      </c>
    </row>
    <row r="20" spans="1:65" s="35" customFormat="1" ht="14.25" x14ac:dyDescent="0.25">
      <c r="A20" s="28">
        <v>43048.381944444445</v>
      </c>
      <c r="B20" s="29">
        <v>7</v>
      </c>
      <c r="C20" s="29" t="s">
        <v>173</v>
      </c>
      <c r="D20" s="29" t="s">
        <v>168</v>
      </c>
      <c r="E20" s="38" t="s">
        <v>161</v>
      </c>
      <c r="F20" s="30">
        <v>344.72880603383101</v>
      </c>
      <c r="G20" s="31">
        <v>360.33940974760901</v>
      </c>
      <c r="H20" s="31">
        <v>249868699.250211</v>
      </c>
      <c r="I20" s="31">
        <v>65618662.674461298</v>
      </c>
      <c r="J20" s="31">
        <v>97069055.804818407</v>
      </c>
      <c r="K20" s="31">
        <v>4550223.5413910002</v>
      </c>
      <c r="L20" s="31">
        <v>36000616.671748102</v>
      </c>
      <c r="M20" s="31">
        <v>525091.28571428603</v>
      </c>
      <c r="N20" s="31">
        <v>323.11213044544598</v>
      </c>
      <c r="O20" s="31">
        <v>354.440647067268</v>
      </c>
      <c r="P20" s="31">
        <v>10291552.649532</v>
      </c>
      <c r="Q20" s="31">
        <v>761113.97815985698</v>
      </c>
      <c r="R20" s="31">
        <v>49570.062840571401</v>
      </c>
      <c r="S20" s="31">
        <v>195018.858593429</v>
      </c>
      <c r="T20" s="31">
        <v>0</v>
      </c>
      <c r="U20" s="31">
        <v>5359458.3251062902</v>
      </c>
      <c r="V20" s="31">
        <v>0</v>
      </c>
      <c r="W20" s="31">
        <v>0</v>
      </c>
      <c r="X20" s="31">
        <v>917943.48039114301</v>
      </c>
      <c r="Y20" s="31">
        <v>0</v>
      </c>
      <c r="Z20" s="31">
        <v>0</v>
      </c>
      <c r="AA20" s="31">
        <v>410593.85714285698</v>
      </c>
      <c r="AB20" s="31">
        <v>302129.82710114302</v>
      </c>
      <c r="AC20" s="31">
        <v>365.98699132778</v>
      </c>
      <c r="AD20" s="31">
        <v>4582078.4931570003</v>
      </c>
      <c r="AE20" s="31">
        <v>17202090.614367999</v>
      </c>
      <c r="AF20" s="31">
        <v>0</v>
      </c>
      <c r="AG20" s="31">
        <v>0</v>
      </c>
      <c r="AH20" s="31">
        <v>0</v>
      </c>
      <c r="AI20" s="31">
        <v>202712.549039</v>
      </c>
      <c r="AJ20" s="31">
        <v>248.90875294128901</v>
      </c>
      <c r="AK20" s="31">
        <v>2577609.9444087101</v>
      </c>
      <c r="AL20" s="31">
        <v>0</v>
      </c>
      <c r="AM20" s="31">
        <v>35341656.707346998</v>
      </c>
      <c r="AN20" s="31">
        <v>350.73487790844001</v>
      </c>
      <c r="AO20" s="31">
        <v>484.441665540933</v>
      </c>
      <c r="AP20" s="31">
        <v>32684225.385896899</v>
      </c>
      <c r="AQ20" s="31">
        <v>7017911.4331024298</v>
      </c>
      <c r="AR20" s="31">
        <v>304.98396330338699</v>
      </c>
      <c r="AS20" s="31">
        <v>1045799.420325</v>
      </c>
      <c r="AT20" s="31">
        <v>1389557.221712</v>
      </c>
      <c r="AU20" s="31">
        <v>14132806.2177139</v>
      </c>
      <c r="AV20" s="31">
        <v>2359248.57142857</v>
      </c>
      <c r="AW20" s="31">
        <v>1630327.2857142901</v>
      </c>
      <c r="AX20" s="31">
        <v>32</v>
      </c>
      <c r="AY20" s="31">
        <v>286</v>
      </c>
      <c r="AZ20" s="31">
        <v>262.77900488099903</v>
      </c>
      <c r="BA20" s="58">
        <v>194119934506615</v>
      </c>
      <c r="BB20" s="58">
        <v>11316434787340.5</v>
      </c>
      <c r="BC20" s="31">
        <v>22960.928571428602</v>
      </c>
      <c r="BD20" s="31">
        <v>342049.71428571403</v>
      </c>
      <c r="BE20" s="31">
        <v>72982348.889310107</v>
      </c>
      <c r="BF20" s="32">
        <v>1</v>
      </c>
      <c r="BG20" s="33">
        <v>53.4597890687822</v>
      </c>
      <c r="BH20" s="33">
        <v>0</v>
      </c>
      <c r="BI20" s="33">
        <v>19741723.591600001</v>
      </c>
      <c r="BJ20" s="33">
        <v>3539826.5321</v>
      </c>
      <c r="BK20" s="33">
        <v>0</v>
      </c>
      <c r="BL20" s="33">
        <v>5160244.0234000003</v>
      </c>
      <c r="BM20" s="34">
        <f t="shared" si="0"/>
        <v>68.598045287161952</v>
      </c>
    </row>
    <row r="21" spans="1:65" x14ac:dyDescent="0.25">
      <c r="A21" s="28">
        <v>43048.381944444445</v>
      </c>
      <c r="B21" s="29">
        <v>8</v>
      </c>
      <c r="C21" s="29" t="s">
        <v>174</v>
      </c>
      <c r="D21" s="29" t="s">
        <v>160</v>
      </c>
      <c r="E21" s="29" t="s">
        <v>161</v>
      </c>
      <c r="F21" s="30">
        <v>397.00870219198998</v>
      </c>
      <c r="G21" s="31">
        <v>418.640574719028</v>
      </c>
      <c r="H21" s="31">
        <v>303766239.25306797</v>
      </c>
      <c r="I21" s="31">
        <v>63318261.395429902</v>
      </c>
      <c r="J21" s="31">
        <v>67251880.143066093</v>
      </c>
      <c r="K21" s="31">
        <v>1801141.70143129</v>
      </c>
      <c r="L21" s="31">
        <v>5734760.4490675703</v>
      </c>
      <c r="M21" s="31">
        <v>57231.428571428602</v>
      </c>
      <c r="N21" s="31">
        <v>539.66201764013397</v>
      </c>
      <c r="O21" s="31">
        <v>1069.8795725597199</v>
      </c>
      <c r="P21" s="31">
        <v>25959694.9947909</v>
      </c>
      <c r="Q21" s="31">
        <v>7608690.0090190005</v>
      </c>
      <c r="R21" s="31">
        <v>23239.7135032857</v>
      </c>
      <c r="S21" s="31">
        <v>5766885.3025944298</v>
      </c>
      <c r="T21" s="31">
        <v>0</v>
      </c>
      <c r="U21" s="31">
        <v>4209655.53093486</v>
      </c>
      <c r="V21" s="31">
        <v>0</v>
      </c>
      <c r="W21" s="31">
        <v>0</v>
      </c>
      <c r="X21" s="31">
        <v>2203837.6023902898</v>
      </c>
      <c r="Y21" s="31">
        <v>6256012.1094931401</v>
      </c>
      <c r="Z21" s="31">
        <v>3129433.0322718602</v>
      </c>
      <c r="AA21" s="31">
        <v>37477</v>
      </c>
      <c r="AB21" s="31">
        <v>5559.1048259999998</v>
      </c>
      <c r="AC21" s="31">
        <v>274.34416495088198</v>
      </c>
      <c r="AD21" s="31">
        <v>6773193.3369948603</v>
      </c>
      <c r="AE21" s="31">
        <v>4067223.9231909998</v>
      </c>
      <c r="AF21" s="31">
        <v>0</v>
      </c>
      <c r="AG21" s="31">
        <v>0</v>
      </c>
      <c r="AH21" s="31">
        <v>5637108.93168029</v>
      </c>
      <c r="AI21" s="31">
        <v>3859.2968919999998</v>
      </c>
      <c r="AJ21" s="31">
        <v>274.76231540979501</v>
      </c>
      <c r="AK21" s="31">
        <v>7862098.3842719998</v>
      </c>
      <c r="AL21" s="31">
        <v>1566.7764294285701</v>
      </c>
      <c r="AM21" s="31">
        <v>33994185.882147901</v>
      </c>
      <c r="AN21" s="31">
        <v>232.72351421680901</v>
      </c>
      <c r="AO21" s="31">
        <v>256.16841487129602</v>
      </c>
      <c r="AP21" s="31">
        <v>5723127.7246157099</v>
      </c>
      <c r="AQ21" s="31">
        <v>4876967.7883928604</v>
      </c>
      <c r="AR21" s="31">
        <v>224.24238365037601</v>
      </c>
      <c r="AS21" s="31">
        <v>835941.78835671395</v>
      </c>
      <c r="AT21" s="31">
        <v>1264391.6761080001</v>
      </c>
      <c r="AU21" s="31">
        <v>18238289.876121901</v>
      </c>
      <c r="AV21" s="31">
        <v>1557670.7142857099</v>
      </c>
      <c r="AW21" s="31">
        <v>389923.28571428597</v>
      </c>
      <c r="AX21" s="31">
        <v>34</v>
      </c>
      <c r="AY21" s="31">
        <v>185</v>
      </c>
      <c r="AZ21" s="31">
        <v>217.75974412875399</v>
      </c>
      <c r="BA21" s="58">
        <v>182290004807527</v>
      </c>
      <c r="BB21" s="58">
        <v>13442272531055.4</v>
      </c>
      <c r="BC21" s="31">
        <v>26362.809523809501</v>
      </c>
      <c r="BD21" s="31">
        <v>323956.28571428597</v>
      </c>
      <c r="BE21" s="31">
        <v>20451063.619642898</v>
      </c>
      <c r="BF21" s="32">
        <v>1</v>
      </c>
      <c r="BG21" s="33">
        <v>92.714030522734902</v>
      </c>
      <c r="BH21" s="33">
        <v>0</v>
      </c>
      <c r="BI21" s="33">
        <v>6974761.1458999999</v>
      </c>
      <c r="BJ21" s="33">
        <v>2308357.7001</v>
      </c>
      <c r="BK21" s="33">
        <v>0</v>
      </c>
      <c r="BL21" s="33">
        <v>3326908.7003000001</v>
      </c>
      <c r="BM21" s="34">
        <f t="shared" si="0"/>
        <v>69.384461914805371</v>
      </c>
    </row>
    <row r="22" spans="1:65" x14ac:dyDescent="0.25">
      <c r="A22" s="28">
        <v>43048.381944444445</v>
      </c>
      <c r="B22" s="29">
        <v>9</v>
      </c>
      <c r="C22" s="29" t="s">
        <v>175</v>
      </c>
      <c r="D22" s="29" t="s">
        <v>160</v>
      </c>
      <c r="E22" s="29" t="s">
        <v>165</v>
      </c>
      <c r="F22" s="30">
        <v>105.94263331954301</v>
      </c>
      <c r="G22" s="31">
        <v>111.573709532123</v>
      </c>
      <c r="H22" s="31">
        <v>75186597.528133497</v>
      </c>
      <c r="I22" s="31">
        <v>22605524.171202999</v>
      </c>
      <c r="J22" s="31">
        <v>35700066.745850898</v>
      </c>
      <c r="K22" s="31">
        <v>1361626.3372227999</v>
      </c>
      <c r="L22" s="31">
        <v>14456168.911870699</v>
      </c>
      <c r="M22" s="31">
        <v>56408.628571428599</v>
      </c>
      <c r="N22" s="31">
        <v>69.135138281220307</v>
      </c>
      <c r="O22" s="31">
        <v>82.453393891806101</v>
      </c>
      <c r="P22" s="31">
        <v>3466632.3518551998</v>
      </c>
      <c r="Q22" s="31">
        <v>228011.18578511401</v>
      </c>
      <c r="R22" s="31">
        <v>0</v>
      </c>
      <c r="S22" s="31">
        <v>91433.486566714302</v>
      </c>
      <c r="T22" s="31">
        <v>0</v>
      </c>
      <c r="U22" s="31">
        <v>0</v>
      </c>
      <c r="V22" s="31">
        <v>0</v>
      </c>
      <c r="W22" s="31">
        <v>0</v>
      </c>
      <c r="X22" s="31">
        <v>356679.90079039999</v>
      </c>
      <c r="Y22" s="31">
        <v>0</v>
      </c>
      <c r="Z22" s="31">
        <v>48153.620648571399</v>
      </c>
      <c r="AA22" s="31">
        <v>21176.885714285701</v>
      </c>
      <c r="AB22" s="31">
        <v>42099.114465257102</v>
      </c>
      <c r="AC22" s="31">
        <v>60.858221466370203</v>
      </c>
      <c r="AD22" s="31">
        <v>1479108.5633870901</v>
      </c>
      <c r="AE22" s="31">
        <v>2145035.2702566902</v>
      </c>
      <c r="AF22" s="31">
        <v>0</v>
      </c>
      <c r="AG22" s="31">
        <v>0</v>
      </c>
      <c r="AH22" s="31">
        <v>0</v>
      </c>
      <c r="AI22" s="31">
        <v>31949.265063257099</v>
      </c>
      <c r="AJ22" s="31">
        <v>64.093799485484595</v>
      </c>
      <c r="AK22" s="31">
        <v>993285.13852417096</v>
      </c>
      <c r="AL22" s="31">
        <v>0</v>
      </c>
      <c r="AM22" s="31">
        <v>8770894.8860631008</v>
      </c>
      <c r="AN22" s="31">
        <v>137.119052145285</v>
      </c>
      <c r="AO22" s="31">
        <v>174.00326466959999</v>
      </c>
      <c r="AP22" s="31">
        <v>19993844.883123901</v>
      </c>
      <c r="AQ22" s="31">
        <v>1688181.7055139099</v>
      </c>
      <c r="AR22" s="31">
        <v>93.446174360927998</v>
      </c>
      <c r="AS22" s="31">
        <v>0</v>
      </c>
      <c r="AT22" s="31">
        <v>628727.61174299999</v>
      </c>
      <c r="AU22" s="31">
        <v>5629561.4253582004</v>
      </c>
      <c r="AV22" s="31">
        <v>1606181.9714285701</v>
      </c>
      <c r="AW22" s="31">
        <v>546708.48571428598</v>
      </c>
      <c r="AX22" s="31">
        <v>34</v>
      </c>
      <c r="AY22" s="31">
        <v>105</v>
      </c>
      <c r="AZ22" s="31">
        <v>143.90771740532699</v>
      </c>
      <c r="BA22" s="58">
        <v>71993630817540.406</v>
      </c>
      <c r="BB22" s="58">
        <v>4726474005285.4004</v>
      </c>
      <c r="BC22" s="31">
        <v>11499.766666666699</v>
      </c>
      <c r="BD22" s="31">
        <v>258600.20476190501</v>
      </c>
      <c r="BE22" s="31">
        <v>35464866.007432401</v>
      </c>
      <c r="BF22" s="32">
        <v>1</v>
      </c>
      <c r="BG22" s="33">
        <v>24.896810155549002</v>
      </c>
      <c r="BH22" s="33">
        <v>3.0056381262424301</v>
      </c>
      <c r="BI22" s="33">
        <v>11136130.2654</v>
      </c>
      <c r="BJ22" s="33">
        <v>7361890.2478</v>
      </c>
      <c r="BK22" s="33">
        <v>221271.7801</v>
      </c>
      <c r="BL22" s="33">
        <v>8491600.1991000008</v>
      </c>
      <c r="BM22" s="34">
        <f t="shared" si="0"/>
        <v>86.696147665787009</v>
      </c>
    </row>
    <row r="23" spans="1:65" s="6" customFormat="1" x14ac:dyDescent="0.25">
      <c r="A23" s="28">
        <v>43048.381944444445</v>
      </c>
      <c r="B23" s="29">
        <v>10</v>
      </c>
      <c r="C23" s="29" t="s">
        <v>176</v>
      </c>
      <c r="D23" s="29" t="s">
        <v>160</v>
      </c>
      <c r="E23" s="29" t="s">
        <v>161</v>
      </c>
      <c r="F23" s="30">
        <v>167.60858124592201</v>
      </c>
      <c r="G23" s="31">
        <v>238.98478576643899</v>
      </c>
      <c r="H23" s="31">
        <v>150626611.895006</v>
      </c>
      <c r="I23" s="31">
        <v>58278685.696220003</v>
      </c>
      <c r="J23" s="31">
        <v>85258538.743153304</v>
      </c>
      <c r="K23" s="31">
        <v>7333261.5234544296</v>
      </c>
      <c r="L23" s="31">
        <v>34313114.570387699</v>
      </c>
      <c r="M23" s="31">
        <v>680904.71428571397</v>
      </c>
      <c r="N23" s="31">
        <v>63.614731253238098</v>
      </c>
      <c r="O23" s="31">
        <v>60.604257764365101</v>
      </c>
      <c r="P23" s="31">
        <v>88843.216727571402</v>
      </c>
      <c r="Q23" s="31">
        <v>2275544.4039632902</v>
      </c>
      <c r="R23" s="31">
        <v>0</v>
      </c>
      <c r="S23" s="31">
        <v>0</v>
      </c>
      <c r="T23" s="31">
        <v>0</v>
      </c>
      <c r="U23" s="31">
        <v>0</v>
      </c>
      <c r="V23" s="31">
        <v>0</v>
      </c>
      <c r="W23" s="31">
        <v>0</v>
      </c>
      <c r="X23" s="31">
        <v>0</v>
      </c>
      <c r="Y23" s="31">
        <v>170262.557142857</v>
      </c>
      <c r="Z23" s="31">
        <v>0</v>
      </c>
      <c r="AA23" s="31">
        <v>508982.57142857101</v>
      </c>
      <c r="AB23" s="31">
        <v>83246.640799142901</v>
      </c>
      <c r="AC23" s="31">
        <v>109.50520613646501</v>
      </c>
      <c r="AD23" s="31">
        <v>1400657.61995343</v>
      </c>
      <c r="AE23" s="31">
        <v>4933110.1857054299</v>
      </c>
      <c r="AF23" s="31">
        <v>0</v>
      </c>
      <c r="AG23" s="31">
        <v>0</v>
      </c>
      <c r="AH23" s="31">
        <v>152858.10728571401</v>
      </c>
      <c r="AI23" s="31">
        <v>91963.122051428596</v>
      </c>
      <c r="AJ23" s="31">
        <v>20.734729858883799</v>
      </c>
      <c r="AK23" s="31">
        <v>3158771.0001367098</v>
      </c>
      <c r="AL23" s="31">
        <v>0</v>
      </c>
      <c r="AM23" s="31">
        <v>0</v>
      </c>
      <c r="AN23" s="31">
        <v>200.22622671809</v>
      </c>
      <c r="AO23" s="31">
        <v>133.453920401456</v>
      </c>
      <c r="AP23" s="31">
        <v>28171642.072300602</v>
      </c>
      <c r="AQ23" s="31">
        <v>0</v>
      </c>
      <c r="AR23" s="31">
        <v>362.110856203769</v>
      </c>
      <c r="AS23" s="31">
        <v>2991614.85894386</v>
      </c>
      <c r="AT23" s="31">
        <v>2871828.5125027099</v>
      </c>
      <c r="AU23" s="31">
        <v>7432075.1193967098</v>
      </c>
      <c r="AV23" s="31">
        <v>304058.85714285698</v>
      </c>
      <c r="AW23" s="31">
        <v>506548.42857142899</v>
      </c>
      <c r="AX23" s="31">
        <v>48</v>
      </c>
      <c r="AY23" s="31">
        <v>148</v>
      </c>
      <c r="AZ23" s="31">
        <v>105.11390354904501</v>
      </c>
      <c r="BA23" s="58">
        <v>91011841859153.406</v>
      </c>
      <c r="BB23" s="58">
        <v>6703740372705.5498</v>
      </c>
      <c r="BC23" s="31">
        <v>13018.5</v>
      </c>
      <c r="BD23" s="31">
        <v>157373.07142857101</v>
      </c>
      <c r="BE23" s="31">
        <v>6904864.7948547099</v>
      </c>
      <c r="BF23" s="32">
        <v>1</v>
      </c>
      <c r="BG23" s="33">
        <v>18.465116759683301</v>
      </c>
      <c r="BH23" s="33">
        <v>3.6734110098112698</v>
      </c>
      <c r="BI23" s="33">
        <v>27102503.527899999</v>
      </c>
      <c r="BJ23" s="33">
        <v>18659824.799600001</v>
      </c>
      <c r="BK23" s="33">
        <v>685452.05859999999</v>
      </c>
      <c r="BL23" s="33">
        <v>21661496.8528</v>
      </c>
      <c r="BM23" s="34">
        <f t="shared" si="0"/>
        <v>86.142822568552106</v>
      </c>
    </row>
    <row r="24" spans="1:65" s="6" customFormat="1" x14ac:dyDescent="0.25">
      <c r="A24" s="28">
        <v>43048.381944444445</v>
      </c>
      <c r="B24" s="29">
        <v>11</v>
      </c>
      <c r="C24" s="29" t="s">
        <v>177</v>
      </c>
      <c r="D24" s="29" t="s">
        <v>160</v>
      </c>
      <c r="E24" s="29" t="s">
        <v>161</v>
      </c>
      <c r="F24" s="30">
        <v>335.34778052334298</v>
      </c>
      <c r="G24" s="31">
        <v>331.77355931868198</v>
      </c>
      <c r="H24" s="31">
        <v>225373190.95833901</v>
      </c>
      <c r="I24" s="31">
        <v>65587424.379500598</v>
      </c>
      <c r="J24" s="31">
        <v>110584602.15983599</v>
      </c>
      <c r="K24" s="31">
        <v>6924420.9347829996</v>
      </c>
      <c r="L24" s="31">
        <v>51921598.715117998</v>
      </c>
      <c r="M24" s="31">
        <v>0</v>
      </c>
      <c r="N24" s="31">
        <v>242.78634161961401</v>
      </c>
      <c r="O24" s="31">
        <v>239.49376700474801</v>
      </c>
      <c r="P24" s="31">
        <v>1789362.4149720001</v>
      </c>
      <c r="Q24" s="31">
        <v>4294527.8400058597</v>
      </c>
      <c r="R24" s="31">
        <v>10152.758935</v>
      </c>
      <c r="S24" s="31">
        <v>424168.83928571403</v>
      </c>
      <c r="T24" s="31">
        <v>0</v>
      </c>
      <c r="U24" s="31">
        <v>5373998.1521097096</v>
      </c>
      <c r="V24" s="31">
        <v>0</v>
      </c>
      <c r="W24" s="31">
        <v>0</v>
      </c>
      <c r="X24" s="31">
        <v>0</v>
      </c>
      <c r="Y24" s="31">
        <v>0</v>
      </c>
      <c r="Z24" s="31">
        <v>0</v>
      </c>
      <c r="AA24" s="31">
        <v>0</v>
      </c>
      <c r="AB24" s="31">
        <v>464481.615385857</v>
      </c>
      <c r="AC24" s="31">
        <v>253.11503336944199</v>
      </c>
      <c r="AD24" s="31">
        <v>3877922.8216394298</v>
      </c>
      <c r="AE24" s="31">
        <v>4850332.1709998604</v>
      </c>
      <c r="AF24" s="31">
        <v>6282964.2857142901</v>
      </c>
      <c r="AG24" s="31">
        <v>0</v>
      </c>
      <c r="AH24" s="31">
        <v>0</v>
      </c>
      <c r="AI24" s="31">
        <v>194813.766703286</v>
      </c>
      <c r="AJ24" s="31">
        <v>235.75022448465299</v>
      </c>
      <c r="AK24" s="31">
        <v>3669084.6828601402</v>
      </c>
      <c r="AL24" s="31">
        <v>0</v>
      </c>
      <c r="AM24" s="31">
        <v>32245584.9292343</v>
      </c>
      <c r="AN24" s="31">
        <v>431.483440631733</v>
      </c>
      <c r="AO24" s="31">
        <v>419.08844957061598</v>
      </c>
      <c r="AP24" s="31">
        <v>31984888.007413</v>
      </c>
      <c r="AQ24" s="31">
        <v>5696979.3169865701</v>
      </c>
      <c r="AR24" s="31">
        <v>690.46430883466496</v>
      </c>
      <c r="AS24" s="31">
        <v>6920654.7165580001</v>
      </c>
      <c r="AT24" s="31">
        <v>4032695.7072552899</v>
      </c>
      <c r="AU24" s="31">
        <v>12989262.2788107</v>
      </c>
      <c r="AV24" s="31">
        <v>1708868.8571428601</v>
      </c>
      <c r="AW24" s="31">
        <v>316124.28571428597</v>
      </c>
      <c r="AX24" s="31">
        <v>25</v>
      </c>
      <c r="AY24" s="31">
        <v>179</v>
      </c>
      <c r="AZ24" s="31">
        <v>184.89756348991801</v>
      </c>
      <c r="BA24" s="58">
        <v>154289555189009</v>
      </c>
      <c r="BB24" s="58">
        <v>10658935003306.4</v>
      </c>
      <c r="BC24" s="31">
        <v>24406.9047619048</v>
      </c>
      <c r="BD24" s="31">
        <v>314435.78571428597</v>
      </c>
      <c r="BE24" s="31">
        <v>0</v>
      </c>
      <c r="BF24" s="32">
        <v>1</v>
      </c>
      <c r="BG24" s="33">
        <v>32.624150636329901</v>
      </c>
      <c r="BH24" s="33">
        <v>2.43357242223543</v>
      </c>
      <c r="BI24" s="33">
        <v>94761818.214100003</v>
      </c>
      <c r="BJ24" s="33">
        <v>46841074.339299999</v>
      </c>
      <c r="BK24" s="33">
        <v>1139911.4674</v>
      </c>
      <c r="BL24" s="33">
        <v>50321199.862599999</v>
      </c>
      <c r="BM24" s="34">
        <f t="shared" si="0"/>
        <v>93.084176186572776</v>
      </c>
    </row>
    <row r="25" spans="1:65" x14ac:dyDescent="0.25">
      <c r="A25" s="28">
        <v>43048.381944444445</v>
      </c>
      <c r="B25" s="29">
        <v>12</v>
      </c>
      <c r="C25" s="29" t="s">
        <v>178</v>
      </c>
      <c r="D25" s="29" t="s">
        <v>179</v>
      </c>
      <c r="E25" s="29" t="s">
        <v>161</v>
      </c>
      <c r="F25" s="30">
        <v>359.02999729137503</v>
      </c>
      <c r="G25" s="31">
        <v>254.06341522905501</v>
      </c>
      <c r="H25" s="31">
        <v>122309471.693847</v>
      </c>
      <c r="I25" s="31">
        <v>99468172.527851298</v>
      </c>
      <c r="J25" s="31">
        <v>109679971.597216</v>
      </c>
      <c r="K25" s="31">
        <v>4883254.5042097103</v>
      </c>
      <c r="L25" s="31">
        <v>15095053.573574901</v>
      </c>
      <c r="M25" s="31">
        <v>1032298.14285714</v>
      </c>
      <c r="N25" s="31">
        <v>169.16809131981501</v>
      </c>
      <c r="O25" s="31">
        <v>272.81413287275802</v>
      </c>
      <c r="P25" s="31">
        <v>10311192.116033301</v>
      </c>
      <c r="Q25" s="31">
        <v>2696577.8480582898</v>
      </c>
      <c r="R25" s="31">
        <v>0</v>
      </c>
      <c r="S25" s="31">
        <v>127491.850864714</v>
      </c>
      <c r="T25" s="31">
        <v>0</v>
      </c>
      <c r="U25" s="31">
        <v>0</v>
      </c>
      <c r="V25" s="31">
        <v>0</v>
      </c>
      <c r="W25" s="31">
        <v>0</v>
      </c>
      <c r="X25" s="31">
        <v>0</v>
      </c>
      <c r="Y25" s="31">
        <v>0</v>
      </c>
      <c r="Z25" s="31">
        <v>0</v>
      </c>
      <c r="AA25" s="31">
        <v>810236.42857142899</v>
      </c>
      <c r="AB25" s="31">
        <v>130359.14448071401</v>
      </c>
      <c r="AC25" s="31">
        <v>234.690141086686</v>
      </c>
      <c r="AD25" s="31">
        <v>5701942.1272188602</v>
      </c>
      <c r="AE25" s="31">
        <v>8293671.28529971</v>
      </c>
      <c r="AF25" s="31">
        <v>0</v>
      </c>
      <c r="AG25" s="31">
        <v>0</v>
      </c>
      <c r="AH25" s="31">
        <v>0</v>
      </c>
      <c r="AI25" s="31">
        <v>103533.497907714</v>
      </c>
      <c r="AJ25" s="31">
        <v>0</v>
      </c>
      <c r="AK25" s="31">
        <v>0</v>
      </c>
      <c r="AL25" s="31">
        <v>0</v>
      </c>
      <c r="AM25" s="31">
        <v>0</v>
      </c>
      <c r="AN25" s="31">
        <v>653.85848532525495</v>
      </c>
      <c r="AO25" s="31">
        <v>394.59010596607902</v>
      </c>
      <c r="AP25" s="31">
        <v>83296550.577964395</v>
      </c>
      <c r="AQ25" s="31">
        <v>0</v>
      </c>
      <c r="AR25" s="31">
        <v>485.39558515745102</v>
      </c>
      <c r="AS25" s="31">
        <v>4573955.4004508602</v>
      </c>
      <c r="AT25" s="31">
        <v>338427.43735742901</v>
      </c>
      <c r="AU25" s="31">
        <v>24704778.092052098</v>
      </c>
      <c r="AV25" s="31">
        <v>474661</v>
      </c>
      <c r="AW25" s="31">
        <v>1711331.2857142901</v>
      </c>
      <c r="AX25" s="31">
        <v>5</v>
      </c>
      <c r="AY25" s="31">
        <v>28</v>
      </c>
      <c r="AZ25" s="31">
        <v>1081.58976485224</v>
      </c>
      <c r="BA25" s="58">
        <v>287203965938783</v>
      </c>
      <c r="BB25" s="58">
        <v>12257153089385.5</v>
      </c>
      <c r="BC25" s="31">
        <v>25793.166666666701</v>
      </c>
      <c r="BD25" s="31">
        <v>1081644.4047619</v>
      </c>
      <c r="BE25" s="31">
        <v>879565907.07995605</v>
      </c>
      <c r="BF25" s="32">
        <v>1</v>
      </c>
      <c r="BG25" s="33">
        <v>15.440230412816801</v>
      </c>
      <c r="BH25" s="33">
        <v>0.150592353979069</v>
      </c>
      <c r="BI25" s="33">
        <v>70634753.324900001</v>
      </c>
      <c r="BJ25" s="33">
        <v>57562019.391800001</v>
      </c>
      <c r="BK25" s="33">
        <v>86684</v>
      </c>
      <c r="BL25" s="33">
        <v>24466376.111499999</v>
      </c>
      <c r="BM25" s="34">
        <f t="shared" si="0"/>
        <v>235.26990319070572</v>
      </c>
    </row>
    <row r="26" spans="1:65" x14ac:dyDescent="0.25">
      <c r="A26" s="28">
        <v>43048.381944444445</v>
      </c>
      <c r="B26" s="29">
        <v>13</v>
      </c>
      <c r="C26" s="29" t="s">
        <v>180</v>
      </c>
      <c r="D26" s="29" t="s">
        <v>179</v>
      </c>
      <c r="E26" s="29" t="s">
        <v>169</v>
      </c>
      <c r="F26" s="30">
        <v>234.06108717238001</v>
      </c>
      <c r="G26" s="31">
        <v>92.333103053581496</v>
      </c>
      <c r="H26" s="31">
        <v>56608787.964432001</v>
      </c>
      <c r="I26" s="31">
        <v>16960532.056405101</v>
      </c>
      <c r="J26" s="31">
        <v>26629580.553239699</v>
      </c>
      <c r="K26" s="31">
        <v>1758887.8000288601</v>
      </c>
      <c r="L26" s="31">
        <v>11427936.296863399</v>
      </c>
      <c r="M26" s="31">
        <v>7405476.57142857</v>
      </c>
      <c r="N26" s="31">
        <v>188.96755697534201</v>
      </c>
      <c r="O26" s="31">
        <v>516.19907314301099</v>
      </c>
      <c r="P26" s="31">
        <v>18194147.479592901</v>
      </c>
      <c r="Q26" s="31">
        <v>31779.895484857101</v>
      </c>
      <c r="R26" s="31">
        <v>0</v>
      </c>
      <c r="S26" s="31">
        <v>0</v>
      </c>
      <c r="T26" s="31">
        <v>0</v>
      </c>
      <c r="U26" s="31">
        <v>0</v>
      </c>
      <c r="V26" s="31">
        <v>0</v>
      </c>
      <c r="W26" s="31">
        <v>0</v>
      </c>
      <c r="X26" s="31">
        <v>0</v>
      </c>
      <c r="Y26" s="31">
        <v>0</v>
      </c>
      <c r="Z26" s="31">
        <v>0</v>
      </c>
      <c r="AA26" s="31">
        <v>5964366.57142857</v>
      </c>
      <c r="AB26" s="31">
        <v>2443020.3208745699</v>
      </c>
      <c r="AC26" s="31">
        <v>50.703597783016001</v>
      </c>
      <c r="AD26" s="31">
        <v>157142.85714285701</v>
      </c>
      <c r="AE26" s="31">
        <v>736762.92256285704</v>
      </c>
      <c r="AF26" s="31">
        <v>0</v>
      </c>
      <c r="AG26" s="31">
        <v>0</v>
      </c>
      <c r="AH26" s="31">
        <v>0</v>
      </c>
      <c r="AI26" s="31">
        <v>2152142.38712314</v>
      </c>
      <c r="AJ26" s="31">
        <v>0</v>
      </c>
      <c r="AK26" s="31">
        <v>0</v>
      </c>
      <c r="AL26" s="31">
        <v>0</v>
      </c>
      <c r="AM26" s="31">
        <v>0</v>
      </c>
      <c r="AN26" s="31">
        <v>420.88260148821502</v>
      </c>
      <c r="AO26" s="31">
        <v>999.90055916524102</v>
      </c>
      <c r="AP26" s="31">
        <v>211075407.72094899</v>
      </c>
      <c r="AQ26" s="31">
        <v>0</v>
      </c>
      <c r="AR26" s="31">
        <v>114.474090357523</v>
      </c>
      <c r="AS26" s="31">
        <v>1183039.52653543</v>
      </c>
      <c r="AT26" s="31">
        <v>272479.94941828598</v>
      </c>
      <c r="AU26" s="31">
        <v>7019074.27905514</v>
      </c>
      <c r="AV26" s="31">
        <v>1059.1428571428601</v>
      </c>
      <c r="AW26" s="31">
        <v>220</v>
      </c>
      <c r="AX26" s="31">
        <v>23</v>
      </c>
      <c r="AY26" s="31">
        <v>6</v>
      </c>
      <c r="AZ26" s="31">
        <v>148.273154941879</v>
      </c>
      <c r="BA26" s="58">
        <v>237659415378474</v>
      </c>
      <c r="BB26" s="58">
        <v>1915773320502.3</v>
      </c>
      <c r="BC26" s="31">
        <v>8627.6666666666697</v>
      </c>
      <c r="BD26" s="31">
        <v>83143.761904761894</v>
      </c>
      <c r="BE26" s="31">
        <v>0</v>
      </c>
      <c r="BF26" s="32">
        <v>1</v>
      </c>
      <c r="BG26" s="33">
        <v>21.460112333226999</v>
      </c>
      <c r="BH26" s="33">
        <v>2.0256161079551598</v>
      </c>
      <c r="BI26" s="33">
        <v>15287075.8178</v>
      </c>
      <c r="BJ26" s="33">
        <v>10284533.164100001</v>
      </c>
      <c r="BK26" s="33">
        <v>208325.16039999999</v>
      </c>
      <c r="BL26" s="33">
        <v>7475562.3284999998</v>
      </c>
      <c r="BM26" s="34">
        <f t="shared" si="0"/>
        <v>137.57537844198043</v>
      </c>
    </row>
    <row r="27" spans="1:65" x14ac:dyDescent="0.25">
      <c r="A27" s="28">
        <v>43048.381944444445</v>
      </c>
      <c r="B27" s="29">
        <v>14</v>
      </c>
      <c r="C27" s="29" t="s">
        <v>181</v>
      </c>
      <c r="D27" s="29" t="s">
        <v>179</v>
      </c>
      <c r="E27" s="29" t="s">
        <v>169</v>
      </c>
      <c r="F27" s="30">
        <v>50.012074511065798</v>
      </c>
      <c r="G27" s="31">
        <v>31.410791282530401</v>
      </c>
      <c r="H27" s="31">
        <v>24278580.321436599</v>
      </c>
      <c r="I27" s="31">
        <v>3263486.9812599998</v>
      </c>
      <c r="J27" s="31">
        <v>38882464.899397403</v>
      </c>
      <c r="K27" s="31">
        <v>197454.71024399999</v>
      </c>
      <c r="L27" s="31">
        <v>35816432.628381401</v>
      </c>
      <c r="M27" s="31">
        <v>4742.5714285714303</v>
      </c>
      <c r="N27" s="31">
        <v>40.477818208241402</v>
      </c>
      <c r="O27" s="31">
        <v>67.153152377613793</v>
      </c>
      <c r="P27" s="31">
        <v>3125866.07142857</v>
      </c>
      <c r="Q27" s="31">
        <v>296226.17926314299</v>
      </c>
      <c r="R27" s="31">
        <v>0</v>
      </c>
      <c r="S27" s="31">
        <v>0</v>
      </c>
      <c r="T27" s="31">
        <v>0</v>
      </c>
      <c r="U27" s="31">
        <v>0</v>
      </c>
      <c r="V27" s="31">
        <v>0</v>
      </c>
      <c r="W27" s="31">
        <v>0</v>
      </c>
      <c r="X27" s="31">
        <v>0</v>
      </c>
      <c r="Y27" s="31">
        <v>0</v>
      </c>
      <c r="Z27" s="31">
        <v>0</v>
      </c>
      <c r="AA27" s="31">
        <v>3513.7142857142899</v>
      </c>
      <c r="AB27" s="31">
        <v>39163.935573714298</v>
      </c>
      <c r="AC27" s="31">
        <v>54.280302247110399</v>
      </c>
      <c r="AD27" s="31">
        <v>3142857.1428571399</v>
      </c>
      <c r="AE27" s="31">
        <v>9174.3343308571402</v>
      </c>
      <c r="AF27" s="31">
        <v>0</v>
      </c>
      <c r="AG27" s="31">
        <v>0</v>
      </c>
      <c r="AH27" s="31">
        <v>0</v>
      </c>
      <c r="AI27" s="31">
        <v>108889.293410857</v>
      </c>
      <c r="AJ27" s="31">
        <v>0</v>
      </c>
      <c r="AK27" s="31">
        <v>0</v>
      </c>
      <c r="AL27" s="31">
        <v>0</v>
      </c>
      <c r="AM27" s="31">
        <v>0</v>
      </c>
      <c r="AN27" s="31">
        <v>78.147614042425602</v>
      </c>
      <c r="AO27" s="31">
        <v>67.084768119346805</v>
      </c>
      <c r="AP27" s="31">
        <v>14161352.99942</v>
      </c>
      <c r="AQ27" s="31">
        <v>0</v>
      </c>
      <c r="AR27" s="31">
        <v>26.144884960888099</v>
      </c>
      <c r="AS27" s="31">
        <v>0</v>
      </c>
      <c r="AT27" s="31">
        <v>7118.18930428572</v>
      </c>
      <c r="AU27" s="31">
        <v>6819377.6532482896</v>
      </c>
      <c r="AV27" s="31">
        <v>1008.85714285714</v>
      </c>
      <c r="AW27" s="31">
        <v>688.28571428571399</v>
      </c>
      <c r="AX27" s="31">
        <v>35</v>
      </c>
      <c r="AY27" s="31">
        <v>6</v>
      </c>
      <c r="AZ27" s="31">
        <v>141.21318904704199</v>
      </c>
      <c r="BA27" s="58">
        <v>172799672587465</v>
      </c>
      <c r="BB27" s="58">
        <v>2584120347953.3198</v>
      </c>
      <c r="BC27" s="31">
        <v>3933.8095238095202</v>
      </c>
      <c r="BD27" s="31">
        <v>171992.85714285701</v>
      </c>
      <c r="BE27" s="31">
        <v>0</v>
      </c>
      <c r="BF27" s="32">
        <v>1</v>
      </c>
      <c r="BG27" s="33">
        <v>23.3600252367332</v>
      </c>
      <c r="BH27" s="33">
        <v>1.18510291789769</v>
      </c>
      <c r="BI27" s="33">
        <v>43260873.5801</v>
      </c>
      <c r="BJ27" s="33">
        <v>31149150.6708</v>
      </c>
      <c r="BK27" s="33">
        <v>369149.49349999998</v>
      </c>
      <c r="BL27" s="33">
        <v>17100817.5984</v>
      </c>
      <c r="BM27" s="34">
        <f t="shared" si="0"/>
        <v>182.15006675303292</v>
      </c>
    </row>
    <row r="28" spans="1:65" x14ac:dyDescent="0.25">
      <c r="A28" s="28">
        <v>43048.381944444445</v>
      </c>
      <c r="B28" s="29">
        <v>15</v>
      </c>
      <c r="C28" s="29" t="s">
        <v>182</v>
      </c>
      <c r="D28" s="29" t="s">
        <v>160</v>
      </c>
      <c r="E28" s="29" t="s">
        <v>169</v>
      </c>
      <c r="F28" s="30">
        <v>58.615859085330399</v>
      </c>
      <c r="G28" s="31">
        <v>61.120951553113301</v>
      </c>
      <c r="H28" s="31">
        <v>45585683.437620901</v>
      </c>
      <c r="I28" s="31">
        <v>8016507.4978120001</v>
      </c>
      <c r="J28" s="31">
        <v>8758357.1578768604</v>
      </c>
      <c r="K28" s="31">
        <v>851233.19707800006</v>
      </c>
      <c r="L28" s="31">
        <v>1593082.8571428601</v>
      </c>
      <c r="M28" s="31">
        <v>0</v>
      </c>
      <c r="N28" s="31">
        <v>75.964549867991806</v>
      </c>
      <c r="O28" s="31">
        <v>93.477455439252196</v>
      </c>
      <c r="P28" s="31">
        <v>312844.12383400003</v>
      </c>
      <c r="Q28" s="31">
        <v>4017748.88427629</v>
      </c>
      <c r="R28" s="31">
        <v>0</v>
      </c>
      <c r="S28" s="31">
        <v>96241.729197428605</v>
      </c>
      <c r="T28" s="31">
        <v>0</v>
      </c>
      <c r="U28" s="31">
        <v>0</v>
      </c>
      <c r="V28" s="31">
        <v>0</v>
      </c>
      <c r="W28" s="31">
        <v>0</v>
      </c>
      <c r="X28" s="31">
        <v>0</v>
      </c>
      <c r="Y28" s="31">
        <v>396138.75714285701</v>
      </c>
      <c r="Z28" s="31">
        <v>0</v>
      </c>
      <c r="AA28" s="31">
        <v>0</v>
      </c>
      <c r="AB28" s="31">
        <v>0</v>
      </c>
      <c r="AC28" s="31">
        <v>43.0987726741633</v>
      </c>
      <c r="AD28" s="31">
        <v>1534897.94881343</v>
      </c>
      <c r="AE28" s="31">
        <v>1054171.2486894301</v>
      </c>
      <c r="AF28" s="31">
        <v>0</v>
      </c>
      <c r="AG28" s="31">
        <v>0</v>
      </c>
      <c r="AH28" s="31">
        <v>0</v>
      </c>
      <c r="AI28" s="31">
        <v>114.671825714286</v>
      </c>
      <c r="AJ28" s="31">
        <v>91.317421490559894</v>
      </c>
      <c r="AK28" s="31">
        <v>0</v>
      </c>
      <c r="AL28" s="31">
        <v>0</v>
      </c>
      <c r="AM28" s="31">
        <v>13911482.0774024</v>
      </c>
      <c r="AN28" s="31">
        <v>38.762075834885898</v>
      </c>
      <c r="AO28" s="31">
        <v>24.011949022762099</v>
      </c>
      <c r="AP28" s="31">
        <v>1590952.68447657</v>
      </c>
      <c r="AQ28" s="31">
        <v>350784.62401085702</v>
      </c>
      <c r="AR28" s="31">
        <v>43.419270562500998</v>
      </c>
      <c r="AS28" s="31">
        <v>628.57142857142901</v>
      </c>
      <c r="AT28" s="31">
        <v>129440.079861714</v>
      </c>
      <c r="AU28" s="31">
        <v>132003.59123914299</v>
      </c>
      <c r="AV28" s="31">
        <v>289039.14285714302</v>
      </c>
      <c r="AW28" s="31">
        <v>20167.714285714301</v>
      </c>
      <c r="AX28" s="31">
        <v>28</v>
      </c>
      <c r="AY28" s="31">
        <v>163</v>
      </c>
      <c r="AZ28" s="31">
        <v>48.855007919394701</v>
      </c>
      <c r="BA28" s="58">
        <v>53182424114057.203</v>
      </c>
      <c r="BB28" s="58">
        <v>2480922179160.9902</v>
      </c>
      <c r="BC28" s="31">
        <v>7822.7809523809501</v>
      </c>
      <c r="BD28" s="31">
        <v>61450.190476190503</v>
      </c>
      <c r="BE28" s="31">
        <v>0</v>
      </c>
      <c r="BF28" s="32">
        <v>1</v>
      </c>
      <c r="BG28" s="33">
        <v>20.4682011205749</v>
      </c>
      <c r="BH28" s="33">
        <v>5.5651750687106096</v>
      </c>
      <c r="BI28" s="33">
        <v>63099222.750399999</v>
      </c>
      <c r="BJ28" s="33">
        <v>21430995.6358</v>
      </c>
      <c r="BK28" s="33">
        <v>1192672.4261</v>
      </c>
      <c r="BL28" s="33">
        <v>28866184.380399998</v>
      </c>
      <c r="BM28" s="34">
        <f t="shared" si="0"/>
        <v>74.242564771918879</v>
      </c>
    </row>
    <row r="29" spans="1:65" x14ac:dyDescent="0.25">
      <c r="A29" s="28">
        <v>43048.381944444445</v>
      </c>
      <c r="B29" s="29">
        <v>16</v>
      </c>
      <c r="C29" s="29" t="s">
        <v>183</v>
      </c>
      <c r="D29" s="29" t="s">
        <v>160</v>
      </c>
      <c r="E29" s="29" t="s">
        <v>169</v>
      </c>
      <c r="F29" s="30">
        <v>67.247522728503895</v>
      </c>
      <c r="G29" s="31">
        <v>112.509727039864</v>
      </c>
      <c r="H29" s="31">
        <v>91262984.299334601</v>
      </c>
      <c r="I29" s="31">
        <v>7406419.8516062899</v>
      </c>
      <c r="J29" s="31">
        <v>7503740.37226314</v>
      </c>
      <c r="K29" s="31">
        <v>887274.05734314304</v>
      </c>
      <c r="L29" s="31">
        <v>984594.57799999998</v>
      </c>
      <c r="M29" s="31">
        <v>0</v>
      </c>
      <c r="N29" s="31">
        <v>33.0954808553305</v>
      </c>
      <c r="O29" s="31">
        <v>38.0988475918194</v>
      </c>
      <c r="P29" s="31">
        <v>1130615.4561994299</v>
      </c>
      <c r="Q29" s="31">
        <v>834456.22338257101</v>
      </c>
      <c r="R29" s="31">
        <v>0</v>
      </c>
      <c r="S29" s="31">
        <v>0</v>
      </c>
      <c r="T29" s="31">
        <v>0</v>
      </c>
      <c r="U29" s="31">
        <v>0</v>
      </c>
      <c r="V29" s="31">
        <v>0</v>
      </c>
      <c r="W29" s="31">
        <v>0</v>
      </c>
      <c r="X29" s="31">
        <v>0</v>
      </c>
      <c r="Y29" s="31">
        <v>0</v>
      </c>
      <c r="Z29" s="31">
        <v>0</v>
      </c>
      <c r="AA29" s="31">
        <v>0</v>
      </c>
      <c r="AB29" s="31">
        <v>640.06600428571403</v>
      </c>
      <c r="AC29" s="31">
        <v>29.0868147527557</v>
      </c>
      <c r="AD29" s="31">
        <v>1730732.2288708601</v>
      </c>
      <c r="AE29" s="31">
        <v>14624.1644057143</v>
      </c>
      <c r="AF29" s="31">
        <v>0</v>
      </c>
      <c r="AG29" s="31">
        <v>0</v>
      </c>
      <c r="AH29" s="31">
        <v>0</v>
      </c>
      <c r="AI29" s="31">
        <v>2050.9432931428601</v>
      </c>
      <c r="AJ29" s="31">
        <v>32.100780221416301</v>
      </c>
      <c r="AK29" s="31">
        <v>0</v>
      </c>
      <c r="AL29" s="31">
        <v>0</v>
      </c>
      <c r="AM29" s="31">
        <v>4890298.2742130002</v>
      </c>
      <c r="AN29" s="31">
        <v>56.137360290317503</v>
      </c>
      <c r="AO29" s="31">
        <v>8.2806017805002305</v>
      </c>
      <c r="AP29" s="31">
        <v>998697.85714285704</v>
      </c>
      <c r="AQ29" s="31">
        <v>75576.285714285696</v>
      </c>
      <c r="AR29" s="31">
        <v>98.912611493015802</v>
      </c>
      <c r="AS29" s="31">
        <v>387104.090629143</v>
      </c>
      <c r="AT29" s="31">
        <v>188323.68923028599</v>
      </c>
      <c r="AU29" s="31">
        <v>1528799.0769982899</v>
      </c>
      <c r="AV29" s="31">
        <v>590769.14285714296</v>
      </c>
      <c r="AW29" s="31">
        <v>74734</v>
      </c>
      <c r="AX29" s="31">
        <v>38</v>
      </c>
      <c r="AY29" s="31">
        <v>245</v>
      </c>
      <c r="AZ29" s="31">
        <v>61.218867597436301</v>
      </c>
      <c r="BA29" s="58">
        <v>67581094057431.297</v>
      </c>
      <c r="BB29" s="58">
        <v>2958317165109.7598</v>
      </c>
      <c r="BC29" s="31">
        <v>6538.1904761904798</v>
      </c>
      <c r="BD29" s="31">
        <v>78942.285714285696</v>
      </c>
      <c r="BE29" s="31">
        <v>0</v>
      </c>
      <c r="BF29" s="32">
        <v>1</v>
      </c>
      <c r="BG29" s="33">
        <v>15.993621365831</v>
      </c>
      <c r="BH29" s="33">
        <v>3.1358050264503698</v>
      </c>
      <c r="BI29" s="33">
        <v>13785272.4727</v>
      </c>
      <c r="BJ29" s="33">
        <v>6837259.0608000001</v>
      </c>
      <c r="BK29" s="33">
        <v>214403.1133</v>
      </c>
      <c r="BL29" s="33">
        <v>11940076.645300001</v>
      </c>
      <c r="BM29" s="34">
        <f t="shared" si="0"/>
        <v>57.263108637509177</v>
      </c>
    </row>
    <row r="30" spans="1:65" x14ac:dyDescent="0.25">
      <c r="A30" s="28">
        <v>43048.381944444445</v>
      </c>
      <c r="B30" s="29">
        <v>17</v>
      </c>
      <c r="C30" s="29" t="s">
        <v>184</v>
      </c>
      <c r="D30" s="29" t="s">
        <v>179</v>
      </c>
      <c r="E30" s="29" t="s">
        <v>169</v>
      </c>
      <c r="F30" s="30">
        <v>73.267791189961798</v>
      </c>
      <c r="G30" s="31">
        <v>124.89974933704499</v>
      </c>
      <c r="H30" s="31">
        <v>79587480.676615998</v>
      </c>
      <c r="I30" s="31">
        <v>29892259.6306086</v>
      </c>
      <c r="J30" s="31">
        <v>32133208.784423999</v>
      </c>
      <c r="K30" s="31">
        <v>972554.56324714306</v>
      </c>
      <c r="L30" s="31">
        <v>3213503.7170625702</v>
      </c>
      <c r="M30" s="31">
        <v>55534.285714285703</v>
      </c>
      <c r="N30" s="31">
        <v>42.391287589266597</v>
      </c>
      <c r="O30" s="31">
        <v>74.340706645164801</v>
      </c>
      <c r="P30" s="31">
        <v>408571.42857142899</v>
      </c>
      <c r="Q30" s="31">
        <v>3385614.0273277098</v>
      </c>
      <c r="R30" s="31">
        <v>0</v>
      </c>
      <c r="S30" s="31">
        <v>0</v>
      </c>
      <c r="T30" s="31">
        <v>0</v>
      </c>
      <c r="U30" s="31">
        <v>0</v>
      </c>
      <c r="V30" s="31">
        <v>0</v>
      </c>
      <c r="W30" s="31">
        <v>0</v>
      </c>
      <c r="X30" s="31">
        <v>0</v>
      </c>
      <c r="Y30" s="31">
        <v>0</v>
      </c>
      <c r="Z30" s="31">
        <v>0</v>
      </c>
      <c r="AA30" s="31">
        <v>15330.857142857099</v>
      </c>
      <c r="AB30" s="31">
        <v>26095.771428571399</v>
      </c>
      <c r="AC30" s="31">
        <v>52.833156122635103</v>
      </c>
      <c r="AD30" s="31">
        <v>2650259.24603314</v>
      </c>
      <c r="AE30" s="31">
        <v>394171.66402742901</v>
      </c>
      <c r="AF30" s="31">
        <v>0</v>
      </c>
      <c r="AG30" s="31">
        <v>0</v>
      </c>
      <c r="AH30" s="31">
        <v>0</v>
      </c>
      <c r="AI30" s="31">
        <v>129551.714285714</v>
      </c>
      <c r="AJ30" s="31">
        <v>0</v>
      </c>
      <c r="AK30" s="31">
        <v>0</v>
      </c>
      <c r="AL30" s="31">
        <v>0</v>
      </c>
      <c r="AM30" s="31">
        <v>0</v>
      </c>
      <c r="AN30" s="31">
        <v>52.512336643574102</v>
      </c>
      <c r="AO30" s="31">
        <v>59.855572127429298</v>
      </c>
      <c r="AP30" s="31">
        <v>12635295.755525099</v>
      </c>
      <c r="AQ30" s="31">
        <v>0</v>
      </c>
      <c r="AR30" s="31">
        <v>74.246850332915699</v>
      </c>
      <c r="AS30" s="31">
        <v>468419.71585199999</v>
      </c>
      <c r="AT30" s="31">
        <v>949708.41245342803</v>
      </c>
      <c r="AU30" s="31">
        <v>3521587.5008160002</v>
      </c>
      <c r="AV30" s="31">
        <v>4051.1428571428601</v>
      </c>
      <c r="AW30" s="31">
        <v>1046.57142857143</v>
      </c>
      <c r="AX30" s="31">
        <v>13</v>
      </c>
      <c r="AY30" s="31">
        <v>19</v>
      </c>
      <c r="AZ30" s="31">
        <v>23.434587470377199</v>
      </c>
      <c r="BA30" s="58">
        <v>40640694168008.898</v>
      </c>
      <c r="BB30" s="58">
        <v>258263772445.978</v>
      </c>
      <c r="BC30" s="31">
        <v>2635.2857142857101</v>
      </c>
      <c r="BD30" s="31">
        <v>6780.7142857142899</v>
      </c>
      <c r="BE30" s="31">
        <v>0</v>
      </c>
      <c r="BF30" s="32">
        <v>1</v>
      </c>
      <c r="BG30" s="33">
        <v>30.826975254872401</v>
      </c>
      <c r="BH30" s="33">
        <v>6.7625025308473496</v>
      </c>
      <c r="BI30" s="33">
        <v>30627440.409299999</v>
      </c>
      <c r="BJ30" s="33">
        <v>18626515.566599999</v>
      </c>
      <c r="BK30" s="33">
        <v>1259618.5866</v>
      </c>
      <c r="BL30" s="33">
        <v>20267565.023899999</v>
      </c>
      <c r="BM30" s="34">
        <f t="shared" si="0"/>
        <v>91.903075404643658</v>
      </c>
    </row>
    <row r="31" spans="1:65" x14ac:dyDescent="0.25">
      <c r="A31" s="28">
        <v>43048.381944444445</v>
      </c>
      <c r="B31" s="29">
        <v>18</v>
      </c>
      <c r="C31" s="29" t="s">
        <v>185</v>
      </c>
      <c r="D31" s="29" t="s">
        <v>179</v>
      </c>
      <c r="E31" s="29" t="s">
        <v>161</v>
      </c>
      <c r="F31" s="30">
        <v>468.10881484059303</v>
      </c>
      <c r="G31" s="31">
        <v>447.04399054224598</v>
      </c>
      <c r="H31" s="31">
        <v>234560937.19513699</v>
      </c>
      <c r="I31" s="31">
        <v>151133556.52488801</v>
      </c>
      <c r="J31" s="31">
        <v>335416306.86427802</v>
      </c>
      <c r="K31" s="31">
        <v>7068984.77701429</v>
      </c>
      <c r="L31" s="31">
        <v>191351735.116404</v>
      </c>
      <c r="M31" s="31">
        <v>6356623.42857143</v>
      </c>
      <c r="N31" s="31">
        <v>495.193603207303</v>
      </c>
      <c r="O31" s="31">
        <v>1364.4238216424601</v>
      </c>
      <c r="P31" s="31">
        <v>45133999.175825998</v>
      </c>
      <c r="Q31" s="31">
        <v>2547780.4868952902</v>
      </c>
      <c r="R31" s="31">
        <v>11923317.5165626</v>
      </c>
      <c r="S31" s="31">
        <v>4697937.99889543</v>
      </c>
      <c r="T31" s="31">
        <v>0</v>
      </c>
      <c r="U31" s="31">
        <v>0</v>
      </c>
      <c r="V31" s="31">
        <v>0</v>
      </c>
      <c r="W31" s="31">
        <v>0</v>
      </c>
      <c r="X31" s="31">
        <v>0</v>
      </c>
      <c r="Y31" s="31">
        <v>0</v>
      </c>
      <c r="Z31" s="31">
        <v>0</v>
      </c>
      <c r="AA31" s="31">
        <v>3562384.57142857</v>
      </c>
      <c r="AB31" s="31">
        <v>2532088.3560232902</v>
      </c>
      <c r="AC31" s="31">
        <v>121.156987979451</v>
      </c>
      <c r="AD31" s="31">
        <v>4557463.4152897103</v>
      </c>
      <c r="AE31" s="31">
        <v>616374.49103371403</v>
      </c>
      <c r="AF31" s="31">
        <v>0</v>
      </c>
      <c r="AG31" s="31">
        <v>0</v>
      </c>
      <c r="AH31" s="31">
        <v>0</v>
      </c>
      <c r="AI31" s="31">
        <v>2104738.7089425698</v>
      </c>
      <c r="AJ31" s="31">
        <v>0</v>
      </c>
      <c r="AK31" s="31">
        <v>0</v>
      </c>
      <c r="AL31" s="31">
        <v>0</v>
      </c>
      <c r="AM31" s="31">
        <v>0</v>
      </c>
      <c r="AN31" s="31">
        <v>462.08885077222902</v>
      </c>
      <c r="AO31" s="31">
        <v>1028.8707364561301</v>
      </c>
      <c r="AP31" s="31">
        <v>217190907.83480799</v>
      </c>
      <c r="AQ31" s="31">
        <v>0</v>
      </c>
      <c r="AR31" s="31">
        <v>154.67241997025201</v>
      </c>
      <c r="AS31" s="31">
        <v>0</v>
      </c>
      <c r="AT31" s="31">
        <v>3597623.9687598599</v>
      </c>
      <c r="AU31" s="31">
        <v>15798036.6290827</v>
      </c>
      <c r="AV31" s="31">
        <v>16264.285714285699</v>
      </c>
      <c r="AW31" s="31">
        <v>2088.4285714285702</v>
      </c>
      <c r="AX31" s="31">
        <v>43</v>
      </c>
      <c r="AY31" s="31">
        <v>6</v>
      </c>
      <c r="AZ31" s="31">
        <v>202.72339589030199</v>
      </c>
      <c r="BA31" s="58">
        <v>248527745957952</v>
      </c>
      <c r="BB31" s="58">
        <v>5693374200237.6201</v>
      </c>
      <c r="BC31" s="31">
        <v>9615.3095238095193</v>
      </c>
      <c r="BD31" s="31">
        <v>238845.095238095</v>
      </c>
      <c r="BE31" s="31">
        <v>0</v>
      </c>
      <c r="BF31" s="32">
        <v>1</v>
      </c>
      <c r="BG31" s="33">
        <v>31.496620933636098</v>
      </c>
      <c r="BH31" s="33">
        <v>1.32274588598709</v>
      </c>
      <c r="BI31" s="33">
        <v>21176963.8521</v>
      </c>
      <c r="BJ31" s="33">
        <v>14049483.6513</v>
      </c>
      <c r="BK31" s="33">
        <v>185838.967</v>
      </c>
      <c r="BL31" s="33">
        <v>8686493.0409999993</v>
      </c>
      <c r="BM31" s="34">
        <f t="shared" si="0"/>
        <v>161.7394221694168</v>
      </c>
    </row>
    <row r="32" spans="1:65" x14ac:dyDescent="0.25">
      <c r="A32" s="28">
        <v>43048.381944444445</v>
      </c>
      <c r="B32" s="29">
        <v>19</v>
      </c>
      <c r="C32" s="29" t="s">
        <v>186</v>
      </c>
      <c r="D32" s="29" t="s">
        <v>187</v>
      </c>
      <c r="E32" s="29" t="s">
        <v>161</v>
      </c>
      <c r="F32" s="30">
        <v>227.77179662921</v>
      </c>
      <c r="G32" s="31">
        <v>232.61895419268899</v>
      </c>
      <c r="H32" s="31">
        <v>107867795.88884801</v>
      </c>
      <c r="I32" s="31">
        <v>94442685.5807852</v>
      </c>
      <c r="J32" s="31">
        <v>124653851.724141</v>
      </c>
      <c r="K32" s="31">
        <v>6952130.5749059999</v>
      </c>
      <c r="L32" s="31">
        <v>37163296.718262002</v>
      </c>
      <c r="M32" s="31">
        <v>1692978.57142857</v>
      </c>
      <c r="N32" s="31">
        <v>334.87234491507701</v>
      </c>
      <c r="O32" s="31">
        <v>465.24205413713298</v>
      </c>
      <c r="P32" s="31">
        <v>19758546.257945001</v>
      </c>
      <c r="Q32" s="31">
        <v>1370.2789272857101</v>
      </c>
      <c r="R32" s="31">
        <v>0</v>
      </c>
      <c r="S32" s="31">
        <v>2941623.5357142901</v>
      </c>
      <c r="T32" s="31">
        <v>0</v>
      </c>
      <c r="U32" s="31">
        <v>0</v>
      </c>
      <c r="V32" s="31">
        <v>0</v>
      </c>
      <c r="W32" s="31">
        <v>0</v>
      </c>
      <c r="X32" s="31">
        <v>0</v>
      </c>
      <c r="Y32" s="31">
        <v>0</v>
      </c>
      <c r="Z32" s="31">
        <v>0</v>
      </c>
      <c r="AA32" s="31">
        <v>840288.42857142806</v>
      </c>
      <c r="AB32" s="31">
        <v>462356.09140757099</v>
      </c>
      <c r="AC32" s="31">
        <v>516.38487154209099</v>
      </c>
      <c r="AD32" s="31">
        <v>8336390.1829104302</v>
      </c>
      <c r="AE32" s="31">
        <v>3851311.8803610001</v>
      </c>
      <c r="AF32" s="31">
        <v>15942036.202151701</v>
      </c>
      <c r="AG32" s="31">
        <v>2367191.7054971401</v>
      </c>
      <c r="AH32" s="31">
        <v>0</v>
      </c>
      <c r="AI32" s="31">
        <v>525191.93195228605</v>
      </c>
      <c r="AJ32" s="31">
        <v>22.9901090660051</v>
      </c>
      <c r="AK32" s="31">
        <v>3502360.0645832899</v>
      </c>
      <c r="AL32" s="31">
        <v>0</v>
      </c>
      <c r="AM32" s="31">
        <v>0</v>
      </c>
      <c r="AN32" s="31">
        <v>115.824090779863</v>
      </c>
      <c r="AO32" s="31">
        <v>261.83610020660899</v>
      </c>
      <c r="AP32" s="31">
        <v>55272657.966420703</v>
      </c>
      <c r="AQ32" s="31">
        <v>0</v>
      </c>
      <c r="AR32" s="31">
        <v>18.7228277930523</v>
      </c>
      <c r="AS32" s="31">
        <v>0</v>
      </c>
      <c r="AT32" s="31">
        <v>668876.69615800004</v>
      </c>
      <c r="AU32" s="31">
        <v>0</v>
      </c>
      <c r="AV32" s="31">
        <v>5756.1428571428596</v>
      </c>
      <c r="AW32" s="31">
        <v>2016.1428571428601</v>
      </c>
      <c r="AX32" s="31">
        <v>15</v>
      </c>
      <c r="AY32" s="31">
        <v>3</v>
      </c>
      <c r="AZ32" s="31">
        <v>66.9133443399285</v>
      </c>
      <c r="BA32" s="58">
        <v>72669497056675.406</v>
      </c>
      <c r="BB32" s="58">
        <v>2713617291068.9199</v>
      </c>
      <c r="BC32" s="31">
        <v>6384.1904761904798</v>
      </c>
      <c r="BD32" s="31">
        <v>89928.404761904807</v>
      </c>
      <c r="BE32" s="31">
        <v>0</v>
      </c>
      <c r="BF32" s="32">
        <v>1</v>
      </c>
      <c r="BG32" s="33">
        <v>27.225455107165299</v>
      </c>
      <c r="BH32" s="33">
        <v>6.1741226901472501</v>
      </c>
      <c r="BI32" s="33">
        <v>25710475.5207</v>
      </c>
      <c r="BJ32" s="33">
        <v>17778785.945599999</v>
      </c>
      <c r="BK32" s="33">
        <v>1097684.0571000001</v>
      </c>
      <c r="BL32" s="33">
        <v>17947256.5035</v>
      </c>
      <c r="BM32" s="34">
        <f t="shared" si="0"/>
        <v>99.061301888301728</v>
      </c>
    </row>
    <row r="33" spans="1:65" x14ac:dyDescent="0.25">
      <c r="A33" s="28">
        <v>43048.381944444445</v>
      </c>
      <c r="B33" s="29">
        <v>20</v>
      </c>
      <c r="C33" s="29" t="s">
        <v>188</v>
      </c>
      <c r="D33" s="29" t="s">
        <v>187</v>
      </c>
      <c r="E33" s="29" t="s">
        <v>161</v>
      </c>
      <c r="F33" s="30">
        <v>205.270213589104</v>
      </c>
      <c r="G33" s="31">
        <v>204.53492910457399</v>
      </c>
      <c r="H33" s="31">
        <v>107138292.61038999</v>
      </c>
      <c r="I33" s="31">
        <v>70806860.845226005</v>
      </c>
      <c r="J33" s="31">
        <v>70353455.837589607</v>
      </c>
      <c r="K33" s="31">
        <v>6637850.4285657099</v>
      </c>
      <c r="L33" s="31">
        <v>6184445.4209292904</v>
      </c>
      <c r="M33" s="31">
        <v>1429022.57142857</v>
      </c>
      <c r="N33" s="31">
        <v>107.598588476559</v>
      </c>
      <c r="O33" s="31">
        <v>63.090154369274799</v>
      </c>
      <c r="P33" s="31">
        <v>560358.98109871405</v>
      </c>
      <c r="Q33" s="31">
        <v>1059191.39902086</v>
      </c>
      <c r="R33" s="31">
        <v>0</v>
      </c>
      <c r="S33" s="31">
        <v>610842.77710342896</v>
      </c>
      <c r="T33" s="31">
        <v>0</v>
      </c>
      <c r="U33" s="31">
        <v>0</v>
      </c>
      <c r="V33" s="31">
        <v>0</v>
      </c>
      <c r="W33" s="31">
        <v>0</v>
      </c>
      <c r="X33" s="31">
        <v>0</v>
      </c>
      <c r="Y33" s="31">
        <v>0</v>
      </c>
      <c r="Z33" s="31">
        <v>0</v>
      </c>
      <c r="AA33" s="31">
        <v>661015.14285714296</v>
      </c>
      <c r="AB33" s="31">
        <v>363731.03650085698</v>
      </c>
      <c r="AC33" s="31">
        <v>259.70561106040299</v>
      </c>
      <c r="AD33" s="31">
        <v>2003683.1735878601</v>
      </c>
      <c r="AE33" s="31">
        <v>4972843.6607268602</v>
      </c>
      <c r="AF33" s="31">
        <v>8377285.7142857099</v>
      </c>
      <c r="AG33" s="31">
        <v>1.4142857142857099E-5</v>
      </c>
      <c r="AH33" s="31">
        <v>0</v>
      </c>
      <c r="AI33" s="31">
        <v>248153.28961028601</v>
      </c>
      <c r="AJ33" s="31">
        <v>0</v>
      </c>
      <c r="AK33" s="31">
        <v>0</v>
      </c>
      <c r="AL33" s="31">
        <v>0</v>
      </c>
      <c r="AM33" s="31">
        <v>0</v>
      </c>
      <c r="AN33" s="31">
        <v>303.67712318617902</v>
      </c>
      <c r="AO33" s="31">
        <v>489.470476959444</v>
      </c>
      <c r="AP33" s="31">
        <v>71145920.408786207</v>
      </c>
      <c r="AQ33" s="31">
        <v>3245677.06178571</v>
      </c>
      <c r="AR33" s="31">
        <v>243.19368884042601</v>
      </c>
      <c r="AS33" s="31">
        <v>1452041.4171245701</v>
      </c>
      <c r="AT33" s="31">
        <v>3508659.0708164298</v>
      </c>
      <c r="AU33" s="31">
        <v>10439634.888054401</v>
      </c>
      <c r="AV33" s="31">
        <v>93254.857142857101</v>
      </c>
      <c r="AW33" s="31">
        <v>116501</v>
      </c>
      <c r="AX33" s="31">
        <v>16</v>
      </c>
      <c r="AY33" s="31">
        <v>35</v>
      </c>
      <c r="AZ33" s="31">
        <v>178.36720375866599</v>
      </c>
      <c r="BA33" s="58">
        <v>111445087252102</v>
      </c>
      <c r="BB33" s="58">
        <v>2336476925810.2798</v>
      </c>
      <c r="BC33" s="31">
        <v>12477.9285714286</v>
      </c>
      <c r="BD33" s="31">
        <v>109798.33333333299</v>
      </c>
      <c r="BE33" s="31">
        <v>123998601.595935</v>
      </c>
      <c r="BF33" s="32">
        <v>1</v>
      </c>
      <c r="BG33" s="33">
        <v>20.065370266917299</v>
      </c>
      <c r="BH33" s="33">
        <v>5.3994641878205103</v>
      </c>
      <c r="BI33" s="33">
        <v>12242667.784</v>
      </c>
      <c r="BJ33" s="33">
        <v>8130449.0766000003</v>
      </c>
      <c r="BK33" s="33">
        <v>439000.6862</v>
      </c>
      <c r="BL33" s="33">
        <v>9136036.9609999992</v>
      </c>
      <c r="BM33" s="34">
        <f t="shared" si="0"/>
        <v>88.993171889598727</v>
      </c>
    </row>
    <row r="34" spans="1:65" x14ac:dyDescent="0.25">
      <c r="A34" s="28">
        <v>43048.381944444445</v>
      </c>
      <c r="B34" s="29">
        <v>21</v>
      </c>
      <c r="C34" s="29" t="s">
        <v>189</v>
      </c>
      <c r="D34" s="29" t="s">
        <v>160</v>
      </c>
      <c r="E34" s="29" t="s">
        <v>169</v>
      </c>
      <c r="F34" s="30">
        <v>71.760642676061494</v>
      </c>
      <c r="G34" s="31">
        <v>77.4190557842673</v>
      </c>
      <c r="H34" s="31">
        <v>46835157.2637771</v>
      </c>
      <c r="I34" s="31">
        <v>21023306.9023089</v>
      </c>
      <c r="J34" s="31">
        <v>22947119.511171401</v>
      </c>
      <c r="K34" s="31">
        <v>962660.02333914302</v>
      </c>
      <c r="L34" s="31">
        <v>2886472.6322017098</v>
      </c>
      <c r="M34" s="31">
        <v>36928.571428571398</v>
      </c>
      <c r="N34" s="31">
        <v>101.489039055589</v>
      </c>
      <c r="O34" s="31">
        <v>142.034386581121</v>
      </c>
      <c r="P34" s="31">
        <v>2975637.0739134299</v>
      </c>
      <c r="Q34" s="31">
        <v>4064935.7104085698</v>
      </c>
      <c r="R34" s="31">
        <v>129080.045006</v>
      </c>
      <c r="S34" s="31">
        <v>0</v>
      </c>
      <c r="T34" s="31">
        <v>0</v>
      </c>
      <c r="U34" s="31">
        <v>0</v>
      </c>
      <c r="V34" s="31">
        <v>0</v>
      </c>
      <c r="W34" s="31">
        <v>0</v>
      </c>
      <c r="X34" s="31">
        <v>132716.361303429</v>
      </c>
      <c r="Y34" s="31">
        <v>0</v>
      </c>
      <c r="Z34" s="31">
        <v>0</v>
      </c>
      <c r="AA34" s="31">
        <v>16767.142857142899</v>
      </c>
      <c r="AB34" s="31">
        <v>9134.1950825714302</v>
      </c>
      <c r="AC34" s="31">
        <v>162.432730585645</v>
      </c>
      <c r="AD34" s="31">
        <v>2538.6012268571399</v>
      </c>
      <c r="AE34" s="31">
        <v>1478692.9560857101</v>
      </c>
      <c r="AF34" s="31">
        <v>5445691.42857143</v>
      </c>
      <c r="AG34" s="31">
        <v>2828571.42857143</v>
      </c>
      <c r="AH34" s="31">
        <v>0</v>
      </c>
      <c r="AI34" s="31">
        <v>2746.4770645714302</v>
      </c>
      <c r="AJ34" s="31">
        <v>0</v>
      </c>
      <c r="AK34" s="31">
        <v>0</v>
      </c>
      <c r="AL34" s="31">
        <v>0</v>
      </c>
      <c r="AM34" s="31">
        <v>0</v>
      </c>
      <c r="AN34" s="31">
        <v>36.373833188328497</v>
      </c>
      <c r="AO34" s="31">
        <v>13.6684448503947</v>
      </c>
      <c r="AP34" s="31">
        <v>2885359.4922648598</v>
      </c>
      <c r="AQ34" s="31">
        <v>0</v>
      </c>
      <c r="AR34" s="31">
        <v>34.018496162854902</v>
      </c>
      <c r="AS34" s="31">
        <v>0</v>
      </c>
      <c r="AT34" s="31">
        <v>1023614.54936714</v>
      </c>
      <c r="AU34" s="31">
        <v>623989.12482342904</v>
      </c>
      <c r="AV34" s="31">
        <v>9211.7142857142899</v>
      </c>
      <c r="AW34" s="31">
        <v>2523.7142857142899</v>
      </c>
      <c r="AX34" s="31">
        <v>21</v>
      </c>
      <c r="AY34" s="31">
        <v>19</v>
      </c>
      <c r="AZ34" s="31">
        <v>61.434558551735897</v>
      </c>
      <c r="BA34" s="58">
        <v>79029288406217.5</v>
      </c>
      <c r="BB34" s="58">
        <v>1624465539129.3</v>
      </c>
      <c r="BC34" s="31">
        <v>4442.9523809523798</v>
      </c>
      <c r="BD34" s="31">
        <v>64792.619047619002</v>
      </c>
      <c r="BE34" s="31">
        <v>0</v>
      </c>
      <c r="BF34" s="32">
        <v>1</v>
      </c>
      <c r="BG34" s="33">
        <v>11.1702846066744</v>
      </c>
      <c r="BH34" s="33">
        <v>6.6810260414197904</v>
      </c>
      <c r="BI34" s="33">
        <v>16104261.119100001</v>
      </c>
      <c r="BJ34" s="33">
        <v>11023755.8892</v>
      </c>
      <c r="BK34" s="33">
        <v>736500.00170000002</v>
      </c>
      <c r="BL34" s="33">
        <v>11878905.0869</v>
      </c>
      <c r="BM34" s="34">
        <f t="shared" si="0"/>
        <v>92.801110948827642</v>
      </c>
    </row>
    <row r="35" spans="1:65" x14ac:dyDescent="0.25">
      <c r="A35" s="28">
        <v>43048.381944444445</v>
      </c>
      <c r="B35" s="29">
        <v>22</v>
      </c>
      <c r="C35" s="29" t="s">
        <v>190</v>
      </c>
      <c r="D35" s="29" t="s">
        <v>187</v>
      </c>
      <c r="E35" s="29" t="s">
        <v>161</v>
      </c>
      <c r="F35" s="30">
        <v>117.43313203838601</v>
      </c>
      <c r="G35" s="31">
        <v>155.83833134297001</v>
      </c>
      <c r="H35" s="31">
        <v>69871485.625835106</v>
      </c>
      <c r="I35" s="31">
        <v>66428418.131997399</v>
      </c>
      <c r="J35" s="31">
        <v>64316588.1428243</v>
      </c>
      <c r="K35" s="31">
        <v>18605709.291926399</v>
      </c>
      <c r="L35" s="31">
        <v>16493879.302753299</v>
      </c>
      <c r="M35" s="31">
        <v>368060</v>
      </c>
      <c r="N35" s="31">
        <v>111.78655743912</v>
      </c>
      <c r="O35" s="31">
        <v>271.03332545350901</v>
      </c>
      <c r="P35" s="31">
        <v>10658101.649669601</v>
      </c>
      <c r="Q35" s="31">
        <v>2888453.4139214298</v>
      </c>
      <c r="R35" s="31">
        <v>0</v>
      </c>
      <c r="S35" s="31">
        <v>0</v>
      </c>
      <c r="T35" s="31">
        <v>0</v>
      </c>
      <c r="U35" s="31">
        <v>0</v>
      </c>
      <c r="V35" s="31">
        <v>0</v>
      </c>
      <c r="W35" s="31">
        <v>0</v>
      </c>
      <c r="X35" s="31">
        <v>0</v>
      </c>
      <c r="Y35" s="31">
        <v>0</v>
      </c>
      <c r="Z35" s="31">
        <v>0</v>
      </c>
      <c r="AA35" s="31">
        <v>120076</v>
      </c>
      <c r="AB35" s="31">
        <v>317345.485969286</v>
      </c>
      <c r="AC35" s="31">
        <v>64.326346863851597</v>
      </c>
      <c r="AD35" s="31">
        <v>2298754.2949752901</v>
      </c>
      <c r="AE35" s="31">
        <v>538474.75566185697</v>
      </c>
      <c r="AF35" s="31">
        <v>785714.28571428603</v>
      </c>
      <c r="AG35" s="31">
        <v>88.321762571428593</v>
      </c>
      <c r="AH35" s="31">
        <v>0</v>
      </c>
      <c r="AI35" s="31">
        <v>241411.09369928599</v>
      </c>
      <c r="AJ35" s="31">
        <v>0</v>
      </c>
      <c r="AK35" s="31">
        <v>0</v>
      </c>
      <c r="AL35" s="31">
        <v>0</v>
      </c>
      <c r="AM35" s="31">
        <v>0</v>
      </c>
      <c r="AN35" s="31">
        <v>84.674507333067595</v>
      </c>
      <c r="AO35" s="31">
        <v>120.095251191922</v>
      </c>
      <c r="AP35" s="31">
        <v>25351675.102419298</v>
      </c>
      <c r="AQ35" s="31">
        <v>0</v>
      </c>
      <c r="AR35" s="31">
        <v>58.8250530257639</v>
      </c>
      <c r="AS35" s="31">
        <v>20468.705714285701</v>
      </c>
      <c r="AT35" s="31">
        <v>2085659.5692947099</v>
      </c>
      <c r="AU35" s="31">
        <v>228460.62878571401</v>
      </c>
      <c r="AV35" s="31">
        <v>5584.8571428571404</v>
      </c>
      <c r="AW35" s="31">
        <v>1357.7142857142901</v>
      </c>
      <c r="AX35" s="31">
        <v>21</v>
      </c>
      <c r="AY35" s="31">
        <v>3</v>
      </c>
      <c r="AZ35" s="31">
        <v>75.103217781517401</v>
      </c>
      <c r="BA35" s="58">
        <v>68501036225229.797</v>
      </c>
      <c r="BB35" s="58">
        <v>3985980091673.6201</v>
      </c>
      <c r="BC35" s="31">
        <v>4741.7857142857101</v>
      </c>
      <c r="BD35" s="31">
        <v>123690.02380952401</v>
      </c>
      <c r="BE35" s="31">
        <v>0</v>
      </c>
      <c r="BF35" s="32">
        <v>1</v>
      </c>
      <c r="BG35" s="33">
        <v>12.592716821358101</v>
      </c>
      <c r="BH35" s="33">
        <v>1.8132708807567399</v>
      </c>
      <c r="BI35" s="33">
        <v>64214453.559799999</v>
      </c>
      <c r="BJ35" s="33">
        <v>48341578.917000003</v>
      </c>
      <c r="BK35" s="33">
        <v>876563.77379999997</v>
      </c>
      <c r="BL35" s="33">
        <v>56636099.115099996</v>
      </c>
      <c r="BM35" s="34">
        <f t="shared" si="0"/>
        <v>85.354711345420768</v>
      </c>
    </row>
    <row r="36" spans="1:65" x14ac:dyDescent="0.25">
      <c r="A36" s="28">
        <v>43048.381944444445</v>
      </c>
      <c r="B36" s="29">
        <v>23</v>
      </c>
      <c r="C36" s="29" t="s">
        <v>191</v>
      </c>
      <c r="D36" s="29" t="s">
        <v>179</v>
      </c>
      <c r="E36" s="29" t="s">
        <v>161</v>
      </c>
      <c r="F36" s="30">
        <v>371.64935000644402</v>
      </c>
      <c r="G36" s="31">
        <v>226.74051586794701</v>
      </c>
      <c r="H36" s="31">
        <v>101228701.929166</v>
      </c>
      <c r="I36" s="31">
        <v>91867714.538114399</v>
      </c>
      <c r="J36" s="31">
        <v>193860605.94780001</v>
      </c>
      <c r="K36" s="31">
        <v>12865733.243726</v>
      </c>
      <c r="L36" s="31">
        <v>114858624.653412</v>
      </c>
      <c r="M36" s="31">
        <v>5751738.1428571399</v>
      </c>
      <c r="N36" s="31">
        <v>283.96168549945901</v>
      </c>
      <c r="O36" s="31">
        <v>491.878557296086</v>
      </c>
      <c r="P36" s="31">
        <v>5918167.2481407104</v>
      </c>
      <c r="Q36" s="31">
        <v>2860313.4242807101</v>
      </c>
      <c r="R36" s="31">
        <v>0</v>
      </c>
      <c r="S36" s="31">
        <v>138972.972673857</v>
      </c>
      <c r="T36" s="31">
        <v>0</v>
      </c>
      <c r="U36" s="31">
        <v>0</v>
      </c>
      <c r="V36" s="31">
        <v>0</v>
      </c>
      <c r="W36" s="31">
        <v>0</v>
      </c>
      <c r="X36" s="31">
        <v>0</v>
      </c>
      <c r="Y36" s="31">
        <v>0</v>
      </c>
      <c r="Z36" s="31">
        <v>10809117.892437899</v>
      </c>
      <c r="AA36" s="31">
        <v>4035084.42857143</v>
      </c>
      <c r="AB36" s="31">
        <v>1616840.19834543</v>
      </c>
      <c r="AC36" s="31">
        <v>360.00649920229</v>
      </c>
      <c r="AD36" s="31">
        <v>15807817.355938099</v>
      </c>
      <c r="AE36" s="31">
        <v>4450853.6513461396</v>
      </c>
      <c r="AF36" s="31">
        <v>0</v>
      </c>
      <c r="AG36" s="31">
        <v>0</v>
      </c>
      <c r="AH36" s="31">
        <v>0</v>
      </c>
      <c r="AI36" s="31">
        <v>1368929.10177414</v>
      </c>
      <c r="AJ36" s="31">
        <v>0</v>
      </c>
      <c r="AK36" s="31">
        <v>0</v>
      </c>
      <c r="AL36" s="31">
        <v>0</v>
      </c>
      <c r="AM36" s="31">
        <v>0</v>
      </c>
      <c r="AN36" s="31">
        <v>604.24584865192696</v>
      </c>
      <c r="AO36" s="31">
        <v>855.90496834537396</v>
      </c>
      <c r="AP36" s="31">
        <v>180678456.98047</v>
      </c>
      <c r="AQ36" s="31">
        <v>0</v>
      </c>
      <c r="AR36" s="31">
        <v>134.46064840581101</v>
      </c>
      <c r="AS36" s="31">
        <v>0</v>
      </c>
      <c r="AT36" s="31">
        <v>2238194.3485770002</v>
      </c>
      <c r="AU36" s="31">
        <v>14770984.3262583</v>
      </c>
      <c r="AV36" s="31">
        <v>135402.14285714299</v>
      </c>
      <c r="AW36" s="31">
        <v>400975.14285714302</v>
      </c>
      <c r="AX36" s="31">
        <v>3</v>
      </c>
      <c r="AY36" s="31">
        <v>20</v>
      </c>
      <c r="AZ36" s="31">
        <v>822.371929204597</v>
      </c>
      <c r="BA36" s="58">
        <v>285018210359034</v>
      </c>
      <c r="BB36" s="58">
        <v>4390690094750.52</v>
      </c>
      <c r="BC36" s="31">
        <v>20245.238095238099</v>
      </c>
      <c r="BD36" s="31">
        <v>616009.16666666698</v>
      </c>
      <c r="BE36" s="31">
        <v>713949775.72625804</v>
      </c>
      <c r="BF36" s="32">
        <v>1</v>
      </c>
      <c r="BG36" s="33">
        <v>37.577873876800503</v>
      </c>
      <c r="BH36" s="33">
        <v>6.0777126483681903</v>
      </c>
      <c r="BI36" s="33">
        <v>40565171.148500003</v>
      </c>
      <c r="BJ36" s="33">
        <v>23281363.461300001</v>
      </c>
      <c r="BK36" s="33">
        <v>1414974.3718000001</v>
      </c>
      <c r="BL36" s="33">
        <v>29429548.719599999</v>
      </c>
      <c r="BM36" s="34">
        <f t="shared" si="0"/>
        <v>79.108802119669193</v>
      </c>
    </row>
    <row r="37" spans="1:65" x14ac:dyDescent="0.25">
      <c r="A37" s="28">
        <v>43048.381944444445</v>
      </c>
      <c r="B37" s="29">
        <v>24</v>
      </c>
      <c r="C37" s="29" t="s">
        <v>192</v>
      </c>
      <c r="D37" s="29" t="s">
        <v>160</v>
      </c>
      <c r="E37" s="29" t="s">
        <v>169</v>
      </c>
      <c r="F37" s="30">
        <v>81.819754523456297</v>
      </c>
      <c r="G37" s="31">
        <v>59.0174401422465</v>
      </c>
      <c r="H37" s="31">
        <v>47206090.338031404</v>
      </c>
      <c r="I37" s="31">
        <v>4551320.07027971</v>
      </c>
      <c r="J37" s="31">
        <v>6438834.5114971399</v>
      </c>
      <c r="K37" s="31">
        <v>37809.310782571403</v>
      </c>
      <c r="L37" s="31">
        <v>1925323.7520000001</v>
      </c>
      <c r="M37" s="31">
        <v>31.428571428571399</v>
      </c>
      <c r="N37" s="31">
        <v>77.760194682464103</v>
      </c>
      <c r="O37" s="31">
        <v>108.811634868368</v>
      </c>
      <c r="P37" s="31">
        <v>2905619.16451714</v>
      </c>
      <c r="Q37" s="31">
        <v>2628650.2306554299</v>
      </c>
      <c r="R37" s="31">
        <v>0</v>
      </c>
      <c r="S37" s="31">
        <v>0</v>
      </c>
      <c r="T37" s="31">
        <v>3792.0765174285698</v>
      </c>
      <c r="U37" s="31">
        <v>72647.865714285697</v>
      </c>
      <c r="V37" s="31">
        <v>0</v>
      </c>
      <c r="W37" s="31">
        <v>0</v>
      </c>
      <c r="X37" s="31">
        <v>0</v>
      </c>
      <c r="Y37" s="31">
        <v>0</v>
      </c>
      <c r="Z37" s="31">
        <v>0</v>
      </c>
      <c r="AA37" s="31">
        <v>31.428571428571399</v>
      </c>
      <c r="AB37" s="31">
        <v>3400.40198771429</v>
      </c>
      <c r="AC37" s="31">
        <v>95.573325149308303</v>
      </c>
      <c r="AD37" s="31">
        <v>5082.9480554285701</v>
      </c>
      <c r="AE37" s="31">
        <v>5732390.2565317098</v>
      </c>
      <c r="AF37" s="31">
        <v>0</v>
      </c>
      <c r="AG37" s="31">
        <v>0</v>
      </c>
      <c r="AH37" s="31">
        <v>0</v>
      </c>
      <c r="AI37" s="31">
        <v>4149.9661122857096</v>
      </c>
      <c r="AJ37" s="31">
        <v>28.895624029715901</v>
      </c>
      <c r="AK37" s="31">
        <v>0</v>
      </c>
      <c r="AL37" s="31">
        <v>0</v>
      </c>
      <c r="AM37" s="31">
        <v>4402018.2484708596</v>
      </c>
      <c r="AN37" s="31">
        <v>108.681628745658</v>
      </c>
      <c r="AO37" s="31">
        <v>281.395186033009</v>
      </c>
      <c r="AP37" s="31">
        <v>3854579.9841811401</v>
      </c>
      <c r="AQ37" s="31">
        <v>5602548.3042194303</v>
      </c>
      <c r="AR37" s="31">
        <v>8.7616180248510798</v>
      </c>
      <c r="AS37" s="31">
        <v>0</v>
      </c>
      <c r="AT37" s="31">
        <v>0</v>
      </c>
      <c r="AU37" s="31">
        <v>969654.26350257196</v>
      </c>
      <c r="AV37" s="31">
        <v>131842.85714285701</v>
      </c>
      <c r="AW37" s="31">
        <v>2542.5714285714298</v>
      </c>
      <c r="AX37" s="31">
        <v>14</v>
      </c>
      <c r="AY37" s="31">
        <v>19</v>
      </c>
      <c r="AZ37" s="31">
        <v>35.888082179115003</v>
      </c>
      <c r="BA37" s="58">
        <v>52421363457950.203</v>
      </c>
      <c r="BB37" s="58">
        <v>780456509181.63196</v>
      </c>
      <c r="BC37" s="31">
        <v>4504.2380952381</v>
      </c>
      <c r="BD37" s="31">
        <v>25733.190476190499</v>
      </c>
      <c r="BE37" s="31">
        <v>0</v>
      </c>
      <c r="BF37" s="32">
        <v>1</v>
      </c>
      <c r="BG37" s="33">
        <v>25.875865511178802</v>
      </c>
      <c r="BH37" s="33">
        <v>3.9913826392529699</v>
      </c>
      <c r="BI37" s="33">
        <v>9572509.6060000006</v>
      </c>
      <c r="BJ37" s="33">
        <v>5871445.4559000004</v>
      </c>
      <c r="BK37" s="33">
        <v>234351.85459999999</v>
      </c>
      <c r="BL37" s="33">
        <v>7638892.4983000001</v>
      </c>
      <c r="BM37" s="34">
        <f t="shared" si="0"/>
        <v>76.862522377513017</v>
      </c>
    </row>
    <row r="38" spans="1:65" x14ac:dyDescent="0.25">
      <c r="A38" s="28">
        <v>43048.381944444445</v>
      </c>
      <c r="B38" s="29">
        <v>25</v>
      </c>
      <c r="C38" s="29" t="s">
        <v>193</v>
      </c>
      <c r="D38" s="29" t="s">
        <v>160</v>
      </c>
      <c r="E38" s="29" t="s">
        <v>169</v>
      </c>
      <c r="F38" s="30">
        <v>171.66841023213399</v>
      </c>
      <c r="G38" s="31">
        <v>107.44788811066501</v>
      </c>
      <c r="H38" s="31">
        <v>56355210.872506902</v>
      </c>
      <c r="I38" s="31">
        <v>37875033.712478302</v>
      </c>
      <c r="J38" s="31">
        <v>76302423.916821107</v>
      </c>
      <c r="K38" s="31">
        <v>16637704.692550899</v>
      </c>
      <c r="L38" s="31">
        <v>55065094.896893702</v>
      </c>
      <c r="M38" s="31">
        <v>0</v>
      </c>
      <c r="N38" s="31">
        <v>219.14289015425001</v>
      </c>
      <c r="O38" s="31">
        <v>277.80039634420899</v>
      </c>
      <c r="P38" s="31">
        <v>368251.51799857098</v>
      </c>
      <c r="Q38" s="31">
        <v>12555.351511999999</v>
      </c>
      <c r="R38" s="31">
        <v>0</v>
      </c>
      <c r="S38" s="31">
        <v>0</v>
      </c>
      <c r="T38" s="31">
        <v>0</v>
      </c>
      <c r="U38" s="31">
        <v>0</v>
      </c>
      <c r="V38" s="31">
        <v>0</v>
      </c>
      <c r="W38" s="31">
        <v>0</v>
      </c>
      <c r="X38" s="31">
        <v>0</v>
      </c>
      <c r="Y38" s="31">
        <v>0</v>
      </c>
      <c r="Z38" s="31">
        <v>13325247.925584599</v>
      </c>
      <c r="AA38" s="31">
        <v>0</v>
      </c>
      <c r="AB38" s="31">
        <v>627069.07974857197</v>
      </c>
      <c r="AC38" s="31">
        <v>379.62827411854101</v>
      </c>
      <c r="AD38" s="31">
        <v>15916102.210287699</v>
      </c>
      <c r="AE38" s="31">
        <v>1044597.3681785699</v>
      </c>
      <c r="AF38" s="31">
        <v>3560346.42857143</v>
      </c>
      <c r="AG38" s="31">
        <v>0</v>
      </c>
      <c r="AH38" s="31">
        <v>478502.64571057103</v>
      </c>
      <c r="AI38" s="31">
        <v>1806841.0122179999</v>
      </c>
      <c r="AJ38" s="31">
        <v>0</v>
      </c>
      <c r="AK38" s="31">
        <v>0</v>
      </c>
      <c r="AL38" s="31">
        <v>0</v>
      </c>
      <c r="AM38" s="31">
        <v>0</v>
      </c>
      <c r="AN38" s="31">
        <v>188.414452431488</v>
      </c>
      <c r="AO38" s="31">
        <v>450.34716068619201</v>
      </c>
      <c r="AP38" s="31">
        <v>95066664.066241995</v>
      </c>
      <c r="AQ38" s="31">
        <v>0</v>
      </c>
      <c r="AR38" s="31">
        <v>49.043995466290802</v>
      </c>
      <c r="AS38" s="31">
        <v>0</v>
      </c>
      <c r="AT38" s="31">
        <v>1190045.73514514</v>
      </c>
      <c r="AU38" s="31">
        <v>4376329.6456125705</v>
      </c>
      <c r="AV38" s="31">
        <v>1084.2857142857099</v>
      </c>
      <c r="AW38" s="31">
        <v>1323.1428571428601</v>
      </c>
      <c r="AX38" s="31">
        <v>30</v>
      </c>
      <c r="AY38" s="31">
        <v>6</v>
      </c>
      <c r="AZ38" s="31">
        <v>65.852201141980004</v>
      </c>
      <c r="BA38" s="58">
        <v>112076843656131</v>
      </c>
      <c r="BB38" s="58">
        <v>691034003053.98901</v>
      </c>
      <c r="BC38" s="31">
        <v>3713.2857142857101</v>
      </c>
      <c r="BD38" s="31">
        <v>26368.571428571398</v>
      </c>
      <c r="BE38" s="31">
        <v>0</v>
      </c>
      <c r="BF38" s="32">
        <v>1</v>
      </c>
      <c r="BG38" s="33">
        <v>25.215152395324498</v>
      </c>
      <c r="BH38" s="33">
        <v>4.8684819742907903</v>
      </c>
      <c r="BI38" s="33">
        <v>45253492.334399998</v>
      </c>
      <c r="BJ38" s="33">
        <v>28890366.989700001</v>
      </c>
      <c r="BK38" s="33">
        <v>1406522.3092</v>
      </c>
      <c r="BL38" s="33">
        <v>36038759.274499997</v>
      </c>
      <c r="BM38" s="34">
        <f t="shared" si="0"/>
        <v>80.164710359887465</v>
      </c>
    </row>
    <row r="39" spans="1:65" x14ac:dyDescent="0.25">
      <c r="A39" s="28">
        <v>43048.381944444445</v>
      </c>
      <c r="B39" s="29">
        <v>26</v>
      </c>
      <c r="C39" s="29" t="s">
        <v>194</v>
      </c>
      <c r="D39" s="29" t="s">
        <v>187</v>
      </c>
      <c r="E39" s="29" t="s">
        <v>161</v>
      </c>
      <c r="F39" s="30">
        <v>93.678137342095894</v>
      </c>
      <c r="G39" s="31">
        <v>94.378545167954201</v>
      </c>
      <c r="H39" s="31">
        <v>46649283.348861299</v>
      </c>
      <c r="I39" s="31">
        <v>35042305.979819298</v>
      </c>
      <c r="J39" s="31">
        <v>46464518.863851003</v>
      </c>
      <c r="K39" s="31">
        <v>4116028.7909274301</v>
      </c>
      <c r="L39" s="31">
        <v>15538241.674959101</v>
      </c>
      <c r="M39" s="31">
        <v>1077030.42857143</v>
      </c>
      <c r="N39" s="31">
        <v>42.347860903707598</v>
      </c>
      <c r="O39" s="31">
        <v>65.3815340181133</v>
      </c>
      <c r="P39" s="31">
        <v>1288191.5033098599</v>
      </c>
      <c r="Q39" s="31">
        <v>200037.46392614301</v>
      </c>
      <c r="R39" s="31">
        <v>0</v>
      </c>
      <c r="S39" s="31">
        <v>837760.13404128596</v>
      </c>
      <c r="T39" s="31">
        <v>0</v>
      </c>
      <c r="U39" s="31">
        <v>118571.275709857</v>
      </c>
      <c r="V39" s="31">
        <v>0</v>
      </c>
      <c r="W39" s="31">
        <v>0</v>
      </c>
      <c r="X39" s="31">
        <v>0</v>
      </c>
      <c r="Y39" s="31">
        <v>0</v>
      </c>
      <c r="Z39" s="31">
        <v>0</v>
      </c>
      <c r="AA39" s="31">
        <v>672587.14285714296</v>
      </c>
      <c r="AB39" s="31">
        <v>256215.652207429</v>
      </c>
      <c r="AC39" s="31">
        <v>61.662048693009503</v>
      </c>
      <c r="AD39" s="31">
        <v>784014.84739442903</v>
      </c>
      <c r="AE39" s="31">
        <v>563048.53150228597</v>
      </c>
      <c r="AF39" s="31">
        <v>2094400.3351040001</v>
      </c>
      <c r="AG39" s="31">
        <v>0</v>
      </c>
      <c r="AH39" s="31">
        <v>0</v>
      </c>
      <c r="AI39" s="31">
        <v>262919.77349942899</v>
      </c>
      <c r="AJ39" s="31">
        <v>0</v>
      </c>
      <c r="AK39" s="31">
        <v>0</v>
      </c>
      <c r="AL39" s="31">
        <v>0</v>
      </c>
      <c r="AM39" s="31">
        <v>0</v>
      </c>
      <c r="AN39" s="31">
        <v>144.308005954626</v>
      </c>
      <c r="AO39" s="31">
        <v>289.99679717859601</v>
      </c>
      <c r="AP39" s="31">
        <v>60041694.936718002</v>
      </c>
      <c r="AQ39" s="31">
        <v>118571.275709857</v>
      </c>
      <c r="AR39" s="31">
        <v>92.744117836243603</v>
      </c>
      <c r="AS39" s="31">
        <v>0</v>
      </c>
      <c r="AT39" s="31">
        <v>724564.99339714297</v>
      </c>
      <c r="AU39" s="31">
        <v>7335104.0543644298</v>
      </c>
      <c r="AV39" s="31">
        <v>210210</v>
      </c>
      <c r="AW39" s="31">
        <v>863479.57142857101</v>
      </c>
      <c r="AX39" s="31">
        <v>44</v>
      </c>
      <c r="AY39" s="31">
        <v>52</v>
      </c>
      <c r="AZ39" s="31">
        <v>50.1831028490382</v>
      </c>
      <c r="BA39" s="58">
        <v>58768912254201.398</v>
      </c>
      <c r="BB39" s="58">
        <v>1283682915543.5901</v>
      </c>
      <c r="BC39" s="31">
        <v>4271.4047619047597</v>
      </c>
      <c r="BD39" s="31">
        <v>62061.214285714297</v>
      </c>
      <c r="BE39" s="31">
        <v>0</v>
      </c>
      <c r="BF39" s="32">
        <v>1</v>
      </c>
      <c r="BG39" s="33">
        <v>23.931372867953002</v>
      </c>
      <c r="BH39" s="33">
        <v>0.44719655763259702</v>
      </c>
      <c r="BI39" s="33">
        <v>7717774.7178999996</v>
      </c>
      <c r="BJ39" s="33">
        <v>4541851.3745999997</v>
      </c>
      <c r="BK39" s="33">
        <v>20311.003000000001</v>
      </c>
      <c r="BL39" s="33">
        <v>6429062.1835000003</v>
      </c>
      <c r="BM39" s="34">
        <f t="shared" si="0"/>
        <v>70.645628319734215</v>
      </c>
    </row>
    <row r="40" spans="1:65" x14ac:dyDescent="0.25">
      <c r="A40" s="28">
        <v>43048.381944444445</v>
      </c>
      <c r="B40" s="29">
        <v>27</v>
      </c>
      <c r="C40" s="29" t="s">
        <v>195</v>
      </c>
      <c r="D40" s="29" t="s">
        <v>179</v>
      </c>
      <c r="E40" s="29" t="s">
        <v>161</v>
      </c>
      <c r="F40" s="30">
        <v>346.43796875443599</v>
      </c>
      <c r="G40" s="31">
        <v>88.015920515174997</v>
      </c>
      <c r="H40" s="31">
        <v>50046343.557543099</v>
      </c>
      <c r="I40" s="31">
        <v>25851147.5014477</v>
      </c>
      <c r="J40" s="31">
        <v>135955380.777881</v>
      </c>
      <c r="K40" s="31">
        <v>4424411.6075437097</v>
      </c>
      <c r="L40" s="31">
        <v>114528644.883977</v>
      </c>
      <c r="M40" s="31">
        <v>1291198.8571428601</v>
      </c>
      <c r="N40" s="31">
        <v>125.69292396227</v>
      </c>
      <c r="O40" s="31">
        <v>151.87527504448099</v>
      </c>
      <c r="P40" s="31">
        <v>3545944.75532314</v>
      </c>
      <c r="Q40" s="31">
        <v>942181.60270928603</v>
      </c>
      <c r="R40" s="31">
        <v>0</v>
      </c>
      <c r="S40" s="31">
        <v>0</v>
      </c>
      <c r="T40" s="31">
        <v>0</v>
      </c>
      <c r="U40" s="31">
        <v>0</v>
      </c>
      <c r="V40" s="31">
        <v>0</v>
      </c>
      <c r="W40" s="31">
        <v>0</v>
      </c>
      <c r="X40" s="31">
        <v>0</v>
      </c>
      <c r="Y40" s="31">
        <v>0</v>
      </c>
      <c r="Z40" s="31">
        <v>1414010.7142888601</v>
      </c>
      <c r="AA40" s="31">
        <v>1194051.57142857</v>
      </c>
      <c r="AB40" s="31">
        <v>739822.96525185695</v>
      </c>
      <c r="AC40" s="31">
        <v>225.20349684233</v>
      </c>
      <c r="AD40" s="31">
        <v>8248452.1462200005</v>
      </c>
      <c r="AE40" s="31">
        <v>4599690.6189472899</v>
      </c>
      <c r="AF40" s="31">
        <v>0</v>
      </c>
      <c r="AG40" s="31">
        <v>0</v>
      </c>
      <c r="AH40" s="31">
        <v>0</v>
      </c>
      <c r="AI40" s="31">
        <v>681088.46721300005</v>
      </c>
      <c r="AJ40" s="31">
        <v>0</v>
      </c>
      <c r="AK40" s="31">
        <v>0</v>
      </c>
      <c r="AL40" s="31">
        <v>0</v>
      </c>
      <c r="AM40" s="31">
        <v>0</v>
      </c>
      <c r="AN40" s="31">
        <v>825.60506178586195</v>
      </c>
      <c r="AO40" s="31">
        <v>319.11608936764702</v>
      </c>
      <c r="AP40" s="31">
        <v>67364257.4315826</v>
      </c>
      <c r="AQ40" s="31">
        <v>0</v>
      </c>
      <c r="AR40" s="31">
        <v>228.16477607934999</v>
      </c>
      <c r="AS40" s="31">
        <v>2552809.0684469999</v>
      </c>
      <c r="AT40" s="31">
        <v>211472.18255900001</v>
      </c>
      <c r="AU40" s="31">
        <v>13157067.5346864</v>
      </c>
      <c r="AV40" s="31">
        <v>2836.4285714285702</v>
      </c>
      <c r="AW40" s="31">
        <v>402.28571428571399</v>
      </c>
      <c r="AX40" s="31">
        <v>29</v>
      </c>
      <c r="AY40" s="31">
        <v>6</v>
      </c>
      <c r="AZ40" s="31">
        <v>1929.5343199105901</v>
      </c>
      <c r="BA40" s="58">
        <v>318430336946349</v>
      </c>
      <c r="BB40" s="58">
        <v>4417709079066.8799</v>
      </c>
      <c r="BC40" s="31">
        <v>13232.738095238101</v>
      </c>
      <c r="BD40" s="31">
        <v>305294</v>
      </c>
      <c r="BE40" s="31">
        <v>2457949703.5359998</v>
      </c>
      <c r="BF40" s="32">
        <v>1</v>
      </c>
      <c r="BG40" s="33">
        <v>24.777684778420799</v>
      </c>
      <c r="BH40" s="33">
        <v>3.3147291076699799</v>
      </c>
      <c r="BI40" s="33">
        <v>21749343.329999998</v>
      </c>
      <c r="BJ40" s="33">
        <v>15346797.5233</v>
      </c>
      <c r="BK40" s="33">
        <v>508704.76459999999</v>
      </c>
      <c r="BL40" s="33">
        <v>17239189.383499999</v>
      </c>
      <c r="BM40" s="34">
        <f t="shared" si="0"/>
        <v>89.022732924952678</v>
      </c>
    </row>
    <row r="41" spans="1:65" x14ac:dyDescent="0.25">
      <c r="A41" s="28">
        <v>43048.381944444445</v>
      </c>
      <c r="B41" s="29">
        <v>28</v>
      </c>
      <c r="C41" s="29" t="s">
        <v>196</v>
      </c>
      <c r="D41" s="29" t="s">
        <v>179</v>
      </c>
      <c r="E41" s="29" t="s">
        <v>169</v>
      </c>
      <c r="F41" s="30">
        <v>66.046023334015899</v>
      </c>
      <c r="G41" s="31">
        <v>130.409135207612</v>
      </c>
      <c r="H41" s="31">
        <v>67868401.484921694</v>
      </c>
      <c r="I41" s="31">
        <v>46373508.300296597</v>
      </c>
      <c r="J41" s="31">
        <v>26025853.456654899</v>
      </c>
      <c r="K41" s="31">
        <v>32466192.650995702</v>
      </c>
      <c r="L41" s="31">
        <v>12118537.807353999</v>
      </c>
      <c r="M41" s="31">
        <v>125016.571428571</v>
      </c>
      <c r="N41" s="31">
        <v>33.3314301776268</v>
      </c>
      <c r="O41" s="31">
        <v>25.3766065560805</v>
      </c>
      <c r="P41" s="31">
        <v>844110.09840142797</v>
      </c>
      <c r="Q41" s="31">
        <v>32128.860390000002</v>
      </c>
      <c r="R41" s="31">
        <v>0</v>
      </c>
      <c r="S41" s="31">
        <v>276450.42857142899</v>
      </c>
      <c r="T41" s="31">
        <v>0</v>
      </c>
      <c r="U41" s="31">
        <v>0</v>
      </c>
      <c r="V41" s="31">
        <v>0</v>
      </c>
      <c r="W41" s="31">
        <v>0</v>
      </c>
      <c r="X41" s="31">
        <v>0</v>
      </c>
      <c r="Y41" s="31">
        <v>0</v>
      </c>
      <c r="Z41" s="31">
        <v>0</v>
      </c>
      <c r="AA41" s="31">
        <v>125016.571428571</v>
      </c>
      <c r="AB41" s="31">
        <v>31601.191515142898</v>
      </c>
      <c r="AC41" s="31">
        <v>74.617683976799796</v>
      </c>
      <c r="AD41" s="31">
        <v>3045863.1389874299</v>
      </c>
      <c r="AE41" s="31">
        <v>1435809.03345</v>
      </c>
      <c r="AF41" s="31">
        <v>0</v>
      </c>
      <c r="AG41" s="31">
        <v>0</v>
      </c>
      <c r="AH41" s="31">
        <v>0</v>
      </c>
      <c r="AI41" s="31">
        <v>1028.6501594285701</v>
      </c>
      <c r="AJ41" s="31">
        <v>0</v>
      </c>
      <c r="AK41" s="31">
        <v>0</v>
      </c>
      <c r="AL41" s="31">
        <v>0</v>
      </c>
      <c r="AM41" s="31">
        <v>0</v>
      </c>
      <c r="AN41" s="31">
        <v>34.397504616809101</v>
      </c>
      <c r="AO41" s="31">
        <v>33.9303716628107</v>
      </c>
      <c r="AP41" s="31">
        <v>7162579.2857142901</v>
      </c>
      <c r="AQ41" s="31">
        <v>0</v>
      </c>
      <c r="AR41" s="31">
        <v>44.727949882370503</v>
      </c>
      <c r="AS41" s="31">
        <v>0</v>
      </c>
      <c r="AT41" s="31">
        <v>700927.44342657097</v>
      </c>
      <c r="AU41" s="31">
        <v>3544988.01223914</v>
      </c>
      <c r="AV41" s="31">
        <v>65959.142857142899</v>
      </c>
      <c r="AW41" s="31">
        <v>2429.4285714285702</v>
      </c>
      <c r="AX41" s="31">
        <v>40</v>
      </c>
      <c r="AY41" s="31">
        <v>57</v>
      </c>
      <c r="AZ41" s="31">
        <v>24.534192305246201</v>
      </c>
      <c r="BA41" s="58">
        <v>28875951080562.602</v>
      </c>
      <c r="BB41" s="58">
        <v>665467612403.43994</v>
      </c>
      <c r="BC41" s="31">
        <v>3442.4761904761899</v>
      </c>
      <c r="BD41" s="31">
        <v>28681.714285714301</v>
      </c>
      <c r="BE41" s="31">
        <v>0</v>
      </c>
      <c r="BF41" s="32">
        <v>1</v>
      </c>
      <c r="BG41" s="33">
        <v>25.080992433287701</v>
      </c>
      <c r="BH41" s="33">
        <v>4.4435639824251396</v>
      </c>
      <c r="BI41" s="33">
        <v>22063870.940299999</v>
      </c>
      <c r="BJ41" s="33">
        <v>14810342.932</v>
      </c>
      <c r="BK41" s="33">
        <v>658107.06420000002</v>
      </c>
      <c r="BL41" s="33">
        <v>15519768.117799999</v>
      </c>
      <c r="BM41" s="34">
        <f t="shared" si="0"/>
        <v>95.428893135417781</v>
      </c>
    </row>
    <row r="42" spans="1:65" x14ac:dyDescent="0.25">
      <c r="A42" s="28">
        <v>43048.381944444445</v>
      </c>
      <c r="B42" s="29">
        <v>29</v>
      </c>
      <c r="C42" s="29" t="s">
        <v>197</v>
      </c>
      <c r="D42" s="29" t="s">
        <v>160</v>
      </c>
      <c r="E42" s="29" t="s">
        <v>169</v>
      </c>
      <c r="F42" s="30">
        <v>19.195597434566999</v>
      </c>
      <c r="G42" s="31">
        <v>29.810923681587798</v>
      </c>
      <c r="H42" s="31">
        <v>22227578.779657401</v>
      </c>
      <c r="I42" s="31">
        <v>3916170.3364457102</v>
      </c>
      <c r="J42" s="31">
        <v>3513094.7122354298</v>
      </c>
      <c r="K42" s="31">
        <v>403075.62421028601</v>
      </c>
      <c r="L42" s="31">
        <v>0</v>
      </c>
      <c r="M42" s="31">
        <v>0</v>
      </c>
      <c r="N42" s="31">
        <v>6.0809593596082898</v>
      </c>
      <c r="O42" s="31">
        <v>4.53908568703363</v>
      </c>
      <c r="P42" s="31">
        <v>74501.676046285706</v>
      </c>
      <c r="Q42" s="31">
        <v>159526.47484400001</v>
      </c>
      <c r="R42" s="31">
        <v>0</v>
      </c>
      <c r="S42" s="31">
        <v>166.17815657142901</v>
      </c>
      <c r="T42" s="31">
        <v>0</v>
      </c>
      <c r="U42" s="31">
        <v>0</v>
      </c>
      <c r="V42" s="31">
        <v>0</v>
      </c>
      <c r="W42" s="31">
        <v>0</v>
      </c>
      <c r="X42" s="31">
        <v>0</v>
      </c>
      <c r="Y42" s="31">
        <v>0</v>
      </c>
      <c r="Z42" s="31">
        <v>0</v>
      </c>
      <c r="AA42" s="31">
        <v>0</v>
      </c>
      <c r="AB42" s="31">
        <v>0</v>
      </c>
      <c r="AC42" s="31">
        <v>2.3650192938668702</v>
      </c>
      <c r="AD42" s="31">
        <v>6468.1620048571403</v>
      </c>
      <c r="AE42" s="31">
        <v>135611.74947257101</v>
      </c>
      <c r="AF42" s="31">
        <v>0</v>
      </c>
      <c r="AG42" s="31">
        <v>0</v>
      </c>
      <c r="AH42" s="31">
        <v>0</v>
      </c>
      <c r="AI42" s="31">
        <v>0</v>
      </c>
      <c r="AJ42" s="31">
        <v>11.338773097924401</v>
      </c>
      <c r="AK42" s="31">
        <v>0</v>
      </c>
      <c r="AL42" s="31">
        <v>0</v>
      </c>
      <c r="AM42" s="31">
        <v>1727371.8</v>
      </c>
      <c r="AN42" s="31">
        <v>21.6949092625049</v>
      </c>
      <c r="AO42" s="31">
        <v>0</v>
      </c>
      <c r="AP42" s="31">
        <v>0</v>
      </c>
      <c r="AQ42" s="31">
        <v>0</v>
      </c>
      <c r="AR42" s="31">
        <v>24.474569688247001</v>
      </c>
      <c r="AS42" s="31">
        <v>51442.616342857204</v>
      </c>
      <c r="AT42" s="31">
        <v>40816.292047142902</v>
      </c>
      <c r="AU42" s="31">
        <v>0</v>
      </c>
      <c r="AV42" s="31">
        <v>153987.42857142899</v>
      </c>
      <c r="AW42" s="31">
        <v>84932.571428571406</v>
      </c>
      <c r="AX42" s="31">
        <v>27</v>
      </c>
      <c r="AY42" s="31">
        <v>69</v>
      </c>
      <c r="AZ42" s="31">
        <v>40.6101580992677</v>
      </c>
      <c r="BA42" s="58">
        <v>46111340734379.898</v>
      </c>
      <c r="BB42" s="58">
        <v>1895010371131.3201</v>
      </c>
      <c r="BC42" s="31">
        <v>3040.7142857142899</v>
      </c>
      <c r="BD42" s="31">
        <v>51628.761904761901</v>
      </c>
      <c r="BE42" s="31">
        <v>0</v>
      </c>
      <c r="BF42" s="32">
        <v>1</v>
      </c>
      <c r="BG42" s="33">
        <v>20.231896590574799</v>
      </c>
      <c r="BH42" s="33">
        <v>6.3309678700171803</v>
      </c>
      <c r="BI42" s="33">
        <v>20222094.428300001</v>
      </c>
      <c r="BJ42" s="33">
        <v>12667914.975500001</v>
      </c>
      <c r="BK42" s="33">
        <v>802001.62690000003</v>
      </c>
      <c r="BL42" s="33">
        <v>17040143.4408</v>
      </c>
      <c r="BM42" s="34">
        <f t="shared" si="0"/>
        <v>74.341598235426986</v>
      </c>
    </row>
    <row r="43" spans="1:65" x14ac:dyDescent="0.25">
      <c r="A43" s="28">
        <v>43048.381944444445</v>
      </c>
      <c r="B43" s="29">
        <v>30</v>
      </c>
      <c r="C43" s="29" t="s">
        <v>198</v>
      </c>
      <c r="D43" s="29" t="s">
        <v>179</v>
      </c>
      <c r="E43" s="29" t="s">
        <v>161</v>
      </c>
      <c r="F43" s="30">
        <v>384.180013692545</v>
      </c>
      <c r="G43" s="31">
        <v>393.58930685510398</v>
      </c>
      <c r="H43" s="31">
        <v>182680241.94740999</v>
      </c>
      <c r="I43" s="31">
        <v>161859908.93054399</v>
      </c>
      <c r="J43" s="31">
        <v>175889936.525778</v>
      </c>
      <c r="K43" s="31">
        <v>17869577.699529301</v>
      </c>
      <c r="L43" s="31">
        <v>31899605.294762898</v>
      </c>
      <c r="M43" s="31">
        <v>631981.42857142899</v>
      </c>
      <c r="N43" s="31">
        <v>137.17920000080599</v>
      </c>
      <c r="O43" s="31">
        <v>204.95346600582499</v>
      </c>
      <c r="P43" s="31">
        <v>2727100.2384355702</v>
      </c>
      <c r="Q43" s="31">
        <v>6285797.9895055704</v>
      </c>
      <c r="R43" s="31">
        <v>67981.6358885714</v>
      </c>
      <c r="S43" s="31">
        <v>0</v>
      </c>
      <c r="T43" s="31">
        <v>0</v>
      </c>
      <c r="U43" s="31">
        <v>0</v>
      </c>
      <c r="V43" s="31">
        <v>0</v>
      </c>
      <c r="W43" s="31">
        <v>0</v>
      </c>
      <c r="X43" s="31">
        <v>0</v>
      </c>
      <c r="Y43" s="31">
        <v>0</v>
      </c>
      <c r="Z43" s="31">
        <v>785713.58140000002</v>
      </c>
      <c r="AA43" s="31">
        <v>287070.14285714302</v>
      </c>
      <c r="AB43" s="31">
        <v>420919.65764828603</v>
      </c>
      <c r="AC43" s="31">
        <v>206.58413399659301</v>
      </c>
      <c r="AD43" s="31">
        <v>8865538.0092117097</v>
      </c>
      <c r="AE43" s="31">
        <v>2984156.35713486</v>
      </c>
      <c r="AF43" s="31">
        <v>0</v>
      </c>
      <c r="AG43" s="31">
        <v>0</v>
      </c>
      <c r="AH43" s="31">
        <v>0</v>
      </c>
      <c r="AI43" s="31">
        <v>560967.79907142895</v>
      </c>
      <c r="AJ43" s="31">
        <v>0</v>
      </c>
      <c r="AK43" s="31">
        <v>0</v>
      </c>
      <c r="AL43" s="31">
        <v>0</v>
      </c>
      <c r="AM43" s="31">
        <v>0</v>
      </c>
      <c r="AN43" s="31">
        <v>621.77153422172501</v>
      </c>
      <c r="AO43" s="31">
        <v>233.756571633954</v>
      </c>
      <c r="AP43" s="31">
        <v>48665330.137709998</v>
      </c>
      <c r="AQ43" s="31">
        <v>68569.746950571396</v>
      </c>
      <c r="AR43" s="31">
        <v>288.193333704694</v>
      </c>
      <c r="AS43" s="31">
        <v>0</v>
      </c>
      <c r="AT43" s="31">
        <v>4613342.44072429</v>
      </c>
      <c r="AU43" s="31">
        <v>24631931.1110746</v>
      </c>
      <c r="AV43" s="31">
        <v>562054.42857142899</v>
      </c>
      <c r="AW43" s="31">
        <v>825465.14285714296</v>
      </c>
      <c r="AX43" s="31">
        <v>8</v>
      </c>
      <c r="AY43" s="31">
        <v>179</v>
      </c>
      <c r="AZ43" s="31">
        <v>1343.3646973265299</v>
      </c>
      <c r="BA43" s="58">
        <v>344129636169482</v>
      </c>
      <c r="BB43" s="58">
        <v>15928814672450.5</v>
      </c>
      <c r="BC43" s="31">
        <v>28030.723809523799</v>
      </c>
      <c r="BD43" s="31">
        <v>551914.52380952402</v>
      </c>
      <c r="BE43" s="31">
        <v>1452743493.96381</v>
      </c>
      <c r="BF43" s="32">
        <v>1</v>
      </c>
      <c r="BG43" s="33">
        <v>28.2068518363637</v>
      </c>
      <c r="BH43" s="33">
        <v>1.23396754756281</v>
      </c>
      <c r="BI43" s="33">
        <v>6114324.4323000005</v>
      </c>
      <c r="BJ43" s="33">
        <v>3770694.4312999998</v>
      </c>
      <c r="BK43" s="33">
        <v>46529.145600000003</v>
      </c>
      <c r="BL43" s="33">
        <v>4777683.9617999997</v>
      </c>
      <c r="BM43" s="34">
        <f t="shared" si="0"/>
        <v>78.92306107830926</v>
      </c>
    </row>
    <row r="44" spans="1:65" x14ac:dyDescent="0.25">
      <c r="A44" s="28">
        <v>43048.381944444445</v>
      </c>
      <c r="B44" s="29">
        <v>31</v>
      </c>
      <c r="C44" s="29" t="s">
        <v>199</v>
      </c>
      <c r="D44" s="29" t="s">
        <v>160</v>
      </c>
      <c r="E44" s="29" t="s">
        <v>169</v>
      </c>
      <c r="F44" s="30">
        <v>36.254644600282298</v>
      </c>
      <c r="G44" s="31">
        <v>53.6645970814238</v>
      </c>
      <c r="H44" s="31">
        <v>35005205.903470002</v>
      </c>
      <c r="I44" s="31">
        <v>12040986.5222649</v>
      </c>
      <c r="J44" s="31">
        <v>12253642.2201003</v>
      </c>
      <c r="K44" s="31">
        <v>553865.94502171397</v>
      </c>
      <c r="L44" s="31">
        <v>766521.64285714296</v>
      </c>
      <c r="M44" s="31">
        <v>16883.428571428602</v>
      </c>
      <c r="N44" s="31">
        <v>7.5464126202315702</v>
      </c>
      <c r="O44" s="31">
        <v>4.04112377627811</v>
      </c>
      <c r="P44" s="31">
        <v>107108.605525429</v>
      </c>
      <c r="Q44" s="31">
        <v>83868.785034571396</v>
      </c>
      <c r="R44" s="31">
        <v>0</v>
      </c>
      <c r="S44" s="31">
        <v>0</v>
      </c>
      <c r="T44" s="31">
        <v>0</v>
      </c>
      <c r="U44" s="31">
        <v>0</v>
      </c>
      <c r="V44" s="31">
        <v>0</v>
      </c>
      <c r="W44" s="31">
        <v>0</v>
      </c>
      <c r="X44" s="31">
        <v>0</v>
      </c>
      <c r="Y44" s="31">
        <v>0</v>
      </c>
      <c r="Z44" s="31">
        <v>0</v>
      </c>
      <c r="AA44" s="31">
        <v>16754.571428571398</v>
      </c>
      <c r="AB44" s="31">
        <v>770</v>
      </c>
      <c r="AC44" s="31">
        <v>18.598114084416601</v>
      </c>
      <c r="AD44" s="31">
        <v>270903.93457285699</v>
      </c>
      <c r="AE44" s="31">
        <v>845587.17210628605</v>
      </c>
      <c r="AF44" s="31">
        <v>0</v>
      </c>
      <c r="AG44" s="31">
        <v>0</v>
      </c>
      <c r="AH44" s="31">
        <v>0</v>
      </c>
      <c r="AI44" s="31">
        <v>801.42857142857099</v>
      </c>
      <c r="AJ44" s="31">
        <v>0</v>
      </c>
      <c r="AK44" s="31">
        <v>0</v>
      </c>
      <c r="AL44" s="31">
        <v>0</v>
      </c>
      <c r="AM44" s="31">
        <v>0</v>
      </c>
      <c r="AN44" s="31">
        <v>47.5529240991915</v>
      </c>
      <c r="AO44" s="31">
        <v>7.9979535127052603</v>
      </c>
      <c r="AP44" s="31">
        <v>1688339.18848571</v>
      </c>
      <c r="AQ44" s="31">
        <v>0</v>
      </c>
      <c r="AR44" s="31">
        <v>85.766876213071498</v>
      </c>
      <c r="AS44" s="31">
        <v>542865.94502171397</v>
      </c>
      <c r="AT44" s="31">
        <v>30873.5751248571</v>
      </c>
      <c r="AU44" s="31">
        <v>2028800.7142857099</v>
      </c>
      <c r="AV44" s="31">
        <v>140925.714285714</v>
      </c>
      <c r="AW44" s="31">
        <v>7898</v>
      </c>
      <c r="AX44" s="31">
        <v>49</v>
      </c>
      <c r="AY44" s="31">
        <v>176</v>
      </c>
      <c r="AZ44" s="31">
        <v>48.893942571797602</v>
      </c>
      <c r="BA44" s="58">
        <v>51060075721600</v>
      </c>
      <c r="BB44" s="58">
        <v>2921641034708.71</v>
      </c>
      <c r="BC44" s="31">
        <v>6829.4285714285697</v>
      </c>
      <c r="BD44" s="31">
        <v>65393.428571428602</v>
      </c>
      <c r="BE44" s="31">
        <v>0</v>
      </c>
      <c r="BF44" s="32">
        <v>1</v>
      </c>
      <c r="BG44" s="33">
        <v>26.316665159384399</v>
      </c>
      <c r="BH44" s="33">
        <v>4.6108150085506701</v>
      </c>
      <c r="BI44" s="33">
        <v>11907148.5736</v>
      </c>
      <c r="BJ44" s="33">
        <v>8210320.3880000003</v>
      </c>
      <c r="BK44" s="33">
        <v>378562.68469999998</v>
      </c>
      <c r="BL44" s="33">
        <v>9497315.1840000004</v>
      </c>
      <c r="BM44" s="34">
        <f t="shared" si="0"/>
        <v>86.448856639314414</v>
      </c>
    </row>
    <row r="45" spans="1:65" x14ac:dyDescent="0.25">
      <c r="A45" s="28">
        <v>43048.381944444445</v>
      </c>
      <c r="B45" s="29">
        <v>32</v>
      </c>
      <c r="C45" s="29" t="s">
        <v>200</v>
      </c>
      <c r="D45" s="29" t="s">
        <v>160</v>
      </c>
      <c r="E45" s="29" t="s">
        <v>169</v>
      </c>
      <c r="F45" s="30">
        <v>56.8969636230186</v>
      </c>
      <c r="G45" s="31">
        <v>59.375233010814803</v>
      </c>
      <c r="H45" s="31">
        <v>49553882.861902602</v>
      </c>
      <c r="I45" s="31">
        <v>2517338.1483894298</v>
      </c>
      <c r="J45" s="31">
        <v>4869360.3245602902</v>
      </c>
      <c r="K45" s="31">
        <v>1501805.4240671401</v>
      </c>
      <c r="L45" s="31">
        <v>3853827.600238</v>
      </c>
      <c r="M45" s="31">
        <v>0</v>
      </c>
      <c r="N45" s="31">
        <v>61.359360758756203</v>
      </c>
      <c r="O45" s="31">
        <v>17.013168367858398</v>
      </c>
      <c r="P45" s="31">
        <v>442287.61464171403</v>
      </c>
      <c r="Q45" s="31">
        <v>433427.00303885702</v>
      </c>
      <c r="R45" s="31">
        <v>0</v>
      </c>
      <c r="S45" s="31">
        <v>1160.76895942857</v>
      </c>
      <c r="T45" s="31">
        <v>0</v>
      </c>
      <c r="U45" s="31">
        <v>0</v>
      </c>
      <c r="V45" s="31">
        <v>0</v>
      </c>
      <c r="W45" s="31">
        <v>0</v>
      </c>
      <c r="X45" s="31">
        <v>0</v>
      </c>
      <c r="Y45" s="31">
        <v>0</v>
      </c>
      <c r="Z45" s="31">
        <v>0</v>
      </c>
      <c r="AA45" s="31">
        <v>0</v>
      </c>
      <c r="AB45" s="31">
        <v>919.79626514285701</v>
      </c>
      <c r="AC45" s="31">
        <v>138.113761307071</v>
      </c>
      <c r="AD45" s="31">
        <v>1662279.94979514</v>
      </c>
      <c r="AE45" s="31">
        <v>6634470.7309037102</v>
      </c>
      <c r="AF45" s="31">
        <v>0</v>
      </c>
      <c r="AG45" s="31">
        <v>0</v>
      </c>
      <c r="AH45" s="31">
        <v>0</v>
      </c>
      <c r="AI45" s="31">
        <v>513.96792857142896</v>
      </c>
      <c r="AJ45" s="31">
        <v>28.951152601338901</v>
      </c>
      <c r="AK45" s="31">
        <v>0</v>
      </c>
      <c r="AL45" s="31">
        <v>0</v>
      </c>
      <c r="AM45" s="31">
        <v>4410477.5842285696</v>
      </c>
      <c r="AN45" s="31">
        <v>49.956297099484999</v>
      </c>
      <c r="AO45" s="31">
        <v>69.8111027557066</v>
      </c>
      <c r="AP45" s="31">
        <v>4021225.600238</v>
      </c>
      <c r="AQ45" s="31">
        <v>1080796.5142857099</v>
      </c>
      <c r="AR45" s="31">
        <v>49.8139652669132</v>
      </c>
      <c r="AS45" s="31">
        <v>0</v>
      </c>
      <c r="AT45" s="31">
        <v>50270.461167142901</v>
      </c>
      <c r="AU45" s="31">
        <v>2349451.88620371</v>
      </c>
      <c r="AV45" s="31">
        <v>147104.57142857101</v>
      </c>
      <c r="AW45" s="31">
        <v>243012</v>
      </c>
      <c r="AX45" s="31">
        <v>39</v>
      </c>
      <c r="AY45" s="31">
        <v>132</v>
      </c>
      <c r="AZ45" s="31">
        <v>30.243823275835101</v>
      </c>
      <c r="BA45" s="58">
        <v>41230008729828</v>
      </c>
      <c r="BB45" s="58">
        <v>919531765155.97095</v>
      </c>
      <c r="BC45" s="31">
        <v>5397.3333333333303</v>
      </c>
      <c r="BD45" s="31">
        <v>24587.619047618999</v>
      </c>
      <c r="BE45" s="31">
        <v>0</v>
      </c>
      <c r="BF45" s="32">
        <v>1</v>
      </c>
      <c r="BG45" s="33">
        <v>28.483816269283899</v>
      </c>
      <c r="BH45" s="33">
        <v>0.98018409184703903</v>
      </c>
      <c r="BI45" s="33">
        <v>14007248.0776</v>
      </c>
      <c r="BJ45" s="33">
        <v>9186974.2478999998</v>
      </c>
      <c r="BK45" s="33">
        <v>90049.2601</v>
      </c>
      <c r="BL45" s="33">
        <v>11680064.874299999</v>
      </c>
      <c r="BM45" s="34">
        <f t="shared" si="0"/>
        <v>78.655164562607666</v>
      </c>
    </row>
    <row r="46" spans="1:65" x14ac:dyDescent="0.25">
      <c r="A46" s="28">
        <v>43048.381944444445</v>
      </c>
      <c r="B46" s="29">
        <v>33</v>
      </c>
      <c r="C46" s="29" t="s">
        <v>201</v>
      </c>
      <c r="D46" s="29" t="s">
        <v>160</v>
      </c>
      <c r="E46" s="29" t="s">
        <v>169</v>
      </c>
      <c r="F46" s="30">
        <v>186.247193180007</v>
      </c>
      <c r="G46" s="31">
        <v>266.52445193350798</v>
      </c>
      <c r="H46" s="31">
        <v>222845941.069695</v>
      </c>
      <c r="I46" s="31">
        <v>10892150.3454374</v>
      </c>
      <c r="J46" s="31">
        <v>10767251.178580301</v>
      </c>
      <c r="K46" s="31">
        <v>124899.16685714301</v>
      </c>
      <c r="L46" s="31">
        <v>0</v>
      </c>
      <c r="M46" s="31">
        <v>0</v>
      </c>
      <c r="N46" s="31">
        <v>193.20728878003601</v>
      </c>
      <c r="O46" s="31">
        <v>42.148668677789402</v>
      </c>
      <c r="P46" s="31">
        <v>752805.61748228595</v>
      </c>
      <c r="Q46" s="31">
        <v>787078.25674657105</v>
      </c>
      <c r="R46" s="31">
        <v>0</v>
      </c>
      <c r="S46" s="31">
        <v>0</v>
      </c>
      <c r="T46" s="31">
        <v>0</v>
      </c>
      <c r="U46" s="31">
        <v>634778.57142857101</v>
      </c>
      <c r="V46" s="31">
        <v>0</v>
      </c>
      <c r="W46" s="31">
        <v>0</v>
      </c>
      <c r="X46" s="31">
        <v>0</v>
      </c>
      <c r="Y46" s="31">
        <v>0</v>
      </c>
      <c r="Z46" s="31">
        <v>0</v>
      </c>
      <c r="AA46" s="31">
        <v>0</v>
      </c>
      <c r="AB46" s="31">
        <v>0</v>
      </c>
      <c r="AC46" s="31">
        <v>253.30391538444999</v>
      </c>
      <c r="AD46" s="31">
        <v>16810.8910011429</v>
      </c>
      <c r="AE46" s="31">
        <v>15200569.3511131</v>
      </c>
      <c r="AF46" s="31">
        <v>0</v>
      </c>
      <c r="AG46" s="31">
        <v>0</v>
      </c>
      <c r="AH46" s="31">
        <v>0</v>
      </c>
      <c r="AI46" s="31">
        <v>0</v>
      </c>
      <c r="AJ46" s="31">
        <v>284.16928227786701</v>
      </c>
      <c r="AK46" s="31">
        <v>0</v>
      </c>
      <c r="AL46" s="31">
        <v>0</v>
      </c>
      <c r="AM46" s="31">
        <v>43290927.545139998</v>
      </c>
      <c r="AN46" s="31">
        <v>99.009838826476297</v>
      </c>
      <c r="AO46" s="31">
        <v>29.813700748159299</v>
      </c>
      <c r="AP46" s="31">
        <v>0</v>
      </c>
      <c r="AQ46" s="31">
        <v>634778.57142857101</v>
      </c>
      <c r="AR46" s="31">
        <v>61.832973605965101</v>
      </c>
      <c r="AS46" s="31">
        <v>41014.285714285703</v>
      </c>
      <c r="AT46" s="31">
        <v>0</v>
      </c>
      <c r="AU46" s="31">
        <v>694617.00034571404</v>
      </c>
      <c r="AV46" s="31">
        <v>490175.71428571403</v>
      </c>
      <c r="AW46" s="31">
        <v>24753.142857142899</v>
      </c>
      <c r="AX46" s="31">
        <v>21</v>
      </c>
      <c r="AY46" s="31">
        <v>233</v>
      </c>
      <c r="AZ46" s="31">
        <v>205.38284212530399</v>
      </c>
      <c r="BA46" s="58">
        <v>315528035716001</v>
      </c>
      <c r="BB46" s="58">
        <v>4716161567619.4502</v>
      </c>
      <c r="BC46" s="31">
        <v>15848.380952381</v>
      </c>
      <c r="BD46" s="31">
        <v>130736.571428571</v>
      </c>
      <c r="BE46" s="31">
        <v>0</v>
      </c>
      <c r="BF46" s="32">
        <v>1</v>
      </c>
      <c r="BG46" s="33">
        <v>29.8537154547708</v>
      </c>
      <c r="BH46" s="33">
        <v>8.6025328643495609</v>
      </c>
      <c r="BI46" s="33">
        <v>21765723.654199999</v>
      </c>
      <c r="BJ46" s="33">
        <v>14654654.492799999</v>
      </c>
      <c r="BK46" s="33">
        <v>1260671.4689</v>
      </c>
      <c r="BL46" s="33">
        <v>17214306.3882</v>
      </c>
      <c r="BM46" s="34">
        <f t="shared" ref="BM46:BM77" si="1">BJ46/BL46*100</f>
        <v>85.130670747474426</v>
      </c>
    </row>
    <row r="47" spans="1:65" x14ac:dyDescent="0.25">
      <c r="A47" s="28">
        <v>43048.381944444445</v>
      </c>
      <c r="B47" s="29">
        <v>34</v>
      </c>
      <c r="C47" s="29" t="s">
        <v>202</v>
      </c>
      <c r="D47" s="29" t="s">
        <v>164</v>
      </c>
      <c r="E47" s="29" t="s">
        <v>161</v>
      </c>
      <c r="F47" s="30">
        <v>241.19688312841399</v>
      </c>
      <c r="G47" s="31">
        <v>197.010952026627</v>
      </c>
      <c r="H47" s="31">
        <v>160341107.78598899</v>
      </c>
      <c r="I47" s="31">
        <v>12431085.1118064</v>
      </c>
      <c r="J47" s="31">
        <v>10910842.672893399</v>
      </c>
      <c r="K47" s="31">
        <v>1586494.63776571</v>
      </c>
      <c r="L47" s="31">
        <v>66252.198852714297</v>
      </c>
      <c r="M47" s="31">
        <v>3564</v>
      </c>
      <c r="N47" s="31">
        <v>427.76451433801401</v>
      </c>
      <c r="O47" s="31">
        <v>339.76252941832303</v>
      </c>
      <c r="P47" s="31">
        <v>13825871.138361899</v>
      </c>
      <c r="Q47" s="31">
        <v>1672065.33317057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0</v>
      </c>
      <c r="X47" s="31">
        <v>2032126.4307142899</v>
      </c>
      <c r="Y47" s="31">
        <v>0</v>
      </c>
      <c r="Z47" s="31">
        <v>0</v>
      </c>
      <c r="AA47" s="31">
        <v>0</v>
      </c>
      <c r="AB47" s="31">
        <v>0</v>
      </c>
      <c r="AC47" s="31">
        <v>725.85565303441501</v>
      </c>
      <c r="AD47" s="31">
        <v>8953530.1137181409</v>
      </c>
      <c r="AE47" s="31">
        <v>32407514.778720699</v>
      </c>
      <c r="AF47" s="31">
        <v>0</v>
      </c>
      <c r="AG47" s="31">
        <v>0</v>
      </c>
      <c r="AH47" s="31">
        <v>2245156.2053548601</v>
      </c>
      <c r="AI47" s="31">
        <v>0</v>
      </c>
      <c r="AJ47" s="31">
        <v>217.675360561302</v>
      </c>
      <c r="AK47" s="31">
        <v>0</v>
      </c>
      <c r="AL47" s="31">
        <v>0</v>
      </c>
      <c r="AM47" s="31">
        <v>33161108.008877601</v>
      </c>
      <c r="AN47" s="31">
        <v>98.815183020602106</v>
      </c>
      <c r="AO47" s="31">
        <v>43.094474599063503</v>
      </c>
      <c r="AP47" s="31">
        <v>3422.5559955714298</v>
      </c>
      <c r="AQ47" s="31">
        <v>917201.03578871395</v>
      </c>
      <c r="AR47" s="31">
        <v>153.522227660456</v>
      </c>
      <c r="AS47" s="31">
        <v>35714.109712285703</v>
      </c>
      <c r="AT47" s="31">
        <v>183654.338778429</v>
      </c>
      <c r="AU47" s="31">
        <v>6553000.1825498603</v>
      </c>
      <c r="AV47" s="31">
        <v>6609849.7142857099</v>
      </c>
      <c r="AW47" s="31">
        <v>724453.71428571397</v>
      </c>
      <c r="AX47" s="31">
        <v>44</v>
      </c>
      <c r="AY47" s="31">
        <v>207</v>
      </c>
      <c r="AZ47" s="31">
        <v>99.828846802287401</v>
      </c>
      <c r="BA47" s="58">
        <v>154230930559658</v>
      </c>
      <c r="BB47" s="58">
        <v>1372215052803.77</v>
      </c>
      <c r="BC47" s="31">
        <v>11884.9761904762</v>
      </c>
      <c r="BD47" s="31">
        <v>49880.023809523802</v>
      </c>
      <c r="BE47" s="31">
        <v>4231701.5746295704</v>
      </c>
      <c r="BF47" s="32">
        <v>1</v>
      </c>
      <c r="BG47" s="33">
        <v>34.011865320442702</v>
      </c>
      <c r="BH47" s="33">
        <v>0.45915274968196901</v>
      </c>
      <c r="BI47" s="33">
        <v>6400625.6435000002</v>
      </c>
      <c r="BJ47" s="33">
        <v>4109263.7936</v>
      </c>
      <c r="BK47" s="33">
        <v>18867.797699999999</v>
      </c>
      <c r="BL47" s="33">
        <v>5269484.1754000001</v>
      </c>
      <c r="BM47" s="34">
        <f t="shared" si="1"/>
        <v>77.982277900816939</v>
      </c>
    </row>
    <row r="48" spans="1:65" x14ac:dyDescent="0.25">
      <c r="A48" s="28">
        <v>43048.381944444445</v>
      </c>
      <c r="B48" s="29">
        <v>35</v>
      </c>
      <c r="C48" s="29" t="s">
        <v>203</v>
      </c>
      <c r="D48" s="29" t="s">
        <v>164</v>
      </c>
      <c r="E48" s="29" t="s">
        <v>161</v>
      </c>
      <c r="F48" s="30">
        <v>106.230069513019</v>
      </c>
      <c r="G48" s="31">
        <v>89.279457240777106</v>
      </c>
      <c r="H48" s="31">
        <v>75195783.120755002</v>
      </c>
      <c r="I48" s="31">
        <v>3101010.2377932901</v>
      </c>
      <c r="J48" s="31">
        <v>2657220.2743051401</v>
      </c>
      <c r="K48" s="31">
        <v>443789.963488143</v>
      </c>
      <c r="L48" s="31">
        <v>0</v>
      </c>
      <c r="M48" s="31">
        <v>0</v>
      </c>
      <c r="N48" s="31">
        <v>102.63125809485</v>
      </c>
      <c r="O48" s="31">
        <v>199.34424435807401</v>
      </c>
      <c r="P48" s="31">
        <v>6226199.33098114</v>
      </c>
      <c r="Q48" s="31">
        <v>4051774.95866314</v>
      </c>
      <c r="R48" s="31">
        <v>0</v>
      </c>
      <c r="S48" s="31">
        <v>7200.9142857142897</v>
      </c>
      <c r="T48" s="31">
        <v>0</v>
      </c>
      <c r="U48" s="31">
        <v>0</v>
      </c>
      <c r="V48" s="31">
        <v>0</v>
      </c>
      <c r="W48" s="31">
        <v>0</v>
      </c>
      <c r="X48" s="31">
        <v>0</v>
      </c>
      <c r="Y48" s="31">
        <v>0</v>
      </c>
      <c r="Z48" s="31">
        <v>0</v>
      </c>
      <c r="AA48" s="31">
        <v>0</v>
      </c>
      <c r="AB48" s="31">
        <v>0</v>
      </c>
      <c r="AC48" s="31">
        <v>98.273009368195005</v>
      </c>
      <c r="AD48" s="31">
        <v>747841.385209286</v>
      </c>
      <c r="AE48" s="31">
        <v>3361416.6168015702</v>
      </c>
      <c r="AF48" s="31">
        <v>109371.428571429</v>
      </c>
      <c r="AG48" s="31">
        <v>1056882.4133041401</v>
      </c>
      <c r="AH48" s="31">
        <v>628296.42857142899</v>
      </c>
      <c r="AI48" s="31">
        <v>0</v>
      </c>
      <c r="AJ48" s="31">
        <v>10.2765205582799</v>
      </c>
      <c r="AK48" s="31">
        <v>1565546.083442</v>
      </c>
      <c r="AL48" s="31">
        <v>0</v>
      </c>
      <c r="AM48" s="31">
        <v>0</v>
      </c>
      <c r="AN48" s="31">
        <v>126.779493203432</v>
      </c>
      <c r="AO48" s="31">
        <v>226.02036477149801</v>
      </c>
      <c r="AP48" s="31">
        <v>0</v>
      </c>
      <c r="AQ48" s="31">
        <v>4812313.8242834304</v>
      </c>
      <c r="AR48" s="31">
        <v>96.696782529123595</v>
      </c>
      <c r="AS48" s="31">
        <v>0</v>
      </c>
      <c r="AT48" s="31">
        <v>94335.385271285704</v>
      </c>
      <c r="AU48" s="31">
        <v>6469206.7898558602</v>
      </c>
      <c r="AV48" s="31">
        <v>5123375.7142857099</v>
      </c>
      <c r="AW48" s="31">
        <v>196205.42857142899</v>
      </c>
      <c r="AX48" s="31">
        <v>49</v>
      </c>
      <c r="AY48" s="31">
        <v>116</v>
      </c>
      <c r="AZ48" s="31">
        <v>57.621332309672901</v>
      </c>
      <c r="BA48" s="58">
        <v>96022128407148</v>
      </c>
      <c r="BB48" s="58">
        <v>550308435421.66101</v>
      </c>
      <c r="BC48" s="31">
        <v>4261.9761904761899</v>
      </c>
      <c r="BD48" s="31">
        <v>25582.857142857101</v>
      </c>
      <c r="BE48" s="31">
        <v>0</v>
      </c>
      <c r="BF48" s="32">
        <v>1</v>
      </c>
      <c r="BG48" s="33">
        <v>19.497283369613999</v>
      </c>
      <c r="BH48" s="33">
        <v>1.0996528048679901</v>
      </c>
      <c r="BI48" s="33">
        <v>12313768.9673</v>
      </c>
      <c r="BJ48" s="33">
        <v>8966742.7994999997</v>
      </c>
      <c r="BK48" s="33">
        <v>98603.038700000005</v>
      </c>
      <c r="BL48" s="33">
        <v>10413265.2897</v>
      </c>
      <c r="BM48" s="34">
        <f t="shared" si="1"/>
        <v>86.108848185873171</v>
      </c>
    </row>
    <row r="49" spans="1:65" x14ac:dyDescent="0.25">
      <c r="A49" s="28">
        <v>43048.381944444445</v>
      </c>
      <c r="B49" s="29">
        <v>36</v>
      </c>
      <c r="C49" s="29" t="s">
        <v>204</v>
      </c>
      <c r="D49" s="29" t="s">
        <v>164</v>
      </c>
      <c r="E49" s="29" t="s">
        <v>169</v>
      </c>
      <c r="F49" s="30">
        <v>32.438018224981001</v>
      </c>
      <c r="G49" s="31">
        <v>40.316482373055102</v>
      </c>
      <c r="H49" s="31">
        <v>32816501.184896</v>
      </c>
      <c r="I49" s="31">
        <v>2540471.0331754298</v>
      </c>
      <c r="J49" s="31">
        <v>2334416.8465734301</v>
      </c>
      <c r="K49" s="31">
        <v>206054.186602</v>
      </c>
      <c r="L49" s="31">
        <v>0</v>
      </c>
      <c r="M49" s="31">
        <v>0</v>
      </c>
      <c r="N49" s="31">
        <v>32.022140089292101</v>
      </c>
      <c r="O49" s="31">
        <v>86.179897652306195</v>
      </c>
      <c r="P49" s="31">
        <v>261020.85446171401</v>
      </c>
      <c r="Q49" s="31">
        <v>4056963.9926765701</v>
      </c>
      <c r="R49" s="31">
        <v>0</v>
      </c>
      <c r="S49" s="31">
        <v>128470.82688942899</v>
      </c>
      <c r="T49" s="31">
        <v>0</v>
      </c>
      <c r="U49" s="31">
        <v>0</v>
      </c>
      <c r="V49" s="31">
        <v>0</v>
      </c>
      <c r="W49" s="31">
        <v>0</v>
      </c>
      <c r="X49" s="31">
        <v>0</v>
      </c>
      <c r="Y49" s="31">
        <v>0</v>
      </c>
      <c r="Z49" s="31">
        <v>0</v>
      </c>
      <c r="AA49" s="31">
        <v>0</v>
      </c>
      <c r="AB49" s="31">
        <v>0</v>
      </c>
      <c r="AC49" s="31">
        <v>9.8865226155701293</v>
      </c>
      <c r="AD49" s="31">
        <v>198058.350232286</v>
      </c>
      <c r="AE49" s="31">
        <v>395880.25385542901</v>
      </c>
      <c r="AF49" s="31">
        <v>0</v>
      </c>
      <c r="AG49" s="31">
        <v>0</v>
      </c>
      <c r="AH49" s="31">
        <v>0</v>
      </c>
      <c r="AI49" s="31">
        <v>0</v>
      </c>
      <c r="AJ49" s="31">
        <v>0</v>
      </c>
      <c r="AK49" s="31">
        <v>0</v>
      </c>
      <c r="AL49" s="31">
        <v>0</v>
      </c>
      <c r="AM49" s="31">
        <v>0</v>
      </c>
      <c r="AN49" s="31">
        <v>24.975432212595599</v>
      </c>
      <c r="AO49" s="31">
        <v>0</v>
      </c>
      <c r="AP49" s="31">
        <v>0</v>
      </c>
      <c r="AQ49" s="31">
        <v>0</v>
      </c>
      <c r="AR49" s="31">
        <v>39.539765149737001</v>
      </c>
      <c r="AS49" s="31">
        <v>0</v>
      </c>
      <c r="AT49" s="31">
        <v>0</v>
      </c>
      <c r="AU49" s="31">
        <v>1148372.9368571399</v>
      </c>
      <c r="AV49" s="31">
        <v>2271798.57142857</v>
      </c>
      <c r="AW49" s="31">
        <v>232797.714285714</v>
      </c>
      <c r="AX49" s="31">
        <v>28</v>
      </c>
      <c r="AY49" s="31">
        <v>44</v>
      </c>
      <c r="AZ49" s="31">
        <v>35.386531488049897</v>
      </c>
      <c r="BA49" s="58">
        <v>59195992308523.703</v>
      </c>
      <c r="BB49" s="58">
        <v>460931363937.86401</v>
      </c>
      <c r="BC49" s="31">
        <v>4049.0476190476202</v>
      </c>
      <c r="BD49" s="31">
        <v>13692.9047619048</v>
      </c>
      <c r="BE49" s="31">
        <v>0</v>
      </c>
      <c r="BF49" s="32">
        <v>1</v>
      </c>
      <c r="BG49" s="33">
        <v>39.769821293772203</v>
      </c>
      <c r="BH49" s="33">
        <v>1.4800695535978901</v>
      </c>
      <c r="BI49" s="33">
        <v>7570665.4051000001</v>
      </c>
      <c r="BJ49" s="33">
        <v>5021994.8731000004</v>
      </c>
      <c r="BK49" s="33">
        <v>74329.017099999997</v>
      </c>
      <c r="BL49" s="33">
        <v>6229182.0219000001</v>
      </c>
      <c r="BM49" s="34">
        <f t="shared" si="1"/>
        <v>80.62045474741501</v>
      </c>
    </row>
    <row r="50" spans="1:65" x14ac:dyDescent="0.25">
      <c r="A50" s="28">
        <v>43048.381944444445</v>
      </c>
      <c r="B50" s="29">
        <v>37</v>
      </c>
      <c r="C50" s="29" t="s">
        <v>205</v>
      </c>
      <c r="D50" s="29" t="s">
        <v>164</v>
      </c>
      <c r="E50" s="29" t="s">
        <v>169</v>
      </c>
      <c r="F50" s="30">
        <v>196.60126720448099</v>
      </c>
      <c r="G50" s="31">
        <v>233.48077325535601</v>
      </c>
      <c r="H50" s="31">
        <v>194213876.01791701</v>
      </c>
      <c r="I50" s="31">
        <v>10545386.8824763</v>
      </c>
      <c r="J50" s="31">
        <v>8045013.8874474298</v>
      </c>
      <c r="K50" s="31">
        <v>2500372.9950288599</v>
      </c>
      <c r="L50" s="31">
        <v>0</v>
      </c>
      <c r="M50" s="31">
        <v>0</v>
      </c>
      <c r="N50" s="31">
        <v>208.009945768666</v>
      </c>
      <c r="O50" s="31">
        <v>201.71758734299601</v>
      </c>
      <c r="P50" s="31">
        <v>3148790.2140671401</v>
      </c>
      <c r="Q50" s="31">
        <v>6453235.36589914</v>
      </c>
      <c r="R50" s="31">
        <v>41339.884777714302</v>
      </c>
      <c r="S50" s="31">
        <v>713733.9</v>
      </c>
      <c r="T50" s="31">
        <v>0</v>
      </c>
      <c r="U50" s="31">
        <v>0</v>
      </c>
      <c r="V50" s="31">
        <v>50528.576648000002</v>
      </c>
      <c r="W50" s="31">
        <v>0</v>
      </c>
      <c r="X50" s="31">
        <v>0</v>
      </c>
      <c r="Y50" s="31">
        <v>0</v>
      </c>
      <c r="Z50" s="31">
        <v>0</v>
      </c>
      <c r="AA50" s="31">
        <v>0</v>
      </c>
      <c r="AB50" s="31">
        <v>0</v>
      </c>
      <c r="AC50" s="31">
        <v>422.31224996300102</v>
      </c>
      <c r="AD50" s="31">
        <v>5509881.2435951401</v>
      </c>
      <c r="AE50" s="31">
        <v>15775058.843861399</v>
      </c>
      <c r="AF50" s="31">
        <v>0</v>
      </c>
      <c r="AG50" s="31">
        <v>4085714.2857142901</v>
      </c>
      <c r="AH50" s="31">
        <v>0</v>
      </c>
      <c r="AI50" s="31">
        <v>0</v>
      </c>
      <c r="AJ50" s="31">
        <v>0</v>
      </c>
      <c r="AK50" s="31">
        <v>0</v>
      </c>
      <c r="AL50" s="31">
        <v>0</v>
      </c>
      <c r="AM50" s="31">
        <v>0</v>
      </c>
      <c r="AN50" s="31">
        <v>148.31308258942099</v>
      </c>
      <c r="AO50" s="31">
        <v>123.64820692935299</v>
      </c>
      <c r="AP50" s="31">
        <v>0</v>
      </c>
      <c r="AQ50" s="31">
        <v>2632656.4694980001</v>
      </c>
      <c r="AR50" s="31">
        <v>217.07046131274299</v>
      </c>
      <c r="AS50" s="31">
        <v>0</v>
      </c>
      <c r="AT50" s="31">
        <v>0</v>
      </c>
      <c r="AU50" s="31">
        <v>18766626.433135401</v>
      </c>
      <c r="AV50" s="31">
        <v>6379644.8571428601</v>
      </c>
      <c r="AW50" s="31">
        <v>1173313.42857143</v>
      </c>
      <c r="AX50" s="31">
        <v>25</v>
      </c>
      <c r="AY50" s="31">
        <v>258</v>
      </c>
      <c r="AZ50" s="31">
        <v>104.22057952616601</v>
      </c>
      <c r="BA50" s="58">
        <v>162421003600692</v>
      </c>
      <c r="BB50" s="58">
        <v>2480548139282.0801</v>
      </c>
      <c r="BC50" s="31">
        <v>11787.285714285699</v>
      </c>
      <c r="BD50" s="31">
        <v>58579.714285714297</v>
      </c>
      <c r="BE50" s="31">
        <v>0</v>
      </c>
      <c r="BF50" s="32">
        <v>1</v>
      </c>
      <c r="BG50" s="33">
        <v>33.8195521574632</v>
      </c>
      <c r="BH50" s="33">
        <v>2.33219483291214</v>
      </c>
      <c r="BI50" s="33">
        <v>9830061.3761</v>
      </c>
      <c r="BJ50" s="33">
        <v>7105703.6513999999</v>
      </c>
      <c r="BK50" s="33">
        <v>165718.85339999999</v>
      </c>
      <c r="BL50" s="33">
        <v>7549111.6944000004</v>
      </c>
      <c r="BM50" s="34">
        <f t="shared" si="1"/>
        <v>94.126354716291658</v>
      </c>
    </row>
    <row r="51" spans="1:65" x14ac:dyDescent="0.25">
      <c r="A51" s="28">
        <v>43048.381944444445</v>
      </c>
      <c r="B51" s="29">
        <v>38</v>
      </c>
      <c r="C51" s="29" t="s">
        <v>206</v>
      </c>
      <c r="D51" s="29" t="s">
        <v>164</v>
      </c>
      <c r="E51" s="29" t="s">
        <v>165</v>
      </c>
      <c r="F51" s="30">
        <v>18.5169604302151</v>
      </c>
      <c r="G51" s="31">
        <v>20.388143745221601</v>
      </c>
      <c r="H51" s="31">
        <v>16204611.803719699</v>
      </c>
      <c r="I51" s="31">
        <v>1675495.52577346</v>
      </c>
      <c r="J51" s="31">
        <v>794957.59572082898</v>
      </c>
      <c r="K51" s="31">
        <v>880537.93005262897</v>
      </c>
      <c r="L51" s="31">
        <v>0</v>
      </c>
      <c r="M51" s="31">
        <v>0</v>
      </c>
      <c r="N51" s="31">
        <v>23.3775330646119</v>
      </c>
      <c r="O51" s="31">
        <v>45.190142449245499</v>
      </c>
      <c r="P51" s="31">
        <v>167071.516002914</v>
      </c>
      <c r="Q51" s="31">
        <v>2164515.9049319099</v>
      </c>
      <c r="R51" s="31">
        <v>0</v>
      </c>
      <c r="S51" s="31">
        <v>0</v>
      </c>
      <c r="T51" s="31">
        <v>0</v>
      </c>
      <c r="U51" s="31">
        <v>0</v>
      </c>
      <c r="V51" s="31">
        <v>0</v>
      </c>
      <c r="W51" s="31">
        <v>0</v>
      </c>
      <c r="X51" s="31">
        <v>0</v>
      </c>
      <c r="Y51" s="31">
        <v>0</v>
      </c>
      <c r="Z51" s="31">
        <v>0</v>
      </c>
      <c r="AA51" s="31">
        <v>0</v>
      </c>
      <c r="AB51" s="31">
        <v>0</v>
      </c>
      <c r="AC51" s="31">
        <v>5.0753169562306502</v>
      </c>
      <c r="AD51" s="31">
        <v>118771.324918086</v>
      </c>
      <c r="AE51" s="31">
        <v>186131.29711597101</v>
      </c>
      <c r="AF51" s="31">
        <v>0</v>
      </c>
      <c r="AG51" s="31">
        <v>0</v>
      </c>
      <c r="AH51" s="31">
        <v>0</v>
      </c>
      <c r="AI51" s="31">
        <v>0</v>
      </c>
      <c r="AJ51" s="31">
        <v>19.867139788359601</v>
      </c>
      <c r="AK51" s="31">
        <v>0</v>
      </c>
      <c r="AL51" s="31">
        <v>0</v>
      </c>
      <c r="AM51" s="31">
        <v>3026600.5608095699</v>
      </c>
      <c r="AN51" s="31">
        <v>11.7852044808117</v>
      </c>
      <c r="AO51" s="31">
        <v>0</v>
      </c>
      <c r="AP51" s="31">
        <v>0</v>
      </c>
      <c r="AQ51" s="31">
        <v>0</v>
      </c>
      <c r="AR51" s="31">
        <v>24.0644247790169</v>
      </c>
      <c r="AS51" s="31">
        <v>136.46995999999999</v>
      </c>
      <c r="AT51" s="31">
        <v>213.47918428571401</v>
      </c>
      <c r="AU51" s="31">
        <v>417615.036637543</v>
      </c>
      <c r="AV51" s="31">
        <v>1660824.62857143</v>
      </c>
      <c r="AW51" s="31">
        <v>95618.285714285696</v>
      </c>
      <c r="AX51" s="31">
        <v>10</v>
      </c>
      <c r="AY51" s="31">
        <v>30</v>
      </c>
      <c r="AZ51" s="31">
        <v>11.2911886634182</v>
      </c>
      <c r="BA51" s="58">
        <v>17338486590412.801</v>
      </c>
      <c r="BB51" s="58">
        <v>271629368036.54001</v>
      </c>
      <c r="BC51" s="31">
        <v>1232.4714285714299</v>
      </c>
      <c r="BD51" s="31">
        <v>6819.0571428571402</v>
      </c>
      <c r="BE51" s="31">
        <v>0</v>
      </c>
      <c r="BF51" s="32">
        <v>1</v>
      </c>
      <c r="BG51" s="33">
        <v>29.384264739617201</v>
      </c>
      <c r="BH51" s="33">
        <v>2.0188287216229899</v>
      </c>
      <c r="BI51" s="33">
        <v>5680585.4337999998</v>
      </c>
      <c r="BJ51" s="33">
        <v>3400196.3001999999</v>
      </c>
      <c r="BK51" s="33">
        <v>68644.139500000005</v>
      </c>
      <c r="BL51" s="33">
        <v>4852647.8628000002</v>
      </c>
      <c r="BM51" s="34">
        <f t="shared" si="1"/>
        <v>70.068886025413576</v>
      </c>
    </row>
    <row r="52" spans="1:65" x14ac:dyDescent="0.25">
      <c r="A52" s="28">
        <v>43048.381944444445</v>
      </c>
      <c r="B52" s="29">
        <v>39</v>
      </c>
      <c r="C52" s="29" t="s">
        <v>207</v>
      </c>
      <c r="D52" s="29" t="s">
        <v>164</v>
      </c>
      <c r="E52" s="29" t="s">
        <v>208</v>
      </c>
      <c r="F52" s="30">
        <v>1217.02135577381</v>
      </c>
      <c r="G52" s="31">
        <v>995.75945530509705</v>
      </c>
      <c r="H52" s="31">
        <v>859389232.99029398</v>
      </c>
      <c r="I52" s="31">
        <v>13877414.415291401</v>
      </c>
      <c r="J52" s="31">
        <v>5867967.5864228597</v>
      </c>
      <c r="K52" s="31">
        <v>8009446.8288685698</v>
      </c>
      <c r="L52" s="31">
        <v>0</v>
      </c>
      <c r="M52" s="31">
        <v>0</v>
      </c>
      <c r="N52" s="31">
        <v>1803.5854709612499</v>
      </c>
      <c r="O52" s="31">
        <v>2242.88663113865</v>
      </c>
      <c r="P52" s="31">
        <v>13088221.5620829</v>
      </c>
      <c r="Q52" s="31">
        <v>79439328.777128607</v>
      </c>
      <c r="R52" s="31">
        <v>0</v>
      </c>
      <c r="S52" s="31">
        <v>0</v>
      </c>
      <c r="T52" s="31">
        <v>0</v>
      </c>
      <c r="U52" s="31">
        <v>0</v>
      </c>
      <c r="V52" s="31">
        <v>0</v>
      </c>
      <c r="W52" s="31">
        <v>0</v>
      </c>
      <c r="X52" s="31">
        <v>0</v>
      </c>
      <c r="Y52" s="31">
        <v>0</v>
      </c>
      <c r="Z52" s="31">
        <v>23194285.714285702</v>
      </c>
      <c r="AA52" s="31">
        <v>0</v>
      </c>
      <c r="AB52" s="31">
        <v>0</v>
      </c>
      <c r="AC52" s="31">
        <v>3167.8697817451198</v>
      </c>
      <c r="AD52" s="31">
        <v>62765876.346077099</v>
      </c>
      <c r="AE52" s="31">
        <v>127545745.774543</v>
      </c>
      <c r="AF52" s="31">
        <v>0</v>
      </c>
      <c r="AG52" s="31">
        <v>0</v>
      </c>
      <c r="AH52" s="31">
        <v>0</v>
      </c>
      <c r="AI52" s="31">
        <v>0</v>
      </c>
      <c r="AJ52" s="31">
        <v>0</v>
      </c>
      <c r="AK52" s="31">
        <v>0</v>
      </c>
      <c r="AL52" s="31">
        <v>0</v>
      </c>
      <c r="AM52" s="31">
        <v>0</v>
      </c>
      <c r="AN52" s="31">
        <v>851.719141055092</v>
      </c>
      <c r="AO52" s="31">
        <v>929.94833377102896</v>
      </c>
      <c r="AP52" s="31">
        <v>0</v>
      </c>
      <c r="AQ52" s="31">
        <v>19800000</v>
      </c>
      <c r="AR52" s="31">
        <v>1002.35367307286</v>
      </c>
      <c r="AS52" s="31">
        <v>0</v>
      </c>
      <c r="AT52" s="31">
        <v>0</v>
      </c>
      <c r="AU52" s="31">
        <v>0</v>
      </c>
      <c r="AV52" s="31">
        <v>43695771.428571403</v>
      </c>
      <c r="AW52" s="31">
        <v>3504882.8571428601</v>
      </c>
      <c r="AX52" s="31">
        <v>50</v>
      </c>
      <c r="AY52" s="31">
        <v>2451</v>
      </c>
      <c r="AZ52" s="31">
        <v>622.85541632139098</v>
      </c>
      <c r="BA52" s="58">
        <v>1114638890044110</v>
      </c>
      <c r="BB52" s="58">
        <v>3714415210076.3701</v>
      </c>
      <c r="BC52" s="31">
        <v>92572.857142857101</v>
      </c>
      <c r="BD52" s="31">
        <v>105160</v>
      </c>
      <c r="BE52" s="31">
        <v>0</v>
      </c>
      <c r="BF52" s="32">
        <v>1</v>
      </c>
      <c r="BG52" s="33">
        <v>22.269619251483999</v>
      </c>
      <c r="BH52" s="33">
        <v>18.740858834114601</v>
      </c>
      <c r="BI52" s="33">
        <v>21393077.3409</v>
      </c>
      <c r="BJ52" s="33">
        <v>13810388.7357</v>
      </c>
      <c r="BK52" s="33">
        <v>2588185.4574000002</v>
      </c>
      <c r="BL52" s="33">
        <v>17830629.410300002</v>
      </c>
      <c r="BM52" s="34">
        <f t="shared" si="1"/>
        <v>77.453175756781306</v>
      </c>
    </row>
    <row r="53" spans="1:65" x14ac:dyDescent="0.25">
      <c r="A53" s="28">
        <v>43048.381944444445</v>
      </c>
      <c r="B53" s="29">
        <v>40</v>
      </c>
      <c r="C53" s="29" t="s">
        <v>209</v>
      </c>
      <c r="D53" s="29" t="s">
        <v>187</v>
      </c>
      <c r="E53" s="29" t="s">
        <v>169</v>
      </c>
      <c r="F53" s="30">
        <v>66.462109966670198</v>
      </c>
      <c r="G53" s="31">
        <v>88.246407556954395</v>
      </c>
      <c r="H53" s="31">
        <v>72536775.092672005</v>
      </c>
      <c r="I53" s="31">
        <v>4854048.6271357099</v>
      </c>
      <c r="J53" s="31">
        <v>2889933.3310068599</v>
      </c>
      <c r="K53" s="31">
        <v>1964115.29612886</v>
      </c>
      <c r="L53" s="31">
        <v>0</v>
      </c>
      <c r="M53" s="31">
        <v>0</v>
      </c>
      <c r="N53" s="31">
        <v>44.322985374514701</v>
      </c>
      <c r="O53" s="31">
        <v>36.210468241933299</v>
      </c>
      <c r="P53" s="31">
        <v>399925.44322028599</v>
      </c>
      <c r="Q53" s="31">
        <v>1166817.5164328599</v>
      </c>
      <c r="R53" s="31">
        <v>0</v>
      </c>
      <c r="S53" s="31">
        <v>144394.91176942899</v>
      </c>
      <c r="T53" s="31">
        <v>0</v>
      </c>
      <c r="U53" s="31">
        <v>0</v>
      </c>
      <c r="V53" s="31">
        <v>157142.85714285701</v>
      </c>
      <c r="W53" s="31">
        <v>0</v>
      </c>
      <c r="X53" s="31">
        <v>0</v>
      </c>
      <c r="Y53" s="31">
        <v>0</v>
      </c>
      <c r="Z53" s="31">
        <v>0</v>
      </c>
      <c r="AA53" s="31">
        <v>0</v>
      </c>
      <c r="AB53" s="31">
        <v>0</v>
      </c>
      <c r="AC53" s="31">
        <v>96.758487881610705</v>
      </c>
      <c r="AD53" s="31">
        <v>436650.55902599997</v>
      </c>
      <c r="AE53" s="31">
        <v>5376171.9530608598</v>
      </c>
      <c r="AF53" s="31">
        <v>0</v>
      </c>
      <c r="AG53" s="31">
        <v>0</v>
      </c>
      <c r="AH53" s="31">
        <v>0</v>
      </c>
      <c r="AI53" s="31">
        <v>0</v>
      </c>
      <c r="AJ53" s="31">
        <v>0</v>
      </c>
      <c r="AK53" s="31">
        <v>0</v>
      </c>
      <c r="AL53" s="31">
        <v>0</v>
      </c>
      <c r="AM53" s="31">
        <v>0</v>
      </c>
      <c r="AN53" s="31">
        <v>66.816936968541597</v>
      </c>
      <c r="AO53" s="31">
        <v>0</v>
      </c>
      <c r="AP53" s="31">
        <v>0</v>
      </c>
      <c r="AQ53" s="31">
        <v>0</v>
      </c>
      <c r="AR53" s="31">
        <v>113.018499194086</v>
      </c>
      <c r="AS53" s="31">
        <v>2958.53988571429</v>
      </c>
      <c r="AT53" s="31">
        <v>0</v>
      </c>
      <c r="AU53" s="31">
        <v>8367394.8868305702</v>
      </c>
      <c r="AV53" s="31">
        <v>4422399.1428571399</v>
      </c>
      <c r="AW53" s="31">
        <v>360630.28571428597</v>
      </c>
      <c r="AX53" s="31">
        <v>8</v>
      </c>
      <c r="AY53" s="31">
        <v>163</v>
      </c>
      <c r="AZ53" s="31">
        <v>87.432311711539299</v>
      </c>
      <c r="BA53" s="58">
        <v>156466172884737</v>
      </c>
      <c r="BB53" s="58">
        <v>770877577764.18701</v>
      </c>
      <c r="BC53" s="31">
        <v>5332.3809523809496</v>
      </c>
      <c r="BD53" s="31">
        <v>22004.714285714301</v>
      </c>
      <c r="BE53" s="31">
        <v>0</v>
      </c>
      <c r="BF53" s="32">
        <v>1</v>
      </c>
      <c r="BG53" s="33">
        <v>23.390676011244501</v>
      </c>
      <c r="BH53" s="33">
        <v>0.32219292871108302</v>
      </c>
      <c r="BI53" s="33">
        <v>5809295.8320000004</v>
      </c>
      <c r="BJ53" s="33">
        <v>3822883.7141999998</v>
      </c>
      <c r="BK53" s="33">
        <v>12317.061</v>
      </c>
      <c r="BL53" s="33">
        <v>5137894.6354999999</v>
      </c>
      <c r="BM53" s="34">
        <f t="shared" si="1"/>
        <v>74.405646386478921</v>
      </c>
    </row>
    <row r="54" spans="1:65" x14ac:dyDescent="0.25">
      <c r="A54" s="28">
        <v>43048.381944444445</v>
      </c>
      <c r="B54" s="29">
        <v>41</v>
      </c>
      <c r="C54" s="29" t="s">
        <v>210</v>
      </c>
      <c r="D54" s="29" t="s">
        <v>164</v>
      </c>
      <c r="E54" s="29" t="s">
        <v>169</v>
      </c>
      <c r="F54" s="30">
        <v>111.604277716483</v>
      </c>
      <c r="G54" s="31">
        <v>119.83269342181801</v>
      </c>
      <c r="H54" s="31">
        <v>102329885.155633</v>
      </c>
      <c r="I54" s="31">
        <v>2761654.65002114</v>
      </c>
      <c r="J54" s="31">
        <v>2343071.35774486</v>
      </c>
      <c r="K54" s="31">
        <v>418583.292276286</v>
      </c>
      <c r="L54" s="31">
        <v>0</v>
      </c>
      <c r="M54" s="31">
        <v>0</v>
      </c>
      <c r="N54" s="31">
        <v>146.41143124494201</v>
      </c>
      <c r="O54" s="31">
        <v>287.13362384273802</v>
      </c>
      <c r="P54" s="31">
        <v>786520.82928257203</v>
      </c>
      <c r="Q54" s="31">
        <v>10968530.0167457</v>
      </c>
      <c r="R54" s="31">
        <v>0</v>
      </c>
      <c r="S54" s="31">
        <v>3749.7232017142901</v>
      </c>
      <c r="T54" s="31">
        <v>0</v>
      </c>
      <c r="U54" s="31">
        <v>0</v>
      </c>
      <c r="V54" s="31">
        <v>0</v>
      </c>
      <c r="W54" s="31">
        <v>0</v>
      </c>
      <c r="X54" s="31">
        <v>0</v>
      </c>
      <c r="Y54" s="31">
        <v>0</v>
      </c>
      <c r="Z54" s="31">
        <v>3055871.5958571401</v>
      </c>
      <c r="AA54" s="31">
        <v>0</v>
      </c>
      <c r="AB54" s="31">
        <v>0</v>
      </c>
      <c r="AC54" s="31">
        <v>152.10066989208701</v>
      </c>
      <c r="AD54" s="31">
        <v>867575.58475971397</v>
      </c>
      <c r="AE54" s="31">
        <v>7290257.8411645703</v>
      </c>
      <c r="AF54" s="31">
        <v>33945.9012482857</v>
      </c>
      <c r="AG54" s="31">
        <v>945757.00074114301</v>
      </c>
      <c r="AH54" s="31">
        <v>0</v>
      </c>
      <c r="AI54" s="31">
        <v>0</v>
      </c>
      <c r="AJ54" s="31">
        <v>0</v>
      </c>
      <c r="AK54" s="31">
        <v>0</v>
      </c>
      <c r="AL54" s="31">
        <v>0</v>
      </c>
      <c r="AM54" s="31">
        <v>0</v>
      </c>
      <c r="AN54" s="31">
        <v>68.568708482688294</v>
      </c>
      <c r="AO54" s="31">
        <v>33.699896528704002</v>
      </c>
      <c r="AP54" s="31">
        <v>0</v>
      </c>
      <c r="AQ54" s="31">
        <v>717521.53</v>
      </c>
      <c r="AR54" s="31">
        <v>131.76429580225599</v>
      </c>
      <c r="AS54" s="31">
        <v>6305.0740877142898</v>
      </c>
      <c r="AT54" s="31">
        <v>0</v>
      </c>
      <c r="AU54" s="31">
        <v>0</v>
      </c>
      <c r="AV54" s="31">
        <v>6833291.1428571399</v>
      </c>
      <c r="AW54" s="31">
        <v>617310.57142857101</v>
      </c>
      <c r="AX54" s="31">
        <v>9</v>
      </c>
      <c r="AY54" s="31">
        <v>258</v>
      </c>
      <c r="AZ54" s="31">
        <v>40.2419331171049</v>
      </c>
      <c r="BA54" s="58">
        <v>58540276090795.898</v>
      </c>
      <c r="BB54" s="58">
        <v>1212728849246.48</v>
      </c>
      <c r="BC54" s="31">
        <v>6235.9523809523798</v>
      </c>
      <c r="BD54" s="31">
        <v>27507.333333333299</v>
      </c>
      <c r="BE54" s="31">
        <v>0</v>
      </c>
      <c r="BF54" s="32">
        <v>1</v>
      </c>
      <c r="BG54" s="33">
        <v>34.119648772974202</v>
      </c>
      <c r="BH54" s="33">
        <v>1.3799611912283201</v>
      </c>
      <c r="BI54" s="33">
        <v>4766385.5909000002</v>
      </c>
      <c r="BJ54" s="33">
        <v>2651757.9286000002</v>
      </c>
      <c r="BK54" s="33">
        <v>36593.230300000003</v>
      </c>
      <c r="BL54" s="33">
        <v>3551437.3065999998</v>
      </c>
      <c r="BM54" s="34">
        <f t="shared" si="1"/>
        <v>74.667175559370477</v>
      </c>
    </row>
    <row r="55" spans="1:65" x14ac:dyDescent="0.25">
      <c r="A55" s="28">
        <v>43048.381944444445</v>
      </c>
      <c r="B55" s="29">
        <v>42</v>
      </c>
      <c r="C55" s="29" t="s">
        <v>211</v>
      </c>
      <c r="D55" s="29" t="s">
        <v>164</v>
      </c>
      <c r="E55" s="29" t="s">
        <v>169</v>
      </c>
      <c r="F55" s="30">
        <v>64.858265763034396</v>
      </c>
      <c r="G55" s="31">
        <v>81.884916408042201</v>
      </c>
      <c r="H55" s="31">
        <v>69995532.547926903</v>
      </c>
      <c r="I55" s="31">
        <v>1816355.39726771</v>
      </c>
      <c r="J55" s="31">
        <v>1291540.6808134301</v>
      </c>
      <c r="K55" s="31">
        <v>524814.71645428601</v>
      </c>
      <c r="L55" s="31">
        <v>0</v>
      </c>
      <c r="M55" s="31">
        <v>0</v>
      </c>
      <c r="N55" s="31">
        <v>69.751429406949597</v>
      </c>
      <c r="O55" s="31">
        <v>3.3459634711379498</v>
      </c>
      <c r="P55" s="31">
        <v>83953.007879714307</v>
      </c>
      <c r="Q55" s="31">
        <v>88682.127072000003</v>
      </c>
      <c r="R55" s="31">
        <v>0</v>
      </c>
      <c r="S55" s="31">
        <v>0</v>
      </c>
      <c r="T55" s="31">
        <v>0</v>
      </c>
      <c r="U55" s="31">
        <v>0</v>
      </c>
      <c r="V55" s="31">
        <v>0</v>
      </c>
      <c r="W55" s="31">
        <v>0</v>
      </c>
      <c r="X55" s="31">
        <v>0</v>
      </c>
      <c r="Y55" s="31">
        <v>0</v>
      </c>
      <c r="Z55" s="31">
        <v>0</v>
      </c>
      <c r="AA55" s="31">
        <v>0</v>
      </c>
      <c r="AB55" s="31">
        <v>0</v>
      </c>
      <c r="AC55" s="31">
        <v>195.593190502976</v>
      </c>
      <c r="AD55" s="31">
        <v>2279023.7649268601</v>
      </c>
      <c r="AE55" s="31">
        <v>9392779.6403634306</v>
      </c>
      <c r="AF55" s="31">
        <v>0</v>
      </c>
      <c r="AG55" s="31">
        <v>78571.428571428594</v>
      </c>
      <c r="AH55" s="31">
        <v>0</v>
      </c>
      <c r="AI55" s="31">
        <v>0</v>
      </c>
      <c r="AJ55" s="31">
        <v>10.3151342467348</v>
      </c>
      <c r="AK55" s="31">
        <v>1571428.57142857</v>
      </c>
      <c r="AL55" s="31">
        <v>0</v>
      </c>
      <c r="AM55" s="31">
        <v>0</v>
      </c>
      <c r="AN55" s="31">
        <v>42.938451474111403</v>
      </c>
      <c r="AO55" s="31">
        <v>0</v>
      </c>
      <c r="AP55" s="31">
        <v>0</v>
      </c>
      <c r="AQ55" s="31">
        <v>0</v>
      </c>
      <c r="AR55" s="31">
        <v>90.969642476025498</v>
      </c>
      <c r="AS55" s="31">
        <v>0</v>
      </c>
      <c r="AT55" s="31">
        <v>0</v>
      </c>
      <c r="AU55" s="31">
        <v>326022.74880057102</v>
      </c>
      <c r="AV55" s="31">
        <v>3518460</v>
      </c>
      <c r="AW55" s="31">
        <v>386084.28571428597</v>
      </c>
      <c r="AX55" s="31">
        <v>3</v>
      </c>
      <c r="AY55" s="31">
        <v>220</v>
      </c>
      <c r="AZ55" s="31">
        <v>37.845711946308803</v>
      </c>
      <c r="BA55" s="58">
        <v>51565349883732.602</v>
      </c>
      <c r="BB55" s="58">
        <v>1195011753387.49</v>
      </c>
      <c r="BC55" s="31">
        <v>4653</v>
      </c>
      <c r="BD55" s="31">
        <v>32841.285714285703</v>
      </c>
      <c r="BE55" s="31">
        <v>0</v>
      </c>
      <c r="BF55" s="32">
        <v>1</v>
      </c>
      <c r="BG55" s="33">
        <v>35.179587124549798</v>
      </c>
      <c r="BH55" s="33">
        <v>2.3341306746257802</v>
      </c>
      <c r="BI55" s="33">
        <v>5502507.1531999996</v>
      </c>
      <c r="BJ55" s="33">
        <v>3846994.4582000002</v>
      </c>
      <c r="BK55" s="33">
        <v>89793.877699999997</v>
      </c>
      <c r="BL55" s="33">
        <v>4529719.2768000001</v>
      </c>
      <c r="BM55" s="34">
        <f t="shared" si="1"/>
        <v>84.927877935024981</v>
      </c>
    </row>
    <row r="56" spans="1:65" x14ac:dyDescent="0.25">
      <c r="A56" s="28">
        <v>43048.381944444445</v>
      </c>
      <c r="B56" s="29">
        <v>43</v>
      </c>
      <c r="C56" s="29" t="s">
        <v>212</v>
      </c>
      <c r="D56" s="29" t="s">
        <v>164</v>
      </c>
      <c r="E56" s="29" t="s">
        <v>169</v>
      </c>
      <c r="F56" s="30">
        <v>123.57191194008701</v>
      </c>
      <c r="G56" s="31">
        <v>93.987656937966094</v>
      </c>
      <c r="H56" s="31">
        <v>81657124.935976803</v>
      </c>
      <c r="I56" s="31">
        <v>768691.49433371401</v>
      </c>
      <c r="J56" s="31">
        <v>576727.78046085697</v>
      </c>
      <c r="K56" s="31">
        <v>191963.71387285701</v>
      </c>
      <c r="L56" s="31">
        <v>0</v>
      </c>
      <c r="M56" s="31">
        <v>0</v>
      </c>
      <c r="N56" s="31">
        <v>236.561742454209</v>
      </c>
      <c r="O56" s="31">
        <v>263.084243230585</v>
      </c>
      <c r="P56" s="31">
        <v>22910.1377905714</v>
      </c>
      <c r="Q56" s="31">
        <v>13542015.9462374</v>
      </c>
      <c r="R56" s="31">
        <v>0</v>
      </c>
      <c r="S56" s="31">
        <v>8917.2126937142893</v>
      </c>
      <c r="T56" s="31">
        <v>0</v>
      </c>
      <c r="U56" s="31">
        <v>0</v>
      </c>
      <c r="V56" s="31">
        <v>0</v>
      </c>
      <c r="W56" s="31">
        <v>0</v>
      </c>
      <c r="X56" s="31">
        <v>0</v>
      </c>
      <c r="Y56" s="31">
        <v>0</v>
      </c>
      <c r="Z56" s="31">
        <v>0</v>
      </c>
      <c r="AA56" s="31">
        <v>0</v>
      </c>
      <c r="AB56" s="31">
        <v>0</v>
      </c>
      <c r="AC56" s="31">
        <v>446.60098413204202</v>
      </c>
      <c r="AD56" s="31">
        <v>9432133.8659805693</v>
      </c>
      <c r="AE56" s="31">
        <v>17397680.3582686</v>
      </c>
      <c r="AF56" s="31">
        <v>0</v>
      </c>
      <c r="AG56" s="31">
        <v>0</v>
      </c>
      <c r="AH56" s="31">
        <v>0</v>
      </c>
      <c r="AI56" s="31">
        <v>0</v>
      </c>
      <c r="AJ56" s="31">
        <v>0</v>
      </c>
      <c r="AK56" s="31">
        <v>0</v>
      </c>
      <c r="AL56" s="31">
        <v>0</v>
      </c>
      <c r="AM56" s="31">
        <v>0</v>
      </c>
      <c r="AN56" s="31">
        <v>40.166336428086097</v>
      </c>
      <c r="AO56" s="31">
        <v>11.5388595943746</v>
      </c>
      <c r="AP56" s="31">
        <v>0</v>
      </c>
      <c r="AQ56" s="31">
        <v>245679.691733143</v>
      </c>
      <c r="AR56" s="31">
        <v>66.587491955110096</v>
      </c>
      <c r="AS56" s="31">
        <v>0</v>
      </c>
      <c r="AT56" s="31">
        <v>0</v>
      </c>
      <c r="AU56" s="31">
        <v>628299.48624457105</v>
      </c>
      <c r="AV56" s="31">
        <v>2588098.8571428601</v>
      </c>
      <c r="AW56" s="31">
        <v>411475.42857142899</v>
      </c>
      <c r="AX56" s="31">
        <v>47</v>
      </c>
      <c r="AY56" s="31">
        <v>132</v>
      </c>
      <c r="AZ56" s="31">
        <v>42.372657734773703</v>
      </c>
      <c r="BA56" s="58">
        <v>68806808306871.203</v>
      </c>
      <c r="BB56" s="58">
        <v>953367716267.63306</v>
      </c>
      <c r="BC56" s="31">
        <v>4600.0952380952403</v>
      </c>
      <c r="BD56" s="31">
        <v>19452.714285714301</v>
      </c>
      <c r="BE56" s="31">
        <v>0</v>
      </c>
      <c r="BF56" s="32">
        <v>1</v>
      </c>
      <c r="BG56" s="33">
        <v>22.563487318042601</v>
      </c>
      <c r="BH56" s="33">
        <v>6.0308556671675504</v>
      </c>
      <c r="BI56" s="33">
        <v>7644479.0367000001</v>
      </c>
      <c r="BJ56" s="33">
        <v>5188748.4309</v>
      </c>
      <c r="BK56" s="33">
        <v>312925.92879999999</v>
      </c>
      <c r="BL56" s="33">
        <v>6172957.5429999996</v>
      </c>
      <c r="BM56" s="34">
        <f t="shared" si="1"/>
        <v>84.056117262363628</v>
      </c>
    </row>
    <row r="57" spans="1:65" x14ac:dyDescent="0.25">
      <c r="A57" s="28">
        <v>43048.381944444445</v>
      </c>
      <c r="B57" s="29">
        <v>44</v>
      </c>
      <c r="C57" s="29" t="s">
        <v>213</v>
      </c>
      <c r="D57" s="29" t="s">
        <v>164</v>
      </c>
      <c r="E57" s="29" t="s">
        <v>169</v>
      </c>
      <c r="F57" s="30">
        <v>69.5409340165956</v>
      </c>
      <c r="G57" s="31">
        <v>87.435319402984504</v>
      </c>
      <c r="H57" s="31">
        <v>71019545.833767101</v>
      </c>
      <c r="I57" s="31">
        <v>5659965.3002608595</v>
      </c>
      <c r="J57" s="31">
        <v>4598339.1106525697</v>
      </c>
      <c r="K57" s="31">
        <v>1061626.1896082901</v>
      </c>
      <c r="L57" s="31">
        <v>0</v>
      </c>
      <c r="M57" s="31">
        <v>0</v>
      </c>
      <c r="N57" s="31">
        <v>52.547894473799801</v>
      </c>
      <c r="O57" s="31">
        <v>87.064328028533694</v>
      </c>
      <c r="P57" s="31">
        <v>154278.054266286</v>
      </c>
      <c r="Q57" s="31">
        <v>3302601.1902714302</v>
      </c>
      <c r="R57" s="31">
        <v>0</v>
      </c>
      <c r="S57" s="31">
        <v>740.31108171428605</v>
      </c>
      <c r="T57" s="31">
        <v>0</v>
      </c>
      <c r="U57" s="31">
        <v>1034468.34322857</v>
      </c>
      <c r="V57" s="31">
        <v>0</v>
      </c>
      <c r="W57" s="31">
        <v>0</v>
      </c>
      <c r="X57" s="31">
        <v>0</v>
      </c>
      <c r="Y57" s="31">
        <v>0</v>
      </c>
      <c r="Z57" s="31">
        <v>0</v>
      </c>
      <c r="AA57" s="31">
        <v>0</v>
      </c>
      <c r="AB57" s="31">
        <v>0</v>
      </c>
      <c r="AC57" s="31">
        <v>70.579355392865693</v>
      </c>
      <c r="AD57" s="31">
        <v>107124.10957285701</v>
      </c>
      <c r="AE57" s="31">
        <v>4132971.77140257</v>
      </c>
      <c r="AF57" s="31">
        <v>0</v>
      </c>
      <c r="AG57" s="31">
        <v>0</v>
      </c>
      <c r="AH57" s="31">
        <v>0</v>
      </c>
      <c r="AI57" s="31">
        <v>0</v>
      </c>
      <c r="AJ57" s="31">
        <v>0</v>
      </c>
      <c r="AK57" s="31">
        <v>0</v>
      </c>
      <c r="AL57" s="31">
        <v>0</v>
      </c>
      <c r="AM57" s="31">
        <v>0</v>
      </c>
      <c r="AN57" s="31">
        <v>68.639588173002394</v>
      </c>
      <c r="AO57" s="31">
        <v>33.484106427283699</v>
      </c>
      <c r="AP57" s="31">
        <v>0</v>
      </c>
      <c r="AQ57" s="31">
        <v>712927.03388342902</v>
      </c>
      <c r="AR57" s="31">
        <v>81.029700008773901</v>
      </c>
      <c r="AS57" s="31">
        <v>0</v>
      </c>
      <c r="AT57" s="31">
        <v>180244.92630885699</v>
      </c>
      <c r="AU57" s="31">
        <v>30588.462579714302</v>
      </c>
      <c r="AV57" s="31">
        <v>3366141.42857143</v>
      </c>
      <c r="AW57" s="31">
        <v>315165.71428571403</v>
      </c>
      <c r="AX57" s="31">
        <v>39</v>
      </c>
      <c r="AY57" s="31">
        <v>145</v>
      </c>
      <c r="AZ57" s="31">
        <v>91.404958082949605</v>
      </c>
      <c r="BA57" s="58">
        <v>143617680512001</v>
      </c>
      <c r="BB57" s="58">
        <v>1332627258296.5701</v>
      </c>
      <c r="BC57" s="31">
        <v>8594.1428571428605</v>
      </c>
      <c r="BD57" s="31">
        <v>52573.190476190503</v>
      </c>
      <c r="BE57" s="31">
        <v>0</v>
      </c>
      <c r="BF57" s="32">
        <v>1</v>
      </c>
      <c r="BG57" s="33">
        <v>39.8760340496111</v>
      </c>
      <c r="BH57" s="33">
        <v>16.3571034553148</v>
      </c>
      <c r="BI57" s="33">
        <v>4167524.5836999998</v>
      </c>
      <c r="BJ57" s="33">
        <v>2402790.0745000001</v>
      </c>
      <c r="BK57" s="33">
        <v>393026.85830000002</v>
      </c>
      <c r="BL57" s="33">
        <v>2852420.1899000001</v>
      </c>
      <c r="BM57" s="34">
        <f t="shared" si="1"/>
        <v>84.236890588838421</v>
      </c>
    </row>
    <row r="58" spans="1:65" x14ac:dyDescent="0.25">
      <c r="A58" s="28">
        <v>43048.381944444445</v>
      </c>
      <c r="B58" s="29">
        <v>45</v>
      </c>
      <c r="C58" s="29" t="s">
        <v>214</v>
      </c>
      <c r="D58" s="29" t="s">
        <v>187</v>
      </c>
      <c r="E58" s="29" t="s">
        <v>208</v>
      </c>
      <c r="F58" s="30">
        <v>543.68152015250303</v>
      </c>
      <c r="G58" s="31">
        <v>831.45068993173197</v>
      </c>
      <c r="H58" s="31">
        <v>714664296.37095404</v>
      </c>
      <c r="I58" s="31">
        <v>14505939.082422899</v>
      </c>
      <c r="J58" s="31">
        <v>158761.49076857101</v>
      </c>
      <c r="K58" s="31">
        <v>14347177.591654301</v>
      </c>
      <c r="L58" s="31">
        <v>0</v>
      </c>
      <c r="M58" s="31">
        <v>0</v>
      </c>
      <c r="N58" s="31">
        <v>287.86752252987799</v>
      </c>
      <c r="O58" s="31">
        <v>121.901552560593</v>
      </c>
      <c r="P58" s="31">
        <v>16041.26238</v>
      </c>
      <c r="Q58" s="31">
        <v>6273474.7944</v>
      </c>
      <c r="R58" s="31">
        <v>0</v>
      </c>
      <c r="S58" s="31">
        <v>0</v>
      </c>
      <c r="T58" s="31">
        <v>0</v>
      </c>
      <c r="U58" s="31">
        <v>0</v>
      </c>
      <c r="V58" s="31">
        <v>0</v>
      </c>
      <c r="W58" s="31">
        <v>0</v>
      </c>
      <c r="X58" s="31">
        <v>0</v>
      </c>
      <c r="Y58" s="31">
        <v>0</v>
      </c>
      <c r="Z58" s="31">
        <v>0</v>
      </c>
      <c r="AA58" s="31">
        <v>0</v>
      </c>
      <c r="AB58" s="31">
        <v>0</v>
      </c>
      <c r="AC58" s="31">
        <v>741.70101502904004</v>
      </c>
      <c r="AD58" s="31">
        <v>1254743.7075171401</v>
      </c>
      <c r="AE58" s="31">
        <v>43303376.740517102</v>
      </c>
      <c r="AF58" s="31">
        <v>0</v>
      </c>
      <c r="AG58" s="31">
        <v>0</v>
      </c>
      <c r="AH58" s="31">
        <v>0</v>
      </c>
      <c r="AI58" s="31">
        <v>0</v>
      </c>
      <c r="AJ58" s="31">
        <v>0</v>
      </c>
      <c r="AK58" s="31">
        <v>0</v>
      </c>
      <c r="AL58" s="31">
        <v>0</v>
      </c>
      <c r="AM58" s="31">
        <v>0</v>
      </c>
      <c r="AN58" s="31">
        <v>511.72634799590003</v>
      </c>
      <c r="AO58" s="31">
        <v>0</v>
      </c>
      <c r="AP58" s="31">
        <v>0</v>
      </c>
      <c r="AQ58" s="31">
        <v>0</v>
      </c>
      <c r="AR58" s="31">
        <v>599.35952357126496</v>
      </c>
      <c r="AS58" s="31">
        <v>0</v>
      </c>
      <c r="AT58" s="31">
        <v>0</v>
      </c>
      <c r="AU58" s="31">
        <v>0</v>
      </c>
      <c r="AV58" s="31">
        <v>29389988.571428601</v>
      </c>
      <c r="AW58" s="31">
        <v>3411257.1428571399</v>
      </c>
      <c r="AX58" s="31">
        <v>25</v>
      </c>
      <c r="AY58" s="31">
        <v>1131</v>
      </c>
      <c r="AZ58" s="31">
        <v>935.81952041643501</v>
      </c>
      <c r="BA58" s="58">
        <v>1709351303467550</v>
      </c>
      <c r="BB58" s="58">
        <v>8665343531693.04</v>
      </c>
      <c r="BC58" s="31">
        <v>74705.714285714304</v>
      </c>
      <c r="BD58" s="31">
        <v>159107.14285714299</v>
      </c>
      <c r="BE58" s="31">
        <v>0</v>
      </c>
      <c r="BF58" s="32">
        <v>1</v>
      </c>
      <c r="BG58" s="33">
        <v>40.563482099963601</v>
      </c>
      <c r="BH58" s="33">
        <v>2.7509034977178302</v>
      </c>
      <c r="BI58" s="33">
        <v>10764933.1943</v>
      </c>
      <c r="BJ58" s="33">
        <v>6464633.3739999998</v>
      </c>
      <c r="BK58" s="33">
        <v>177835.82560000001</v>
      </c>
      <c r="BL58" s="33">
        <v>7810864.5586999999</v>
      </c>
      <c r="BM58" s="34">
        <f t="shared" si="1"/>
        <v>82.764632844637887</v>
      </c>
    </row>
    <row r="59" spans="1:65" x14ac:dyDescent="0.25">
      <c r="A59" s="28">
        <v>43048.381944444445</v>
      </c>
      <c r="B59" s="29">
        <v>46</v>
      </c>
      <c r="C59" s="29" t="s">
        <v>215</v>
      </c>
      <c r="D59" s="29" t="s">
        <v>164</v>
      </c>
      <c r="E59" s="29" t="s">
        <v>169</v>
      </c>
      <c r="F59" s="30">
        <v>43.837885810404501</v>
      </c>
      <c r="G59" s="31">
        <v>50.221131181313098</v>
      </c>
      <c r="H59" s="31">
        <v>41397276.748441398</v>
      </c>
      <c r="I59" s="31">
        <v>2645929.2908965698</v>
      </c>
      <c r="J59" s="31">
        <v>1379236.7085231401</v>
      </c>
      <c r="K59" s="31">
        <v>1266692.58237343</v>
      </c>
      <c r="L59" s="31">
        <v>0</v>
      </c>
      <c r="M59" s="31">
        <v>0</v>
      </c>
      <c r="N59" s="31">
        <v>55.192486163039398</v>
      </c>
      <c r="O59" s="31">
        <v>59.756766185824603</v>
      </c>
      <c r="P59" s="31">
        <v>1269267.3640177101</v>
      </c>
      <c r="Q59" s="31">
        <v>1813885.6601422899</v>
      </c>
      <c r="R59" s="31">
        <v>0</v>
      </c>
      <c r="S59" s="31">
        <v>0</v>
      </c>
      <c r="T59" s="31">
        <v>0</v>
      </c>
      <c r="U59" s="31">
        <v>0</v>
      </c>
      <c r="V59" s="31">
        <v>0</v>
      </c>
      <c r="W59" s="31">
        <v>0</v>
      </c>
      <c r="X59" s="31">
        <v>0</v>
      </c>
      <c r="Y59" s="31">
        <v>0</v>
      </c>
      <c r="Z59" s="31">
        <v>0</v>
      </c>
      <c r="AA59" s="31">
        <v>0</v>
      </c>
      <c r="AB59" s="31">
        <v>0</v>
      </c>
      <c r="AC59" s="31">
        <v>105.820692303294</v>
      </c>
      <c r="AD59" s="31">
        <v>1066977.51729171</v>
      </c>
      <c r="AE59" s="31">
        <v>4567405.0604411401</v>
      </c>
      <c r="AF59" s="31">
        <v>0</v>
      </c>
      <c r="AG59" s="31">
        <v>722857.14285714296</v>
      </c>
      <c r="AH59" s="31">
        <v>0</v>
      </c>
      <c r="AI59" s="31">
        <v>0</v>
      </c>
      <c r="AJ59" s="31">
        <v>0</v>
      </c>
      <c r="AK59" s="31">
        <v>0</v>
      </c>
      <c r="AL59" s="31">
        <v>0</v>
      </c>
      <c r="AM59" s="31">
        <v>0</v>
      </c>
      <c r="AN59" s="31">
        <v>26.1000400868611</v>
      </c>
      <c r="AO59" s="31">
        <v>12.014665812294</v>
      </c>
      <c r="AP59" s="31">
        <v>0</v>
      </c>
      <c r="AQ59" s="31">
        <v>255810.32240657101</v>
      </c>
      <c r="AR59" s="31">
        <v>45.563497961922202</v>
      </c>
      <c r="AS59" s="31">
        <v>0</v>
      </c>
      <c r="AT59" s="31">
        <v>0</v>
      </c>
      <c r="AU59" s="31">
        <v>1287623.2185362901</v>
      </c>
      <c r="AV59" s="31">
        <v>1337188.2857142901</v>
      </c>
      <c r="AW59" s="31">
        <v>188172.285714286</v>
      </c>
      <c r="AX59" s="31">
        <v>28</v>
      </c>
      <c r="AY59" s="31">
        <v>107</v>
      </c>
      <c r="AZ59" s="31">
        <v>20.721956486367102</v>
      </c>
      <c r="BA59" s="58">
        <v>32795260255213.301</v>
      </c>
      <c r="BB59" s="58">
        <v>432441594697.18402</v>
      </c>
      <c r="BC59" s="31">
        <v>4008.7142857142899</v>
      </c>
      <c r="BD59" s="31">
        <v>9243.1428571428605</v>
      </c>
      <c r="BE59" s="31">
        <v>0</v>
      </c>
      <c r="BF59" s="32">
        <v>1</v>
      </c>
      <c r="BG59" s="33">
        <v>18.941922941642499</v>
      </c>
      <c r="BH59" s="33">
        <v>2.3992613485424701</v>
      </c>
      <c r="BI59" s="33">
        <v>32213346.0715</v>
      </c>
      <c r="BJ59" s="33">
        <v>19459550.960700002</v>
      </c>
      <c r="BK59" s="33">
        <v>466885.48479999998</v>
      </c>
      <c r="BL59" s="33">
        <v>27166794.234900001</v>
      </c>
      <c r="BM59" s="34">
        <f t="shared" si="1"/>
        <v>71.629912577985223</v>
      </c>
    </row>
    <row r="60" spans="1:65" x14ac:dyDescent="0.25">
      <c r="A60" s="28">
        <v>43048.381944444445</v>
      </c>
      <c r="B60" s="29">
        <v>47</v>
      </c>
      <c r="C60" s="29" t="s">
        <v>216</v>
      </c>
      <c r="D60" s="29" t="s">
        <v>164</v>
      </c>
      <c r="E60" s="29" t="s">
        <v>169</v>
      </c>
      <c r="F60" s="30">
        <v>53.536677983133004</v>
      </c>
      <c r="G60" s="31">
        <v>60.534966215298098</v>
      </c>
      <c r="H60" s="31">
        <v>50663282.611662298</v>
      </c>
      <c r="I60" s="31">
        <v>2425007.6536274301</v>
      </c>
      <c r="J60" s="31">
        <v>1414673.7820757099</v>
      </c>
      <c r="K60" s="31">
        <v>1010333.8715517099</v>
      </c>
      <c r="L60" s="31">
        <v>0</v>
      </c>
      <c r="M60" s="31">
        <v>0</v>
      </c>
      <c r="N60" s="31">
        <v>64.301588887030206</v>
      </c>
      <c r="O60" s="31">
        <v>110.14308379417299</v>
      </c>
      <c r="P60" s="31">
        <v>260508.81495571401</v>
      </c>
      <c r="Q60" s="31">
        <v>5247029.0322057102</v>
      </c>
      <c r="R60" s="31">
        <v>0</v>
      </c>
      <c r="S60" s="31">
        <v>2442.3448248571399</v>
      </c>
      <c r="T60" s="31">
        <v>0</v>
      </c>
      <c r="U60" s="31">
        <v>0</v>
      </c>
      <c r="V60" s="31">
        <v>172857.14285714299</v>
      </c>
      <c r="W60" s="31">
        <v>0</v>
      </c>
      <c r="X60" s="31">
        <v>0</v>
      </c>
      <c r="Y60" s="31">
        <v>0</v>
      </c>
      <c r="Z60" s="31">
        <v>0</v>
      </c>
      <c r="AA60" s="31">
        <v>0</v>
      </c>
      <c r="AB60" s="31">
        <v>0</v>
      </c>
      <c r="AC60" s="31">
        <v>82.761682866917596</v>
      </c>
      <c r="AD60" s="31">
        <v>55578.186258571397</v>
      </c>
      <c r="AE60" s="31">
        <v>4602092.3984797103</v>
      </c>
      <c r="AF60" s="31">
        <v>0</v>
      </c>
      <c r="AG60" s="31">
        <v>314285.71428571403</v>
      </c>
      <c r="AH60" s="31">
        <v>0</v>
      </c>
      <c r="AI60" s="31">
        <v>0</v>
      </c>
      <c r="AJ60" s="31">
        <v>0</v>
      </c>
      <c r="AK60" s="31">
        <v>0</v>
      </c>
      <c r="AL60" s="31">
        <v>0</v>
      </c>
      <c r="AM60" s="31">
        <v>0</v>
      </c>
      <c r="AN60" s="31">
        <v>35.7734788470705</v>
      </c>
      <c r="AO60" s="31">
        <v>12.9994968193459</v>
      </c>
      <c r="AP60" s="31">
        <v>0</v>
      </c>
      <c r="AQ60" s="31">
        <v>276778.85714285698</v>
      </c>
      <c r="AR60" s="31">
        <v>67.1762453862504</v>
      </c>
      <c r="AS60" s="31">
        <v>0</v>
      </c>
      <c r="AT60" s="31">
        <v>0</v>
      </c>
      <c r="AU60" s="31">
        <v>128847.949600857</v>
      </c>
      <c r="AV60" s="31">
        <v>3810488</v>
      </c>
      <c r="AW60" s="31">
        <v>243599.714285714</v>
      </c>
      <c r="AX60" s="31">
        <v>39</v>
      </c>
      <c r="AY60" s="31">
        <v>132</v>
      </c>
      <c r="AZ60" s="31">
        <v>27.144694335615199</v>
      </c>
      <c r="BA60" s="58">
        <v>36552313430549.5</v>
      </c>
      <c r="BB60" s="58">
        <v>989549045858.04102</v>
      </c>
      <c r="BC60" s="31">
        <v>3664.5714285714298</v>
      </c>
      <c r="BD60" s="31">
        <v>23731.714285714301</v>
      </c>
      <c r="BE60" s="31">
        <v>0</v>
      </c>
      <c r="BF60" s="32">
        <v>1</v>
      </c>
      <c r="BG60" s="33">
        <v>25.818787100919501</v>
      </c>
      <c r="BH60" s="33">
        <v>0.95647323129154305</v>
      </c>
      <c r="BI60" s="33">
        <v>5405508.1590999998</v>
      </c>
      <c r="BJ60" s="33">
        <v>4010376.469</v>
      </c>
      <c r="BK60" s="33">
        <v>38358.1774</v>
      </c>
      <c r="BL60" s="33">
        <v>4104194.9194999998</v>
      </c>
      <c r="BM60" s="34">
        <f t="shared" si="1"/>
        <v>97.714083947274375</v>
      </c>
    </row>
    <row r="61" spans="1:65" x14ac:dyDescent="0.25">
      <c r="A61" s="28">
        <v>43048.381944444445</v>
      </c>
      <c r="B61" s="29">
        <v>48</v>
      </c>
      <c r="C61" s="29" t="s">
        <v>217</v>
      </c>
      <c r="D61" s="29" t="s">
        <v>164</v>
      </c>
      <c r="E61" s="29" t="s">
        <v>169</v>
      </c>
      <c r="F61" s="30">
        <v>87.727057517973293</v>
      </c>
      <c r="G61" s="31">
        <v>92.998931443448299</v>
      </c>
      <c r="H61" s="31">
        <v>77045833.125495106</v>
      </c>
      <c r="I61" s="31">
        <v>4499509.3393360004</v>
      </c>
      <c r="J61" s="31">
        <v>2136504.9654959999</v>
      </c>
      <c r="K61" s="31">
        <v>2782104.37384</v>
      </c>
      <c r="L61" s="31">
        <v>419100</v>
      </c>
      <c r="M61" s="31">
        <v>13376</v>
      </c>
      <c r="N61" s="31">
        <v>131.180008595922</v>
      </c>
      <c r="O61" s="31">
        <v>318.31526656884301</v>
      </c>
      <c r="P61" s="31">
        <v>1161502.04887514</v>
      </c>
      <c r="Q61" s="31">
        <v>12673471.8829337</v>
      </c>
      <c r="R61" s="31">
        <v>0</v>
      </c>
      <c r="S61" s="31">
        <v>0</v>
      </c>
      <c r="T61" s="31">
        <v>0</v>
      </c>
      <c r="U61" s="31">
        <v>0</v>
      </c>
      <c r="V61" s="31">
        <v>0</v>
      </c>
      <c r="W61" s="31">
        <v>0</v>
      </c>
      <c r="X61" s="31">
        <v>45987.894445428603</v>
      </c>
      <c r="Y61" s="31">
        <v>0</v>
      </c>
      <c r="Z61" s="31">
        <v>2528633.57094857</v>
      </c>
      <c r="AA61" s="31">
        <v>13376</v>
      </c>
      <c r="AB61" s="31">
        <v>519.01903114285699</v>
      </c>
      <c r="AC61" s="31">
        <v>75.224759218922401</v>
      </c>
      <c r="AD61" s="31">
        <v>3295049.4458545698</v>
      </c>
      <c r="AE61" s="31">
        <v>1224121.7754762899</v>
      </c>
      <c r="AF61" s="31">
        <v>0</v>
      </c>
      <c r="AG61" s="31">
        <v>0</v>
      </c>
      <c r="AH61" s="31">
        <v>0</v>
      </c>
      <c r="AI61" s="31">
        <v>0</v>
      </c>
      <c r="AJ61" s="31">
        <v>0</v>
      </c>
      <c r="AK61" s="31">
        <v>0</v>
      </c>
      <c r="AL61" s="31">
        <v>0</v>
      </c>
      <c r="AM61" s="31">
        <v>0</v>
      </c>
      <c r="AN61" s="31">
        <v>39.002232514549597</v>
      </c>
      <c r="AO61" s="31">
        <v>16.3797748995284</v>
      </c>
      <c r="AP61" s="31">
        <v>418864.28571428597</v>
      </c>
      <c r="AQ61" s="31">
        <v>306502.77428571403</v>
      </c>
      <c r="AR61" s="31">
        <v>49.141137026073899</v>
      </c>
      <c r="AS61" s="31">
        <v>0</v>
      </c>
      <c r="AT61" s="31">
        <v>0</v>
      </c>
      <c r="AU61" s="31">
        <v>0</v>
      </c>
      <c r="AV61" s="31">
        <v>2266540.57142857</v>
      </c>
      <c r="AW61" s="31">
        <v>225314.57142857101</v>
      </c>
      <c r="AX61" s="31">
        <v>11</v>
      </c>
      <c r="AY61" s="31">
        <v>107</v>
      </c>
      <c r="AZ61" s="31">
        <v>51.485785618046599</v>
      </c>
      <c r="BA61" s="58">
        <v>69601041335279.297</v>
      </c>
      <c r="BB61" s="58">
        <v>970278120644.68005</v>
      </c>
      <c r="BC61" s="31">
        <v>7169.3809523809496</v>
      </c>
      <c r="BD61" s="31">
        <v>45858.476190476198</v>
      </c>
      <c r="BE61" s="31">
        <v>0</v>
      </c>
      <c r="BF61" s="32">
        <v>1</v>
      </c>
      <c r="BG61" s="33">
        <v>16.104506339237101</v>
      </c>
      <c r="BH61" s="33">
        <v>7.3541779074743596</v>
      </c>
      <c r="BI61" s="33">
        <v>25219126.035999998</v>
      </c>
      <c r="BJ61" s="33">
        <v>18028502.457800001</v>
      </c>
      <c r="BK61" s="33">
        <v>1325848.1447999999</v>
      </c>
      <c r="BL61" s="33">
        <v>19496930.2359</v>
      </c>
      <c r="BM61" s="34">
        <f t="shared" si="1"/>
        <v>92.468415487294706</v>
      </c>
    </row>
    <row r="62" spans="1:65" x14ac:dyDescent="0.25">
      <c r="A62" s="28">
        <v>43048.381944444445</v>
      </c>
      <c r="B62" s="29">
        <v>49</v>
      </c>
      <c r="C62" s="29" t="s">
        <v>218</v>
      </c>
      <c r="D62" s="29" t="s">
        <v>179</v>
      </c>
      <c r="E62" s="29" t="s">
        <v>208</v>
      </c>
      <c r="F62" s="30">
        <v>586.60131918271395</v>
      </c>
      <c r="G62" s="31">
        <v>867.60076225295802</v>
      </c>
      <c r="H62" s="31">
        <v>735522086.83205998</v>
      </c>
      <c r="I62" s="31">
        <v>25351239.4543886</v>
      </c>
      <c r="J62" s="31">
        <v>6915695.78388857</v>
      </c>
      <c r="K62" s="31">
        <v>18435543.670499999</v>
      </c>
      <c r="L62" s="31">
        <v>0</v>
      </c>
      <c r="M62" s="31">
        <v>0</v>
      </c>
      <c r="N62" s="31">
        <v>398.42810112756598</v>
      </c>
      <c r="O62" s="31">
        <v>825.33074467685606</v>
      </c>
      <c r="P62" s="31">
        <v>36834.445842857102</v>
      </c>
      <c r="Q62" s="31">
        <v>42498999.384034298</v>
      </c>
      <c r="R62" s="31">
        <v>0</v>
      </c>
      <c r="S62" s="31">
        <v>0</v>
      </c>
      <c r="T62" s="31">
        <v>0</v>
      </c>
      <c r="U62" s="31">
        <v>0</v>
      </c>
      <c r="V62" s="31">
        <v>0</v>
      </c>
      <c r="W62" s="31">
        <v>0</v>
      </c>
      <c r="X62" s="31">
        <v>47142.857142857101</v>
      </c>
      <c r="Y62" s="31">
        <v>0</v>
      </c>
      <c r="Z62" s="31">
        <v>0</v>
      </c>
      <c r="AA62" s="31">
        <v>0</v>
      </c>
      <c r="AB62" s="31">
        <v>0</v>
      </c>
      <c r="AC62" s="31">
        <v>369.95355870584098</v>
      </c>
      <c r="AD62" s="31">
        <v>14387.8362257143</v>
      </c>
      <c r="AE62" s="31">
        <v>22210787.665722899</v>
      </c>
      <c r="AF62" s="31">
        <v>0</v>
      </c>
      <c r="AG62" s="31">
        <v>0</v>
      </c>
      <c r="AH62" s="31">
        <v>0</v>
      </c>
      <c r="AI62" s="31">
        <v>0</v>
      </c>
      <c r="AJ62" s="31">
        <v>0</v>
      </c>
      <c r="AK62" s="31">
        <v>0</v>
      </c>
      <c r="AL62" s="31">
        <v>0</v>
      </c>
      <c r="AM62" s="31">
        <v>0</v>
      </c>
      <c r="AN62" s="31">
        <v>493.77509416761802</v>
      </c>
      <c r="AO62" s="31">
        <v>0</v>
      </c>
      <c r="AP62" s="31">
        <v>0</v>
      </c>
      <c r="AQ62" s="31">
        <v>0</v>
      </c>
      <c r="AR62" s="31">
        <v>907.63971500462196</v>
      </c>
      <c r="AS62" s="31">
        <v>0</v>
      </c>
      <c r="AT62" s="31">
        <v>0</v>
      </c>
      <c r="AU62" s="31">
        <v>0</v>
      </c>
      <c r="AV62" s="31">
        <v>22702208.571428601</v>
      </c>
      <c r="AW62" s="31">
        <v>3915497.1428571399</v>
      </c>
      <c r="AX62" s="31">
        <v>2</v>
      </c>
      <c r="AY62" s="31">
        <v>2263</v>
      </c>
      <c r="AZ62" s="31">
        <v>573.68556749823199</v>
      </c>
      <c r="BA62" s="58">
        <v>909625404128863</v>
      </c>
      <c r="BB62" s="58">
        <v>7691631344818.2998</v>
      </c>
      <c r="BC62" s="31">
        <v>63658.571428571398</v>
      </c>
      <c r="BD62" s="31">
        <v>307560</v>
      </c>
      <c r="BE62" s="31">
        <v>0</v>
      </c>
      <c r="BF62" s="32">
        <v>1</v>
      </c>
      <c r="BG62" s="33">
        <v>19.334826785826301</v>
      </c>
      <c r="BH62" s="33">
        <v>3.4095237932291198</v>
      </c>
      <c r="BI62" s="33">
        <v>211503670.42219999</v>
      </c>
      <c r="BJ62" s="33">
        <v>165575023.2543</v>
      </c>
      <c r="BK62" s="33">
        <v>5645319.8135000002</v>
      </c>
      <c r="BL62" s="33">
        <v>156570565.6965</v>
      </c>
      <c r="BM62" s="34">
        <f t="shared" si="1"/>
        <v>105.75105385724571</v>
      </c>
    </row>
    <row r="63" spans="1:65" x14ac:dyDescent="0.25">
      <c r="A63" s="28">
        <v>43048.381944444445</v>
      </c>
      <c r="B63" s="29">
        <v>50</v>
      </c>
      <c r="C63" s="29" t="s">
        <v>219</v>
      </c>
      <c r="D63" s="29" t="s">
        <v>164</v>
      </c>
      <c r="E63" s="29" t="s">
        <v>169</v>
      </c>
      <c r="F63" s="30">
        <v>74.635664587488705</v>
      </c>
      <c r="G63" s="31">
        <v>77.697324244209995</v>
      </c>
      <c r="H63" s="31">
        <v>66701171.878465101</v>
      </c>
      <c r="I63" s="31">
        <v>1438258.2757148601</v>
      </c>
      <c r="J63" s="31">
        <v>1433128.6837025699</v>
      </c>
      <c r="K63" s="31">
        <v>5129.5920122857096</v>
      </c>
      <c r="L63" s="31">
        <v>0</v>
      </c>
      <c r="M63" s="31">
        <v>0</v>
      </c>
      <c r="N63" s="31">
        <v>109.932483487312</v>
      </c>
      <c r="O63" s="31">
        <v>77.155068242274297</v>
      </c>
      <c r="P63" s="31">
        <v>369707.298365428</v>
      </c>
      <c r="Q63" s="31">
        <v>3611111.8985888599</v>
      </c>
      <c r="R63" s="31">
        <v>0</v>
      </c>
      <c r="S63" s="31">
        <v>0</v>
      </c>
      <c r="T63" s="31">
        <v>0</v>
      </c>
      <c r="U63" s="31">
        <v>0</v>
      </c>
      <c r="V63" s="31">
        <v>0</v>
      </c>
      <c r="W63" s="31">
        <v>0</v>
      </c>
      <c r="X63" s="31">
        <v>0</v>
      </c>
      <c r="Y63" s="31">
        <v>0</v>
      </c>
      <c r="Z63" s="31">
        <v>0</v>
      </c>
      <c r="AA63" s="31">
        <v>0</v>
      </c>
      <c r="AB63" s="31">
        <v>0</v>
      </c>
      <c r="AC63" s="31">
        <v>233.12193083010999</v>
      </c>
      <c r="AD63" s="31">
        <v>1585722.94014514</v>
      </c>
      <c r="AE63" s="31">
        <v>10847784.254355701</v>
      </c>
      <c r="AF63" s="31">
        <v>0</v>
      </c>
      <c r="AG63" s="31">
        <v>1571428.57142857</v>
      </c>
      <c r="AH63" s="31">
        <v>0</v>
      </c>
      <c r="AI63" s="31">
        <v>0</v>
      </c>
      <c r="AJ63" s="31">
        <v>19.520451389550502</v>
      </c>
      <c r="AK63" s="31">
        <v>2973785.3436500002</v>
      </c>
      <c r="AL63" s="31">
        <v>0</v>
      </c>
      <c r="AM63" s="31">
        <v>0</v>
      </c>
      <c r="AN63" s="31">
        <v>36.277186030944598</v>
      </c>
      <c r="AO63" s="31">
        <v>0</v>
      </c>
      <c r="AP63" s="31">
        <v>0</v>
      </c>
      <c r="AQ63" s="31">
        <v>0</v>
      </c>
      <c r="AR63" s="31">
        <v>72.435650033943801</v>
      </c>
      <c r="AS63" s="31">
        <v>0</v>
      </c>
      <c r="AT63" s="31">
        <v>0</v>
      </c>
      <c r="AU63" s="31">
        <v>0</v>
      </c>
      <c r="AV63" s="31">
        <v>1499532.57142857</v>
      </c>
      <c r="AW63" s="31">
        <v>317397.14285714302</v>
      </c>
      <c r="AX63" s="31">
        <v>19</v>
      </c>
      <c r="AY63" s="31">
        <v>220</v>
      </c>
      <c r="AZ63" s="31">
        <v>36.395908058889901</v>
      </c>
      <c r="BA63" s="58">
        <v>65276365450123.297</v>
      </c>
      <c r="BB63" s="58">
        <v>162533132780.94601</v>
      </c>
      <c r="BC63" s="31">
        <v>6051.0476190476202</v>
      </c>
      <c r="BD63" s="31">
        <v>5353.8571428571404</v>
      </c>
      <c r="BE63" s="31">
        <v>0</v>
      </c>
      <c r="BF63" s="32">
        <v>1</v>
      </c>
      <c r="BG63" s="33">
        <v>17.243656658570998</v>
      </c>
      <c r="BH63" s="33">
        <v>1.48213357407318</v>
      </c>
      <c r="BI63" s="33">
        <v>23512642.0306</v>
      </c>
      <c r="BJ63" s="33">
        <v>16534039.723999999</v>
      </c>
      <c r="BK63" s="33">
        <v>245056.5539</v>
      </c>
      <c r="BL63" s="33">
        <v>15793073.366599999</v>
      </c>
      <c r="BM63" s="34">
        <f t="shared" si="1"/>
        <v>104.69171731302809</v>
      </c>
    </row>
    <row r="64" spans="1:65" x14ac:dyDescent="0.25">
      <c r="A64" s="28">
        <v>43048.381944444445</v>
      </c>
      <c r="B64" s="29">
        <v>51</v>
      </c>
      <c r="C64" s="29" t="s">
        <v>220</v>
      </c>
      <c r="D64" s="29" t="s">
        <v>164</v>
      </c>
      <c r="E64" s="29" t="s">
        <v>208</v>
      </c>
      <c r="F64" s="30">
        <v>1715.8933943970201</v>
      </c>
      <c r="G64" s="31">
        <v>1528.2912209118799</v>
      </c>
      <c r="H64" s="31">
        <v>1317548916.82005</v>
      </c>
      <c r="I64" s="31">
        <v>22740390.637422901</v>
      </c>
      <c r="J64" s="31">
        <v>6366992.9058685703</v>
      </c>
      <c r="K64" s="31">
        <v>16373397.7315543</v>
      </c>
      <c r="L64" s="31">
        <v>0</v>
      </c>
      <c r="M64" s="31">
        <v>0</v>
      </c>
      <c r="N64" s="31">
        <v>2390.0091997402501</v>
      </c>
      <c r="O64" s="31">
        <v>252.94380890516399</v>
      </c>
      <c r="P64" s="31">
        <v>491871.903882857</v>
      </c>
      <c r="Q64" s="31">
        <v>11638556.2463657</v>
      </c>
      <c r="R64" s="31">
        <v>0</v>
      </c>
      <c r="S64" s="31">
        <v>920218.98389142798</v>
      </c>
      <c r="T64" s="31">
        <v>0</v>
      </c>
      <c r="U64" s="31">
        <v>0</v>
      </c>
      <c r="V64" s="31">
        <v>0</v>
      </c>
      <c r="W64" s="31">
        <v>0</v>
      </c>
      <c r="X64" s="31">
        <v>0</v>
      </c>
      <c r="Y64" s="31">
        <v>0</v>
      </c>
      <c r="Z64" s="31">
        <v>0</v>
      </c>
      <c r="AA64" s="31">
        <v>0</v>
      </c>
      <c r="AB64" s="31">
        <v>0</v>
      </c>
      <c r="AC64" s="31">
        <v>6917.0837903155798</v>
      </c>
      <c r="AD64" s="31">
        <v>21961173.565037102</v>
      </c>
      <c r="AE64" s="31">
        <v>393586663.68006903</v>
      </c>
      <c r="AF64" s="31">
        <v>0</v>
      </c>
      <c r="AG64" s="31">
        <v>2.8285714285714302E-4</v>
      </c>
      <c r="AH64" s="31">
        <v>0</v>
      </c>
      <c r="AI64" s="31">
        <v>0</v>
      </c>
      <c r="AJ64" s="31">
        <v>0</v>
      </c>
      <c r="AK64" s="31">
        <v>0</v>
      </c>
      <c r="AL64" s="31">
        <v>0</v>
      </c>
      <c r="AM64" s="31">
        <v>0</v>
      </c>
      <c r="AN64" s="31">
        <v>1229.37976253894</v>
      </c>
      <c r="AO64" s="31">
        <v>1361.04119881115</v>
      </c>
      <c r="AP64" s="31">
        <v>0</v>
      </c>
      <c r="AQ64" s="31">
        <v>28978616.077714302</v>
      </c>
      <c r="AR64" s="31">
        <v>1668.50528649843</v>
      </c>
      <c r="AS64" s="31">
        <v>85991.202000000005</v>
      </c>
      <c r="AT64" s="31">
        <v>0</v>
      </c>
      <c r="AU64" s="31">
        <v>0</v>
      </c>
      <c r="AV64" s="31">
        <v>34595220</v>
      </c>
      <c r="AW64" s="31">
        <v>7012311.42857143</v>
      </c>
      <c r="AX64" s="31">
        <v>13</v>
      </c>
      <c r="AY64" s="31">
        <v>4903</v>
      </c>
      <c r="AZ64" s="31">
        <v>658.59280230723698</v>
      </c>
      <c r="BA64" s="58">
        <v>1076342188326720</v>
      </c>
      <c r="BB64" s="58">
        <v>9668837379201</v>
      </c>
      <c r="BC64" s="31">
        <v>105662.857142857</v>
      </c>
      <c r="BD64" s="31">
        <v>265272.85714285698</v>
      </c>
      <c r="BE64" s="31">
        <v>0</v>
      </c>
      <c r="BF64" s="32">
        <v>1</v>
      </c>
      <c r="BG64" s="33">
        <v>32.513567540517997</v>
      </c>
      <c r="BH64" s="33">
        <v>0.80930016217516099</v>
      </c>
      <c r="BI64" s="33">
        <v>84445322.4234</v>
      </c>
      <c r="BJ64" s="33">
        <v>59307776.747500002</v>
      </c>
      <c r="BK64" s="33">
        <v>479977.93339999998</v>
      </c>
      <c r="BL64" s="33">
        <v>60554744.822300002</v>
      </c>
      <c r="BM64" s="34">
        <f t="shared" si="1"/>
        <v>97.940759095824319</v>
      </c>
    </row>
    <row r="65" spans="1:65" x14ac:dyDescent="0.25">
      <c r="A65" s="28">
        <v>43048.381944444445</v>
      </c>
      <c r="B65" s="29">
        <v>52</v>
      </c>
      <c r="C65" s="29" t="s">
        <v>221</v>
      </c>
      <c r="D65" s="29" t="s">
        <v>164</v>
      </c>
      <c r="E65" s="29" t="s">
        <v>169</v>
      </c>
      <c r="F65" s="30">
        <v>30.626312755667701</v>
      </c>
      <c r="G65" s="31">
        <v>33.749828956514897</v>
      </c>
      <c r="H65" s="31">
        <v>29398737.0883894</v>
      </c>
      <c r="I65" s="31">
        <v>199375.01222571399</v>
      </c>
      <c r="J65" s="31">
        <v>145751.30413800001</v>
      </c>
      <c r="K65" s="31">
        <v>53623.708087714302</v>
      </c>
      <c r="L65" s="31">
        <v>0</v>
      </c>
      <c r="M65" s="31">
        <v>0</v>
      </c>
      <c r="N65" s="31">
        <v>37.803253639058198</v>
      </c>
      <c r="O65" s="31">
        <v>12.826749437280601</v>
      </c>
      <c r="P65" s="31">
        <v>3429.9805382857098</v>
      </c>
      <c r="Q65" s="31">
        <v>658366.73039342905</v>
      </c>
      <c r="R65" s="31">
        <v>0</v>
      </c>
      <c r="S65" s="31">
        <v>0</v>
      </c>
      <c r="T65" s="31">
        <v>0</v>
      </c>
      <c r="U65" s="31">
        <v>0</v>
      </c>
      <c r="V65" s="31">
        <v>0</v>
      </c>
      <c r="W65" s="31">
        <v>0</v>
      </c>
      <c r="X65" s="31">
        <v>0</v>
      </c>
      <c r="Y65" s="31">
        <v>0</v>
      </c>
      <c r="Z65" s="31">
        <v>0</v>
      </c>
      <c r="AA65" s="31">
        <v>0</v>
      </c>
      <c r="AB65" s="31">
        <v>0</v>
      </c>
      <c r="AC65" s="31">
        <v>100.583011479894</v>
      </c>
      <c r="AD65" s="31">
        <v>166655.48230571399</v>
      </c>
      <c r="AE65" s="31">
        <v>5733984.7282708604</v>
      </c>
      <c r="AF65" s="31">
        <v>0</v>
      </c>
      <c r="AG65" s="31">
        <v>141942.784097714</v>
      </c>
      <c r="AH65" s="31">
        <v>0</v>
      </c>
      <c r="AI65" s="31">
        <v>0</v>
      </c>
      <c r="AJ65" s="31">
        <v>0</v>
      </c>
      <c r="AK65" s="31">
        <v>0</v>
      </c>
      <c r="AL65" s="31">
        <v>0</v>
      </c>
      <c r="AM65" s="31">
        <v>0</v>
      </c>
      <c r="AN65" s="31">
        <v>20.325855671429998</v>
      </c>
      <c r="AO65" s="31">
        <v>0</v>
      </c>
      <c r="AP65" s="31">
        <v>0</v>
      </c>
      <c r="AQ65" s="31">
        <v>0</v>
      </c>
      <c r="AR65" s="31">
        <v>37.4669481970761</v>
      </c>
      <c r="AS65" s="31">
        <v>0</v>
      </c>
      <c r="AT65" s="31">
        <v>0</v>
      </c>
      <c r="AU65" s="31">
        <v>0</v>
      </c>
      <c r="AV65" s="31">
        <v>2281192.57142857</v>
      </c>
      <c r="AW65" s="31">
        <v>139087.14285714299</v>
      </c>
      <c r="AX65" s="31">
        <v>37</v>
      </c>
      <c r="AY65" s="31">
        <v>69</v>
      </c>
      <c r="AZ65" s="31">
        <v>23.510618817213999</v>
      </c>
      <c r="BA65" s="58">
        <v>40922882603791</v>
      </c>
      <c r="BB65" s="58">
        <v>232238271259.69901</v>
      </c>
      <c r="BC65" s="31">
        <v>2928.0952380952399</v>
      </c>
      <c r="BD65" s="31">
        <v>6311.3809523809496</v>
      </c>
      <c r="BE65" s="31">
        <v>0</v>
      </c>
      <c r="BF65" s="32">
        <v>1</v>
      </c>
      <c r="BG65" s="33">
        <v>33.717824232466</v>
      </c>
      <c r="BH65" s="33">
        <v>3.6834453713465201</v>
      </c>
      <c r="BI65" s="33">
        <v>69910892.653400004</v>
      </c>
      <c r="BJ65" s="33">
        <v>27654069.068700001</v>
      </c>
      <c r="BK65" s="33">
        <v>1018622.5270999999</v>
      </c>
      <c r="BL65" s="33">
        <v>49606128.444300003</v>
      </c>
      <c r="BM65" s="34">
        <f t="shared" si="1"/>
        <v>55.747283523146208</v>
      </c>
    </row>
    <row r="66" spans="1:65" x14ac:dyDescent="0.25">
      <c r="A66" s="28">
        <v>43048.381944444445</v>
      </c>
      <c r="B66" s="29">
        <v>53</v>
      </c>
      <c r="C66" s="29" t="s">
        <v>222</v>
      </c>
      <c r="D66" s="29" t="s">
        <v>168</v>
      </c>
      <c r="E66" s="29" t="s">
        <v>169</v>
      </c>
      <c r="F66" s="30">
        <v>75.933805968269496</v>
      </c>
      <c r="G66" s="31">
        <v>82.375776315544698</v>
      </c>
      <c r="H66" s="31">
        <v>69447902.134436607</v>
      </c>
      <c r="I66" s="31">
        <v>2794462.85366914</v>
      </c>
      <c r="J66" s="31">
        <v>2034723.0969402899</v>
      </c>
      <c r="K66" s="31">
        <v>759739.75672885706</v>
      </c>
      <c r="L66" s="31">
        <v>0</v>
      </c>
      <c r="M66" s="31">
        <v>0</v>
      </c>
      <c r="N66" s="31">
        <v>120.792877307015</v>
      </c>
      <c r="O66" s="31">
        <v>73.726747000975706</v>
      </c>
      <c r="P66" s="31">
        <v>657329.30617828597</v>
      </c>
      <c r="Q66" s="31">
        <v>3115176.9315605699</v>
      </c>
      <c r="R66" s="31">
        <v>0</v>
      </c>
      <c r="S66" s="31">
        <v>0</v>
      </c>
      <c r="T66" s="31">
        <v>0</v>
      </c>
      <c r="U66" s="31">
        <v>31428.571428571398</v>
      </c>
      <c r="V66" s="31">
        <v>0</v>
      </c>
      <c r="W66" s="31">
        <v>0</v>
      </c>
      <c r="X66" s="31">
        <v>0</v>
      </c>
      <c r="Y66" s="31">
        <v>0</v>
      </c>
      <c r="Z66" s="31">
        <v>0</v>
      </c>
      <c r="AA66" s="31">
        <v>0</v>
      </c>
      <c r="AB66" s="31">
        <v>0</v>
      </c>
      <c r="AC66" s="31">
        <v>288.65188492007002</v>
      </c>
      <c r="AD66" s="31">
        <v>1679721.5282414299</v>
      </c>
      <c r="AE66" s="31">
        <v>15440703.0801006</v>
      </c>
      <c r="AF66" s="31">
        <v>0</v>
      </c>
      <c r="AG66" s="31">
        <v>220505.49044857101</v>
      </c>
      <c r="AH66" s="31">
        <v>0</v>
      </c>
      <c r="AI66" s="31">
        <v>0</v>
      </c>
      <c r="AJ66" s="31">
        <v>0</v>
      </c>
      <c r="AK66" s="31">
        <v>0</v>
      </c>
      <c r="AL66" s="31">
        <v>0</v>
      </c>
      <c r="AM66" s="31">
        <v>0</v>
      </c>
      <c r="AN66" s="31">
        <v>24.6327642822488</v>
      </c>
      <c r="AO66" s="31">
        <v>0</v>
      </c>
      <c r="AP66" s="31">
        <v>0</v>
      </c>
      <c r="AQ66" s="31">
        <v>0</v>
      </c>
      <c r="AR66" s="31">
        <v>47.224602937182702</v>
      </c>
      <c r="AS66" s="31">
        <v>565.71428571428601</v>
      </c>
      <c r="AT66" s="31">
        <v>0</v>
      </c>
      <c r="AU66" s="31">
        <v>328111.18125342898</v>
      </c>
      <c r="AV66" s="31">
        <v>1454372.8571428601</v>
      </c>
      <c r="AW66" s="31">
        <v>369354.85714285698</v>
      </c>
      <c r="AX66" s="31">
        <v>27</v>
      </c>
      <c r="AY66" s="31">
        <v>94</v>
      </c>
      <c r="AZ66" s="31">
        <v>26.673689909563699</v>
      </c>
      <c r="BA66" s="58">
        <v>39179495713713.898</v>
      </c>
      <c r="BB66" s="58">
        <v>750369232921.021</v>
      </c>
      <c r="BC66" s="31">
        <v>3724.2857142857101</v>
      </c>
      <c r="BD66" s="31">
        <v>18099.190476190499</v>
      </c>
      <c r="BE66" s="31">
        <v>0</v>
      </c>
      <c r="BF66" s="32">
        <v>1</v>
      </c>
      <c r="BG66" s="33">
        <v>12.345517182928599</v>
      </c>
      <c r="BH66" s="33">
        <v>3.8511070113483701</v>
      </c>
      <c r="BI66" s="33">
        <v>102446968.567</v>
      </c>
      <c r="BJ66" s="33">
        <v>66897691.147200003</v>
      </c>
      <c r="BK66" s="33">
        <v>2576301.6741999998</v>
      </c>
      <c r="BL66" s="33">
        <v>86074887.488299996</v>
      </c>
      <c r="BM66" s="34">
        <f t="shared" si="1"/>
        <v>77.720335279315094</v>
      </c>
    </row>
    <row r="67" spans="1:65" x14ac:dyDescent="0.25">
      <c r="A67" s="28">
        <v>43048.381944444445</v>
      </c>
      <c r="B67" s="29">
        <v>54</v>
      </c>
      <c r="C67" s="29" t="s">
        <v>223</v>
      </c>
      <c r="D67" s="29" t="s">
        <v>164</v>
      </c>
      <c r="E67" s="29" t="s">
        <v>169</v>
      </c>
      <c r="F67" s="30">
        <v>43.608534204476001</v>
      </c>
      <c r="G67" s="31">
        <v>47.143215524425301</v>
      </c>
      <c r="H67" s="31">
        <v>39935300.086176001</v>
      </c>
      <c r="I67" s="31">
        <v>1408618.4170331401</v>
      </c>
      <c r="J67" s="31">
        <v>709469.81487485697</v>
      </c>
      <c r="K67" s="31">
        <v>699148.60215828603</v>
      </c>
      <c r="L67" s="31">
        <v>0</v>
      </c>
      <c r="M67" s="31">
        <v>0</v>
      </c>
      <c r="N67" s="31">
        <v>54.5714260432812</v>
      </c>
      <c r="O67" s="31">
        <v>113.832161426352</v>
      </c>
      <c r="P67" s="31">
        <v>29187.4058677143</v>
      </c>
      <c r="Q67" s="31">
        <v>5636559.4829845699</v>
      </c>
      <c r="R67" s="31">
        <v>0</v>
      </c>
      <c r="S67" s="31">
        <v>0</v>
      </c>
      <c r="T67" s="31">
        <v>0</v>
      </c>
      <c r="U67" s="31">
        <v>0</v>
      </c>
      <c r="V67" s="31">
        <v>207428.57142857101</v>
      </c>
      <c r="W67" s="31">
        <v>0</v>
      </c>
      <c r="X67" s="31">
        <v>0</v>
      </c>
      <c r="Y67" s="31">
        <v>0</v>
      </c>
      <c r="Z67" s="31">
        <v>0</v>
      </c>
      <c r="AA67" s="31">
        <v>0</v>
      </c>
      <c r="AB67" s="31">
        <v>0</v>
      </c>
      <c r="AC67" s="31">
        <v>49.882116703491903</v>
      </c>
      <c r="AD67" s="31">
        <v>420178.823312286</v>
      </c>
      <c r="AE67" s="31">
        <v>2564779.7410557098</v>
      </c>
      <c r="AF67" s="31">
        <v>0</v>
      </c>
      <c r="AG67" s="31">
        <v>11738.648174</v>
      </c>
      <c r="AH67" s="31">
        <v>0</v>
      </c>
      <c r="AI67" s="31">
        <v>0</v>
      </c>
      <c r="AJ67" s="31">
        <v>0</v>
      </c>
      <c r="AK67" s="31">
        <v>0</v>
      </c>
      <c r="AL67" s="31">
        <v>0</v>
      </c>
      <c r="AM67" s="31">
        <v>0</v>
      </c>
      <c r="AN67" s="31">
        <v>29.110961045721499</v>
      </c>
      <c r="AO67" s="31">
        <v>0</v>
      </c>
      <c r="AP67" s="31">
        <v>0</v>
      </c>
      <c r="AQ67" s="31">
        <v>0</v>
      </c>
      <c r="AR67" s="31">
        <v>66.711243403214198</v>
      </c>
      <c r="AS67" s="31">
        <v>0</v>
      </c>
      <c r="AT67" s="31">
        <v>0</v>
      </c>
      <c r="AU67" s="31">
        <v>0</v>
      </c>
      <c r="AV67" s="31">
        <v>3394584.2857142901</v>
      </c>
      <c r="AW67" s="31">
        <v>212887.714285714</v>
      </c>
      <c r="AX67" s="31">
        <v>45</v>
      </c>
      <c r="AY67" s="31">
        <v>151</v>
      </c>
      <c r="AZ67" s="31">
        <v>20.621639733950399</v>
      </c>
      <c r="BA67" s="58">
        <v>25267377133536.898</v>
      </c>
      <c r="BB67" s="58">
        <v>513637561486.22198</v>
      </c>
      <c r="BC67" s="31">
        <v>4766.1428571428596</v>
      </c>
      <c r="BD67" s="31">
        <v>20640.714285714301</v>
      </c>
      <c r="BE67" s="31">
        <v>0</v>
      </c>
      <c r="BF67" s="32">
        <v>1</v>
      </c>
      <c r="BG67" s="33">
        <v>58.888985695944498</v>
      </c>
      <c r="BH67" s="33">
        <v>3.0754562199989102</v>
      </c>
      <c r="BI67" s="33">
        <v>779488.96120000002</v>
      </c>
      <c r="BJ67" s="33">
        <v>433585.67790000001</v>
      </c>
      <c r="BK67" s="33">
        <v>13334.7377</v>
      </c>
      <c r="BL67" s="33">
        <v>400184.39809999999</v>
      </c>
      <c r="BM67" s="34">
        <f t="shared" si="1"/>
        <v>108.34647226593115</v>
      </c>
    </row>
    <row r="68" spans="1:65" x14ac:dyDescent="0.25">
      <c r="A68" s="28">
        <v>43048.381944444445</v>
      </c>
      <c r="B68" s="29">
        <v>55</v>
      </c>
      <c r="C68" s="29" t="s">
        <v>224</v>
      </c>
      <c r="D68" s="29" t="s">
        <v>164</v>
      </c>
      <c r="E68" s="29" t="s">
        <v>208</v>
      </c>
      <c r="F68" s="30">
        <v>820.64583859473896</v>
      </c>
      <c r="G68" s="31">
        <v>795.55137350626296</v>
      </c>
      <c r="H68" s="31">
        <v>656320554.38720596</v>
      </c>
      <c r="I68" s="31">
        <v>41366499.5287029</v>
      </c>
      <c r="J68" s="31">
        <v>17717670.992905699</v>
      </c>
      <c r="K68" s="31">
        <v>23648828.535797101</v>
      </c>
      <c r="L68" s="31">
        <v>0</v>
      </c>
      <c r="M68" s="31">
        <v>0</v>
      </c>
      <c r="N68" s="31">
        <v>1072.77729554445</v>
      </c>
      <c r="O68" s="31">
        <v>1761.9265925130401</v>
      </c>
      <c r="P68" s="31">
        <v>11301.4521085714</v>
      </c>
      <c r="Q68" s="31">
        <v>68406402.867848605</v>
      </c>
      <c r="R68" s="31">
        <v>0</v>
      </c>
      <c r="S68" s="31">
        <v>1767.8571428571399</v>
      </c>
      <c r="T68" s="31">
        <v>0</v>
      </c>
      <c r="U68" s="31">
        <v>0</v>
      </c>
      <c r="V68" s="31">
        <v>0</v>
      </c>
      <c r="W68" s="31">
        <v>0</v>
      </c>
      <c r="X68" s="31">
        <v>0</v>
      </c>
      <c r="Y68" s="31">
        <v>0</v>
      </c>
      <c r="Z68" s="31">
        <v>22487209.171114299</v>
      </c>
      <c r="AA68" s="31">
        <v>0</v>
      </c>
      <c r="AB68" s="31">
        <v>0</v>
      </c>
      <c r="AC68" s="31">
        <v>1456.4052941202999</v>
      </c>
      <c r="AD68" s="31">
        <v>8166.5406428571396</v>
      </c>
      <c r="AE68" s="31">
        <v>86771072.578079998</v>
      </c>
      <c r="AF68" s="31">
        <v>715157.14285714296</v>
      </c>
      <c r="AG68" s="31">
        <v>0</v>
      </c>
      <c r="AH68" s="31">
        <v>0</v>
      </c>
      <c r="AI68" s="31">
        <v>0</v>
      </c>
      <c r="AJ68" s="31">
        <v>0</v>
      </c>
      <c r="AK68" s="31">
        <v>0</v>
      </c>
      <c r="AL68" s="31">
        <v>0</v>
      </c>
      <c r="AM68" s="31">
        <v>0</v>
      </c>
      <c r="AN68" s="31">
        <v>593.60884673350995</v>
      </c>
      <c r="AO68" s="31">
        <v>0</v>
      </c>
      <c r="AP68" s="31">
        <v>0</v>
      </c>
      <c r="AQ68" s="31">
        <v>0</v>
      </c>
      <c r="AR68" s="31">
        <v>1169.00119695734</v>
      </c>
      <c r="AS68" s="31">
        <v>264787.40828571399</v>
      </c>
      <c r="AT68" s="31">
        <v>0</v>
      </c>
      <c r="AU68" s="31">
        <v>0</v>
      </c>
      <c r="AV68" s="31">
        <v>41450168.571428597</v>
      </c>
      <c r="AW68" s="31">
        <v>3408805.7142857099</v>
      </c>
      <c r="AX68" s="31">
        <v>43</v>
      </c>
      <c r="AY68" s="31">
        <v>3206</v>
      </c>
      <c r="AZ68" s="31">
        <v>611.82534324319499</v>
      </c>
      <c r="BA68" s="58">
        <v>892830644427006</v>
      </c>
      <c r="BB68" s="58">
        <v>8755902573521.4004</v>
      </c>
      <c r="BC68" s="31">
        <v>142591.42857142899</v>
      </c>
      <c r="BD68" s="31">
        <v>381967.14285714302</v>
      </c>
      <c r="BE68" s="31">
        <v>0</v>
      </c>
      <c r="BF68" s="32">
        <v>1</v>
      </c>
      <c r="BG68" s="33">
        <v>78.661470337346401</v>
      </c>
      <c r="BH68" s="33">
        <v>3.76846942744129</v>
      </c>
      <c r="BI68" s="33">
        <v>1500465.2078</v>
      </c>
      <c r="BJ68" s="33">
        <v>464999.03840000002</v>
      </c>
      <c r="BK68" s="33">
        <v>17523.346600000001</v>
      </c>
      <c r="BL68" s="33">
        <v>114580.88529999999</v>
      </c>
      <c r="BM68" s="34">
        <f t="shared" si="1"/>
        <v>405.82601293620837</v>
      </c>
    </row>
    <row r="69" spans="1:65" x14ac:dyDescent="0.25">
      <c r="A69" s="28">
        <v>43048.381944444445</v>
      </c>
      <c r="B69" s="29">
        <v>56</v>
      </c>
      <c r="C69" s="29" t="s">
        <v>225</v>
      </c>
      <c r="D69" s="29" t="s">
        <v>160</v>
      </c>
      <c r="E69" s="29" t="s">
        <v>169</v>
      </c>
      <c r="F69" s="30">
        <v>87.872339888459805</v>
      </c>
      <c r="G69" s="31">
        <v>94.484727582906899</v>
      </c>
      <c r="H69" s="31">
        <v>80070471.098344594</v>
      </c>
      <c r="I69" s="31">
        <v>2791269.1018268601</v>
      </c>
      <c r="J69" s="31">
        <v>2443609.5456300001</v>
      </c>
      <c r="K69" s="31">
        <v>347659.55619685701</v>
      </c>
      <c r="L69" s="31">
        <v>0</v>
      </c>
      <c r="M69" s="31">
        <v>0</v>
      </c>
      <c r="N69" s="31">
        <v>97.695261816820704</v>
      </c>
      <c r="O69" s="31">
        <v>245.45137588155501</v>
      </c>
      <c r="P69" s="31">
        <v>160604.35353914299</v>
      </c>
      <c r="Q69" s="31">
        <v>10937338.3089897</v>
      </c>
      <c r="R69" s="31">
        <v>0</v>
      </c>
      <c r="S69" s="31">
        <v>19507.040950571401</v>
      </c>
      <c r="T69" s="31">
        <v>0</v>
      </c>
      <c r="U69" s="31">
        <v>0</v>
      </c>
      <c r="V69" s="31">
        <v>0</v>
      </c>
      <c r="W69" s="31">
        <v>0</v>
      </c>
      <c r="X69" s="31">
        <v>0</v>
      </c>
      <c r="Y69" s="31">
        <v>0</v>
      </c>
      <c r="Z69" s="31">
        <v>1546625.01368571</v>
      </c>
      <c r="AA69" s="31">
        <v>0</v>
      </c>
      <c r="AB69" s="31">
        <v>0</v>
      </c>
      <c r="AC69" s="31">
        <v>47.634409568906698</v>
      </c>
      <c r="AD69" s="31">
        <v>480339.74795085698</v>
      </c>
      <c r="AE69" s="31">
        <v>2381325.1494057099</v>
      </c>
      <c r="AF69" s="31">
        <v>0</v>
      </c>
      <c r="AG69" s="31">
        <v>0</v>
      </c>
      <c r="AH69" s="31">
        <v>0</v>
      </c>
      <c r="AI69" s="31">
        <v>0</v>
      </c>
      <c r="AJ69" s="31">
        <v>0</v>
      </c>
      <c r="AK69" s="31">
        <v>0</v>
      </c>
      <c r="AL69" s="31">
        <v>0</v>
      </c>
      <c r="AM69" s="31">
        <v>0</v>
      </c>
      <c r="AN69" s="31">
        <v>71.4370302656517</v>
      </c>
      <c r="AO69" s="31">
        <v>87.950039906217796</v>
      </c>
      <c r="AP69" s="31">
        <v>0</v>
      </c>
      <c r="AQ69" s="31">
        <v>1872588.7524111399</v>
      </c>
      <c r="AR69" s="31">
        <v>83.0563310213915</v>
      </c>
      <c r="AS69" s="31">
        <v>0</v>
      </c>
      <c r="AT69" s="31">
        <v>0</v>
      </c>
      <c r="AU69" s="31">
        <v>994855.55693857104</v>
      </c>
      <c r="AV69" s="31">
        <v>2298921.42857143</v>
      </c>
      <c r="AW69" s="31">
        <v>240284</v>
      </c>
      <c r="AX69" s="31">
        <v>20</v>
      </c>
      <c r="AY69" s="31">
        <v>233</v>
      </c>
      <c r="AZ69" s="31">
        <v>43.304719869345902</v>
      </c>
      <c r="BA69" s="58">
        <v>65515604191676.898</v>
      </c>
      <c r="BB69" s="58">
        <v>664093647306.61304</v>
      </c>
      <c r="BC69" s="31">
        <v>7397.76190476191</v>
      </c>
      <c r="BD69" s="31">
        <v>25762.523809523798</v>
      </c>
      <c r="BE69" s="31">
        <v>0</v>
      </c>
      <c r="BF69" s="32">
        <v>1</v>
      </c>
      <c r="BG69" s="33">
        <v>38.242518945130797</v>
      </c>
      <c r="BH69" s="33">
        <v>0.59658148243703901</v>
      </c>
      <c r="BI69" s="33">
        <v>5424498.9170000004</v>
      </c>
      <c r="BJ69" s="33">
        <v>3426582.8226000001</v>
      </c>
      <c r="BK69" s="33">
        <v>20442.3586</v>
      </c>
      <c r="BL69" s="33">
        <v>4154883.1982999998</v>
      </c>
      <c r="BM69" s="34">
        <f t="shared" si="1"/>
        <v>82.471219022522973</v>
      </c>
    </row>
    <row r="70" spans="1:65" x14ac:dyDescent="0.25">
      <c r="A70" s="28">
        <v>43048.381944444445</v>
      </c>
      <c r="B70" s="29">
        <v>57</v>
      </c>
      <c r="C70" s="29" t="s">
        <v>226</v>
      </c>
      <c r="D70" s="29" t="s">
        <v>164</v>
      </c>
      <c r="E70" s="29" t="s">
        <v>208</v>
      </c>
      <c r="F70" s="30">
        <v>932.27415623429101</v>
      </c>
      <c r="G70" s="31">
        <v>774.743645692212</v>
      </c>
      <c r="H70" s="31">
        <v>667584519.82586598</v>
      </c>
      <c r="I70" s="31">
        <v>11854457.5977771</v>
      </c>
      <c r="J70" s="31">
        <v>605520.56107714295</v>
      </c>
      <c r="K70" s="31">
        <v>11248937.036699999</v>
      </c>
      <c r="L70" s="31">
        <v>0</v>
      </c>
      <c r="M70" s="31">
        <v>0</v>
      </c>
      <c r="N70" s="31">
        <v>1531.5632465666499</v>
      </c>
      <c r="O70" s="31">
        <v>1553.6665471839201</v>
      </c>
      <c r="P70" s="31">
        <v>0</v>
      </c>
      <c r="Q70" s="31">
        <v>80161494.994397104</v>
      </c>
      <c r="R70" s="31">
        <v>0</v>
      </c>
      <c r="S70" s="31">
        <v>0</v>
      </c>
      <c r="T70" s="31">
        <v>0</v>
      </c>
      <c r="U70" s="31">
        <v>0</v>
      </c>
      <c r="V70" s="31">
        <v>0</v>
      </c>
      <c r="W70" s="31">
        <v>0</v>
      </c>
      <c r="X70" s="31">
        <v>0</v>
      </c>
      <c r="Y70" s="31">
        <v>0</v>
      </c>
      <c r="Z70" s="31">
        <v>0</v>
      </c>
      <c r="AA70" s="31">
        <v>0</v>
      </c>
      <c r="AB70" s="31">
        <v>0</v>
      </c>
      <c r="AC70" s="31">
        <v>3041.0231925160301</v>
      </c>
      <c r="AD70" s="31">
        <v>458503.96133142902</v>
      </c>
      <c r="AE70" s="31">
        <v>181101306.86387101</v>
      </c>
      <c r="AF70" s="31">
        <v>0</v>
      </c>
      <c r="AG70" s="31">
        <v>1131428.57142857</v>
      </c>
      <c r="AH70" s="31">
        <v>0</v>
      </c>
      <c r="AI70" s="31">
        <v>0</v>
      </c>
      <c r="AJ70" s="31">
        <v>0</v>
      </c>
      <c r="AK70" s="31">
        <v>0</v>
      </c>
      <c r="AL70" s="31">
        <v>0</v>
      </c>
      <c r="AM70" s="31">
        <v>0</v>
      </c>
      <c r="AN70" s="31">
        <v>490.51557644400998</v>
      </c>
      <c r="AO70" s="31">
        <v>0</v>
      </c>
      <c r="AP70" s="31">
        <v>0</v>
      </c>
      <c r="AQ70" s="31">
        <v>0</v>
      </c>
      <c r="AR70" s="31">
        <v>789.413425269502</v>
      </c>
      <c r="AS70" s="31">
        <v>0</v>
      </c>
      <c r="AT70" s="31">
        <v>0</v>
      </c>
      <c r="AU70" s="31">
        <v>0</v>
      </c>
      <c r="AV70" s="31">
        <v>28732817.142857101</v>
      </c>
      <c r="AW70" s="31">
        <v>2998002.8571428601</v>
      </c>
      <c r="AX70" s="31">
        <v>40</v>
      </c>
      <c r="AY70" s="31">
        <v>2074</v>
      </c>
      <c r="AZ70" s="31">
        <v>682.13330406252896</v>
      </c>
      <c r="BA70" s="58">
        <v>1175483326202460</v>
      </c>
      <c r="BB70" s="58">
        <v>7033288074483.79</v>
      </c>
      <c r="BC70" s="31">
        <v>66911.428571428594</v>
      </c>
      <c r="BD70" s="31">
        <v>220534.285714286</v>
      </c>
      <c r="BE70" s="31">
        <v>0</v>
      </c>
      <c r="BF70" s="32">
        <v>1</v>
      </c>
      <c r="BG70" s="33">
        <v>18.121829130040901</v>
      </c>
      <c r="BH70" s="33">
        <v>0.62028716167775999</v>
      </c>
      <c r="BI70" s="33">
        <v>35724936.732199997</v>
      </c>
      <c r="BJ70" s="33">
        <v>26306112.8105</v>
      </c>
      <c r="BK70" s="33">
        <v>163173.4405</v>
      </c>
      <c r="BL70" s="33">
        <v>20727548.424199998</v>
      </c>
      <c r="BM70" s="34">
        <f t="shared" si="1"/>
        <v>126.91376844058833</v>
      </c>
    </row>
    <row r="71" spans="1:65" x14ac:dyDescent="0.25">
      <c r="A71" s="28">
        <v>43048.381944444445</v>
      </c>
      <c r="B71" s="29">
        <v>58</v>
      </c>
      <c r="C71" s="29" t="s">
        <v>227</v>
      </c>
      <c r="D71" s="29" t="s">
        <v>164</v>
      </c>
      <c r="E71" s="29" t="s">
        <v>208</v>
      </c>
      <c r="F71" s="30">
        <v>655.00691505859902</v>
      </c>
      <c r="G71" s="31">
        <v>603.83928303543905</v>
      </c>
      <c r="H71" s="31">
        <v>523734211.76735997</v>
      </c>
      <c r="I71" s="31">
        <v>5824110.2337942896</v>
      </c>
      <c r="J71" s="31">
        <v>1489775.45272286</v>
      </c>
      <c r="K71" s="31">
        <v>4334334.7810714301</v>
      </c>
      <c r="L71" s="31">
        <v>0</v>
      </c>
      <c r="M71" s="31">
        <v>0</v>
      </c>
      <c r="N71" s="31">
        <v>970.87399408106603</v>
      </c>
      <c r="O71" s="31">
        <v>1289.98750262869</v>
      </c>
      <c r="P71" s="31">
        <v>151849.02074571399</v>
      </c>
      <c r="Q71" s="31">
        <v>36478933.6674086</v>
      </c>
      <c r="R71" s="31">
        <v>0</v>
      </c>
      <c r="S71" s="31">
        <v>21214.285714285699</v>
      </c>
      <c r="T71" s="31">
        <v>0</v>
      </c>
      <c r="U71" s="31">
        <v>0</v>
      </c>
      <c r="V71" s="31">
        <v>282857.14285714302</v>
      </c>
      <c r="W71" s="31">
        <v>0</v>
      </c>
      <c r="X71" s="31">
        <v>0</v>
      </c>
      <c r="Y71" s="31">
        <v>0</v>
      </c>
      <c r="Z71" s="31">
        <v>29622108.780000001</v>
      </c>
      <c r="AA71" s="31">
        <v>0</v>
      </c>
      <c r="AB71" s="31">
        <v>0</v>
      </c>
      <c r="AC71" s="31">
        <v>1622.6344796145099</v>
      </c>
      <c r="AD71" s="31">
        <v>31115259.305271398</v>
      </c>
      <c r="AE71" s="31">
        <v>61568332.611248598</v>
      </c>
      <c r="AF71" s="31">
        <v>0</v>
      </c>
      <c r="AG71" s="31">
        <v>0</v>
      </c>
      <c r="AH71" s="31">
        <v>4797119.47628571</v>
      </c>
      <c r="AI71" s="31">
        <v>0</v>
      </c>
      <c r="AJ71" s="31">
        <v>0</v>
      </c>
      <c r="AK71" s="31">
        <v>0</v>
      </c>
      <c r="AL71" s="31">
        <v>0</v>
      </c>
      <c r="AM71" s="31">
        <v>0</v>
      </c>
      <c r="AN71" s="31">
        <v>390.30746805929101</v>
      </c>
      <c r="AO71" s="31">
        <v>0</v>
      </c>
      <c r="AP71" s="31">
        <v>0</v>
      </c>
      <c r="AQ71" s="31">
        <v>0</v>
      </c>
      <c r="AR71" s="31">
        <v>684.51290788766801</v>
      </c>
      <c r="AS71" s="31">
        <v>0</v>
      </c>
      <c r="AT71" s="31">
        <v>0</v>
      </c>
      <c r="AU71" s="31">
        <v>0</v>
      </c>
      <c r="AV71" s="31">
        <v>20986208.571428601</v>
      </c>
      <c r="AW71" s="31">
        <v>1747868.57142857</v>
      </c>
      <c r="AX71" s="31">
        <v>32</v>
      </c>
      <c r="AY71" s="31">
        <v>2074</v>
      </c>
      <c r="AZ71" s="31">
        <v>486.40949629020599</v>
      </c>
      <c r="BA71" s="58">
        <v>835253711333907</v>
      </c>
      <c r="BB71" s="58">
        <v>3734095759126.7002</v>
      </c>
      <c r="BC71" s="31">
        <v>92777.142857142899</v>
      </c>
      <c r="BD71" s="31">
        <v>119287.142857143</v>
      </c>
      <c r="BE71" s="31">
        <v>0</v>
      </c>
      <c r="BF71" s="32">
        <v>1</v>
      </c>
      <c r="BG71" s="33">
        <v>19.423964460399599</v>
      </c>
      <c r="BH71" s="33">
        <v>4.8233195113442999</v>
      </c>
      <c r="BI71" s="33">
        <v>13286553.3564</v>
      </c>
      <c r="BJ71" s="33">
        <v>7707827.1764000002</v>
      </c>
      <c r="BK71" s="33">
        <v>371773.13209999999</v>
      </c>
      <c r="BL71" s="33">
        <v>9900307.5026999991</v>
      </c>
      <c r="BM71" s="34">
        <f t="shared" si="1"/>
        <v>77.854421938893623</v>
      </c>
    </row>
    <row r="72" spans="1:65" x14ac:dyDescent="0.25">
      <c r="A72" s="28">
        <v>43048.381944444445</v>
      </c>
      <c r="B72" s="29">
        <v>59</v>
      </c>
      <c r="C72" s="29" t="s">
        <v>228</v>
      </c>
      <c r="D72" s="29" t="s">
        <v>164</v>
      </c>
      <c r="E72" s="29" t="s">
        <v>208</v>
      </c>
      <c r="F72" s="30">
        <v>640.09674819486895</v>
      </c>
      <c r="G72" s="31">
        <v>715.98151274771806</v>
      </c>
      <c r="H72" s="31">
        <v>621865521.25547099</v>
      </c>
      <c r="I72" s="31">
        <v>6039915.0529457098</v>
      </c>
      <c r="J72" s="31">
        <v>1774356.0923314299</v>
      </c>
      <c r="K72" s="31">
        <v>4265558.9606142901</v>
      </c>
      <c r="L72" s="31">
        <v>0</v>
      </c>
      <c r="M72" s="31">
        <v>0</v>
      </c>
      <c r="N72" s="31">
        <v>749.84314705504903</v>
      </c>
      <c r="O72" s="31">
        <v>1383.7982485074699</v>
      </c>
      <c r="P72" s="31">
        <v>422503.12660285702</v>
      </c>
      <c r="Q72" s="31">
        <v>70903443.685422897</v>
      </c>
      <c r="R72" s="31">
        <v>0</v>
      </c>
      <c r="S72" s="31">
        <v>71185.714285714304</v>
      </c>
      <c r="T72" s="31">
        <v>0</v>
      </c>
      <c r="U72" s="31">
        <v>0</v>
      </c>
      <c r="V72" s="31">
        <v>0</v>
      </c>
      <c r="W72" s="31">
        <v>0</v>
      </c>
      <c r="X72" s="31">
        <v>0</v>
      </c>
      <c r="Y72" s="31">
        <v>0</v>
      </c>
      <c r="Z72" s="31">
        <v>0</v>
      </c>
      <c r="AA72" s="31">
        <v>0</v>
      </c>
      <c r="AB72" s="31">
        <v>0</v>
      </c>
      <c r="AC72" s="31">
        <v>865.73119265767696</v>
      </c>
      <c r="AD72" s="31">
        <v>3406165.9087971398</v>
      </c>
      <c r="AE72" s="31">
        <v>48603139.696037099</v>
      </c>
      <c r="AF72" s="31">
        <v>0</v>
      </c>
      <c r="AG72" s="31">
        <v>0</v>
      </c>
      <c r="AH72" s="31">
        <v>0</v>
      </c>
      <c r="AI72" s="31">
        <v>0</v>
      </c>
      <c r="AJ72" s="31">
        <v>0</v>
      </c>
      <c r="AK72" s="31">
        <v>0</v>
      </c>
      <c r="AL72" s="31">
        <v>0</v>
      </c>
      <c r="AM72" s="31">
        <v>0</v>
      </c>
      <c r="AN72" s="31">
        <v>454.46558478183903</v>
      </c>
      <c r="AO72" s="31">
        <v>22.536547046369499</v>
      </c>
      <c r="AP72" s="31">
        <v>0</v>
      </c>
      <c r="AQ72" s="31">
        <v>479837.013857143</v>
      </c>
      <c r="AR72" s="31">
        <v>926.62171085497698</v>
      </c>
      <c r="AS72" s="31">
        <v>0</v>
      </c>
      <c r="AT72" s="31">
        <v>0</v>
      </c>
      <c r="AU72" s="31">
        <v>14260903.073434301</v>
      </c>
      <c r="AV72" s="31">
        <v>33377802.857142899</v>
      </c>
      <c r="AW72" s="31">
        <v>3254554.2857142901</v>
      </c>
      <c r="AX72" s="31">
        <v>17</v>
      </c>
      <c r="AY72" s="31">
        <v>2263</v>
      </c>
      <c r="AZ72" s="31">
        <v>414.23849644416902</v>
      </c>
      <c r="BA72" s="58">
        <v>606511842763720</v>
      </c>
      <c r="BB72" s="58">
        <v>5210309374353.9102</v>
      </c>
      <c r="BC72" s="31">
        <v>83411.428571428594</v>
      </c>
      <c r="BD72" s="31">
        <v>269562.85714285698</v>
      </c>
      <c r="BE72" s="31">
        <v>0</v>
      </c>
      <c r="BF72" s="32">
        <v>1</v>
      </c>
      <c r="BG72" s="33">
        <v>23.7587262675797</v>
      </c>
      <c r="BH72" s="33">
        <v>4.15706982868425</v>
      </c>
      <c r="BI72" s="33">
        <v>4389698.0376000004</v>
      </c>
      <c r="BJ72" s="33">
        <v>3252606.3158</v>
      </c>
      <c r="BK72" s="33">
        <v>135213.1158</v>
      </c>
      <c r="BL72" s="33">
        <v>3710467.7536999998</v>
      </c>
      <c r="BM72" s="34">
        <f t="shared" si="1"/>
        <v>87.660277132352647</v>
      </c>
    </row>
    <row r="73" spans="1:65" x14ac:dyDescent="0.25">
      <c r="A73" s="28">
        <v>43048.381944444445</v>
      </c>
      <c r="B73" s="29">
        <v>60</v>
      </c>
      <c r="C73" s="29" t="s">
        <v>229</v>
      </c>
      <c r="D73" s="29" t="s">
        <v>160</v>
      </c>
      <c r="E73" s="29" t="s">
        <v>169</v>
      </c>
      <c r="F73" s="30">
        <v>26.3371328149547</v>
      </c>
      <c r="G73" s="31">
        <v>32.334678181481202</v>
      </c>
      <c r="H73" s="31">
        <v>23707562.301242299</v>
      </c>
      <c r="I73" s="31">
        <v>4649483.0273697097</v>
      </c>
      <c r="J73" s="31">
        <v>4459088.0990417199</v>
      </c>
      <c r="K73" s="31">
        <v>190394.92832800001</v>
      </c>
      <c r="L73" s="31">
        <v>0</v>
      </c>
      <c r="M73" s="31">
        <v>0</v>
      </c>
      <c r="N73" s="31">
        <v>19.036275842080801</v>
      </c>
      <c r="O73" s="31">
        <v>25.017111619069698</v>
      </c>
      <c r="P73" s="31">
        <v>542163.71803628595</v>
      </c>
      <c r="Q73" s="31">
        <v>748595.27491571405</v>
      </c>
      <c r="R73" s="31">
        <v>0</v>
      </c>
      <c r="S73" s="31">
        <v>0</v>
      </c>
      <c r="T73" s="31">
        <v>0</v>
      </c>
      <c r="U73" s="31">
        <v>0</v>
      </c>
      <c r="V73" s="31">
        <v>0</v>
      </c>
      <c r="W73" s="31">
        <v>0</v>
      </c>
      <c r="X73" s="31">
        <v>0</v>
      </c>
      <c r="Y73" s="31">
        <v>0</v>
      </c>
      <c r="Z73" s="31">
        <v>0</v>
      </c>
      <c r="AA73" s="31">
        <v>0</v>
      </c>
      <c r="AB73" s="31">
        <v>0</v>
      </c>
      <c r="AC73" s="31">
        <v>7.8082022545570497</v>
      </c>
      <c r="AD73" s="31">
        <v>164236.67741171399</v>
      </c>
      <c r="AE73" s="31">
        <v>304845.620564571</v>
      </c>
      <c r="AF73" s="31">
        <v>0</v>
      </c>
      <c r="AG73" s="31">
        <v>0</v>
      </c>
      <c r="AH73" s="31">
        <v>0</v>
      </c>
      <c r="AI73" s="31">
        <v>0</v>
      </c>
      <c r="AJ73" s="31">
        <v>24.283513652615699</v>
      </c>
      <c r="AK73" s="31">
        <v>0</v>
      </c>
      <c r="AL73" s="31">
        <v>0</v>
      </c>
      <c r="AM73" s="31">
        <v>3699399.9550200002</v>
      </c>
      <c r="AN73" s="31">
        <v>27.640444421302099</v>
      </c>
      <c r="AO73" s="31">
        <v>0</v>
      </c>
      <c r="AP73" s="31">
        <v>0</v>
      </c>
      <c r="AQ73" s="31">
        <v>0</v>
      </c>
      <c r="AR73" s="31">
        <v>48.313682371675199</v>
      </c>
      <c r="AS73" s="31">
        <v>113062.762855429</v>
      </c>
      <c r="AT73" s="31">
        <v>46625.146740857097</v>
      </c>
      <c r="AU73" s="31">
        <v>1565243.6361068599</v>
      </c>
      <c r="AV73" s="31">
        <v>264744.85714285698</v>
      </c>
      <c r="AW73" s="31">
        <v>276486.57142857101</v>
      </c>
      <c r="AX73" s="31">
        <v>1</v>
      </c>
      <c r="AY73" s="31">
        <v>94</v>
      </c>
      <c r="AZ73" s="31">
        <v>34.607650892231199</v>
      </c>
      <c r="BA73" s="58">
        <v>40066864820593</v>
      </c>
      <c r="BB73" s="58">
        <v>1833350810463.6201</v>
      </c>
      <c r="BC73" s="31">
        <v>3281.6666666666702</v>
      </c>
      <c r="BD73" s="31">
        <v>41647.571428571398</v>
      </c>
      <c r="BE73" s="31">
        <v>0</v>
      </c>
      <c r="BF73" s="32">
        <v>1</v>
      </c>
      <c r="BG73" s="33">
        <v>25.470585113335101</v>
      </c>
      <c r="BH73" s="33">
        <v>3.0185409502388398</v>
      </c>
      <c r="BI73" s="33">
        <v>11273041.470799999</v>
      </c>
      <c r="BJ73" s="33">
        <v>8257969.1184999999</v>
      </c>
      <c r="BK73" s="33">
        <v>249270.1795</v>
      </c>
      <c r="BL73" s="33">
        <v>9805785.3961999994</v>
      </c>
      <c r="BM73" s="34">
        <f t="shared" si="1"/>
        <v>84.215274808075861</v>
      </c>
    </row>
    <row r="74" spans="1:65" x14ac:dyDescent="0.25">
      <c r="A74" s="28">
        <v>43048.381944444445</v>
      </c>
      <c r="B74" s="29">
        <v>61</v>
      </c>
      <c r="C74" s="29" t="s">
        <v>230</v>
      </c>
      <c r="D74" s="29" t="s">
        <v>160</v>
      </c>
      <c r="E74" s="29" t="s">
        <v>169</v>
      </c>
      <c r="F74" s="30">
        <v>18.8721862233641</v>
      </c>
      <c r="G74" s="31">
        <v>17.5112945058906</v>
      </c>
      <c r="H74" s="31">
        <v>13644283.771740301</v>
      </c>
      <c r="I74" s="31">
        <v>1712862.0774508601</v>
      </c>
      <c r="J74" s="31">
        <v>1615702.6908062899</v>
      </c>
      <c r="K74" s="31">
        <v>147423.10093028599</v>
      </c>
      <c r="L74" s="31">
        <v>50263.714285714297</v>
      </c>
      <c r="M74" s="31">
        <v>6.28571428571429</v>
      </c>
      <c r="N74" s="31">
        <v>29.397681101465501</v>
      </c>
      <c r="O74" s="31">
        <v>40.334546722934199</v>
      </c>
      <c r="P74" s="31">
        <v>2080.8280994285701</v>
      </c>
      <c r="Q74" s="31">
        <v>1849547.05701229</v>
      </c>
      <c r="R74" s="31">
        <v>0</v>
      </c>
      <c r="S74" s="31">
        <v>0</v>
      </c>
      <c r="T74" s="31">
        <v>0</v>
      </c>
      <c r="U74" s="31">
        <v>229428.57142857101</v>
      </c>
      <c r="V74" s="31">
        <v>0</v>
      </c>
      <c r="W74" s="31">
        <v>0</v>
      </c>
      <c r="X74" s="31">
        <v>0</v>
      </c>
      <c r="Y74" s="31">
        <v>0</v>
      </c>
      <c r="Z74" s="31">
        <v>0</v>
      </c>
      <c r="AA74" s="31">
        <v>6.28571428571429</v>
      </c>
      <c r="AB74" s="31">
        <v>0</v>
      </c>
      <c r="AC74" s="31">
        <v>2.1025225888748298</v>
      </c>
      <c r="AD74" s="31">
        <v>123124.931383143</v>
      </c>
      <c r="AE74" s="31">
        <v>3133.5001562857101</v>
      </c>
      <c r="AF74" s="31">
        <v>0</v>
      </c>
      <c r="AG74" s="31">
        <v>0</v>
      </c>
      <c r="AH74" s="31">
        <v>0</v>
      </c>
      <c r="AI74" s="31">
        <v>51.837506285714298</v>
      </c>
      <c r="AJ74" s="31">
        <v>45.7559739925874</v>
      </c>
      <c r="AK74" s="31">
        <v>0</v>
      </c>
      <c r="AL74" s="31">
        <v>0</v>
      </c>
      <c r="AM74" s="31">
        <v>6970558.3200000003</v>
      </c>
      <c r="AN74" s="31">
        <v>9.7075830627361093</v>
      </c>
      <c r="AO74" s="31">
        <v>0.237862215101078</v>
      </c>
      <c r="AP74" s="31">
        <v>50211.857142857101</v>
      </c>
      <c r="AQ74" s="31">
        <v>0</v>
      </c>
      <c r="AR74" s="31">
        <v>16.9099022570432</v>
      </c>
      <c r="AS74" s="31">
        <v>0</v>
      </c>
      <c r="AT74" s="31">
        <v>183625.50247171399</v>
      </c>
      <c r="AU74" s="31">
        <v>0</v>
      </c>
      <c r="AV74" s="31">
        <v>83285.714285714304</v>
      </c>
      <c r="AW74" s="31">
        <v>3686.5714285714298</v>
      </c>
      <c r="AX74" s="31">
        <v>47</v>
      </c>
      <c r="AY74" s="31">
        <v>50</v>
      </c>
      <c r="AZ74" s="31">
        <v>11.974984716064</v>
      </c>
      <c r="BA74" s="58">
        <v>13214961334691.1</v>
      </c>
      <c r="BB74" s="58">
        <v>729533253248.255</v>
      </c>
      <c r="BC74" s="31">
        <v>2290.0952380952399</v>
      </c>
      <c r="BD74" s="31">
        <v>14185.285714285699</v>
      </c>
      <c r="BE74" s="31">
        <v>0</v>
      </c>
      <c r="BF74" s="32">
        <v>1</v>
      </c>
      <c r="BG74" s="33">
        <v>48.668021933279697</v>
      </c>
      <c r="BH74" s="33">
        <v>6.5978328142907001</v>
      </c>
      <c r="BI74" s="33">
        <v>4075613.5997000001</v>
      </c>
      <c r="BJ74" s="33">
        <v>1997846.5719000001</v>
      </c>
      <c r="BK74" s="33">
        <v>131814.57670000001</v>
      </c>
      <c r="BL74" s="33">
        <v>2362461.8199999998</v>
      </c>
      <c r="BM74" s="34">
        <f t="shared" si="1"/>
        <v>84.5663009233309</v>
      </c>
    </row>
    <row r="75" spans="1:65" x14ac:dyDescent="0.25">
      <c r="A75" s="28">
        <v>43048.381944444445</v>
      </c>
      <c r="B75" s="29">
        <v>62</v>
      </c>
      <c r="C75" s="29" t="s">
        <v>231</v>
      </c>
      <c r="D75" s="29" t="s">
        <v>160</v>
      </c>
      <c r="E75" s="29" t="s">
        <v>169</v>
      </c>
      <c r="F75" s="30">
        <v>192.050487765524</v>
      </c>
      <c r="G75" s="31">
        <v>213.96769277381401</v>
      </c>
      <c r="H75" s="31">
        <v>184198028.26879501</v>
      </c>
      <c r="I75" s="31">
        <v>3448545.1342634298</v>
      </c>
      <c r="J75" s="31">
        <v>5415491.5830682898</v>
      </c>
      <c r="K75" s="31">
        <v>1283615.7540485701</v>
      </c>
      <c r="L75" s="31">
        <v>3250562.2028534301</v>
      </c>
      <c r="M75" s="31">
        <v>0</v>
      </c>
      <c r="N75" s="31">
        <v>241.630370018402</v>
      </c>
      <c r="O75" s="31">
        <v>118.078393583756</v>
      </c>
      <c r="P75" s="31">
        <v>3899550.51185229</v>
      </c>
      <c r="Q75" s="31">
        <v>2098523.1655708598</v>
      </c>
      <c r="R75" s="31">
        <v>0</v>
      </c>
      <c r="S75" s="31">
        <v>0</v>
      </c>
      <c r="T75" s="31">
        <v>0</v>
      </c>
      <c r="U75" s="31">
        <v>0</v>
      </c>
      <c r="V75" s="31">
        <v>0</v>
      </c>
      <c r="W75" s="31">
        <v>0</v>
      </c>
      <c r="X75" s="31">
        <v>94186.320944571402</v>
      </c>
      <c r="Y75" s="31">
        <v>0</v>
      </c>
      <c r="Z75" s="31">
        <v>0</v>
      </c>
      <c r="AA75" s="31">
        <v>0</v>
      </c>
      <c r="AB75" s="31">
        <v>0</v>
      </c>
      <c r="AC75" s="31">
        <v>606.81271647144899</v>
      </c>
      <c r="AD75" s="31">
        <v>11266037.3981854</v>
      </c>
      <c r="AE75" s="31">
        <v>16902918.928135399</v>
      </c>
      <c r="AF75" s="31">
        <v>0</v>
      </c>
      <c r="AG75" s="31">
        <v>8284571.42857143</v>
      </c>
      <c r="AH75" s="31">
        <v>0</v>
      </c>
      <c r="AI75" s="31">
        <v>1099.59771428571</v>
      </c>
      <c r="AJ75" s="31">
        <v>0</v>
      </c>
      <c r="AK75" s="31">
        <v>0</v>
      </c>
      <c r="AL75" s="31">
        <v>0</v>
      </c>
      <c r="AM75" s="31">
        <v>0</v>
      </c>
      <c r="AN75" s="31">
        <v>120.553400504355</v>
      </c>
      <c r="AO75" s="31">
        <v>12.333067490717699</v>
      </c>
      <c r="AP75" s="31">
        <v>2603466.1398994299</v>
      </c>
      <c r="AQ75" s="31">
        <v>0</v>
      </c>
      <c r="AR75" s="31">
        <v>235.99298677180201</v>
      </c>
      <c r="AS75" s="31">
        <v>0</v>
      </c>
      <c r="AT75" s="31">
        <v>578392.02038828598</v>
      </c>
      <c r="AU75" s="31">
        <v>9395888.6940945704</v>
      </c>
      <c r="AV75" s="31">
        <v>7485478</v>
      </c>
      <c r="AW75" s="31">
        <v>364882.57142857101</v>
      </c>
      <c r="AX75" s="31">
        <v>29</v>
      </c>
      <c r="AY75" s="31">
        <v>522</v>
      </c>
      <c r="AZ75" s="31">
        <v>113.334147250546</v>
      </c>
      <c r="BA75" s="58">
        <v>147311216983147</v>
      </c>
      <c r="BB75" s="58">
        <v>3203834508080.2002</v>
      </c>
      <c r="BC75" s="31">
        <v>13472.9047619048</v>
      </c>
      <c r="BD75" s="31">
        <v>111358.761904762</v>
      </c>
      <c r="BE75" s="31">
        <v>0</v>
      </c>
      <c r="BF75" s="32">
        <v>1</v>
      </c>
      <c r="BG75" s="33">
        <v>35.793812199942003</v>
      </c>
      <c r="BH75" s="33">
        <v>3.1957573790235201</v>
      </c>
      <c r="BI75" s="33">
        <v>798180.37659999996</v>
      </c>
      <c r="BJ75" s="33">
        <v>511160.13709999999</v>
      </c>
      <c r="BK75" s="33">
        <v>16335.4378</v>
      </c>
      <c r="BL75" s="33">
        <v>589450.19180000003</v>
      </c>
      <c r="BM75" s="34">
        <f t="shared" si="1"/>
        <v>86.718122109532914</v>
      </c>
    </row>
    <row r="76" spans="1:65" x14ac:dyDescent="0.25">
      <c r="A76" s="28">
        <v>43048.381944444445</v>
      </c>
      <c r="B76" s="29">
        <v>63</v>
      </c>
      <c r="C76" s="29" t="s">
        <v>232</v>
      </c>
      <c r="D76" s="29" t="s">
        <v>160</v>
      </c>
      <c r="E76" s="29" t="s">
        <v>169</v>
      </c>
      <c r="F76" s="30">
        <v>45.440865072259903</v>
      </c>
      <c r="G76" s="31">
        <v>45.194062590530798</v>
      </c>
      <c r="H76" s="31">
        <v>34321939.110381998</v>
      </c>
      <c r="I76" s="31">
        <v>5312600.4471445698</v>
      </c>
      <c r="J76" s="31">
        <v>5037901.11124143</v>
      </c>
      <c r="K76" s="31">
        <v>274699.33590314299</v>
      </c>
      <c r="L76" s="31">
        <v>0</v>
      </c>
      <c r="M76" s="31">
        <v>0</v>
      </c>
      <c r="N76" s="31">
        <v>53.534782085123403</v>
      </c>
      <c r="O76" s="31">
        <v>33.087205132390103</v>
      </c>
      <c r="P76" s="31">
        <v>1045225.42712971</v>
      </c>
      <c r="Q76" s="31">
        <v>576271.45093571395</v>
      </c>
      <c r="R76" s="31">
        <v>0</v>
      </c>
      <c r="S76" s="31">
        <v>85638.950665714307</v>
      </c>
      <c r="T76" s="31">
        <v>0</v>
      </c>
      <c r="U76" s="31">
        <v>0</v>
      </c>
      <c r="V76" s="31">
        <v>0</v>
      </c>
      <c r="W76" s="31">
        <v>0</v>
      </c>
      <c r="X76" s="31">
        <v>0</v>
      </c>
      <c r="Y76" s="31">
        <v>0</v>
      </c>
      <c r="Z76" s="31">
        <v>0</v>
      </c>
      <c r="AA76" s="31">
        <v>0</v>
      </c>
      <c r="AB76" s="31">
        <v>0</v>
      </c>
      <c r="AC76" s="31">
        <v>2.2829668674951602</v>
      </c>
      <c r="AD76" s="31">
        <v>36448.523571428603</v>
      </c>
      <c r="AE76" s="31">
        <v>100702.04060399999</v>
      </c>
      <c r="AF76" s="31">
        <v>0</v>
      </c>
      <c r="AG76" s="31">
        <v>0</v>
      </c>
      <c r="AH76" s="31">
        <v>0</v>
      </c>
      <c r="AI76" s="31">
        <v>0</v>
      </c>
      <c r="AJ76" s="31">
        <v>125.234174255485</v>
      </c>
      <c r="AK76" s="31">
        <v>0</v>
      </c>
      <c r="AL76" s="31">
        <v>0</v>
      </c>
      <c r="AM76" s="31">
        <v>19078429.309500001</v>
      </c>
      <c r="AN76" s="31">
        <v>37.593750541125502</v>
      </c>
      <c r="AO76" s="31">
        <v>14.6288661308045</v>
      </c>
      <c r="AP76" s="31">
        <v>0</v>
      </c>
      <c r="AQ76" s="31">
        <v>311470.58268857101</v>
      </c>
      <c r="AR76" s="31">
        <v>55.552752800036103</v>
      </c>
      <c r="AS76" s="31">
        <v>20837.142857142899</v>
      </c>
      <c r="AT76" s="31">
        <v>101335.41777857101</v>
      </c>
      <c r="AU76" s="31">
        <v>8142692.3278705701</v>
      </c>
      <c r="AV76" s="31">
        <v>372815.14285714302</v>
      </c>
      <c r="AW76" s="31">
        <v>29929.428571428602</v>
      </c>
      <c r="AX76" s="31">
        <v>19</v>
      </c>
      <c r="AY76" s="31">
        <v>82</v>
      </c>
      <c r="AZ76" s="31">
        <v>42.599632692535998</v>
      </c>
      <c r="BA76" s="58">
        <v>27790839557316.801</v>
      </c>
      <c r="BB76" s="58">
        <v>3802639996990.9302</v>
      </c>
      <c r="BC76" s="31">
        <v>5252.2380952381</v>
      </c>
      <c r="BD76" s="31">
        <v>83565.952380952396</v>
      </c>
      <c r="BE76" s="31">
        <v>0</v>
      </c>
      <c r="BF76" s="32">
        <v>1</v>
      </c>
      <c r="BG76" s="33">
        <v>27.706893007870399</v>
      </c>
      <c r="BH76" s="33">
        <v>3.0153107406280501E-2</v>
      </c>
      <c r="BI76" s="33">
        <v>8642058.2388000004</v>
      </c>
      <c r="BJ76" s="33">
        <v>3876984.1669999999</v>
      </c>
      <c r="BK76" s="33">
        <v>1169.0311999999999</v>
      </c>
      <c r="BL76" s="33">
        <v>6381984.1171000004</v>
      </c>
      <c r="BM76" s="34">
        <f t="shared" si="1"/>
        <v>60.748884608031858</v>
      </c>
    </row>
    <row r="77" spans="1:65" x14ac:dyDescent="0.25">
      <c r="A77" s="28">
        <v>43048.381944444445</v>
      </c>
      <c r="B77" s="29">
        <v>64</v>
      </c>
      <c r="C77" s="29" t="s">
        <v>233</v>
      </c>
      <c r="D77" s="29" t="s">
        <v>168</v>
      </c>
      <c r="E77" s="29" t="s">
        <v>169</v>
      </c>
      <c r="F77" s="30">
        <v>28.384217875149599</v>
      </c>
      <c r="G77" s="31">
        <v>26.352651002680201</v>
      </c>
      <c r="H77" s="31">
        <v>21861747.079303999</v>
      </c>
      <c r="I77" s="31">
        <v>1249146.8908757099</v>
      </c>
      <c r="J77" s="31">
        <v>1246789.74801857</v>
      </c>
      <c r="K77" s="31">
        <v>2357.1428571428601</v>
      </c>
      <c r="L77" s="31">
        <v>0</v>
      </c>
      <c r="M77" s="31">
        <v>0</v>
      </c>
      <c r="N77" s="31">
        <v>43.550383844255997</v>
      </c>
      <c r="O77" s="31">
        <v>120.807182071507</v>
      </c>
      <c r="P77" s="31">
        <v>845959.58877571404</v>
      </c>
      <c r="Q77" s="31">
        <v>5386578.3910180004</v>
      </c>
      <c r="R77" s="31">
        <v>0</v>
      </c>
      <c r="S77" s="31">
        <v>513.98265285714297</v>
      </c>
      <c r="T77" s="31">
        <v>0</v>
      </c>
      <c r="U77" s="31">
        <v>0</v>
      </c>
      <c r="V77" s="31">
        <v>0</v>
      </c>
      <c r="W77" s="31">
        <v>0</v>
      </c>
      <c r="X77" s="31">
        <v>0</v>
      </c>
      <c r="Y77" s="31">
        <v>0</v>
      </c>
      <c r="Z77" s="31">
        <v>0</v>
      </c>
      <c r="AA77" s="31">
        <v>0</v>
      </c>
      <c r="AB77" s="31">
        <v>0</v>
      </c>
      <c r="AC77" s="31">
        <v>9.8439694612608797</v>
      </c>
      <c r="AD77" s="31">
        <v>150809.08768514299</v>
      </c>
      <c r="AE77" s="31">
        <v>440573.11087428598</v>
      </c>
      <c r="AF77" s="31">
        <v>0</v>
      </c>
      <c r="AG77" s="31">
        <v>0</v>
      </c>
      <c r="AH77" s="31">
        <v>0</v>
      </c>
      <c r="AI77" s="31">
        <v>0</v>
      </c>
      <c r="AJ77" s="31">
        <v>0</v>
      </c>
      <c r="AK77" s="31">
        <v>0</v>
      </c>
      <c r="AL77" s="31">
        <v>0</v>
      </c>
      <c r="AM77" s="31">
        <v>0</v>
      </c>
      <c r="AN77" s="31">
        <v>15.2496187785126</v>
      </c>
      <c r="AO77" s="31">
        <v>0</v>
      </c>
      <c r="AP77" s="31">
        <v>0</v>
      </c>
      <c r="AQ77" s="31">
        <v>0</v>
      </c>
      <c r="AR77" s="31">
        <v>33.296490416090798</v>
      </c>
      <c r="AS77" s="31">
        <v>2357.1428571428601</v>
      </c>
      <c r="AT77" s="31">
        <v>65.443355999999994</v>
      </c>
      <c r="AU77" s="31">
        <v>0</v>
      </c>
      <c r="AV77" s="31">
        <v>65151.428571428602</v>
      </c>
      <c r="AW77" s="31">
        <v>8404</v>
      </c>
      <c r="AX77" s="31">
        <v>1</v>
      </c>
      <c r="AY77" s="31">
        <v>145</v>
      </c>
      <c r="AZ77" s="31">
        <v>12.452365919447001</v>
      </c>
      <c r="BA77" s="58">
        <v>14591918459902.6</v>
      </c>
      <c r="BB77" s="58">
        <v>476056240642.02802</v>
      </c>
      <c r="BC77" s="31">
        <v>2258.1428571428601</v>
      </c>
      <c r="BD77" s="31">
        <v>13922.1238095238</v>
      </c>
      <c r="BE77" s="31">
        <v>0</v>
      </c>
      <c r="BF77" s="32">
        <v>1</v>
      </c>
      <c r="BG77" s="33">
        <v>37.012081317911502</v>
      </c>
      <c r="BH77" s="33">
        <v>4.18658419262509</v>
      </c>
      <c r="BI77" s="33">
        <v>2634895.7949999999</v>
      </c>
      <c r="BJ77" s="33">
        <v>1268673.3182999999</v>
      </c>
      <c r="BK77" s="33">
        <v>53114.0766</v>
      </c>
      <c r="BL77" s="33">
        <v>1762730.7272000001</v>
      </c>
      <c r="BM77" s="34">
        <f t="shared" si="1"/>
        <v>71.972043076324937</v>
      </c>
    </row>
    <row r="78" spans="1:65" x14ac:dyDescent="0.25">
      <c r="A78" s="28">
        <v>43048.381944444445</v>
      </c>
      <c r="B78" s="29">
        <v>65</v>
      </c>
      <c r="C78" s="29" t="s">
        <v>234</v>
      </c>
      <c r="D78" s="29" t="s">
        <v>160</v>
      </c>
      <c r="E78" s="29" t="s">
        <v>169</v>
      </c>
      <c r="F78" s="30">
        <v>173.52174057107999</v>
      </c>
      <c r="G78" s="31">
        <v>133.90091922386199</v>
      </c>
      <c r="H78" s="31">
        <v>107145551.57796299</v>
      </c>
      <c r="I78" s="31">
        <v>10272031.1687243</v>
      </c>
      <c r="J78" s="31">
        <v>7888674.3227097103</v>
      </c>
      <c r="K78" s="31">
        <v>3537880.9924762901</v>
      </c>
      <c r="L78" s="31">
        <v>1154524.1464617101</v>
      </c>
      <c r="M78" s="31">
        <v>11587.714285714301</v>
      </c>
      <c r="N78" s="31">
        <v>218.166990049388</v>
      </c>
      <c r="O78" s="31">
        <v>279.73244543554699</v>
      </c>
      <c r="P78" s="31">
        <v>8807914.31549857</v>
      </c>
      <c r="Q78" s="31">
        <v>5464606.9315200001</v>
      </c>
      <c r="R78" s="31">
        <v>0</v>
      </c>
      <c r="S78" s="31">
        <v>143935.44323400001</v>
      </c>
      <c r="T78" s="31">
        <v>0</v>
      </c>
      <c r="U78" s="31">
        <v>0</v>
      </c>
      <c r="V78" s="31">
        <v>0</v>
      </c>
      <c r="W78" s="31">
        <v>0</v>
      </c>
      <c r="X78" s="31">
        <v>0</v>
      </c>
      <c r="Y78" s="31">
        <v>0</v>
      </c>
      <c r="Z78" s="31">
        <v>0</v>
      </c>
      <c r="AA78" s="31">
        <v>11587.714285714301</v>
      </c>
      <c r="AB78" s="31">
        <v>4763.62958971429</v>
      </c>
      <c r="AC78" s="31">
        <v>111.785377289479</v>
      </c>
      <c r="AD78" s="31">
        <v>1069856.0711048599</v>
      </c>
      <c r="AE78" s="31">
        <v>5645715.5738908602</v>
      </c>
      <c r="AF78" s="31">
        <v>0</v>
      </c>
      <c r="AG78" s="31">
        <v>0</v>
      </c>
      <c r="AH78" s="31">
        <v>0</v>
      </c>
      <c r="AI78" s="31">
        <v>0</v>
      </c>
      <c r="AJ78" s="31">
        <v>262.98314742314</v>
      </c>
      <c r="AK78" s="31">
        <v>0</v>
      </c>
      <c r="AL78" s="31">
        <v>0</v>
      </c>
      <c r="AM78" s="31">
        <v>40063388.588059098</v>
      </c>
      <c r="AN78" s="31">
        <v>168.49731243999099</v>
      </c>
      <c r="AO78" s="31">
        <v>109.034654637635</v>
      </c>
      <c r="AP78" s="31">
        <v>1158712.78931886</v>
      </c>
      <c r="AQ78" s="31">
        <v>2204642.3988285698</v>
      </c>
      <c r="AR78" s="31">
        <v>245.625137573046</v>
      </c>
      <c r="AS78" s="31">
        <v>116254.905485714</v>
      </c>
      <c r="AT78" s="31">
        <v>510738.60230171401</v>
      </c>
      <c r="AU78" s="31">
        <v>3240927.0427254299</v>
      </c>
      <c r="AV78" s="31">
        <v>4398434.8571428601</v>
      </c>
      <c r="AW78" s="31">
        <v>1025501.71428571</v>
      </c>
      <c r="AX78" s="31">
        <v>49</v>
      </c>
      <c r="AY78" s="31">
        <v>629</v>
      </c>
      <c r="AZ78" s="31">
        <v>150.83214510929301</v>
      </c>
      <c r="BA78" s="58">
        <v>145200780596943</v>
      </c>
      <c r="BB78" s="58">
        <v>7448195758984.6699</v>
      </c>
      <c r="BC78" s="31">
        <v>22564.666666666701</v>
      </c>
      <c r="BD78" s="31">
        <v>223510.04761904801</v>
      </c>
      <c r="BE78" s="31">
        <v>0</v>
      </c>
      <c r="BF78" s="32">
        <v>1</v>
      </c>
      <c r="BG78" s="33">
        <v>18.439006587138401</v>
      </c>
      <c r="BH78" s="33">
        <v>1.3543587825047101</v>
      </c>
      <c r="BI78" s="33">
        <v>2262110.3413</v>
      </c>
      <c r="BJ78" s="33">
        <v>1626076.4049</v>
      </c>
      <c r="BK78" s="33">
        <v>22022.908599999999</v>
      </c>
      <c r="BL78" s="33">
        <v>1818844.3731</v>
      </c>
      <c r="BM78" s="34">
        <f t="shared" ref="BM78:BM93" si="2">BJ78/BL78*100</f>
        <v>89.401623852432721</v>
      </c>
    </row>
    <row r="79" spans="1:65" x14ac:dyDescent="0.25">
      <c r="A79" s="28">
        <v>43048.381944444445</v>
      </c>
      <c r="B79" s="29">
        <v>66</v>
      </c>
      <c r="C79" s="29" t="s">
        <v>235</v>
      </c>
      <c r="D79" s="29" t="s">
        <v>160</v>
      </c>
      <c r="E79" s="29" t="s">
        <v>208</v>
      </c>
      <c r="F79" s="30">
        <v>603.63039460713901</v>
      </c>
      <c r="G79" s="31">
        <v>738.97909211149204</v>
      </c>
      <c r="H79" s="31">
        <v>552285620.81295395</v>
      </c>
      <c r="I79" s="31">
        <v>95788360.139905706</v>
      </c>
      <c r="J79" s="31">
        <v>93367840.247785702</v>
      </c>
      <c r="K79" s="31">
        <v>2420519.89212</v>
      </c>
      <c r="L79" s="31">
        <v>0</v>
      </c>
      <c r="M79" s="31">
        <v>0</v>
      </c>
      <c r="N79" s="31">
        <v>467.200842230045</v>
      </c>
      <c r="O79" s="31">
        <v>83.721234561431103</v>
      </c>
      <c r="P79" s="31">
        <v>37668.9652114286</v>
      </c>
      <c r="Q79" s="31">
        <v>4281931.8766714297</v>
      </c>
      <c r="R79" s="31">
        <v>0</v>
      </c>
      <c r="S79" s="31">
        <v>0</v>
      </c>
      <c r="T79" s="31">
        <v>0</v>
      </c>
      <c r="U79" s="31">
        <v>0</v>
      </c>
      <c r="V79" s="31">
        <v>0</v>
      </c>
      <c r="W79" s="31">
        <v>0</v>
      </c>
      <c r="X79" s="31">
        <v>0</v>
      </c>
      <c r="Y79" s="31">
        <v>0</v>
      </c>
      <c r="Z79" s="31">
        <v>0</v>
      </c>
      <c r="AA79" s="31">
        <v>0</v>
      </c>
      <c r="AB79" s="31">
        <v>0</v>
      </c>
      <c r="AC79" s="31">
        <v>188.91264713358601</v>
      </c>
      <c r="AD79" s="31">
        <v>10916859.789659999</v>
      </c>
      <c r="AE79" s="31">
        <v>432177.51050571399</v>
      </c>
      <c r="AF79" s="31">
        <v>0</v>
      </c>
      <c r="AG79" s="31">
        <v>0</v>
      </c>
      <c r="AH79" s="31">
        <v>0</v>
      </c>
      <c r="AI79" s="31">
        <v>0</v>
      </c>
      <c r="AJ79" s="31">
        <v>1128.96864499512</v>
      </c>
      <c r="AK79" s="31">
        <v>0</v>
      </c>
      <c r="AL79" s="31">
        <v>0</v>
      </c>
      <c r="AM79" s="31">
        <v>171989384.00185099</v>
      </c>
      <c r="AN79" s="31">
        <v>604.71124947988096</v>
      </c>
      <c r="AO79" s="31">
        <v>0</v>
      </c>
      <c r="AP79" s="31">
        <v>0</v>
      </c>
      <c r="AQ79" s="31">
        <v>0</v>
      </c>
      <c r="AR79" s="31">
        <v>604.65762732335099</v>
      </c>
      <c r="AS79" s="31">
        <v>1030542.85714286</v>
      </c>
      <c r="AT79" s="31">
        <v>86453.588571428598</v>
      </c>
      <c r="AU79" s="31">
        <v>0</v>
      </c>
      <c r="AV79" s="31">
        <v>7935180</v>
      </c>
      <c r="AW79" s="31">
        <v>270882.85714285698</v>
      </c>
      <c r="AX79" s="31">
        <v>28</v>
      </c>
      <c r="AY79" s="31">
        <v>2074</v>
      </c>
      <c r="AZ79" s="31">
        <v>1209.47612111629</v>
      </c>
      <c r="BA79" s="58">
        <v>944987703644516</v>
      </c>
      <c r="BB79" s="58">
        <v>72574289483845</v>
      </c>
      <c r="BC79" s="31">
        <v>96030</v>
      </c>
      <c r="BD79" s="31">
        <v>2223461.42857143</v>
      </c>
      <c r="BE79" s="31">
        <v>0</v>
      </c>
      <c r="BF79" s="32">
        <v>1</v>
      </c>
      <c r="BG79" s="33">
        <v>17.758345422539499</v>
      </c>
      <c r="BH79" s="33">
        <v>2.8941024254693999</v>
      </c>
      <c r="BI79" s="33">
        <v>7720480.6065999996</v>
      </c>
      <c r="BJ79" s="33">
        <v>6032629.8117000004</v>
      </c>
      <c r="BK79" s="33">
        <v>174590.48569999999</v>
      </c>
      <c r="BL79" s="33">
        <v>6376013.2663000003</v>
      </c>
      <c r="BM79" s="34">
        <f t="shared" si="2"/>
        <v>94.614448868622489</v>
      </c>
    </row>
    <row r="80" spans="1:65" x14ac:dyDescent="0.25">
      <c r="A80" s="28">
        <v>43048.381944444445</v>
      </c>
      <c r="B80" s="29">
        <v>67</v>
      </c>
      <c r="C80" s="29" t="s">
        <v>236</v>
      </c>
      <c r="D80" s="29" t="s">
        <v>187</v>
      </c>
      <c r="E80" s="29" t="s">
        <v>169</v>
      </c>
      <c r="F80" s="30">
        <v>28.211117947664199</v>
      </c>
      <c r="G80" s="31">
        <v>17.366293108549101</v>
      </c>
      <c r="H80" s="31">
        <v>13633680.557190601</v>
      </c>
      <c r="I80" s="31">
        <v>1596307.44841543</v>
      </c>
      <c r="J80" s="31">
        <v>1722853.00214971</v>
      </c>
      <c r="K80" s="31">
        <v>115558.00340857101</v>
      </c>
      <c r="L80" s="31">
        <v>242103.557142857</v>
      </c>
      <c r="M80" s="31">
        <v>0</v>
      </c>
      <c r="N80" s="31">
        <v>28.865400777766499</v>
      </c>
      <c r="O80" s="31">
        <v>47.120121916893098</v>
      </c>
      <c r="P80" s="31">
        <v>1793768.8656705699</v>
      </c>
      <c r="Q80" s="31">
        <v>637395.93222171406</v>
      </c>
      <c r="R80" s="31">
        <v>0</v>
      </c>
      <c r="S80" s="31">
        <v>0</v>
      </c>
      <c r="T80" s="31">
        <v>0</v>
      </c>
      <c r="U80" s="31">
        <v>0</v>
      </c>
      <c r="V80" s="31">
        <v>0</v>
      </c>
      <c r="W80" s="31">
        <v>0</v>
      </c>
      <c r="X80" s="31">
        <v>0</v>
      </c>
      <c r="Y80" s="31">
        <v>0</v>
      </c>
      <c r="Z80" s="31">
        <v>0</v>
      </c>
      <c r="AA80" s="31">
        <v>0</v>
      </c>
      <c r="AB80" s="31">
        <v>0</v>
      </c>
      <c r="AC80" s="31">
        <v>16.2337378354351</v>
      </c>
      <c r="AD80" s="31">
        <v>720440.18113571405</v>
      </c>
      <c r="AE80" s="31">
        <v>254811.073933429</v>
      </c>
      <c r="AF80" s="31">
        <v>0</v>
      </c>
      <c r="AG80" s="31">
        <v>0</v>
      </c>
      <c r="AH80" s="31">
        <v>0</v>
      </c>
      <c r="AI80" s="31">
        <v>0</v>
      </c>
      <c r="AJ80" s="31">
        <v>23.2423425809713</v>
      </c>
      <c r="AK80" s="31">
        <v>0</v>
      </c>
      <c r="AL80" s="31">
        <v>0</v>
      </c>
      <c r="AM80" s="31">
        <v>3540785.83225714</v>
      </c>
      <c r="AN80" s="31">
        <v>38.401659956677001</v>
      </c>
      <c r="AO80" s="31">
        <v>71.365121934235404</v>
      </c>
      <c r="AP80" s="31">
        <v>242735.79125714299</v>
      </c>
      <c r="AQ80" s="31">
        <v>1494988.1784671401</v>
      </c>
      <c r="AR80" s="31">
        <v>13.167838405089899</v>
      </c>
      <c r="AS80" s="31">
        <v>0</v>
      </c>
      <c r="AT80" s="31">
        <v>0</v>
      </c>
      <c r="AU80" s="31">
        <v>231697.02350771401</v>
      </c>
      <c r="AV80" s="31">
        <v>115509.428571429</v>
      </c>
      <c r="AW80" s="31">
        <v>42607.714285714297</v>
      </c>
      <c r="AX80" s="31">
        <v>29</v>
      </c>
      <c r="AY80" s="31">
        <v>44</v>
      </c>
      <c r="AZ80" s="31">
        <v>30.6720195307057</v>
      </c>
      <c r="BA80" s="58">
        <v>18327281882630.5</v>
      </c>
      <c r="BB80" s="58">
        <v>1018907797720.3101</v>
      </c>
      <c r="BC80" s="31">
        <v>3496.9523809523798</v>
      </c>
      <c r="BD80" s="31">
        <v>66157.142857142899</v>
      </c>
      <c r="BE80" s="31">
        <v>0</v>
      </c>
      <c r="BF80" s="32">
        <v>1</v>
      </c>
      <c r="BG80" s="33">
        <v>138.38136379319701</v>
      </c>
      <c r="BH80" s="33">
        <v>8.1403339614430799</v>
      </c>
      <c r="BI80" s="33">
        <v>554178.16709999996</v>
      </c>
      <c r="BJ80" s="33">
        <v>301275.95890000003</v>
      </c>
      <c r="BK80" s="33">
        <v>24524.869200000001</v>
      </c>
      <c r="BL80" s="33">
        <v>85987.893299999996</v>
      </c>
      <c r="BM80" s="34">
        <f t="shared" si="2"/>
        <v>350.37020601131536</v>
      </c>
    </row>
    <row r="81" spans="1:65" x14ac:dyDescent="0.25">
      <c r="A81" s="28">
        <v>43048.381944444445</v>
      </c>
      <c r="B81" s="29">
        <v>68</v>
      </c>
      <c r="C81" s="29" t="s">
        <v>237</v>
      </c>
      <c r="D81" s="29" t="s">
        <v>160</v>
      </c>
      <c r="E81" s="29" t="s">
        <v>169</v>
      </c>
      <c r="F81" s="30">
        <v>191.26760937721301</v>
      </c>
      <c r="G81" s="31">
        <v>232.31734122226001</v>
      </c>
      <c r="H81" s="31">
        <v>161402074.254143</v>
      </c>
      <c r="I81" s="31">
        <v>42335898.143458903</v>
      </c>
      <c r="J81" s="31">
        <v>26769827.585119098</v>
      </c>
      <c r="K81" s="31">
        <v>16399531.085768299</v>
      </c>
      <c r="L81" s="31">
        <v>833460.52742857102</v>
      </c>
      <c r="M81" s="31">
        <v>977.42857142857099</v>
      </c>
      <c r="N81" s="31">
        <v>211.85784842924301</v>
      </c>
      <c r="O81" s="31">
        <v>281.43610257807001</v>
      </c>
      <c r="P81" s="31">
        <v>12623151.9428866</v>
      </c>
      <c r="Q81" s="31">
        <v>616992.72713571403</v>
      </c>
      <c r="R81" s="31">
        <v>9023.9535319999995</v>
      </c>
      <c r="S81" s="31">
        <v>1257142.8571428601</v>
      </c>
      <c r="T81" s="31">
        <v>0</v>
      </c>
      <c r="U81" s="31">
        <v>0</v>
      </c>
      <c r="V81" s="31">
        <v>0</v>
      </c>
      <c r="W81" s="31">
        <v>0</v>
      </c>
      <c r="X81" s="31">
        <v>0</v>
      </c>
      <c r="Y81" s="31">
        <v>0</v>
      </c>
      <c r="Z81" s="31">
        <v>0</v>
      </c>
      <c r="AA81" s="31">
        <v>977.42857142857099</v>
      </c>
      <c r="AB81" s="31">
        <v>13419.3913291429</v>
      </c>
      <c r="AC81" s="31">
        <v>354.13744270965901</v>
      </c>
      <c r="AD81" s="31">
        <v>12272159.019475101</v>
      </c>
      <c r="AE81" s="31">
        <v>7429660.7512851404</v>
      </c>
      <c r="AF81" s="31">
        <v>0</v>
      </c>
      <c r="AG81" s="31">
        <v>1571428.57142857</v>
      </c>
      <c r="AH81" s="31">
        <v>0</v>
      </c>
      <c r="AI81" s="31">
        <v>1764.77990857143</v>
      </c>
      <c r="AJ81" s="31">
        <v>0</v>
      </c>
      <c r="AK81" s="31">
        <v>0</v>
      </c>
      <c r="AL81" s="31">
        <v>0</v>
      </c>
      <c r="AM81" s="31">
        <v>0</v>
      </c>
      <c r="AN81" s="31">
        <v>129.627638480136</v>
      </c>
      <c r="AO81" s="31">
        <v>87.8699828910771</v>
      </c>
      <c r="AP81" s="31">
        <v>9370956.8967142906</v>
      </c>
      <c r="AQ81" s="31">
        <v>925715.18479314295</v>
      </c>
      <c r="AR81" s="31">
        <v>248.34126403546699</v>
      </c>
      <c r="AS81" s="31">
        <v>1318638.4013942899</v>
      </c>
      <c r="AT81" s="31">
        <v>3617043.1175748599</v>
      </c>
      <c r="AU81" s="31">
        <v>10146488.523351699</v>
      </c>
      <c r="AV81" s="31">
        <v>142871.14285714299</v>
      </c>
      <c r="AW81" s="31">
        <v>45866.857142857101</v>
      </c>
      <c r="AX81" s="31">
        <v>42</v>
      </c>
      <c r="AY81" s="31">
        <v>101</v>
      </c>
      <c r="AZ81" s="31">
        <v>52.6716685138625</v>
      </c>
      <c r="BA81" s="58">
        <v>90045354902073.094</v>
      </c>
      <c r="BB81" s="58">
        <v>661508760689.66296</v>
      </c>
      <c r="BC81" s="31">
        <v>4829.5238095238101</v>
      </c>
      <c r="BD81" s="31">
        <v>18376.285714285699</v>
      </c>
      <c r="BE81" s="31">
        <v>0</v>
      </c>
      <c r="BF81" s="32">
        <v>1</v>
      </c>
      <c r="BG81" s="33">
        <v>15.423880383097099</v>
      </c>
      <c r="BH81" s="33">
        <v>2.33464608511601</v>
      </c>
      <c r="BI81" s="33">
        <v>3182627.2958999998</v>
      </c>
      <c r="BJ81" s="33">
        <v>2353139.1139000002</v>
      </c>
      <c r="BK81" s="33">
        <v>54937.470200000003</v>
      </c>
      <c r="BL81" s="33">
        <v>2497618.1535999998</v>
      </c>
      <c r="BM81" s="34">
        <f t="shared" si="2"/>
        <v>94.215327131100835</v>
      </c>
    </row>
    <row r="82" spans="1:65" x14ac:dyDescent="0.25">
      <c r="A82" s="28">
        <v>43048.381944444445</v>
      </c>
      <c r="B82" s="29">
        <v>69</v>
      </c>
      <c r="C82" s="29" t="s">
        <v>238</v>
      </c>
      <c r="D82" s="29" t="s">
        <v>160</v>
      </c>
      <c r="E82" s="29" t="s">
        <v>169</v>
      </c>
      <c r="F82" s="30">
        <v>61.7017052407789</v>
      </c>
      <c r="G82" s="31">
        <v>95.915593181955998</v>
      </c>
      <c r="H82" s="31">
        <v>77936629.934661105</v>
      </c>
      <c r="I82" s="31">
        <v>6179958.71099828</v>
      </c>
      <c r="J82" s="31">
        <v>19239699.753918301</v>
      </c>
      <c r="K82" s="31">
        <v>31634.199422571401</v>
      </c>
      <c r="L82" s="31">
        <v>13091375.242342601</v>
      </c>
      <c r="M82" s="31">
        <v>0</v>
      </c>
      <c r="N82" s="31">
        <v>42.170226874075503</v>
      </c>
      <c r="O82" s="31">
        <v>21.026246485667301</v>
      </c>
      <c r="P82" s="31">
        <v>987164.55499828595</v>
      </c>
      <c r="Q82" s="31">
        <v>93474.387848285696</v>
      </c>
      <c r="R82" s="31">
        <v>0</v>
      </c>
      <c r="S82" s="31">
        <v>0</v>
      </c>
      <c r="T82" s="31">
        <v>0</v>
      </c>
      <c r="U82" s="31">
        <v>0</v>
      </c>
      <c r="V82" s="31">
        <v>0</v>
      </c>
      <c r="W82" s="31">
        <v>0</v>
      </c>
      <c r="X82" s="31">
        <v>0</v>
      </c>
      <c r="Y82" s="31">
        <v>0</v>
      </c>
      <c r="Z82" s="31">
        <v>0</v>
      </c>
      <c r="AA82" s="31">
        <v>0</v>
      </c>
      <c r="AB82" s="31">
        <v>4211.1850439999998</v>
      </c>
      <c r="AC82" s="31">
        <v>36.267297415083803</v>
      </c>
      <c r="AD82" s="31">
        <v>1792912.028622</v>
      </c>
      <c r="AE82" s="31">
        <v>371870.26305000001</v>
      </c>
      <c r="AF82" s="31">
        <v>0</v>
      </c>
      <c r="AG82" s="31">
        <v>0</v>
      </c>
      <c r="AH82" s="31">
        <v>0</v>
      </c>
      <c r="AI82" s="31">
        <v>13996.722784</v>
      </c>
      <c r="AJ82" s="31">
        <v>69.2171367214752</v>
      </c>
      <c r="AK82" s="31">
        <v>0</v>
      </c>
      <c r="AL82" s="31">
        <v>0</v>
      </c>
      <c r="AM82" s="31">
        <v>10544679.6595046</v>
      </c>
      <c r="AN82" s="31">
        <v>47.019295666305403</v>
      </c>
      <c r="AO82" s="31">
        <v>60.865986375859102</v>
      </c>
      <c r="AP82" s="31">
        <v>12848590.5651934</v>
      </c>
      <c r="AQ82" s="31">
        <v>0</v>
      </c>
      <c r="AR82" s="31">
        <v>28.265866944375599</v>
      </c>
      <c r="AS82" s="31">
        <v>28281.314285714299</v>
      </c>
      <c r="AT82" s="31">
        <v>57134.085935142903</v>
      </c>
      <c r="AU82" s="31">
        <v>0</v>
      </c>
      <c r="AV82" s="31">
        <v>126415.142857143</v>
      </c>
      <c r="AW82" s="31">
        <v>36039.142857142899</v>
      </c>
      <c r="AX82" s="31">
        <v>17</v>
      </c>
      <c r="AY82" s="31">
        <v>101</v>
      </c>
      <c r="AZ82" s="31">
        <v>51.926033678681499</v>
      </c>
      <c r="BA82" s="58">
        <v>86388536599179.5</v>
      </c>
      <c r="BB82" s="58">
        <v>866337789280.12903</v>
      </c>
      <c r="BC82" s="31">
        <v>4797.0476190476202</v>
      </c>
      <c r="BD82" s="31">
        <v>21716.0952380952</v>
      </c>
      <c r="BE82" s="31">
        <v>0</v>
      </c>
      <c r="BF82" s="32">
        <v>1</v>
      </c>
      <c r="BG82" s="33">
        <v>24.3024863936568</v>
      </c>
      <c r="BH82" s="33">
        <v>8.9372972955411996</v>
      </c>
      <c r="BI82" s="33">
        <v>762428.78339999996</v>
      </c>
      <c r="BJ82" s="33">
        <v>462451.22360000003</v>
      </c>
      <c r="BK82" s="33">
        <v>41330.640700000004</v>
      </c>
      <c r="BL82" s="33">
        <v>603694.17909999995</v>
      </c>
      <c r="BM82" s="34">
        <f t="shared" si="2"/>
        <v>76.603558492055043</v>
      </c>
    </row>
    <row r="83" spans="1:65" x14ac:dyDescent="0.25">
      <c r="A83" s="28">
        <v>43048.381944444445</v>
      </c>
      <c r="B83" s="29">
        <v>70</v>
      </c>
      <c r="C83" s="29" t="s">
        <v>239</v>
      </c>
      <c r="D83" s="29" t="s">
        <v>168</v>
      </c>
      <c r="E83" s="29" t="s">
        <v>161</v>
      </c>
      <c r="F83" s="30">
        <v>426.32980087232602</v>
      </c>
      <c r="G83" s="31">
        <v>436.78831579387901</v>
      </c>
      <c r="H83" s="31">
        <v>352159511.74022299</v>
      </c>
      <c r="I83" s="31">
        <v>30897526.912132598</v>
      </c>
      <c r="J83" s="31">
        <v>27381933.5940951</v>
      </c>
      <c r="K83" s="31">
        <v>3683139.0323231402</v>
      </c>
      <c r="L83" s="31">
        <v>167545.714285714</v>
      </c>
      <c r="M83" s="31">
        <v>0</v>
      </c>
      <c r="N83" s="31">
        <v>643.51367550281896</v>
      </c>
      <c r="O83" s="31">
        <v>179.474772928345</v>
      </c>
      <c r="P83" s="31">
        <v>1256597.01236771</v>
      </c>
      <c r="Q83" s="31">
        <v>1629360.78767157</v>
      </c>
      <c r="R83" s="31">
        <v>0</v>
      </c>
      <c r="S83" s="31">
        <v>0</v>
      </c>
      <c r="T83" s="31">
        <v>790100.115014571</v>
      </c>
      <c r="U83" s="31">
        <v>2860590.0713798599</v>
      </c>
      <c r="V83" s="31">
        <v>0</v>
      </c>
      <c r="W83" s="31">
        <v>0</v>
      </c>
      <c r="X83" s="31">
        <v>0</v>
      </c>
      <c r="Y83" s="31">
        <v>2723360.95035714</v>
      </c>
      <c r="Z83" s="31">
        <v>0</v>
      </c>
      <c r="AA83" s="31">
        <v>0</v>
      </c>
      <c r="AB83" s="31">
        <v>0</v>
      </c>
      <c r="AC83" s="31">
        <v>1370.5321780317799</v>
      </c>
      <c r="AD83" s="31">
        <v>17022387.298946898</v>
      </c>
      <c r="AE83" s="31">
        <v>50810680.934294298</v>
      </c>
      <c r="AF83" s="31">
        <v>0</v>
      </c>
      <c r="AG83" s="31">
        <v>12019451.3654867</v>
      </c>
      <c r="AH83" s="31">
        <v>2482900.4082378601</v>
      </c>
      <c r="AI83" s="31">
        <v>98.792689285714303</v>
      </c>
      <c r="AJ83" s="31">
        <v>380.53407554833399</v>
      </c>
      <c r="AK83" s="31">
        <v>20312199.703648299</v>
      </c>
      <c r="AL83" s="31">
        <v>0</v>
      </c>
      <c r="AM83" s="31">
        <v>37659136.821428597</v>
      </c>
      <c r="AN83" s="31">
        <v>198.687411320281</v>
      </c>
      <c r="AO83" s="31">
        <v>131.92076150446599</v>
      </c>
      <c r="AP83" s="31">
        <v>0</v>
      </c>
      <c r="AQ83" s="31">
        <v>2808791.6101708598</v>
      </c>
      <c r="AR83" s="31">
        <v>275.674188668618</v>
      </c>
      <c r="AS83" s="31">
        <v>113.92692142857101</v>
      </c>
      <c r="AT83" s="31">
        <v>15878.3496331429</v>
      </c>
      <c r="AU83" s="31">
        <v>8007541.9029665701</v>
      </c>
      <c r="AV83" s="31">
        <v>11759853.2857143</v>
      </c>
      <c r="AW83" s="31">
        <v>2424373.2857142901</v>
      </c>
      <c r="AX83" s="31">
        <v>24</v>
      </c>
      <c r="AY83" s="31">
        <v>299</v>
      </c>
      <c r="AZ83" s="31">
        <v>188.467283787757</v>
      </c>
      <c r="BA83" s="58">
        <v>296682282660118</v>
      </c>
      <c r="BB83" s="58">
        <v>2454206489539</v>
      </c>
      <c r="BC83" s="31">
        <v>20089.666666666701</v>
      </c>
      <c r="BD83" s="31">
        <v>105587.428571429</v>
      </c>
      <c r="BE83" s="31">
        <v>0</v>
      </c>
      <c r="BF83" s="32">
        <v>1</v>
      </c>
      <c r="BG83" s="33">
        <v>27.722087170778199</v>
      </c>
      <c r="BH83" s="33">
        <v>2.1323227505012801</v>
      </c>
      <c r="BI83" s="33">
        <v>7295793.6491999999</v>
      </c>
      <c r="BJ83" s="33">
        <v>4121625.4237000002</v>
      </c>
      <c r="BK83" s="33">
        <v>87886.356599999999</v>
      </c>
      <c r="BL83" s="33">
        <v>6054431.3421</v>
      </c>
      <c r="BM83" s="34">
        <f t="shared" si="2"/>
        <v>68.07617744444353</v>
      </c>
    </row>
    <row r="84" spans="1:65" x14ac:dyDescent="0.25">
      <c r="A84" s="28">
        <v>43048.381944444445</v>
      </c>
      <c r="B84" s="29">
        <v>71</v>
      </c>
      <c r="C84" s="29" t="s">
        <v>240</v>
      </c>
      <c r="D84" s="29" t="s">
        <v>160</v>
      </c>
      <c r="E84" s="29" t="s">
        <v>169</v>
      </c>
      <c r="F84" s="30">
        <v>93.673490177863798</v>
      </c>
      <c r="G84" s="31">
        <v>97.406218283760396</v>
      </c>
      <c r="H84" s="31">
        <v>75830887.380320296</v>
      </c>
      <c r="I84" s="31">
        <v>9585836.2165625691</v>
      </c>
      <c r="J84" s="31">
        <v>7345067.7948340001</v>
      </c>
      <c r="K84" s="31">
        <v>3663971.99315714</v>
      </c>
      <c r="L84" s="31">
        <v>1423203.57142857</v>
      </c>
      <c r="M84" s="31">
        <v>7121.7142857142899</v>
      </c>
      <c r="N84" s="31">
        <v>106.24991138688399</v>
      </c>
      <c r="O84" s="31">
        <v>61.8198744601386</v>
      </c>
      <c r="P84" s="31">
        <v>2937059.9431422902</v>
      </c>
      <c r="Q84" s="31">
        <v>214858.989101429</v>
      </c>
      <c r="R84" s="31">
        <v>0</v>
      </c>
      <c r="S84" s="31">
        <v>28212.805465428599</v>
      </c>
      <c r="T84" s="31">
        <v>0</v>
      </c>
      <c r="U84" s="31">
        <v>0</v>
      </c>
      <c r="V84" s="31">
        <v>0</v>
      </c>
      <c r="W84" s="31">
        <v>0</v>
      </c>
      <c r="X84" s="31">
        <v>1410.7358571428599</v>
      </c>
      <c r="Y84" s="31">
        <v>0</v>
      </c>
      <c r="Z84" s="31">
        <v>0</v>
      </c>
      <c r="AA84" s="31">
        <v>7121.7142857142899</v>
      </c>
      <c r="AB84" s="31">
        <v>935</v>
      </c>
      <c r="AC84" s="31">
        <v>143.817956933294</v>
      </c>
      <c r="AD84" s="31">
        <v>1554228.8790002901</v>
      </c>
      <c r="AE84" s="31">
        <v>7085270.7868799996</v>
      </c>
      <c r="AF84" s="31">
        <v>0</v>
      </c>
      <c r="AG84" s="31">
        <v>0</v>
      </c>
      <c r="AH84" s="31">
        <v>0</v>
      </c>
      <c r="AI84" s="31">
        <v>447.857142857143</v>
      </c>
      <c r="AJ84" s="31">
        <v>113.11190276722</v>
      </c>
      <c r="AK84" s="31">
        <v>318359.25673199998</v>
      </c>
      <c r="AL84" s="31">
        <v>0</v>
      </c>
      <c r="AM84" s="31">
        <v>16913338.511362899</v>
      </c>
      <c r="AN84" s="31">
        <v>77.364340862946904</v>
      </c>
      <c r="AO84" s="31">
        <v>74.772975302254494</v>
      </c>
      <c r="AP84" s="31">
        <v>1424138.57142857</v>
      </c>
      <c r="AQ84" s="31">
        <v>1448388.4171428599</v>
      </c>
      <c r="AR84" s="31">
        <v>73.854207039420601</v>
      </c>
      <c r="AS84" s="31">
        <v>0</v>
      </c>
      <c r="AT84" s="31">
        <v>717061.74240485695</v>
      </c>
      <c r="AU84" s="31">
        <v>0</v>
      </c>
      <c r="AV84" s="31">
        <v>1050672.8571428601</v>
      </c>
      <c r="AW84" s="31">
        <v>378387.42857142899</v>
      </c>
      <c r="AX84" s="31">
        <v>19</v>
      </c>
      <c r="AY84" s="31">
        <v>145</v>
      </c>
      <c r="AZ84" s="31">
        <v>83.465840247165701</v>
      </c>
      <c r="BA84" s="58">
        <v>79192719371934.094</v>
      </c>
      <c r="BB84" s="58">
        <v>2823023503323.71</v>
      </c>
      <c r="BC84" s="31">
        <v>7673.8095238095202</v>
      </c>
      <c r="BD84" s="31">
        <v>132614.42857142899</v>
      </c>
      <c r="BE84" s="31">
        <v>0</v>
      </c>
      <c r="BF84" s="32">
        <v>1</v>
      </c>
      <c r="BG84" s="33">
        <v>30.044766102772002</v>
      </c>
      <c r="BH84" s="33">
        <v>2.4478540705238601</v>
      </c>
      <c r="BI84" s="33">
        <v>7084075.7000000002</v>
      </c>
      <c r="BJ84" s="33">
        <v>4801064.3450999996</v>
      </c>
      <c r="BK84" s="33">
        <v>117523.049</v>
      </c>
      <c r="BL84" s="33">
        <v>5573986.3115999997</v>
      </c>
      <c r="BM84" s="34">
        <f t="shared" si="2"/>
        <v>86.133407523956862</v>
      </c>
    </row>
    <row r="85" spans="1:65" x14ac:dyDescent="0.25">
      <c r="A85" s="28">
        <v>43048.381944444445</v>
      </c>
      <c r="B85" s="29">
        <v>72</v>
      </c>
      <c r="C85" s="29" t="s">
        <v>241</v>
      </c>
      <c r="D85" s="29" t="s">
        <v>160</v>
      </c>
      <c r="E85" s="29" t="s">
        <v>161</v>
      </c>
      <c r="F85" s="30">
        <v>158.50269558491499</v>
      </c>
      <c r="G85" s="31">
        <v>169.56054762393001</v>
      </c>
      <c r="H85" s="31">
        <v>140875855.78376499</v>
      </c>
      <c r="I85" s="31">
        <v>7783360.281378</v>
      </c>
      <c r="J85" s="31">
        <v>8683918.4956637099</v>
      </c>
      <c r="K85" s="31">
        <v>0</v>
      </c>
      <c r="L85" s="31">
        <v>900558.21428571397</v>
      </c>
      <c r="M85" s="31">
        <v>42933</v>
      </c>
      <c r="N85" s="31">
        <v>212.99908730819899</v>
      </c>
      <c r="O85" s="31">
        <v>92.830182302851298</v>
      </c>
      <c r="P85" s="31">
        <v>2124235.7067595702</v>
      </c>
      <c r="Q85" s="31">
        <v>1478630.36209743</v>
      </c>
      <c r="R85" s="31">
        <v>0</v>
      </c>
      <c r="S85" s="31">
        <v>0</v>
      </c>
      <c r="T85" s="31">
        <v>0</v>
      </c>
      <c r="U85" s="31">
        <v>0</v>
      </c>
      <c r="V85" s="31">
        <v>0</v>
      </c>
      <c r="W85" s="31">
        <v>0</v>
      </c>
      <c r="X85" s="31">
        <v>1142052.52378486</v>
      </c>
      <c r="Y85" s="31">
        <v>0</v>
      </c>
      <c r="Z85" s="31">
        <v>0</v>
      </c>
      <c r="AA85" s="31">
        <v>42933</v>
      </c>
      <c r="AB85" s="31">
        <v>1725.8153848571401</v>
      </c>
      <c r="AC85" s="31">
        <v>389.90788593718997</v>
      </c>
      <c r="AD85" s="31">
        <v>1395352.387539</v>
      </c>
      <c r="AE85" s="31">
        <v>22022700.1602614</v>
      </c>
      <c r="AF85" s="31">
        <v>0</v>
      </c>
      <c r="AG85" s="31">
        <v>0</v>
      </c>
      <c r="AH85" s="31">
        <v>0</v>
      </c>
      <c r="AI85" s="31">
        <v>5890.7840655714299</v>
      </c>
      <c r="AJ85" s="31">
        <v>156.259193684557</v>
      </c>
      <c r="AK85" s="31">
        <v>0</v>
      </c>
      <c r="AL85" s="31">
        <v>0</v>
      </c>
      <c r="AM85" s="31">
        <v>23804843.992411401</v>
      </c>
      <c r="AN85" s="31">
        <v>92.948451822615695</v>
      </c>
      <c r="AO85" s="31">
        <v>32.492266541219003</v>
      </c>
      <c r="AP85" s="31">
        <v>5193917.1428571399</v>
      </c>
      <c r="AQ85" s="31">
        <v>167942.84921857101</v>
      </c>
      <c r="AR85" s="31">
        <v>168.84167003859901</v>
      </c>
      <c r="AS85" s="31">
        <v>0</v>
      </c>
      <c r="AT85" s="31">
        <v>0</v>
      </c>
      <c r="AU85" s="31">
        <v>4005145.3812322901</v>
      </c>
      <c r="AV85" s="31">
        <v>6350601.7142857099</v>
      </c>
      <c r="AW85" s="31">
        <v>1683806.1428571399</v>
      </c>
      <c r="AX85" s="31">
        <v>40</v>
      </c>
      <c r="AY85" s="31">
        <v>192</v>
      </c>
      <c r="AZ85" s="31">
        <v>77.511418888028601</v>
      </c>
      <c r="BA85" s="58">
        <v>132800302112715</v>
      </c>
      <c r="BB85" s="58">
        <v>1155221207926.8201</v>
      </c>
      <c r="BC85" s="31">
        <v>6221.5476190476202</v>
      </c>
      <c r="BD85" s="31">
        <v>27137</v>
      </c>
      <c r="BE85" s="31">
        <v>0</v>
      </c>
      <c r="BF85" s="32">
        <v>1</v>
      </c>
      <c r="BG85" s="33">
        <v>18.548232719856799</v>
      </c>
      <c r="BH85" s="33">
        <v>6.0694663830078097</v>
      </c>
      <c r="BI85" s="33">
        <v>6219970.3408000004</v>
      </c>
      <c r="BJ85" s="33">
        <v>3323235.1161000002</v>
      </c>
      <c r="BK85" s="33">
        <v>201702.63819999999</v>
      </c>
      <c r="BL85" s="33">
        <v>5303742.9483000003</v>
      </c>
      <c r="BM85" s="34">
        <f t="shared" si="2"/>
        <v>62.658299025694511</v>
      </c>
    </row>
    <row r="86" spans="1:65" x14ac:dyDescent="0.25">
      <c r="A86" s="28">
        <v>43048.381944444445</v>
      </c>
      <c r="B86" s="29">
        <v>73</v>
      </c>
      <c r="C86" s="29" t="s">
        <v>242</v>
      </c>
      <c r="D86" s="29" t="s">
        <v>160</v>
      </c>
      <c r="E86" s="29" t="s">
        <v>208</v>
      </c>
      <c r="F86" s="30">
        <v>200.87745767654599</v>
      </c>
      <c r="G86" s="31">
        <v>174.141059093498</v>
      </c>
      <c r="H86" s="31">
        <v>152007193.64876601</v>
      </c>
      <c r="I86" s="31">
        <v>711997.758402857</v>
      </c>
      <c r="J86" s="31">
        <v>473266.329831429</v>
      </c>
      <c r="K86" s="31">
        <v>238731.42857142899</v>
      </c>
      <c r="L86" s="31">
        <v>0</v>
      </c>
      <c r="M86" s="31">
        <v>0</v>
      </c>
      <c r="N86" s="31">
        <v>248.06049162334301</v>
      </c>
      <c r="O86" s="31">
        <v>139.827020901168</v>
      </c>
      <c r="P86" s="31">
        <v>1876308.2734628599</v>
      </c>
      <c r="Q86" s="31">
        <v>623787.40983428597</v>
      </c>
      <c r="R86" s="31">
        <v>0</v>
      </c>
      <c r="S86" s="31">
        <v>0</v>
      </c>
      <c r="T86" s="31">
        <v>0</v>
      </c>
      <c r="U86" s="31">
        <v>4714285.7142857099</v>
      </c>
      <c r="V86" s="31">
        <v>0</v>
      </c>
      <c r="W86" s="31">
        <v>0</v>
      </c>
      <c r="X86" s="31">
        <v>0</v>
      </c>
      <c r="Y86" s="31">
        <v>0</v>
      </c>
      <c r="Z86" s="31">
        <v>0</v>
      </c>
      <c r="AA86" s="31">
        <v>0</v>
      </c>
      <c r="AB86" s="31">
        <v>0</v>
      </c>
      <c r="AC86" s="31">
        <v>604.354453968862</v>
      </c>
      <c r="AD86" s="31">
        <v>2640000</v>
      </c>
      <c r="AE86" s="31">
        <v>33666945.801059999</v>
      </c>
      <c r="AF86" s="31">
        <v>0</v>
      </c>
      <c r="AG86" s="31">
        <v>0</v>
      </c>
      <c r="AH86" s="31">
        <v>0</v>
      </c>
      <c r="AI86" s="31">
        <v>0</v>
      </c>
      <c r="AJ86" s="31">
        <v>0</v>
      </c>
      <c r="AK86" s="31">
        <v>0</v>
      </c>
      <c r="AL86" s="31">
        <v>0</v>
      </c>
      <c r="AM86" s="31">
        <v>0</v>
      </c>
      <c r="AN86" s="31">
        <v>180.43082231279601</v>
      </c>
      <c r="AO86" s="31">
        <v>0</v>
      </c>
      <c r="AP86" s="31">
        <v>0</v>
      </c>
      <c r="AQ86" s="31">
        <v>0</v>
      </c>
      <c r="AR86" s="31">
        <v>411.50860244860701</v>
      </c>
      <c r="AS86" s="31">
        <v>0</v>
      </c>
      <c r="AT86" s="31">
        <v>0</v>
      </c>
      <c r="AU86" s="31">
        <v>18572471.263311401</v>
      </c>
      <c r="AV86" s="31">
        <v>476425.71428571403</v>
      </c>
      <c r="AW86" s="31">
        <v>99942.857142857101</v>
      </c>
      <c r="AX86" s="31">
        <v>47</v>
      </c>
      <c r="AY86" s="31">
        <v>1509</v>
      </c>
      <c r="AZ86" s="31">
        <v>129.78386448978</v>
      </c>
      <c r="BA86" s="58">
        <v>196696120240775</v>
      </c>
      <c r="BB86" s="58">
        <v>887244669475.68604</v>
      </c>
      <c r="BC86" s="31">
        <v>34508.571428571398</v>
      </c>
      <c r="BD86" s="31">
        <v>66141.428571428594</v>
      </c>
      <c r="BE86" s="31">
        <v>0</v>
      </c>
      <c r="BF86" s="32">
        <v>1</v>
      </c>
      <c r="BG86" s="33">
        <v>29.021738597371499</v>
      </c>
      <c r="BH86" s="33">
        <v>0.48470159680684</v>
      </c>
      <c r="BI86" s="33">
        <v>8009727.3819000004</v>
      </c>
      <c r="BJ86" s="33">
        <v>5688198.3433999997</v>
      </c>
      <c r="BK86" s="33">
        <v>27570.788199999999</v>
      </c>
      <c r="BL86" s="33">
        <v>6590093.0240000002</v>
      </c>
      <c r="BM86" s="34">
        <f t="shared" si="2"/>
        <v>86.314386195832853</v>
      </c>
    </row>
    <row r="87" spans="1:65" x14ac:dyDescent="0.25">
      <c r="A87" s="28">
        <v>43048.381944444445</v>
      </c>
      <c r="B87" s="29">
        <v>74</v>
      </c>
      <c r="C87" s="29" t="s">
        <v>243</v>
      </c>
      <c r="D87" s="29" t="s">
        <v>160</v>
      </c>
      <c r="E87" s="29" t="s">
        <v>169</v>
      </c>
      <c r="F87" s="30">
        <v>81.884847859521201</v>
      </c>
      <c r="G87" s="31">
        <v>106.804879506426</v>
      </c>
      <c r="H87" s="31">
        <v>92477166.919578597</v>
      </c>
      <c r="I87" s="31">
        <v>1189168.4149494299</v>
      </c>
      <c r="J87" s="31">
        <v>795899.42483228596</v>
      </c>
      <c r="K87" s="31">
        <v>393268.99011714302</v>
      </c>
      <c r="L87" s="31">
        <v>0</v>
      </c>
      <c r="M87" s="31">
        <v>0</v>
      </c>
      <c r="N87" s="31">
        <v>59.058978815432603</v>
      </c>
      <c r="O87" s="31">
        <v>137.781646258352</v>
      </c>
      <c r="P87" s="31">
        <v>4993117.1925517097</v>
      </c>
      <c r="Q87" s="31">
        <v>984378.88036399998</v>
      </c>
      <c r="R87" s="31">
        <v>0</v>
      </c>
      <c r="S87" s="31">
        <v>317969.57900714298</v>
      </c>
      <c r="T87" s="31">
        <v>0</v>
      </c>
      <c r="U87" s="31">
        <v>813384.54947828595</v>
      </c>
      <c r="V87" s="31">
        <v>0</v>
      </c>
      <c r="W87" s="31">
        <v>0</v>
      </c>
      <c r="X87" s="31">
        <v>0</v>
      </c>
      <c r="Y87" s="31">
        <v>0</v>
      </c>
      <c r="Z87" s="31">
        <v>0</v>
      </c>
      <c r="AA87" s="31">
        <v>0</v>
      </c>
      <c r="AB87" s="31">
        <v>0</v>
      </c>
      <c r="AC87" s="31">
        <v>39.395290187946102</v>
      </c>
      <c r="AD87" s="31">
        <v>136796.20511542901</v>
      </c>
      <c r="AE87" s="31">
        <v>1915613.08264229</v>
      </c>
      <c r="AF87" s="31">
        <v>0</v>
      </c>
      <c r="AG87" s="31">
        <v>314285.71428571403</v>
      </c>
      <c r="AH87" s="31">
        <v>0</v>
      </c>
      <c r="AI87" s="31">
        <v>0</v>
      </c>
      <c r="AJ87" s="31">
        <v>0</v>
      </c>
      <c r="AK87" s="31">
        <v>0</v>
      </c>
      <c r="AL87" s="31">
        <v>0</v>
      </c>
      <c r="AM87" s="31">
        <v>0</v>
      </c>
      <c r="AN87" s="31">
        <v>79.790685256704904</v>
      </c>
      <c r="AO87" s="31">
        <v>0</v>
      </c>
      <c r="AP87" s="31">
        <v>0</v>
      </c>
      <c r="AQ87" s="31">
        <v>0</v>
      </c>
      <c r="AR87" s="31">
        <v>179.856453493673</v>
      </c>
      <c r="AS87" s="31">
        <v>0</v>
      </c>
      <c r="AT87" s="31">
        <v>0</v>
      </c>
      <c r="AU87" s="31">
        <v>14727055.6089423</v>
      </c>
      <c r="AV87" s="31">
        <v>4888692.2857142901</v>
      </c>
      <c r="AW87" s="31">
        <v>397225.71428571403</v>
      </c>
      <c r="AX87" s="31">
        <v>10</v>
      </c>
      <c r="AY87" s="31">
        <v>339</v>
      </c>
      <c r="AZ87" s="31">
        <v>59.515602276442003</v>
      </c>
      <c r="BA87" s="58">
        <v>104026565796801</v>
      </c>
      <c r="BB87" s="58">
        <v>624369201431.01904</v>
      </c>
      <c r="BC87" s="31">
        <v>4542.4761904761899</v>
      </c>
      <c r="BD87" s="31">
        <v>18059.380952381001</v>
      </c>
      <c r="BE87" s="31">
        <v>0</v>
      </c>
      <c r="BF87" s="32">
        <v>1</v>
      </c>
      <c r="BG87" s="33">
        <v>20.5293889134106</v>
      </c>
      <c r="BH87" s="33">
        <v>4.9100952517275003</v>
      </c>
      <c r="BI87" s="33">
        <v>25394347.933499999</v>
      </c>
      <c r="BJ87" s="33">
        <v>12899485.313999999</v>
      </c>
      <c r="BK87" s="33">
        <v>633377.0159</v>
      </c>
      <c r="BL87" s="33">
        <v>20155887.820900001</v>
      </c>
      <c r="BM87" s="34">
        <f t="shared" si="2"/>
        <v>63.9985964826828</v>
      </c>
    </row>
    <row r="88" spans="1:65" x14ac:dyDescent="0.25">
      <c r="A88" s="28">
        <v>43048.381944444445</v>
      </c>
      <c r="B88" s="29">
        <v>75</v>
      </c>
      <c r="C88" s="29" t="s">
        <v>244</v>
      </c>
      <c r="D88" s="29" t="s">
        <v>164</v>
      </c>
      <c r="E88" s="29" t="s">
        <v>208</v>
      </c>
      <c r="F88" s="30">
        <v>1185.06470417114</v>
      </c>
      <c r="G88" s="31">
        <v>976.50742174617596</v>
      </c>
      <c r="H88" s="31">
        <v>730707235.33980894</v>
      </c>
      <c r="I88" s="31">
        <v>125675656.945834</v>
      </c>
      <c r="J88" s="31">
        <v>123751412.12166899</v>
      </c>
      <c r="K88" s="31">
        <v>1924244.82416571</v>
      </c>
      <c r="L88" s="31">
        <v>0</v>
      </c>
      <c r="M88" s="31">
        <v>0</v>
      </c>
      <c r="N88" s="31">
        <v>2115.9207401789099</v>
      </c>
      <c r="O88" s="31">
        <v>1563.2460472871301</v>
      </c>
      <c r="P88" s="31">
        <v>30672241.586391401</v>
      </c>
      <c r="Q88" s="31">
        <v>46733007.135917097</v>
      </c>
      <c r="R88" s="31">
        <v>0</v>
      </c>
      <c r="S88" s="31">
        <v>3250501.00838571</v>
      </c>
      <c r="T88" s="31">
        <v>0</v>
      </c>
      <c r="U88" s="31">
        <v>0</v>
      </c>
      <c r="V88" s="31">
        <v>0</v>
      </c>
      <c r="W88" s="31">
        <v>0</v>
      </c>
      <c r="X88" s="31">
        <v>0</v>
      </c>
      <c r="Y88" s="31">
        <v>0</v>
      </c>
      <c r="Z88" s="31">
        <v>0</v>
      </c>
      <c r="AA88" s="31">
        <v>0</v>
      </c>
      <c r="AB88" s="31">
        <v>0</v>
      </c>
      <c r="AC88" s="31">
        <v>4784.5161732496099</v>
      </c>
      <c r="AD88" s="31">
        <v>38448222.743982799</v>
      </c>
      <c r="AE88" s="31">
        <v>247758658.60302901</v>
      </c>
      <c r="AF88" s="31">
        <v>0</v>
      </c>
      <c r="AG88" s="31">
        <v>1225714.2857142901</v>
      </c>
      <c r="AH88" s="31">
        <v>0</v>
      </c>
      <c r="AI88" s="31">
        <v>0</v>
      </c>
      <c r="AJ88" s="31">
        <v>0</v>
      </c>
      <c r="AK88" s="31">
        <v>0</v>
      </c>
      <c r="AL88" s="31">
        <v>0</v>
      </c>
      <c r="AM88" s="31">
        <v>0</v>
      </c>
      <c r="AN88" s="31">
        <v>462.765950588328</v>
      </c>
      <c r="AO88" s="31">
        <v>0</v>
      </c>
      <c r="AP88" s="31">
        <v>0</v>
      </c>
      <c r="AQ88" s="31">
        <v>0</v>
      </c>
      <c r="AR88" s="31">
        <v>709.31527368454999</v>
      </c>
      <c r="AS88" s="31">
        <v>0</v>
      </c>
      <c r="AT88" s="31">
        <v>0</v>
      </c>
      <c r="AU88" s="31">
        <v>0</v>
      </c>
      <c r="AV88" s="31">
        <v>27443931.428571399</v>
      </c>
      <c r="AW88" s="31">
        <v>4436237.1428571399</v>
      </c>
      <c r="AX88" s="31">
        <v>18</v>
      </c>
      <c r="AY88" s="31">
        <v>1509</v>
      </c>
      <c r="AZ88" s="31">
        <v>678.982578080434</v>
      </c>
      <c r="BA88" s="58">
        <v>1129335770793210</v>
      </c>
      <c r="BB88" s="58">
        <v>6749324172224.7002</v>
      </c>
      <c r="BC88" s="31">
        <v>105050</v>
      </c>
      <c r="BD88" s="31">
        <v>249778.57142857101</v>
      </c>
      <c r="BE88" s="31">
        <v>0</v>
      </c>
      <c r="BF88" s="32">
        <v>1</v>
      </c>
      <c r="BG88" s="33">
        <v>17.632581408889699</v>
      </c>
      <c r="BH88" s="33">
        <v>3.0463532984209101</v>
      </c>
      <c r="BI88" s="33">
        <v>4270313.4822000004</v>
      </c>
      <c r="BJ88" s="33">
        <v>2795337.5383000001</v>
      </c>
      <c r="BK88" s="33">
        <v>85155.857300000003</v>
      </c>
      <c r="BL88" s="33">
        <v>3614143.92</v>
      </c>
      <c r="BM88" s="34">
        <f t="shared" si="2"/>
        <v>77.34438916035198</v>
      </c>
    </row>
    <row r="89" spans="1:65" x14ac:dyDescent="0.25">
      <c r="A89" s="28">
        <v>43048.381944444445</v>
      </c>
      <c r="B89" s="29">
        <v>76</v>
      </c>
      <c r="C89" s="29" t="s">
        <v>245</v>
      </c>
      <c r="D89" s="29" t="s">
        <v>179</v>
      </c>
      <c r="E89" s="29" t="s">
        <v>161</v>
      </c>
      <c r="F89" s="30">
        <v>229.01550615231201</v>
      </c>
      <c r="G89" s="31">
        <v>173.71028407403</v>
      </c>
      <c r="H89" s="31">
        <v>113429247.948117</v>
      </c>
      <c r="I89" s="31">
        <v>38848073.994348101</v>
      </c>
      <c r="J89" s="31">
        <v>42231699.187239602</v>
      </c>
      <c r="K89" s="31">
        <v>1054290.7756008599</v>
      </c>
      <c r="L89" s="31">
        <v>4437915.96849229</v>
      </c>
      <c r="M89" s="31">
        <v>64086</v>
      </c>
      <c r="N89" s="31">
        <v>210.872638711154</v>
      </c>
      <c r="O89" s="31">
        <v>264.352239965661</v>
      </c>
      <c r="P89" s="31">
        <v>2930867.0054305699</v>
      </c>
      <c r="Q89" s="31">
        <v>2492641.11222971</v>
      </c>
      <c r="R89" s="31">
        <v>0</v>
      </c>
      <c r="S89" s="31">
        <v>0</v>
      </c>
      <c r="T89" s="31">
        <v>0</v>
      </c>
      <c r="U89" s="31">
        <v>0</v>
      </c>
      <c r="V89" s="31">
        <v>2141824.5514285699</v>
      </c>
      <c r="W89" s="31">
        <v>0</v>
      </c>
      <c r="X89" s="31">
        <v>0</v>
      </c>
      <c r="Y89" s="31">
        <v>3077782.8395332899</v>
      </c>
      <c r="Z89" s="31">
        <v>2921350.23993843</v>
      </c>
      <c r="AA89" s="31">
        <v>64086</v>
      </c>
      <c r="AB89" s="31">
        <v>10713.896422428599</v>
      </c>
      <c r="AC89" s="31">
        <v>169.85772406532601</v>
      </c>
      <c r="AD89" s="31">
        <v>3068078.7250567102</v>
      </c>
      <c r="AE89" s="31">
        <v>3937516.2871942902</v>
      </c>
      <c r="AF89" s="31">
        <v>0</v>
      </c>
      <c r="AG89" s="31">
        <v>418864.28571428597</v>
      </c>
      <c r="AH89" s="31">
        <v>2779056.4546281402</v>
      </c>
      <c r="AI89" s="31">
        <v>785.946569571429</v>
      </c>
      <c r="AJ89" s="31">
        <v>198.40795210247401</v>
      </c>
      <c r="AK89" s="31">
        <v>0</v>
      </c>
      <c r="AL89" s="31">
        <v>0</v>
      </c>
      <c r="AM89" s="31">
        <v>30225871.740947101</v>
      </c>
      <c r="AN89" s="31">
        <v>302.46359567175102</v>
      </c>
      <c r="AO89" s="31">
        <v>524.46014763252197</v>
      </c>
      <c r="AP89" s="31">
        <v>6508612.4671338601</v>
      </c>
      <c r="AQ89" s="31">
        <v>10510077.4823456</v>
      </c>
      <c r="AR89" s="31">
        <v>218.921832842969</v>
      </c>
      <c r="AS89" s="31">
        <v>38493.125</v>
      </c>
      <c r="AT89" s="31">
        <v>157071.06615671399</v>
      </c>
      <c r="AU89" s="31">
        <v>15435981.899705701</v>
      </c>
      <c r="AV89" s="31">
        <v>1433152.2857142901</v>
      </c>
      <c r="AW89" s="31">
        <v>2807017.7142857099</v>
      </c>
      <c r="AX89" s="31">
        <v>5</v>
      </c>
      <c r="AY89" s="31">
        <v>167</v>
      </c>
      <c r="AZ89" s="31">
        <v>164.00880653976199</v>
      </c>
      <c r="BA89" s="58">
        <v>149708739781916</v>
      </c>
      <c r="BB89" s="58">
        <v>3161088451233.3501</v>
      </c>
      <c r="BC89" s="31">
        <v>10557.119047619</v>
      </c>
      <c r="BD89" s="31">
        <v>100060.452380952</v>
      </c>
      <c r="BE89" s="31">
        <v>79066785.040536895</v>
      </c>
      <c r="BF89" s="32">
        <v>1</v>
      </c>
      <c r="BG89" s="33">
        <v>33.0083590550718</v>
      </c>
      <c r="BH89" s="33">
        <v>5.0249422889499202</v>
      </c>
      <c r="BI89" s="33">
        <v>11788075.1481</v>
      </c>
      <c r="BJ89" s="33">
        <v>8052037.1206999999</v>
      </c>
      <c r="BK89" s="33">
        <v>404610.21840000001</v>
      </c>
      <c r="BL89" s="33">
        <v>7749153.6155000003</v>
      </c>
      <c r="BM89" s="34">
        <f t="shared" si="2"/>
        <v>103.90860112250408</v>
      </c>
    </row>
    <row r="90" spans="1:65" x14ac:dyDescent="0.25">
      <c r="A90" s="28">
        <v>43048.381944444445</v>
      </c>
      <c r="B90" s="29">
        <v>77</v>
      </c>
      <c r="C90" s="29" t="s">
        <v>246</v>
      </c>
      <c r="D90" s="29" t="s">
        <v>160</v>
      </c>
      <c r="E90" s="29" t="s">
        <v>169</v>
      </c>
      <c r="F90" s="30">
        <v>97.976405109957597</v>
      </c>
      <c r="G90" s="31">
        <v>113.91933918724099</v>
      </c>
      <c r="H90" s="31">
        <v>96630500.175015703</v>
      </c>
      <c r="I90" s="31">
        <v>3275113.4515408599</v>
      </c>
      <c r="J90" s="31">
        <v>3068408.7262148601</v>
      </c>
      <c r="K90" s="31">
        <v>206704.72532600001</v>
      </c>
      <c r="L90" s="31">
        <v>0</v>
      </c>
      <c r="M90" s="31">
        <v>0</v>
      </c>
      <c r="N90" s="31">
        <v>84.347923119555006</v>
      </c>
      <c r="O90" s="31">
        <v>182.00929619751699</v>
      </c>
      <c r="P90" s="31">
        <v>6612281.3518268596</v>
      </c>
      <c r="Q90" s="31">
        <v>2476782.1406868598</v>
      </c>
      <c r="R90" s="31">
        <v>0</v>
      </c>
      <c r="S90" s="31">
        <v>0</v>
      </c>
      <c r="T90" s="31">
        <v>0</v>
      </c>
      <c r="U90" s="31">
        <v>0</v>
      </c>
      <c r="V90" s="31">
        <v>301714.28571428597</v>
      </c>
      <c r="W90" s="31">
        <v>0</v>
      </c>
      <c r="X90" s="31">
        <v>0</v>
      </c>
      <c r="Y90" s="31">
        <v>0</v>
      </c>
      <c r="Z90" s="31">
        <v>0</v>
      </c>
      <c r="AA90" s="31">
        <v>0</v>
      </c>
      <c r="AB90" s="31">
        <v>0</v>
      </c>
      <c r="AC90" s="31">
        <v>71.034473161147901</v>
      </c>
      <c r="AD90" s="31">
        <v>1330848.46031971</v>
      </c>
      <c r="AE90" s="31">
        <v>2936588.8856480001</v>
      </c>
      <c r="AF90" s="31">
        <v>0</v>
      </c>
      <c r="AG90" s="31">
        <v>0</v>
      </c>
      <c r="AH90" s="31">
        <v>0</v>
      </c>
      <c r="AI90" s="31">
        <v>0</v>
      </c>
      <c r="AJ90" s="31">
        <v>0</v>
      </c>
      <c r="AK90" s="31">
        <v>0</v>
      </c>
      <c r="AL90" s="31">
        <v>0</v>
      </c>
      <c r="AM90" s="31">
        <v>0</v>
      </c>
      <c r="AN90" s="31">
        <v>95.661953023077004</v>
      </c>
      <c r="AO90" s="31">
        <v>44.528479693757298</v>
      </c>
      <c r="AP90" s="31">
        <v>0</v>
      </c>
      <c r="AQ90" s="31">
        <v>948078.36728000001</v>
      </c>
      <c r="AR90" s="31">
        <v>199.64748587546299</v>
      </c>
      <c r="AS90" s="31">
        <v>0</v>
      </c>
      <c r="AT90" s="31">
        <v>26611.942506285701</v>
      </c>
      <c r="AU90" s="31">
        <v>11577360.9107891</v>
      </c>
      <c r="AV90" s="31">
        <v>5996980</v>
      </c>
      <c r="AW90" s="31">
        <v>465576.57142857101</v>
      </c>
      <c r="AX90" s="31">
        <v>24</v>
      </c>
      <c r="AY90" s="31">
        <v>427</v>
      </c>
      <c r="AZ90" s="31">
        <v>42.809893500010602</v>
      </c>
      <c r="BA90" s="58">
        <v>53822665086673.602</v>
      </c>
      <c r="BB90" s="58">
        <v>1243589541635.48</v>
      </c>
      <c r="BC90" s="31">
        <v>6979.76190476191</v>
      </c>
      <c r="BD90" s="31">
        <v>43171.857142857101</v>
      </c>
      <c r="BE90" s="31">
        <v>0</v>
      </c>
      <c r="BF90" s="32">
        <v>1</v>
      </c>
      <c r="BG90" s="33">
        <v>28.704998262084398</v>
      </c>
      <c r="BH90" s="33">
        <v>3.5063761473078698</v>
      </c>
      <c r="BI90" s="33">
        <v>20454853.310699999</v>
      </c>
      <c r="BJ90" s="33">
        <v>12432427.870999999</v>
      </c>
      <c r="BK90" s="33">
        <v>435927.68540000002</v>
      </c>
      <c r="BL90" s="33">
        <v>14385974.5736</v>
      </c>
      <c r="BM90" s="34">
        <f t="shared" si="2"/>
        <v>86.420477162631755</v>
      </c>
    </row>
    <row r="91" spans="1:65" x14ac:dyDescent="0.25">
      <c r="A91" s="28">
        <v>43048.381944444445</v>
      </c>
      <c r="B91" s="29">
        <v>78</v>
      </c>
      <c r="C91" s="29" t="s">
        <v>247</v>
      </c>
      <c r="D91" s="29" t="s">
        <v>160</v>
      </c>
      <c r="E91" s="29" t="s">
        <v>161</v>
      </c>
      <c r="F91" s="30">
        <v>245.845935103361</v>
      </c>
      <c r="G91" s="31">
        <v>218.936162693977</v>
      </c>
      <c r="H91" s="31">
        <v>170997236.52873901</v>
      </c>
      <c r="I91" s="31">
        <v>21006613.169111401</v>
      </c>
      <c r="J91" s="31">
        <v>20651850.559053998</v>
      </c>
      <c r="K91" s="31">
        <v>5046627.3449145705</v>
      </c>
      <c r="L91" s="31">
        <v>4691864.7348571401</v>
      </c>
      <c r="M91" s="31">
        <v>0</v>
      </c>
      <c r="N91" s="31">
        <v>268.175442346804</v>
      </c>
      <c r="O91" s="31">
        <v>186.988960849233</v>
      </c>
      <c r="P91" s="31">
        <v>4322279.7273700004</v>
      </c>
      <c r="Q91" s="31">
        <v>1980595.139732</v>
      </c>
      <c r="R91" s="31">
        <v>0</v>
      </c>
      <c r="S91" s="31">
        <v>422814.22207828599</v>
      </c>
      <c r="T91" s="31">
        <v>0</v>
      </c>
      <c r="U91" s="31">
        <v>0</v>
      </c>
      <c r="V91" s="31">
        <v>62857.142857142899</v>
      </c>
      <c r="W91" s="31">
        <v>0</v>
      </c>
      <c r="X91" s="31">
        <v>1058029.5395622901</v>
      </c>
      <c r="Y91" s="31">
        <v>0</v>
      </c>
      <c r="Z91" s="31">
        <v>1797962.69849271</v>
      </c>
      <c r="AA91" s="31">
        <v>0</v>
      </c>
      <c r="AB91" s="31">
        <v>3165.3285714285698</v>
      </c>
      <c r="AC91" s="31">
        <v>555.11198165413998</v>
      </c>
      <c r="AD91" s="31">
        <v>2839727.2946428601</v>
      </c>
      <c r="AE91" s="31">
        <v>28653142.607095301</v>
      </c>
      <c r="AF91" s="31">
        <v>19.033425714285698</v>
      </c>
      <c r="AG91" s="31">
        <v>407167.69426299998</v>
      </c>
      <c r="AH91" s="31">
        <v>1444980.639707</v>
      </c>
      <c r="AI91" s="31">
        <v>3638.3285714285698</v>
      </c>
      <c r="AJ91" s="31">
        <v>62.425384537039797</v>
      </c>
      <c r="AK91" s="31">
        <v>722015.14917085704</v>
      </c>
      <c r="AL91" s="31">
        <v>0</v>
      </c>
      <c r="AM91" s="31">
        <v>8787995.1422580909</v>
      </c>
      <c r="AN91" s="31">
        <v>250.426200269302</v>
      </c>
      <c r="AO91" s="31">
        <v>419.168643038749</v>
      </c>
      <c r="AP91" s="31">
        <v>4146938.7142857099</v>
      </c>
      <c r="AQ91" s="31">
        <v>8506464.8641484305</v>
      </c>
      <c r="AR91" s="31">
        <v>209.854921961418</v>
      </c>
      <c r="AS91" s="31">
        <v>605526.09758299997</v>
      </c>
      <c r="AT91" s="31">
        <v>1399079.2900511399</v>
      </c>
      <c r="AU91" s="31">
        <v>10030237.4530946</v>
      </c>
      <c r="AV91" s="31">
        <v>2293201.42857143</v>
      </c>
      <c r="AW91" s="31">
        <v>1242714</v>
      </c>
      <c r="AX91" s="31">
        <v>48</v>
      </c>
      <c r="AY91" s="31">
        <v>135</v>
      </c>
      <c r="AZ91" s="31">
        <v>122.25503580773901</v>
      </c>
      <c r="BA91" s="58">
        <v>117283916324533</v>
      </c>
      <c r="BB91" s="58">
        <v>2725504348517.9399</v>
      </c>
      <c r="BC91" s="31">
        <v>12988.380952381</v>
      </c>
      <c r="BD91" s="31">
        <v>141931.16666666701</v>
      </c>
      <c r="BE91" s="31">
        <v>22431797.5016017</v>
      </c>
      <c r="BF91" s="32">
        <v>1</v>
      </c>
      <c r="BG91" s="33">
        <v>21.3863112213762</v>
      </c>
      <c r="BH91" s="33">
        <v>3.16842045715179</v>
      </c>
      <c r="BI91" s="33">
        <v>563451384.74059999</v>
      </c>
      <c r="BJ91" s="33">
        <v>368968826.41039997</v>
      </c>
      <c r="BK91" s="33">
        <v>11690483.7765</v>
      </c>
      <c r="BL91" s="33">
        <v>408016902.80620003</v>
      </c>
      <c r="BM91" s="34">
        <f t="shared" si="2"/>
        <v>90.42978951919865</v>
      </c>
    </row>
    <row r="92" spans="1:65" x14ac:dyDescent="0.25">
      <c r="A92" s="28">
        <v>43048.381944444445</v>
      </c>
      <c r="B92" s="29">
        <v>79</v>
      </c>
      <c r="C92" s="29" t="s">
        <v>248</v>
      </c>
      <c r="D92" s="29" t="s">
        <v>164</v>
      </c>
      <c r="E92" s="29" t="s">
        <v>161</v>
      </c>
      <c r="F92" s="30">
        <v>127.525809188766</v>
      </c>
      <c r="G92" s="31">
        <v>148.62711398426501</v>
      </c>
      <c r="H92" s="31">
        <v>128701852.018089</v>
      </c>
      <c r="I92" s="31">
        <v>1641978.3629527099</v>
      </c>
      <c r="J92" s="31">
        <v>545511.99027128599</v>
      </c>
      <c r="K92" s="31">
        <v>1126605.91696714</v>
      </c>
      <c r="L92" s="31">
        <v>30139.544285714299</v>
      </c>
      <c r="M92" s="31">
        <v>0</v>
      </c>
      <c r="N92" s="31">
        <v>68.581437570809896</v>
      </c>
      <c r="O92" s="31">
        <v>145.089220107546</v>
      </c>
      <c r="P92" s="31">
        <v>6335635.9090954298</v>
      </c>
      <c r="Q92" s="31">
        <v>757724.77232728596</v>
      </c>
      <c r="R92" s="31">
        <v>392508.40529528598</v>
      </c>
      <c r="S92" s="31">
        <v>0</v>
      </c>
      <c r="T92" s="31">
        <v>0</v>
      </c>
      <c r="U92" s="31">
        <v>0</v>
      </c>
      <c r="V92" s="31">
        <v>0</v>
      </c>
      <c r="W92" s="31">
        <v>0</v>
      </c>
      <c r="X92" s="31">
        <v>0</v>
      </c>
      <c r="Y92" s="31">
        <v>0</v>
      </c>
      <c r="Z92" s="31">
        <v>0</v>
      </c>
      <c r="AA92" s="31">
        <v>0</v>
      </c>
      <c r="AB92" s="31">
        <v>15.714285714285699</v>
      </c>
      <c r="AC92" s="31">
        <v>60.6550926048834</v>
      </c>
      <c r="AD92" s="31">
        <v>1188014.465726</v>
      </c>
      <c r="AE92" s="31">
        <v>2455875.5483240001</v>
      </c>
      <c r="AF92" s="31">
        <v>0</v>
      </c>
      <c r="AG92" s="31">
        <v>0</v>
      </c>
      <c r="AH92" s="31">
        <v>0</v>
      </c>
      <c r="AI92" s="31">
        <v>0</v>
      </c>
      <c r="AJ92" s="31">
        <v>0</v>
      </c>
      <c r="AK92" s="31">
        <v>0</v>
      </c>
      <c r="AL92" s="31">
        <v>0</v>
      </c>
      <c r="AM92" s="31">
        <v>0</v>
      </c>
      <c r="AN92" s="31">
        <v>165.36887601122399</v>
      </c>
      <c r="AO92" s="31">
        <v>85.985745008468598</v>
      </c>
      <c r="AP92" s="31">
        <v>30139.544285714299</v>
      </c>
      <c r="AQ92" s="31">
        <v>1827726.0364298599</v>
      </c>
      <c r="AR92" s="31">
        <v>313.51515230976099</v>
      </c>
      <c r="AS92" s="31">
        <v>1126605.91696714</v>
      </c>
      <c r="AT92" s="31">
        <v>47657.564128428603</v>
      </c>
      <c r="AU92" s="31">
        <v>11446120.1324721</v>
      </c>
      <c r="AV92" s="31">
        <v>10412651.857142899</v>
      </c>
      <c r="AW92" s="31">
        <v>574927.57142857101</v>
      </c>
      <c r="AX92" s="31">
        <v>28</v>
      </c>
      <c r="AY92" s="31">
        <v>431</v>
      </c>
      <c r="AZ92" s="31">
        <v>96.605730715441794</v>
      </c>
      <c r="BA92" s="58">
        <v>139882049593662</v>
      </c>
      <c r="BB92" s="58">
        <v>2229797288515.71</v>
      </c>
      <c r="BC92" s="31">
        <v>10068.4047619048</v>
      </c>
      <c r="BD92" s="31">
        <v>73171.476190476198</v>
      </c>
      <c r="BE92" s="31">
        <v>0</v>
      </c>
      <c r="BF92" s="32">
        <v>1</v>
      </c>
      <c r="BG92" s="33">
        <v>14.7417646067668</v>
      </c>
      <c r="BH92" s="33">
        <v>9.2807671435189292</v>
      </c>
      <c r="BI92" s="33">
        <v>170590911.4165</v>
      </c>
      <c r="BJ92" s="33">
        <v>100564029.98450001</v>
      </c>
      <c r="BK92" s="33">
        <v>9333113.4529999997</v>
      </c>
      <c r="BL92" s="33">
        <v>132182237.4734</v>
      </c>
      <c r="BM92" s="34">
        <f t="shared" si="2"/>
        <v>76.079836373428961</v>
      </c>
    </row>
    <row r="93" spans="1:65" x14ac:dyDescent="0.25">
      <c r="A93" s="28">
        <v>43048.381944444445</v>
      </c>
      <c r="B93" s="29">
        <v>80</v>
      </c>
      <c r="C93" s="29" t="s">
        <v>249</v>
      </c>
      <c r="D93" s="29" t="s">
        <v>160</v>
      </c>
      <c r="E93" s="29" t="s">
        <v>208</v>
      </c>
      <c r="F93" s="30">
        <v>71.526527049468001</v>
      </c>
      <c r="G93" s="31">
        <v>88.957367595915997</v>
      </c>
      <c r="H93" s="31">
        <v>72800711.805925697</v>
      </c>
      <c r="I93" s="31">
        <v>5213613.5902714301</v>
      </c>
      <c r="J93" s="31">
        <v>4393834.6560428599</v>
      </c>
      <c r="K93" s="31">
        <v>819778.93422857102</v>
      </c>
      <c r="L93" s="31">
        <v>0</v>
      </c>
      <c r="M93" s="31">
        <v>0</v>
      </c>
      <c r="N93" s="31">
        <v>48.846358096978001</v>
      </c>
      <c r="O93" s="31">
        <v>138.69181667713801</v>
      </c>
      <c r="P93" s="31">
        <v>0</v>
      </c>
      <c r="Q93" s="31">
        <v>7155810.4848685702</v>
      </c>
      <c r="R93" s="31">
        <v>0</v>
      </c>
      <c r="S93" s="31">
        <v>0</v>
      </c>
      <c r="T93" s="31">
        <v>0</v>
      </c>
      <c r="U93" s="31">
        <v>0</v>
      </c>
      <c r="V93" s="31">
        <v>0</v>
      </c>
      <c r="W93" s="31">
        <v>0</v>
      </c>
      <c r="X93" s="31">
        <v>0</v>
      </c>
      <c r="Y93" s="31">
        <v>0</v>
      </c>
      <c r="Z93" s="31">
        <v>0</v>
      </c>
      <c r="AA93" s="31">
        <v>0</v>
      </c>
      <c r="AB93" s="31">
        <v>0</v>
      </c>
      <c r="AC93" s="31">
        <v>7.8472576137956702</v>
      </c>
      <c r="AD93" s="31">
        <v>471428.57142857101</v>
      </c>
      <c r="AE93" s="31">
        <v>0</v>
      </c>
      <c r="AF93" s="31">
        <v>0</v>
      </c>
      <c r="AG93" s="31">
        <v>0</v>
      </c>
      <c r="AH93" s="31">
        <v>0</v>
      </c>
      <c r="AI93" s="31">
        <v>0</v>
      </c>
      <c r="AJ93" s="31">
        <v>0</v>
      </c>
      <c r="AK93" s="31">
        <v>0</v>
      </c>
      <c r="AL93" s="31">
        <v>0</v>
      </c>
      <c r="AM93" s="31">
        <v>0</v>
      </c>
      <c r="AN93" s="31">
        <v>76.775855455509998</v>
      </c>
      <c r="AO93" s="31">
        <v>0</v>
      </c>
      <c r="AP93" s="31">
        <v>0</v>
      </c>
      <c r="AQ93" s="31">
        <v>0</v>
      </c>
      <c r="AR93" s="31">
        <v>173.80782529070001</v>
      </c>
      <c r="AS93" s="31">
        <v>0</v>
      </c>
      <c r="AT93" s="31">
        <v>0</v>
      </c>
      <c r="AU93" s="31">
        <v>0</v>
      </c>
      <c r="AV93" s="31">
        <v>204788.57142857101</v>
      </c>
      <c r="AW93" s="31">
        <v>93248.571428571406</v>
      </c>
      <c r="AX93" s="31">
        <v>10</v>
      </c>
      <c r="AY93" s="31">
        <v>754</v>
      </c>
      <c r="AZ93" s="31">
        <v>56.519741075829998</v>
      </c>
      <c r="BA93" s="58">
        <v>41223510767864.398</v>
      </c>
      <c r="BB93" s="58">
        <v>3457460098180.1602</v>
      </c>
      <c r="BC93" s="31">
        <v>25032.857142857101</v>
      </c>
      <c r="BD93" s="31">
        <v>88172.857142857101</v>
      </c>
      <c r="BE93" s="31">
        <v>0</v>
      </c>
      <c r="BF93" s="32">
        <v>1</v>
      </c>
      <c r="BG93" s="33">
        <v>26.416771742101201</v>
      </c>
      <c r="BH93" s="33">
        <v>1.5227797331088799</v>
      </c>
      <c r="BI93" s="33">
        <v>668289154.6135</v>
      </c>
      <c r="BJ93" s="33">
        <v>395696023.6789</v>
      </c>
      <c r="BK93" s="33">
        <v>6025578.8532999996</v>
      </c>
      <c r="BL93" s="33">
        <v>533865849.21399999</v>
      </c>
      <c r="BM93" s="34">
        <f t="shared" si="2"/>
        <v>74.118999044699223</v>
      </c>
    </row>
    <row r="94" spans="1:65" x14ac:dyDescent="0.25">
      <c r="A94" s="28"/>
      <c r="B94" s="29"/>
      <c r="C94" s="29"/>
      <c r="D94" s="29"/>
      <c r="E94" s="29"/>
      <c r="F94" s="30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58"/>
      <c r="BB94" s="58"/>
      <c r="BC94" s="31"/>
      <c r="BD94" s="31"/>
      <c r="BE94" s="31"/>
      <c r="BF94" s="32"/>
      <c r="BG94" s="33"/>
      <c r="BH94" s="33"/>
      <c r="BI94" s="33"/>
      <c r="BJ94" s="33"/>
      <c r="BK94" s="33"/>
      <c r="BL94" s="33"/>
      <c r="BM94" s="34"/>
    </row>
    <row r="95" spans="1:65" x14ac:dyDescent="0.25">
      <c r="A95" s="28"/>
      <c r="B95" s="29"/>
      <c r="C95" s="29"/>
      <c r="D95" s="29"/>
      <c r="E95" s="29"/>
      <c r="F95" s="30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58"/>
      <c r="BB95" s="58"/>
      <c r="BC95" s="31"/>
      <c r="BD95" s="31"/>
      <c r="BE95" s="31"/>
      <c r="BF95" s="32"/>
      <c r="BG95" s="63">
        <f>MAX(BG14:BG93)</f>
        <v>138.38136379319701</v>
      </c>
      <c r="BH95" s="63">
        <f t="shared" ref="BH95:BM95" si="3">MAX(BH14:BH93)</f>
        <v>18.740858834114601</v>
      </c>
      <c r="BI95" s="63">
        <f t="shared" si="3"/>
        <v>668289154.6135</v>
      </c>
      <c r="BJ95" s="63">
        <f t="shared" si="3"/>
        <v>395696023.6789</v>
      </c>
      <c r="BK95" s="63">
        <f t="shared" si="3"/>
        <v>11690483.7765</v>
      </c>
      <c r="BL95" s="63">
        <f t="shared" si="3"/>
        <v>533865849.21399999</v>
      </c>
      <c r="BM95" s="63">
        <f t="shared" si="3"/>
        <v>405.82601293620837</v>
      </c>
    </row>
    <row r="96" spans="1:65" x14ac:dyDescent="0.25">
      <c r="A96" s="28"/>
      <c r="B96" s="29"/>
      <c r="C96" s="29"/>
      <c r="D96" s="29"/>
      <c r="E96" s="29"/>
      <c r="F96" s="30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58"/>
      <c r="BB96" s="58"/>
      <c r="BC96" s="31"/>
      <c r="BD96" s="31"/>
      <c r="BE96" s="31"/>
      <c r="BF96" s="32"/>
      <c r="BG96" s="63">
        <f>MIN(BG14:BG93)</f>
        <v>11.1702846066744</v>
      </c>
      <c r="BH96" s="63">
        <f t="shared" ref="BH96:BM96" si="4">MIN(BH14:BH93)</f>
        <v>0</v>
      </c>
      <c r="BI96" s="63">
        <f t="shared" si="4"/>
        <v>554178.16709999996</v>
      </c>
      <c r="BJ96" s="63">
        <f t="shared" si="4"/>
        <v>301275.95890000003</v>
      </c>
      <c r="BK96" s="63">
        <f t="shared" si="4"/>
        <v>0</v>
      </c>
      <c r="BL96" s="63">
        <f t="shared" si="4"/>
        <v>85987.893299999996</v>
      </c>
      <c r="BM96" s="63">
        <f t="shared" si="4"/>
        <v>55.747283523146208</v>
      </c>
    </row>
    <row r="97" spans="1:65" x14ac:dyDescent="0.25">
      <c r="A97" s="28"/>
      <c r="B97" s="29"/>
      <c r="C97" s="29"/>
      <c r="D97" s="29"/>
      <c r="E97" s="29"/>
      <c r="F97" s="30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58"/>
      <c r="BB97" s="58"/>
      <c r="BC97" s="31"/>
      <c r="BD97" s="31"/>
      <c r="BE97" s="31"/>
      <c r="BF97" s="32"/>
      <c r="BG97" s="33"/>
      <c r="BH97" s="33"/>
      <c r="BI97" s="33"/>
      <c r="BJ97" s="33"/>
      <c r="BK97" s="33"/>
      <c r="BL97" s="33"/>
      <c r="BM97" s="34"/>
    </row>
    <row r="98" spans="1:65" x14ac:dyDescent="0.25">
      <c r="A98" s="28"/>
      <c r="B98" s="29"/>
      <c r="C98" s="29"/>
      <c r="D98" s="29"/>
      <c r="E98" s="29"/>
      <c r="F98" s="30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58"/>
      <c r="BB98" s="58"/>
      <c r="BC98" s="31"/>
      <c r="BD98" s="31"/>
      <c r="BE98" s="31"/>
      <c r="BF98" s="32"/>
      <c r="BG98" s="33"/>
      <c r="BH98" s="33"/>
      <c r="BI98" s="33"/>
      <c r="BJ98" s="33"/>
      <c r="BK98" s="33"/>
      <c r="BL98" s="33"/>
      <c r="BM98" s="34"/>
    </row>
    <row r="99" spans="1:65" x14ac:dyDescent="0.25">
      <c r="A99" s="28"/>
      <c r="B99" s="29"/>
      <c r="C99" s="29"/>
      <c r="D99" s="29"/>
      <c r="E99" s="29"/>
      <c r="F99" s="30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58"/>
      <c r="BB99" s="58"/>
      <c r="BC99" s="31"/>
      <c r="BD99" s="31"/>
      <c r="BE99" s="31"/>
      <c r="BF99" s="32"/>
      <c r="BG99" s="33"/>
      <c r="BH99" s="33"/>
      <c r="BI99" s="33"/>
      <c r="BJ99" s="33"/>
      <c r="BK99" s="33"/>
      <c r="BL99" s="33"/>
      <c r="BM99" s="34"/>
    </row>
    <row r="100" spans="1:65" x14ac:dyDescent="0.25">
      <c r="A100" s="28"/>
      <c r="B100" s="29"/>
      <c r="C100" s="29"/>
      <c r="D100" s="29"/>
      <c r="E100" s="29"/>
      <c r="F100" s="30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58"/>
      <c r="BB100" s="58"/>
      <c r="BC100" s="31"/>
      <c r="BD100" s="31"/>
      <c r="BE100" s="31"/>
      <c r="BF100" s="32"/>
      <c r="BG100" s="33"/>
      <c r="BH100" s="33"/>
      <c r="BI100" s="33"/>
      <c r="BJ100" s="33"/>
      <c r="BK100" s="33"/>
      <c r="BL100" s="33"/>
      <c r="BM100" s="34"/>
    </row>
    <row r="101" spans="1:65" x14ac:dyDescent="0.25">
      <c r="A101" s="28"/>
      <c r="B101" s="29"/>
      <c r="C101" s="29"/>
      <c r="D101" s="29"/>
      <c r="E101" s="29"/>
      <c r="F101" s="30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58"/>
      <c r="BB101" s="58"/>
      <c r="BC101" s="31"/>
      <c r="BD101" s="31"/>
      <c r="BE101" s="31"/>
      <c r="BF101" s="32"/>
      <c r="BG101" s="33"/>
      <c r="BH101" s="33"/>
      <c r="BI101" s="33"/>
      <c r="BJ101" s="33"/>
      <c r="BK101" s="33"/>
      <c r="BL101" s="33"/>
      <c r="BM101" s="34"/>
    </row>
    <row r="102" spans="1:65" x14ac:dyDescent="0.25">
      <c r="A102" s="28"/>
      <c r="B102" s="29"/>
      <c r="C102" s="29"/>
      <c r="D102" s="29"/>
      <c r="E102" s="29"/>
      <c r="F102" s="30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58"/>
      <c r="BB102" s="58"/>
      <c r="BC102" s="31"/>
      <c r="BD102" s="31"/>
      <c r="BE102" s="31"/>
      <c r="BF102" s="32"/>
      <c r="BG102" s="33"/>
      <c r="BH102" s="33"/>
      <c r="BI102" s="33"/>
      <c r="BJ102" s="33"/>
      <c r="BK102" s="33"/>
      <c r="BL102" s="33"/>
      <c r="BM102" s="34"/>
    </row>
    <row r="103" spans="1:65" x14ac:dyDescent="0.25">
      <c r="A103" s="28"/>
      <c r="B103" s="29"/>
      <c r="C103" s="29"/>
      <c r="D103" s="29"/>
      <c r="E103" s="29"/>
      <c r="F103" s="30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58"/>
      <c r="BB103" s="58"/>
      <c r="BC103" s="31"/>
      <c r="BD103" s="31"/>
      <c r="BE103" s="31"/>
      <c r="BF103" s="32"/>
      <c r="BG103" s="33"/>
      <c r="BH103" s="33"/>
      <c r="BI103" s="33"/>
      <c r="BJ103" s="33"/>
      <c r="BK103" s="33"/>
      <c r="BL103" s="33"/>
      <c r="BM103" s="34"/>
    </row>
    <row r="104" spans="1:65" x14ac:dyDescent="0.25">
      <c r="A104" s="28"/>
      <c r="B104" s="29"/>
      <c r="C104" s="29"/>
      <c r="D104" s="29"/>
      <c r="E104" s="29"/>
      <c r="F104" s="30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58"/>
      <c r="BB104" s="58"/>
      <c r="BC104" s="31"/>
      <c r="BD104" s="31"/>
      <c r="BE104" s="31"/>
      <c r="BF104" s="32"/>
      <c r="BG104" s="33"/>
      <c r="BH104" s="33"/>
      <c r="BI104" s="33"/>
      <c r="BJ104" s="33"/>
      <c r="BK104" s="33"/>
      <c r="BL104" s="33"/>
      <c r="BM104" s="34"/>
    </row>
    <row r="105" spans="1:65" x14ac:dyDescent="0.25">
      <c r="A105" s="28"/>
      <c r="B105" s="29"/>
      <c r="C105" s="29"/>
      <c r="D105" s="29"/>
      <c r="E105" s="29"/>
      <c r="F105" s="30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58"/>
      <c r="BB105" s="58"/>
      <c r="BC105" s="31"/>
      <c r="BD105" s="31"/>
      <c r="BE105" s="31"/>
      <c r="BF105" s="32"/>
      <c r="BG105" s="33"/>
      <c r="BH105" s="33"/>
      <c r="BI105" s="33"/>
      <c r="BJ105" s="33"/>
      <c r="BK105" s="33"/>
      <c r="BL105" s="33"/>
      <c r="BM105" s="34"/>
    </row>
    <row r="106" spans="1:65" x14ac:dyDescent="0.25">
      <c r="A106" s="28"/>
      <c r="B106" s="29"/>
      <c r="C106" s="29"/>
      <c r="D106" s="29"/>
      <c r="E106" s="29"/>
      <c r="F106" s="30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58"/>
      <c r="BB106" s="58"/>
      <c r="BC106" s="31"/>
      <c r="BD106" s="31"/>
      <c r="BE106" s="31"/>
      <c r="BF106" s="32"/>
      <c r="BG106" s="33"/>
      <c r="BH106" s="33"/>
      <c r="BI106" s="33"/>
      <c r="BJ106" s="33"/>
      <c r="BK106" s="33"/>
      <c r="BL106" s="33"/>
      <c r="BM106" s="34"/>
    </row>
    <row r="107" spans="1:65" x14ac:dyDescent="0.25">
      <c r="A107" s="28"/>
      <c r="B107" s="29"/>
      <c r="C107" s="29"/>
      <c r="D107" s="29"/>
      <c r="E107" s="29"/>
      <c r="F107" s="30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58"/>
      <c r="BB107" s="58"/>
      <c r="BC107" s="31"/>
      <c r="BD107" s="31"/>
      <c r="BE107" s="31"/>
      <c r="BF107" s="32"/>
      <c r="BG107" s="33"/>
      <c r="BH107" s="33"/>
      <c r="BI107" s="33"/>
      <c r="BJ107" s="33"/>
      <c r="BK107" s="33"/>
      <c r="BL107" s="33"/>
      <c r="BM107" s="34"/>
    </row>
    <row r="108" spans="1:65" x14ac:dyDescent="0.25">
      <c r="A108" s="28"/>
      <c r="B108" s="29"/>
      <c r="C108" s="29"/>
      <c r="D108" s="29"/>
      <c r="E108" s="29"/>
      <c r="F108" s="30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58"/>
      <c r="BB108" s="58"/>
      <c r="BC108" s="31"/>
      <c r="BD108" s="31"/>
      <c r="BE108" s="31"/>
      <c r="BF108" s="32"/>
      <c r="BG108" s="33"/>
      <c r="BH108" s="33"/>
      <c r="BI108" s="33"/>
      <c r="BJ108" s="33"/>
      <c r="BK108" s="33"/>
      <c r="BL108" s="33"/>
      <c r="BM108" s="34"/>
    </row>
    <row r="109" spans="1:65" x14ac:dyDescent="0.25">
      <c r="A109" s="28"/>
      <c r="B109" s="29"/>
      <c r="C109" s="29"/>
      <c r="D109" s="29"/>
      <c r="E109" s="29"/>
      <c r="F109" s="30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58"/>
      <c r="BB109" s="58"/>
      <c r="BC109" s="31"/>
      <c r="BD109" s="31"/>
      <c r="BE109" s="31"/>
      <c r="BF109" s="32"/>
      <c r="BG109" s="33"/>
      <c r="BH109" s="33"/>
      <c r="BI109" s="33"/>
      <c r="BJ109" s="33"/>
      <c r="BK109" s="33"/>
      <c r="BL109" s="33"/>
      <c r="BM109" s="34"/>
    </row>
    <row r="110" spans="1:65" x14ac:dyDescent="0.25">
      <c r="A110" s="28"/>
      <c r="B110" s="29"/>
      <c r="C110" s="29"/>
      <c r="D110" s="29"/>
      <c r="E110" s="29"/>
      <c r="F110" s="30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58"/>
      <c r="BB110" s="58"/>
      <c r="BC110" s="31"/>
      <c r="BD110" s="31"/>
      <c r="BE110" s="31"/>
      <c r="BF110" s="32"/>
      <c r="BG110" s="33"/>
      <c r="BH110" s="33"/>
      <c r="BI110" s="33"/>
      <c r="BJ110" s="33"/>
      <c r="BK110" s="33"/>
      <c r="BL110" s="33"/>
      <c r="BM110" s="34"/>
    </row>
    <row r="111" spans="1:65" x14ac:dyDescent="0.25">
      <c r="A111" s="28"/>
      <c r="B111" s="29"/>
      <c r="C111" s="29"/>
      <c r="D111" s="29"/>
      <c r="E111" s="29"/>
      <c r="F111" s="30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58"/>
      <c r="BB111" s="58"/>
      <c r="BC111" s="31"/>
      <c r="BD111" s="31"/>
      <c r="BE111" s="31"/>
      <c r="BF111" s="32"/>
      <c r="BG111" s="33"/>
      <c r="BH111" s="33"/>
      <c r="BI111" s="33"/>
      <c r="BJ111" s="33"/>
      <c r="BK111" s="33"/>
      <c r="BL111" s="33"/>
      <c r="BM111" s="34"/>
    </row>
    <row r="112" spans="1:65" x14ac:dyDescent="0.25">
      <c r="A112" s="28"/>
      <c r="B112" s="29"/>
      <c r="C112" s="29"/>
      <c r="D112" s="29"/>
      <c r="E112" s="29"/>
      <c r="F112" s="30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58"/>
      <c r="BB112" s="58"/>
      <c r="BC112" s="31"/>
      <c r="BD112" s="31"/>
      <c r="BE112" s="31"/>
      <c r="BF112" s="32"/>
      <c r="BG112" s="33"/>
      <c r="BH112" s="33"/>
      <c r="BI112" s="33"/>
      <c r="BJ112" s="33"/>
      <c r="BK112" s="33"/>
      <c r="BL112" s="33"/>
      <c r="BM112" s="34"/>
    </row>
    <row r="113" spans="1:65" x14ac:dyDescent="0.25">
      <c r="A113" s="28"/>
      <c r="B113" s="29"/>
      <c r="C113" s="29"/>
      <c r="D113" s="29"/>
      <c r="E113" s="29"/>
      <c r="F113" s="30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58"/>
      <c r="BB113" s="58"/>
      <c r="BC113" s="31"/>
      <c r="BD113" s="31"/>
      <c r="BE113" s="31"/>
      <c r="BF113" s="32"/>
      <c r="BG113" s="33"/>
      <c r="BH113" s="33"/>
      <c r="BI113" s="33"/>
      <c r="BJ113" s="33"/>
      <c r="BK113" s="33"/>
      <c r="BL113" s="33"/>
      <c r="BM113" s="34"/>
    </row>
    <row r="114" spans="1:65" x14ac:dyDescent="0.25">
      <c r="A114" s="28"/>
      <c r="B114" s="29"/>
      <c r="C114" s="29"/>
      <c r="D114" s="29"/>
      <c r="E114" s="29"/>
      <c r="F114" s="30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58"/>
      <c r="BB114" s="58"/>
      <c r="BC114" s="31"/>
      <c r="BD114" s="31"/>
      <c r="BE114" s="31"/>
      <c r="BF114" s="32"/>
      <c r="BG114" s="33"/>
      <c r="BH114" s="33"/>
      <c r="BI114" s="33"/>
      <c r="BJ114" s="33"/>
      <c r="BK114" s="33"/>
      <c r="BL114" s="33"/>
      <c r="BM114" s="34"/>
    </row>
    <row r="115" spans="1:65" x14ac:dyDescent="0.25">
      <c r="A115" s="28"/>
      <c r="B115" s="29"/>
      <c r="C115" s="29"/>
      <c r="D115" s="29"/>
      <c r="E115" s="29"/>
      <c r="F115" s="30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58"/>
      <c r="BB115" s="58"/>
      <c r="BC115" s="31"/>
      <c r="BD115" s="31"/>
      <c r="BE115" s="31"/>
      <c r="BF115" s="32"/>
      <c r="BG115" s="33"/>
      <c r="BH115" s="33"/>
      <c r="BI115" s="33"/>
      <c r="BJ115" s="33"/>
      <c r="BK115" s="33"/>
      <c r="BL115" s="33"/>
      <c r="BM115" s="34"/>
    </row>
    <row r="116" spans="1:65" x14ac:dyDescent="0.25">
      <c r="A116" s="28"/>
      <c r="B116" s="29"/>
      <c r="C116" s="29"/>
      <c r="D116" s="29"/>
      <c r="E116" s="29"/>
      <c r="F116" s="30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58"/>
      <c r="BB116" s="58"/>
      <c r="BC116" s="31"/>
      <c r="BD116" s="31"/>
      <c r="BE116" s="31"/>
      <c r="BF116" s="32"/>
      <c r="BG116" s="33"/>
      <c r="BH116" s="33"/>
      <c r="BI116" s="33"/>
      <c r="BJ116" s="33"/>
      <c r="BK116" s="33"/>
      <c r="BL116" s="33"/>
      <c r="BM116" s="34"/>
    </row>
    <row r="117" spans="1:65" x14ac:dyDescent="0.25">
      <c r="A117" s="28"/>
      <c r="B117" s="29"/>
      <c r="C117" s="29"/>
      <c r="D117" s="29"/>
      <c r="E117" s="29"/>
      <c r="F117" s="30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58"/>
      <c r="BB117" s="58"/>
      <c r="BC117" s="31"/>
      <c r="BD117" s="31"/>
      <c r="BE117" s="31"/>
      <c r="BF117" s="32"/>
      <c r="BG117" s="33"/>
      <c r="BH117" s="33"/>
      <c r="BI117" s="33"/>
      <c r="BJ117" s="33"/>
      <c r="BK117" s="33"/>
      <c r="BL117" s="33"/>
      <c r="BM117" s="34"/>
    </row>
    <row r="118" spans="1:65" x14ac:dyDescent="0.25">
      <c r="A118" s="28"/>
      <c r="B118" s="29"/>
      <c r="C118" s="29"/>
      <c r="D118" s="29"/>
      <c r="E118" s="29"/>
      <c r="F118" s="30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58"/>
      <c r="BB118" s="58"/>
      <c r="BC118" s="31"/>
      <c r="BD118" s="31"/>
      <c r="BE118" s="31"/>
      <c r="BF118" s="32"/>
      <c r="BG118" s="33"/>
      <c r="BH118" s="33"/>
      <c r="BI118" s="33"/>
      <c r="BJ118" s="33"/>
      <c r="BK118" s="33"/>
      <c r="BL118" s="33"/>
      <c r="BM118" s="34"/>
    </row>
    <row r="119" spans="1:65" x14ac:dyDescent="0.25">
      <c r="A119" s="28"/>
      <c r="B119" s="29"/>
      <c r="C119" s="29"/>
      <c r="D119" s="29"/>
      <c r="E119" s="29"/>
      <c r="F119" s="30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58"/>
      <c r="BB119" s="58"/>
      <c r="BC119" s="31"/>
      <c r="BD119" s="31"/>
      <c r="BE119" s="31"/>
      <c r="BF119" s="32"/>
      <c r="BG119" s="33"/>
      <c r="BH119" s="33"/>
      <c r="BI119" s="33"/>
      <c r="BJ119" s="33"/>
      <c r="BK119" s="33"/>
      <c r="BL119" s="33"/>
      <c r="BM119" s="34"/>
    </row>
    <row r="120" spans="1:65" x14ac:dyDescent="0.25">
      <c r="A120" s="28"/>
      <c r="B120" s="29"/>
      <c r="C120" s="29"/>
      <c r="D120" s="29"/>
      <c r="E120" s="29"/>
      <c r="F120" s="30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58"/>
      <c r="BB120" s="58"/>
      <c r="BC120" s="31"/>
      <c r="BD120" s="31"/>
      <c r="BE120" s="31"/>
      <c r="BF120" s="32"/>
      <c r="BG120" s="33"/>
      <c r="BH120" s="33"/>
      <c r="BI120" s="33"/>
      <c r="BJ120" s="33"/>
      <c r="BK120" s="33"/>
      <c r="BL120" s="33"/>
      <c r="BM120" s="34"/>
    </row>
    <row r="121" spans="1:65" x14ac:dyDescent="0.25">
      <c r="A121" s="28"/>
      <c r="B121" s="29"/>
      <c r="C121" s="29"/>
      <c r="D121" s="29"/>
      <c r="E121" s="29"/>
      <c r="F121" s="30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58"/>
      <c r="BB121" s="58"/>
      <c r="BC121" s="31"/>
      <c r="BD121" s="31"/>
      <c r="BE121" s="31"/>
      <c r="BF121" s="32"/>
      <c r="BG121" s="33"/>
      <c r="BH121" s="33"/>
      <c r="BI121" s="33"/>
      <c r="BJ121" s="33"/>
      <c r="BK121" s="33"/>
      <c r="BL121" s="33"/>
      <c r="BM121" s="34"/>
    </row>
    <row r="122" spans="1:65" x14ac:dyDescent="0.25">
      <c r="A122" s="28"/>
      <c r="B122" s="29"/>
      <c r="C122" s="29"/>
      <c r="D122" s="29"/>
      <c r="E122" s="29"/>
      <c r="F122" s="30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58"/>
      <c r="BB122" s="58"/>
      <c r="BC122" s="31"/>
      <c r="BD122" s="31"/>
      <c r="BE122" s="31"/>
      <c r="BF122" s="32"/>
      <c r="BG122" s="33"/>
      <c r="BH122" s="33"/>
      <c r="BI122" s="33"/>
      <c r="BJ122" s="33"/>
      <c r="BK122" s="33"/>
      <c r="BL122" s="33"/>
      <c r="BM122" s="34"/>
    </row>
    <row r="123" spans="1:65" x14ac:dyDescent="0.25">
      <c r="A123" s="28"/>
      <c r="B123" s="29"/>
      <c r="C123" s="29"/>
      <c r="D123" s="29"/>
      <c r="E123" s="29"/>
      <c r="F123" s="30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58"/>
      <c r="BB123" s="58"/>
      <c r="BC123" s="31"/>
      <c r="BD123" s="31"/>
      <c r="BE123" s="31"/>
      <c r="BF123" s="32"/>
      <c r="BG123" s="33"/>
      <c r="BH123" s="33"/>
      <c r="BI123" s="33"/>
      <c r="BJ123" s="33"/>
      <c r="BK123" s="33"/>
      <c r="BL123" s="33"/>
      <c r="BM123" s="34"/>
    </row>
    <row r="124" spans="1:65" x14ac:dyDescent="0.25">
      <c r="A124" s="28"/>
      <c r="B124" s="29"/>
      <c r="C124" s="29"/>
      <c r="D124" s="29"/>
      <c r="E124" s="29"/>
      <c r="F124" s="30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58"/>
      <c r="BB124" s="58"/>
      <c r="BC124" s="31"/>
      <c r="BD124" s="31"/>
      <c r="BE124" s="31"/>
      <c r="BF124" s="32"/>
      <c r="BG124" s="33"/>
      <c r="BH124" s="33"/>
      <c r="BI124" s="33"/>
      <c r="BJ124" s="33"/>
      <c r="BK124" s="33"/>
      <c r="BL124" s="33"/>
      <c r="BM124" s="34"/>
    </row>
    <row r="125" spans="1:65" x14ac:dyDescent="0.25">
      <c r="A125" s="28"/>
      <c r="B125" s="29"/>
      <c r="C125" s="29"/>
      <c r="D125" s="29"/>
      <c r="E125" s="29"/>
      <c r="F125" s="30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58"/>
      <c r="BB125" s="58"/>
      <c r="BC125" s="31"/>
      <c r="BD125" s="31"/>
      <c r="BE125" s="31"/>
      <c r="BF125" s="32"/>
      <c r="BG125" s="33"/>
      <c r="BH125" s="33"/>
      <c r="BI125" s="33"/>
      <c r="BJ125" s="33"/>
      <c r="BK125" s="33"/>
      <c r="BL125" s="33"/>
      <c r="BM125" s="34"/>
    </row>
    <row r="126" spans="1:65" x14ac:dyDescent="0.25">
      <c r="A126" s="28"/>
      <c r="B126" s="29"/>
      <c r="C126" s="29"/>
      <c r="D126" s="29"/>
      <c r="E126" s="29"/>
      <c r="F126" s="30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58"/>
      <c r="BB126" s="58"/>
      <c r="BC126" s="31"/>
      <c r="BD126" s="31"/>
      <c r="BE126" s="31"/>
      <c r="BF126" s="32"/>
      <c r="BG126" s="33"/>
      <c r="BH126" s="33"/>
      <c r="BI126" s="33"/>
      <c r="BJ126" s="33"/>
      <c r="BK126" s="33"/>
      <c r="BL126" s="33"/>
      <c r="BM126" s="34"/>
    </row>
    <row r="127" spans="1:65" x14ac:dyDescent="0.25">
      <c r="A127" s="28"/>
      <c r="B127" s="29"/>
      <c r="C127" s="29"/>
      <c r="D127" s="29"/>
      <c r="E127" s="29"/>
      <c r="F127" s="30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58"/>
      <c r="BB127" s="58"/>
      <c r="BC127" s="31"/>
      <c r="BD127" s="31"/>
      <c r="BE127" s="31"/>
      <c r="BF127" s="32"/>
      <c r="BG127" s="33"/>
      <c r="BH127" s="33"/>
      <c r="BI127" s="33"/>
      <c r="BJ127" s="33"/>
      <c r="BK127" s="33"/>
      <c r="BL127" s="33"/>
      <c r="BM127" s="34"/>
    </row>
    <row r="128" spans="1:65" x14ac:dyDescent="0.25">
      <c r="A128" s="28"/>
      <c r="B128" s="29"/>
      <c r="C128" s="29"/>
      <c r="D128" s="29"/>
      <c r="E128" s="29"/>
      <c r="F128" s="30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58"/>
      <c r="BB128" s="58"/>
      <c r="BC128" s="31"/>
      <c r="BD128" s="31"/>
      <c r="BE128" s="31"/>
      <c r="BF128" s="32"/>
      <c r="BG128" s="33"/>
      <c r="BH128" s="33"/>
      <c r="BI128" s="33"/>
      <c r="BJ128" s="33"/>
      <c r="BK128" s="33"/>
      <c r="BL128" s="33"/>
      <c r="BM128" s="34"/>
    </row>
    <row r="129" spans="1:65" x14ac:dyDescent="0.25">
      <c r="A129" s="39"/>
      <c r="B129" s="40"/>
      <c r="C129" s="40"/>
      <c r="D129" s="40"/>
      <c r="E129" s="40"/>
      <c r="F129" s="41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59"/>
      <c r="BB129" s="59"/>
      <c r="BC129" s="42"/>
      <c r="BD129" s="42"/>
      <c r="BE129" s="42"/>
      <c r="BF129" s="43"/>
      <c r="BG129" s="44"/>
      <c r="BH129" s="44"/>
      <c r="BI129" s="44"/>
      <c r="BJ129" s="44"/>
      <c r="BK129" s="44"/>
      <c r="BL129" s="44"/>
      <c r="BM129" s="34"/>
    </row>
  </sheetData>
  <mergeCells count="6">
    <mergeCell ref="BG11:BM11"/>
    <mergeCell ref="A12:A13"/>
    <mergeCell ref="B12:B13"/>
    <mergeCell ref="C12:C13"/>
    <mergeCell ref="D12:D13"/>
    <mergeCell ref="E12:E13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0"/>
  <sheetViews>
    <sheetView zoomScaleNormal="100" workbookViewId="0">
      <selection activeCell="C10" activeCellId="1" sqref="G3:H9 C10:C15"/>
    </sheetView>
  </sheetViews>
  <sheetFormatPr defaultRowHeight="15" x14ac:dyDescent="0.25"/>
  <cols>
    <col min="1" max="1" width="8.5703125" customWidth="1"/>
    <col min="2" max="2" width="40.140625" customWidth="1"/>
    <col min="3" max="3" width="12.7109375" style="45" customWidth="1"/>
    <col min="4" max="1025" width="8.5703125" customWidth="1"/>
  </cols>
  <sheetData>
    <row r="1" spans="1:3" ht="15.75" x14ac:dyDescent="0.25">
      <c r="A1" s="2" t="s">
        <v>250</v>
      </c>
    </row>
    <row r="2" spans="1:3" s="48" customFormat="1" ht="30" x14ac:dyDescent="0.25">
      <c r="A2" s="46" t="s">
        <v>251</v>
      </c>
      <c r="B2" s="46" t="s">
        <v>252</v>
      </c>
      <c r="C2" s="47" t="s">
        <v>253</v>
      </c>
    </row>
    <row r="3" spans="1:3" ht="15" customHeight="1" x14ac:dyDescent="0.25">
      <c r="A3" s="49">
        <v>1</v>
      </c>
      <c r="B3" s="47" t="s">
        <v>34</v>
      </c>
      <c r="C3" s="62" t="s">
        <v>254</v>
      </c>
    </row>
    <row r="4" spans="1:3" x14ac:dyDescent="0.25">
      <c r="A4" s="49">
        <v>2</v>
      </c>
      <c r="B4" s="47" t="s">
        <v>35</v>
      </c>
      <c r="C4" s="62"/>
    </row>
    <row r="5" spans="1:3" x14ac:dyDescent="0.25">
      <c r="A5" s="49">
        <v>3</v>
      </c>
      <c r="B5" s="47" t="s">
        <v>36</v>
      </c>
      <c r="C5" s="62"/>
    </row>
    <row r="6" spans="1:3" x14ac:dyDescent="0.25">
      <c r="A6" s="49">
        <v>4</v>
      </c>
      <c r="B6" s="47" t="s">
        <v>37</v>
      </c>
      <c r="C6" s="62"/>
    </row>
    <row r="7" spans="1:3" x14ac:dyDescent="0.25">
      <c r="A7" s="49">
        <v>5</v>
      </c>
      <c r="B7" s="47" t="s">
        <v>255</v>
      </c>
      <c r="C7" s="62"/>
    </row>
    <row r="8" spans="1:3" x14ac:dyDescent="0.25">
      <c r="A8" s="49">
        <v>6</v>
      </c>
      <c r="B8" s="51" t="s">
        <v>99</v>
      </c>
      <c r="C8" s="50" t="s">
        <v>256</v>
      </c>
    </row>
    <row r="9" spans="1:3" x14ac:dyDescent="0.25">
      <c r="A9" s="49">
        <v>7</v>
      </c>
      <c r="B9" s="52" t="s">
        <v>100</v>
      </c>
      <c r="C9" s="50" t="s">
        <v>256</v>
      </c>
    </row>
    <row r="10" spans="1:3" ht="15" customHeight="1" x14ac:dyDescent="0.25">
      <c r="A10" s="49">
        <v>8</v>
      </c>
      <c r="B10" s="53" t="s">
        <v>101</v>
      </c>
      <c r="C10" s="62" t="s">
        <v>257</v>
      </c>
    </row>
    <row r="11" spans="1:3" x14ac:dyDescent="0.25">
      <c r="A11" s="49">
        <v>9</v>
      </c>
      <c r="B11" s="53" t="s">
        <v>102</v>
      </c>
      <c r="C11" s="62"/>
    </row>
    <row r="12" spans="1:3" x14ac:dyDescent="0.25">
      <c r="A12" s="49">
        <v>10</v>
      </c>
      <c r="B12" s="53" t="s">
        <v>103</v>
      </c>
      <c r="C12" s="62"/>
    </row>
    <row r="13" spans="1:3" x14ac:dyDescent="0.25">
      <c r="A13" s="49">
        <v>11</v>
      </c>
      <c r="B13" s="53" t="s">
        <v>104</v>
      </c>
      <c r="C13" s="62"/>
    </row>
    <row r="14" spans="1:3" x14ac:dyDescent="0.25">
      <c r="A14" s="49">
        <v>12</v>
      </c>
      <c r="B14" s="53" t="s">
        <v>105</v>
      </c>
      <c r="C14" s="62"/>
    </row>
    <row r="15" spans="1:3" x14ac:dyDescent="0.25">
      <c r="A15" s="49">
        <v>13</v>
      </c>
      <c r="B15" s="53" t="s">
        <v>106</v>
      </c>
      <c r="C15" s="62"/>
    </row>
    <row r="16" spans="1:3" x14ac:dyDescent="0.25">
      <c r="A16" s="49">
        <v>14</v>
      </c>
      <c r="B16" s="52" t="s">
        <v>107</v>
      </c>
      <c r="C16" s="50" t="s">
        <v>256</v>
      </c>
    </row>
    <row r="17" spans="1:3" x14ac:dyDescent="0.25">
      <c r="A17" s="49">
        <v>15</v>
      </c>
      <c r="B17" s="54" t="s">
        <v>108</v>
      </c>
      <c r="C17" s="50" t="s">
        <v>256</v>
      </c>
    </row>
    <row r="18" spans="1:3" ht="15" customHeight="1" x14ac:dyDescent="0.25">
      <c r="A18" s="49">
        <v>16</v>
      </c>
      <c r="B18" s="53" t="s">
        <v>109</v>
      </c>
      <c r="C18" s="62" t="s">
        <v>257</v>
      </c>
    </row>
    <row r="19" spans="1:3" x14ac:dyDescent="0.25">
      <c r="A19" s="49">
        <v>17</v>
      </c>
      <c r="B19" s="53" t="s">
        <v>110</v>
      </c>
      <c r="C19" s="62"/>
    </row>
    <row r="20" spans="1:3" x14ac:dyDescent="0.25">
      <c r="A20" s="49">
        <v>18</v>
      </c>
      <c r="B20" s="53" t="s">
        <v>111</v>
      </c>
      <c r="C20" s="62"/>
    </row>
    <row r="21" spans="1:3" x14ac:dyDescent="0.25">
      <c r="A21" s="49">
        <v>19</v>
      </c>
      <c r="B21" s="53" t="s">
        <v>112</v>
      </c>
      <c r="C21" s="62"/>
    </row>
    <row r="22" spans="1:3" x14ac:dyDescent="0.25">
      <c r="A22" s="49">
        <v>20</v>
      </c>
      <c r="B22" s="53" t="s">
        <v>113</v>
      </c>
      <c r="C22" s="62"/>
    </row>
    <row r="23" spans="1:3" x14ac:dyDescent="0.25">
      <c r="A23" s="49">
        <v>21</v>
      </c>
      <c r="B23" s="53" t="s">
        <v>114</v>
      </c>
      <c r="C23" s="62"/>
    </row>
    <row r="24" spans="1:3" x14ac:dyDescent="0.25">
      <c r="A24" s="49">
        <v>22</v>
      </c>
      <c r="B24" s="53" t="s">
        <v>115</v>
      </c>
      <c r="C24" s="62"/>
    </row>
    <row r="25" spans="1:3" x14ac:dyDescent="0.25">
      <c r="A25" s="49">
        <v>23</v>
      </c>
      <c r="B25" s="53" t="s">
        <v>116</v>
      </c>
      <c r="C25" s="62"/>
    </row>
    <row r="26" spans="1:3" x14ac:dyDescent="0.25">
      <c r="A26" s="49">
        <v>24</v>
      </c>
      <c r="B26" s="53" t="s">
        <v>117</v>
      </c>
      <c r="C26" s="62"/>
    </row>
    <row r="27" spans="1:3" x14ac:dyDescent="0.25">
      <c r="A27" s="49">
        <v>25</v>
      </c>
      <c r="B27" s="53" t="s">
        <v>118</v>
      </c>
      <c r="C27" s="62"/>
    </row>
    <row r="28" spans="1:3" x14ac:dyDescent="0.25">
      <c r="A28" s="49">
        <v>26</v>
      </c>
      <c r="B28" s="53" t="s">
        <v>119</v>
      </c>
      <c r="C28" s="62"/>
    </row>
    <row r="29" spans="1:3" x14ac:dyDescent="0.25">
      <c r="A29" s="49">
        <v>27</v>
      </c>
      <c r="B29" s="53" t="s">
        <v>120</v>
      </c>
      <c r="C29" s="62"/>
    </row>
    <row r="30" spans="1:3" x14ac:dyDescent="0.25">
      <c r="A30" s="49">
        <v>28</v>
      </c>
      <c r="B30" s="53" t="s">
        <v>121</v>
      </c>
      <c r="C30" s="62"/>
    </row>
    <row r="31" spans="1:3" x14ac:dyDescent="0.25">
      <c r="A31" s="49">
        <v>29</v>
      </c>
      <c r="B31" s="54" t="s">
        <v>122</v>
      </c>
      <c r="C31" s="50" t="s">
        <v>256</v>
      </c>
    </row>
    <row r="32" spans="1:3" ht="15" customHeight="1" x14ac:dyDescent="0.25">
      <c r="A32" s="49">
        <v>30</v>
      </c>
      <c r="B32" s="53" t="s">
        <v>123</v>
      </c>
      <c r="C32" s="62" t="s">
        <v>257</v>
      </c>
    </row>
    <row r="33" spans="1:3" x14ac:dyDescent="0.25">
      <c r="A33" s="49">
        <v>31</v>
      </c>
      <c r="B33" s="53" t="s">
        <v>124</v>
      </c>
      <c r="C33" s="62"/>
    </row>
    <row r="34" spans="1:3" x14ac:dyDescent="0.25">
      <c r="A34" s="49">
        <v>32</v>
      </c>
      <c r="B34" s="53" t="s">
        <v>125</v>
      </c>
      <c r="C34" s="62"/>
    </row>
    <row r="35" spans="1:3" x14ac:dyDescent="0.25">
      <c r="A35" s="49">
        <v>33</v>
      </c>
      <c r="B35" s="53" t="s">
        <v>126</v>
      </c>
      <c r="C35" s="62"/>
    </row>
    <row r="36" spans="1:3" x14ac:dyDescent="0.25">
      <c r="A36" s="49">
        <v>34</v>
      </c>
      <c r="B36" s="53" t="s">
        <v>127</v>
      </c>
      <c r="C36" s="62"/>
    </row>
    <row r="37" spans="1:3" x14ac:dyDescent="0.25">
      <c r="A37" s="49">
        <v>35</v>
      </c>
      <c r="B37" s="53" t="s">
        <v>128</v>
      </c>
      <c r="C37" s="62"/>
    </row>
    <row r="38" spans="1:3" x14ac:dyDescent="0.25">
      <c r="A38" s="49">
        <v>36</v>
      </c>
      <c r="B38" s="55" t="s">
        <v>129</v>
      </c>
      <c r="C38" s="50" t="s">
        <v>256</v>
      </c>
    </row>
    <row r="39" spans="1:3" ht="15" customHeight="1" x14ac:dyDescent="0.25">
      <c r="A39" s="49">
        <v>37</v>
      </c>
      <c r="B39" s="53" t="s">
        <v>114</v>
      </c>
      <c r="C39" s="62" t="s">
        <v>257</v>
      </c>
    </row>
    <row r="40" spans="1:3" x14ac:dyDescent="0.25">
      <c r="A40" s="49">
        <v>38</v>
      </c>
      <c r="B40" s="53" t="s">
        <v>130</v>
      </c>
      <c r="C40" s="62"/>
    </row>
    <row r="41" spans="1:3" x14ac:dyDescent="0.25">
      <c r="A41" s="49">
        <v>39</v>
      </c>
      <c r="B41" s="53" t="s">
        <v>131</v>
      </c>
      <c r="C41" s="62"/>
    </row>
    <row r="42" spans="1:3" x14ac:dyDescent="0.25">
      <c r="A42" s="49">
        <v>40</v>
      </c>
      <c r="B42" s="52" t="s">
        <v>132</v>
      </c>
      <c r="C42" s="50" t="s">
        <v>256</v>
      </c>
    </row>
    <row r="43" spans="1:3" x14ac:dyDescent="0.25">
      <c r="A43" s="49">
        <v>41</v>
      </c>
      <c r="B43" s="54" t="s">
        <v>133</v>
      </c>
      <c r="C43" s="50" t="s">
        <v>256</v>
      </c>
    </row>
    <row r="44" spans="1:3" ht="15" customHeight="1" x14ac:dyDescent="0.25">
      <c r="A44" s="49">
        <v>42</v>
      </c>
      <c r="B44" s="53" t="s">
        <v>134</v>
      </c>
      <c r="C44" s="62" t="s">
        <v>257</v>
      </c>
    </row>
    <row r="45" spans="1:3" x14ac:dyDescent="0.25">
      <c r="A45" s="49">
        <v>43</v>
      </c>
      <c r="B45" s="53" t="s">
        <v>135</v>
      </c>
      <c r="C45" s="62"/>
    </row>
    <row r="46" spans="1:3" x14ac:dyDescent="0.25">
      <c r="A46" s="49">
        <v>44</v>
      </c>
      <c r="B46" s="55" t="s">
        <v>136</v>
      </c>
      <c r="C46" s="50" t="s">
        <v>256</v>
      </c>
    </row>
    <row r="47" spans="1:3" ht="15" customHeight="1" x14ac:dyDescent="0.25">
      <c r="A47" s="49">
        <v>45</v>
      </c>
      <c r="B47" s="53" t="s">
        <v>137</v>
      </c>
      <c r="C47" s="62" t="s">
        <v>257</v>
      </c>
    </row>
    <row r="48" spans="1:3" x14ac:dyDescent="0.25">
      <c r="A48" s="49">
        <v>46</v>
      </c>
      <c r="B48" s="53" t="s">
        <v>138</v>
      </c>
      <c r="C48" s="62"/>
    </row>
    <row r="49" spans="1:3" x14ac:dyDescent="0.25">
      <c r="A49" s="49">
        <v>47</v>
      </c>
      <c r="B49" s="53" t="s">
        <v>139</v>
      </c>
      <c r="C49" s="62"/>
    </row>
    <row r="50" spans="1:3" ht="15" customHeight="1" x14ac:dyDescent="0.25">
      <c r="A50" s="49">
        <v>48</v>
      </c>
      <c r="B50" s="53" t="s">
        <v>140</v>
      </c>
      <c r="C50" s="62" t="s">
        <v>258</v>
      </c>
    </row>
    <row r="51" spans="1:3" x14ac:dyDescent="0.25">
      <c r="A51" s="49">
        <v>49</v>
      </c>
      <c r="B51" s="53" t="s">
        <v>141</v>
      </c>
      <c r="C51" s="62"/>
    </row>
    <row r="52" spans="1:3" x14ac:dyDescent="0.25">
      <c r="A52" s="49">
        <v>50</v>
      </c>
      <c r="B52" s="53" t="s">
        <v>142</v>
      </c>
      <c r="C52" s="62"/>
    </row>
    <row r="53" spans="1:3" x14ac:dyDescent="0.25">
      <c r="A53" s="49">
        <v>51</v>
      </c>
      <c r="B53" s="53" t="s">
        <v>143</v>
      </c>
      <c r="C53" s="62"/>
    </row>
    <row r="54" spans="1:3" x14ac:dyDescent="0.25">
      <c r="A54" s="49">
        <v>52</v>
      </c>
      <c r="B54" s="55" t="s">
        <v>144</v>
      </c>
      <c r="C54" s="50" t="s">
        <v>256</v>
      </c>
    </row>
    <row r="55" spans="1:3" ht="15" customHeight="1" x14ac:dyDescent="0.25">
      <c r="A55" s="49">
        <v>53</v>
      </c>
      <c r="B55" s="53" t="s">
        <v>145</v>
      </c>
      <c r="C55" s="62" t="s">
        <v>257</v>
      </c>
    </row>
    <row r="56" spans="1:3" x14ac:dyDescent="0.25">
      <c r="A56" s="49">
        <v>54</v>
      </c>
      <c r="B56" s="53" t="s">
        <v>146</v>
      </c>
      <c r="C56" s="62"/>
    </row>
    <row r="57" spans="1:3" ht="15" customHeight="1" x14ac:dyDescent="0.25">
      <c r="A57" s="49">
        <v>55</v>
      </c>
      <c r="B57" s="53" t="s">
        <v>147</v>
      </c>
      <c r="C57" s="62" t="s">
        <v>254</v>
      </c>
    </row>
    <row r="58" spans="1:3" x14ac:dyDescent="0.25">
      <c r="A58" s="49">
        <v>56</v>
      </c>
      <c r="B58" s="53" t="s">
        <v>148</v>
      </c>
      <c r="C58" s="62"/>
    </row>
    <row r="59" spans="1:3" x14ac:dyDescent="0.25">
      <c r="A59" s="49">
        <v>57</v>
      </c>
      <c r="B59" s="53" t="s">
        <v>149</v>
      </c>
      <c r="C59" s="50" t="s">
        <v>257</v>
      </c>
    </row>
    <row r="60" spans="1:3" x14ac:dyDescent="0.25">
      <c r="A60" s="49">
        <v>58</v>
      </c>
      <c r="B60" s="53" t="s">
        <v>150</v>
      </c>
      <c r="C60" s="50" t="s">
        <v>254</v>
      </c>
    </row>
  </sheetData>
  <mergeCells count="10">
    <mergeCell ref="C44:C45"/>
    <mergeCell ref="C47:C49"/>
    <mergeCell ref="C50:C53"/>
    <mergeCell ref="C55:C56"/>
    <mergeCell ref="C57:C58"/>
    <mergeCell ref="C3:C7"/>
    <mergeCell ref="C10:C15"/>
    <mergeCell ref="C18:C30"/>
    <mergeCell ref="C32:C37"/>
    <mergeCell ref="C39:C4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DSIB</vt:lpstr>
      <vt:lpstr>Keterangan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Irrevaldy</cp:lastModifiedBy>
  <cp:revision>1</cp:revision>
  <cp:lastPrinted>2017-11-15T06:32:08Z</cp:lastPrinted>
  <dcterms:created xsi:type="dcterms:W3CDTF">2017-10-06T01:46:05Z</dcterms:created>
  <dcterms:modified xsi:type="dcterms:W3CDTF">2017-12-06T21:32:59Z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