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firstSheet="1" activeTab="1"/>
  </bookViews>
  <sheets>
    <sheet name="HR Stt." sheetId="1" state="hidden" r:id="rId1"/>
    <sheet name="Salary stt." sheetId="2" r:id="rId2"/>
    <sheet name="Sheet1" sheetId="3" r:id="rId3"/>
  </sheets>
  <calcPr calcId="124519"/>
</workbook>
</file>

<file path=xl/calcChain.xml><?xml version="1.0" encoding="utf-8"?>
<calcChain xmlns="http://schemas.openxmlformats.org/spreadsheetml/2006/main">
  <c r="N5" i="2"/>
  <c r="D6"/>
  <c r="D5"/>
  <c r="AL4" i="3"/>
  <c r="E5" i="2"/>
  <c r="F6" i="1" l="1"/>
  <c r="C6"/>
  <c r="B6"/>
  <c r="AK7"/>
  <c r="AK8"/>
  <c r="AK9"/>
  <c r="AK10"/>
  <c r="AK11"/>
  <c r="AK12"/>
  <c r="AK13"/>
  <c r="AK14"/>
  <c r="AK15"/>
  <c r="AK16"/>
  <c r="AK17"/>
  <c r="AK18"/>
  <c r="AK19"/>
  <c r="AK20"/>
  <c r="AK21"/>
  <c r="AK22"/>
  <c r="AK23"/>
  <c r="AK24"/>
  <c r="AK25"/>
  <c r="AK26"/>
  <c r="AK27"/>
  <c r="AK28"/>
  <c r="AK29"/>
  <c r="AK6"/>
  <c r="AM5" i="3" l="1"/>
  <c r="AM6"/>
  <c r="AM7"/>
  <c r="AM8"/>
  <c r="AM4"/>
  <c r="A5"/>
  <c r="B5"/>
  <c r="C5"/>
  <c r="AJ5" s="1"/>
  <c r="A6"/>
  <c r="B6"/>
  <c r="AI6" s="1"/>
  <c r="C6"/>
  <c r="AJ6" s="1"/>
  <c r="A7"/>
  <c r="B7"/>
  <c r="C7"/>
  <c r="AJ7" s="1"/>
  <c r="A8"/>
  <c r="B8"/>
  <c r="AI8" s="1"/>
  <c r="C8"/>
  <c r="AJ8" s="1"/>
  <c r="B4"/>
  <c r="C4"/>
  <c r="AJ4" s="1"/>
  <c r="A4"/>
  <c r="AL8"/>
  <c r="AK8"/>
  <c r="AL7"/>
  <c r="AK7"/>
  <c r="AL6"/>
  <c r="AK6"/>
  <c r="AL5"/>
  <c r="AK5"/>
  <c r="AK4"/>
  <c r="AI4"/>
  <c r="Q23" i="1"/>
  <c r="R23" s="1"/>
  <c r="U23"/>
  <c r="U24"/>
  <c r="Q24" s="1"/>
  <c r="R24" s="1"/>
  <c r="U25"/>
  <c r="Q25" s="1"/>
  <c r="R25" s="1"/>
  <c r="U26"/>
  <c r="Q26" s="1"/>
  <c r="R26" s="1"/>
  <c r="U27"/>
  <c r="Q27" s="1"/>
  <c r="R27" s="1"/>
  <c r="U28"/>
  <c r="Q28" s="1"/>
  <c r="R28" s="1"/>
  <c r="U29"/>
  <c r="Q29" s="1"/>
  <c r="R29" s="1"/>
  <c r="J9" i="2"/>
  <c r="V10" i="1" s="1"/>
  <c r="AB7"/>
  <c r="AG7"/>
  <c r="AH7"/>
  <c r="AI7"/>
  <c r="AJ7"/>
  <c r="AB8"/>
  <c r="AG8"/>
  <c r="AH8"/>
  <c r="AI8"/>
  <c r="AJ8"/>
  <c r="AB9"/>
  <c r="AG9"/>
  <c r="AH9"/>
  <c r="AI9"/>
  <c r="AJ9"/>
  <c r="AB10"/>
  <c r="AG10"/>
  <c r="AH10"/>
  <c r="AI10"/>
  <c r="AJ10"/>
  <c r="AB11"/>
  <c r="AG11"/>
  <c r="AH11"/>
  <c r="AI11"/>
  <c r="AJ11"/>
  <c r="AB12"/>
  <c r="AG12"/>
  <c r="AH12"/>
  <c r="AI12"/>
  <c r="AJ12"/>
  <c r="AB13"/>
  <c r="AG13"/>
  <c r="AH13"/>
  <c r="AI13"/>
  <c r="AJ13"/>
  <c r="AB14"/>
  <c r="AG14"/>
  <c r="AH14"/>
  <c r="AI14"/>
  <c r="AJ14"/>
  <c r="AB15"/>
  <c r="AG15"/>
  <c r="AH15"/>
  <c r="AI15"/>
  <c r="AJ15"/>
  <c r="AB16"/>
  <c r="AG16"/>
  <c r="AH16"/>
  <c r="AI16"/>
  <c r="AJ16"/>
  <c r="AB17"/>
  <c r="AG17"/>
  <c r="AH17"/>
  <c r="AI17"/>
  <c r="AJ17"/>
  <c r="AB18"/>
  <c r="AG18"/>
  <c r="AH18"/>
  <c r="AI18"/>
  <c r="AJ18"/>
  <c r="P19"/>
  <c r="AB19"/>
  <c r="AG19"/>
  <c r="AH19"/>
  <c r="AI19"/>
  <c r="AJ19"/>
  <c r="AB20"/>
  <c r="AG20"/>
  <c r="AH20"/>
  <c r="AI20"/>
  <c r="AJ20"/>
  <c r="AB21"/>
  <c r="AG21"/>
  <c r="AH21"/>
  <c r="AI21"/>
  <c r="AJ21"/>
  <c r="P22"/>
  <c r="AB22"/>
  <c r="AG22"/>
  <c r="AH22"/>
  <c r="AI22"/>
  <c r="AJ22"/>
  <c r="P23"/>
  <c r="V23"/>
  <c r="AB23"/>
  <c r="AE23"/>
  <c r="AF23"/>
  <c r="AG23"/>
  <c r="AH23"/>
  <c r="AI23"/>
  <c r="AJ23"/>
  <c r="AL23"/>
  <c r="P24"/>
  <c r="V24"/>
  <c r="AB24"/>
  <c r="AE24"/>
  <c r="AF24"/>
  <c r="AG24"/>
  <c r="AH24"/>
  <c r="AI24"/>
  <c r="AJ24"/>
  <c r="AL24"/>
  <c r="P25"/>
  <c r="V25"/>
  <c r="AB25"/>
  <c r="AE25"/>
  <c r="AF25"/>
  <c r="AG25"/>
  <c r="AH25"/>
  <c r="AI25"/>
  <c r="AJ25"/>
  <c r="AL25"/>
  <c r="P26"/>
  <c r="V26"/>
  <c r="AB26"/>
  <c r="AE26"/>
  <c r="AF26"/>
  <c r="AG26"/>
  <c r="AH26"/>
  <c r="AI26"/>
  <c r="AJ26"/>
  <c r="AL26"/>
  <c r="P27"/>
  <c r="V27"/>
  <c r="AB27"/>
  <c r="AE27"/>
  <c r="AF27"/>
  <c r="AG27"/>
  <c r="AH27"/>
  <c r="AI27"/>
  <c r="AJ27"/>
  <c r="AL27"/>
  <c r="P28"/>
  <c r="V28"/>
  <c r="AB28"/>
  <c r="AE28"/>
  <c r="AF28"/>
  <c r="AG28"/>
  <c r="AH28"/>
  <c r="AI28"/>
  <c r="AJ28"/>
  <c r="AL28"/>
  <c r="P29"/>
  <c r="V29"/>
  <c r="AB29"/>
  <c r="AE29"/>
  <c r="AF29"/>
  <c r="AG29"/>
  <c r="AH29"/>
  <c r="AI29"/>
  <c r="AJ29"/>
  <c r="AL29"/>
  <c r="J6" i="2"/>
  <c r="V7" i="1" s="1"/>
  <c r="J7" i="2"/>
  <c r="V8" i="1" s="1"/>
  <c r="J8" i="2"/>
  <c r="V9" i="1" s="1"/>
  <c r="V11"/>
  <c r="V12"/>
  <c r="V13"/>
  <c r="V14"/>
  <c r="V15"/>
  <c r="V16"/>
  <c r="V17"/>
  <c r="V18"/>
  <c r="V19"/>
  <c r="V20"/>
  <c r="V21"/>
  <c r="V22"/>
  <c r="J5" i="2"/>
  <c r="V6" i="1" s="1"/>
  <c r="U22"/>
  <c r="Q22" s="1"/>
  <c r="R22" s="1"/>
  <c r="AJ6"/>
  <c r="AI6"/>
  <c r="AH6"/>
  <c r="AG6"/>
  <c r="AB6"/>
  <c r="AI7" i="3" l="1"/>
  <c r="E8" i="2" s="1"/>
  <c r="F8" s="1"/>
  <c r="I8" s="1"/>
  <c r="M8" s="1"/>
  <c r="R8" s="1"/>
  <c r="AE9" i="1" s="1"/>
  <c r="AI5" i="3"/>
  <c r="E6" i="2" s="1"/>
  <c r="D6" i="1"/>
  <c r="E6"/>
  <c r="E7" i="2"/>
  <c r="F7" s="1"/>
  <c r="I7" s="1"/>
  <c r="M7" s="1"/>
  <c r="AE12" i="1"/>
  <c r="P16"/>
  <c r="E9" i="2"/>
  <c r="P10" i="1" s="1"/>
  <c r="P11"/>
  <c r="AE13"/>
  <c r="P13"/>
  <c r="P15"/>
  <c r="P12"/>
  <c r="P14"/>
  <c r="AE16"/>
  <c r="P17"/>
  <c r="P18"/>
  <c r="U20"/>
  <c r="AD20" s="1"/>
  <c r="P20"/>
  <c r="AD29"/>
  <c r="P21"/>
  <c r="AD25"/>
  <c r="AN27"/>
  <c r="AN29"/>
  <c r="AO29" s="1"/>
  <c r="AN25"/>
  <c r="AN23"/>
  <c r="AN28"/>
  <c r="AD26"/>
  <c r="AD23"/>
  <c r="AD27"/>
  <c r="AN26"/>
  <c r="AD22"/>
  <c r="AN24"/>
  <c r="AL22"/>
  <c r="U19"/>
  <c r="Q19" s="1"/>
  <c r="R19" s="1"/>
  <c r="AE17"/>
  <c r="AE15"/>
  <c r="U11"/>
  <c r="AD11" s="1"/>
  <c r="AD28"/>
  <c r="AO28" s="1"/>
  <c r="AD24"/>
  <c r="AO24" l="1"/>
  <c r="P9"/>
  <c r="F6" i="2"/>
  <c r="I6" s="1"/>
  <c r="M6" s="1"/>
  <c r="AE7" i="1" s="1"/>
  <c r="P8"/>
  <c r="P7"/>
  <c r="F5" i="2"/>
  <c r="I5" s="1"/>
  <c r="M5" s="1"/>
  <c r="Q5" s="1"/>
  <c r="U8" i="1"/>
  <c r="Q8" s="1"/>
  <c r="R8" s="1"/>
  <c r="R7" i="2"/>
  <c r="AE8" i="1" s="1"/>
  <c r="AD19"/>
  <c r="F9" i="2"/>
  <c r="I9" s="1"/>
  <c r="M9" s="1"/>
  <c r="U10" i="1" s="1"/>
  <c r="AD10" s="1"/>
  <c r="U15"/>
  <c r="AD15" s="1"/>
  <c r="U13"/>
  <c r="AD13" s="1"/>
  <c r="U12"/>
  <c r="Q12" s="1"/>
  <c r="R12" s="1"/>
  <c r="U16"/>
  <c r="AD16" s="1"/>
  <c r="Q20"/>
  <c r="R20" s="1"/>
  <c r="U17"/>
  <c r="AD17" s="1"/>
  <c r="Q8" i="2"/>
  <c r="V8" s="1"/>
  <c r="U9" i="1"/>
  <c r="AD9" s="1"/>
  <c r="Q11"/>
  <c r="R11" s="1"/>
  <c r="AE14"/>
  <c r="AE18"/>
  <c r="AE21"/>
  <c r="Q7" i="2"/>
  <c r="AO25" i="1"/>
  <c r="AD12"/>
  <c r="AO27"/>
  <c r="AD8"/>
  <c r="AE11"/>
  <c r="AE19"/>
  <c r="AE20"/>
  <c r="AE22"/>
  <c r="AO26"/>
  <c r="AO23"/>
  <c r="AE10"/>
  <c r="AF12"/>
  <c r="AN12" s="1"/>
  <c r="Q15" l="1"/>
  <c r="R15" s="1"/>
  <c r="Q6" i="2"/>
  <c r="V6" s="1"/>
  <c r="W6" s="1"/>
  <c r="U7" i="1"/>
  <c r="AD7" s="1"/>
  <c r="Q9" i="2"/>
  <c r="V9" s="1"/>
  <c r="U6" i="1"/>
  <c r="Q6" s="1"/>
  <c r="R6" s="1"/>
  <c r="R5" i="2"/>
  <c r="AE6" i="1" s="1"/>
  <c r="AF6"/>
  <c r="Q10"/>
  <c r="R10" s="1"/>
  <c r="Q16"/>
  <c r="R16" s="1"/>
  <c r="Q13"/>
  <c r="R13" s="1"/>
  <c r="U21"/>
  <c r="Q21" s="1"/>
  <c r="R21" s="1"/>
  <c r="Q17"/>
  <c r="R17" s="1"/>
  <c r="U14"/>
  <c r="Q9"/>
  <c r="R9" s="1"/>
  <c r="U18"/>
  <c r="V7" i="2"/>
  <c r="W7" s="1"/>
  <c r="AD21" i="1"/>
  <c r="AO12"/>
  <c r="AF8"/>
  <c r="AN8" s="1"/>
  <c r="AO8" s="1"/>
  <c r="AF22"/>
  <c r="AN22" s="1"/>
  <c r="AO22" s="1"/>
  <c r="AF20"/>
  <c r="AN20" s="1"/>
  <c r="AO20" s="1"/>
  <c r="AF19"/>
  <c r="AN19" s="1"/>
  <c r="AO19" s="1"/>
  <c r="AF17"/>
  <c r="AN17" s="1"/>
  <c r="AO17" s="1"/>
  <c r="AF16"/>
  <c r="AN16" s="1"/>
  <c r="AO16" s="1"/>
  <c r="AF15"/>
  <c r="AN15" s="1"/>
  <c r="AO15" s="1"/>
  <c r="AF14"/>
  <c r="AN14" s="1"/>
  <c r="AF13"/>
  <c r="AN13" s="1"/>
  <c r="AO13" s="1"/>
  <c r="AF11"/>
  <c r="AN11" s="1"/>
  <c r="AO11" s="1"/>
  <c r="W9" i="2"/>
  <c r="W8"/>
  <c r="AF9" i="1"/>
  <c r="AN9" s="1"/>
  <c r="AO9" s="1"/>
  <c r="AF7" l="1"/>
  <c r="AN7" s="1"/>
  <c r="AO7" s="1"/>
  <c r="Q7"/>
  <c r="R7" s="1"/>
  <c r="AF10"/>
  <c r="AN10" s="1"/>
  <c r="AO10" s="1"/>
  <c r="AD6"/>
  <c r="AF21"/>
  <c r="AN21" s="1"/>
  <c r="AO21" s="1"/>
  <c r="AN6"/>
  <c r="AF18"/>
  <c r="AN18" s="1"/>
  <c r="V5" i="2"/>
  <c r="W5" s="1"/>
  <c r="AD14" i="1"/>
  <c r="AO14" s="1"/>
  <c r="Q14"/>
  <c r="R14" s="1"/>
  <c r="Q18"/>
  <c r="R18" s="1"/>
  <c r="AD18"/>
  <c r="AO6" l="1"/>
  <c r="AO18"/>
</calcChain>
</file>

<file path=xl/sharedStrings.xml><?xml version="1.0" encoding="utf-8"?>
<sst xmlns="http://schemas.openxmlformats.org/spreadsheetml/2006/main" count="173" uniqueCount="90">
  <si>
    <t>LIMAR ENTERPRISES - HEAD OFFICE</t>
  </si>
  <si>
    <t>Sl No</t>
  </si>
  <si>
    <t>Designation</t>
  </si>
  <si>
    <t>Basic salary</t>
  </si>
  <si>
    <t>Name of Father/Husband</t>
  </si>
  <si>
    <t>Employee code</t>
  </si>
  <si>
    <t>DA</t>
  </si>
  <si>
    <t>H R A</t>
  </si>
  <si>
    <t>Days of attendance</t>
  </si>
  <si>
    <t>Employee Name</t>
  </si>
  <si>
    <t>Number of Weekly off Granted</t>
  </si>
  <si>
    <t>Number of leave granted</t>
  </si>
  <si>
    <t>City compensation allowance</t>
  </si>
  <si>
    <t>Gross Monthly wages</t>
  </si>
  <si>
    <t>Over time wages</t>
  </si>
  <si>
    <t>Leave wages</t>
  </si>
  <si>
    <t>National &amp; festval Holidays wages</t>
  </si>
  <si>
    <t xml:space="preserve">Arrears paid </t>
  </si>
  <si>
    <t>Bonus</t>
  </si>
  <si>
    <t>Maternity Benefit</t>
  </si>
  <si>
    <t>Other Allowance</t>
  </si>
  <si>
    <t>Advance</t>
  </si>
  <si>
    <t>Total Amount</t>
  </si>
  <si>
    <t>E P F</t>
  </si>
  <si>
    <t>E S I</t>
  </si>
  <si>
    <t>Advances</t>
  </si>
  <si>
    <t>Welfare Fund</t>
  </si>
  <si>
    <t>Professional Tax</t>
  </si>
  <si>
    <t>T D S</t>
  </si>
  <si>
    <t>Deduction of fine</t>
  </si>
  <si>
    <t>Deduction for loss &amp; damages</t>
  </si>
  <si>
    <t>Other Deduction</t>
  </si>
  <si>
    <t>Total Deduction</t>
  </si>
  <si>
    <t>Net wages paid</t>
  </si>
  <si>
    <t>Date of payment</t>
  </si>
  <si>
    <t>Remarks</t>
  </si>
  <si>
    <t>SALARY SATEMENT FOR THE MONTH SEPTEMBER 2017</t>
  </si>
  <si>
    <t>Sex</t>
  </si>
  <si>
    <t>Date of Birth</t>
  </si>
  <si>
    <t>Designation code/grade as Gov Order</t>
  </si>
  <si>
    <t>Date of joining</t>
  </si>
  <si>
    <t>Mobile No</t>
  </si>
  <si>
    <t>E mail ID</t>
  </si>
  <si>
    <t>Bank Name</t>
  </si>
  <si>
    <t>IFSC Code</t>
  </si>
  <si>
    <t>Bank Account No</t>
  </si>
  <si>
    <t>Proposed Salary</t>
  </si>
  <si>
    <t>Extra duty</t>
  </si>
  <si>
    <t>Name</t>
  </si>
  <si>
    <t>Days  of Attendance</t>
  </si>
  <si>
    <t>No of leave granted</t>
  </si>
  <si>
    <t>Extra work days</t>
  </si>
  <si>
    <t>Total work days</t>
  </si>
  <si>
    <t>Gross Salary</t>
  </si>
  <si>
    <t>Incentive</t>
  </si>
  <si>
    <t>Food Expenes</t>
  </si>
  <si>
    <t>Gross Earning</t>
  </si>
  <si>
    <t>Salary Advance</t>
  </si>
  <si>
    <t>Staff Advance</t>
  </si>
  <si>
    <t xml:space="preserve">Welfare fund </t>
  </si>
  <si>
    <t>Total Deductions</t>
  </si>
  <si>
    <t>Paid Amount</t>
  </si>
  <si>
    <t>Particulars</t>
  </si>
  <si>
    <t>Earnings</t>
  </si>
  <si>
    <t>Deductions</t>
  </si>
  <si>
    <t>ESI NUMBER</t>
  </si>
  <si>
    <t>EPF NUMBER</t>
  </si>
  <si>
    <t>WELFARENUMBER</t>
  </si>
  <si>
    <t>Name of Employee</t>
  </si>
  <si>
    <t xml:space="preserve">Designation </t>
  </si>
  <si>
    <t>CL</t>
  </si>
  <si>
    <t>SL</t>
  </si>
  <si>
    <t>H</t>
  </si>
  <si>
    <t>P</t>
  </si>
  <si>
    <t>Tue</t>
  </si>
  <si>
    <t>Wed</t>
  </si>
  <si>
    <t>Thu</t>
  </si>
  <si>
    <t>Fri</t>
  </si>
  <si>
    <t>Sat</t>
  </si>
  <si>
    <t>Sun</t>
  </si>
  <si>
    <t>Mon</t>
  </si>
  <si>
    <t>LP</t>
  </si>
  <si>
    <t>Line short</t>
  </si>
  <si>
    <t>SUBIN</t>
  </si>
  <si>
    <t>SALES MAN</t>
  </si>
  <si>
    <t>LIMAR ENTERPRISES - CHERUTHONY  BRANCH</t>
  </si>
  <si>
    <t>ANEESH</t>
  </si>
  <si>
    <t>DRIVER</t>
  </si>
  <si>
    <t>SALARY STATEMENT FOR THE MONTH OF NOVEMBER 2017</t>
  </si>
  <si>
    <t>N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</si>
</sst>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0.0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entury Gothic"/>
      <family val="2"/>
    </font>
    <font>
      <b/>
      <sz val="10"/>
      <color theme="1"/>
      <name val="Century Gothic"/>
      <family val="2"/>
    </font>
    <font>
      <b/>
      <u/>
      <sz val="10"/>
      <color theme="1"/>
      <name val="Century Gothic"/>
      <family val="2"/>
    </font>
    <font>
      <b/>
      <sz val="10"/>
      <name val="Century Gothic"/>
      <family val="2"/>
    </font>
    <font>
      <sz val="9"/>
      <name val="Arial"/>
      <family val="2"/>
    </font>
    <font>
      <sz val="10"/>
      <name val="Arial"/>
      <family val="2"/>
    </font>
    <font>
      <b/>
      <sz val="9"/>
      <color theme="1"/>
      <name val="Arial"/>
      <family val="2"/>
    </font>
    <font>
      <b/>
      <sz val="10"/>
      <color rgb="FF00B050"/>
      <name val="Century Gothic"/>
      <family val="2"/>
    </font>
    <font>
      <b/>
      <sz val="9"/>
      <name val="Arial"/>
      <family val="2"/>
    </font>
    <font>
      <i/>
      <sz val="9"/>
      <color theme="1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b/>
      <sz val="11"/>
      <name val="Calibri"/>
      <family val="2"/>
      <scheme val="minor"/>
    </font>
    <font>
      <sz val="10"/>
      <color theme="1"/>
      <name val="Arial"/>
      <family val="2"/>
    </font>
    <font>
      <sz val="10"/>
      <color rgb="FFFF0000"/>
      <name val="Arial"/>
      <family val="2"/>
    </font>
    <font>
      <b/>
      <sz val="11"/>
      <color rgb="FFFF0000"/>
      <name val="Calibri"/>
      <family val="2"/>
      <scheme val="minor"/>
    </font>
    <font>
      <b/>
      <sz val="10"/>
      <color rgb="FFFF0000"/>
      <name val="Arial"/>
      <family val="2"/>
    </font>
    <font>
      <b/>
      <sz val="9"/>
      <color rgb="FFFF0000"/>
      <name val="Arial"/>
      <family val="2"/>
    </font>
    <font>
      <sz val="9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indexed="9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7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82">
    <xf numFmtId="0" fontId="0" fillId="0" borderId="0" xfId="0"/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43" fontId="2" fillId="0" borderId="1" xfId="1" applyFont="1" applyBorder="1" applyAlignment="1">
      <alignment vertical="center" wrapText="1"/>
    </xf>
    <xf numFmtId="43" fontId="2" fillId="0" borderId="1" xfId="0" applyNumberFormat="1" applyFont="1" applyBorder="1" applyAlignment="1">
      <alignment vertical="center" wrapText="1"/>
    </xf>
    <xf numFmtId="43" fontId="2" fillId="0" borderId="1" xfId="1" applyNumberFormat="1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43" fontId="2" fillId="0" borderId="0" xfId="0" applyNumberFormat="1" applyFont="1" applyBorder="1" applyAlignment="1">
      <alignment vertical="center" wrapText="1"/>
    </xf>
    <xf numFmtId="0" fontId="3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vertical="center" wrapText="1"/>
    </xf>
    <xf numFmtId="0" fontId="2" fillId="0" borderId="9" xfId="0" applyFont="1" applyBorder="1" applyAlignment="1">
      <alignment vertical="center" wrapText="1"/>
    </xf>
    <xf numFmtId="0" fontId="2" fillId="0" borderId="10" xfId="0" applyFont="1" applyBorder="1" applyAlignment="1">
      <alignment vertical="center" wrapText="1"/>
    </xf>
    <xf numFmtId="0" fontId="2" fillId="0" borderId="11" xfId="0" applyFont="1" applyBorder="1" applyAlignment="1">
      <alignment vertical="center" wrapText="1"/>
    </xf>
    <xf numFmtId="43" fontId="2" fillId="0" borderId="11" xfId="0" applyNumberFormat="1" applyFont="1" applyBorder="1" applyAlignment="1">
      <alignment vertical="center" wrapText="1"/>
    </xf>
    <xf numFmtId="0" fontId="2" fillId="0" borderId="12" xfId="0" applyFont="1" applyBorder="1" applyAlignment="1">
      <alignment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5" fillId="0" borderId="16" xfId="0" applyFont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43" fontId="2" fillId="0" borderId="18" xfId="1" applyFont="1" applyBorder="1" applyAlignment="1">
      <alignment vertical="center" wrapText="1"/>
    </xf>
    <xf numFmtId="0" fontId="10" fillId="2" borderId="1" xfId="0" applyFont="1" applyFill="1" applyBorder="1" applyAlignment="1">
      <alignment vertical="center" wrapText="1"/>
    </xf>
    <xf numFmtId="0" fontId="10" fillId="2" borderId="1" xfId="0" applyFont="1" applyFill="1" applyBorder="1"/>
    <xf numFmtId="0" fontId="11" fillId="2" borderId="4" xfId="0" applyFont="1" applyFill="1" applyBorder="1" applyAlignment="1">
      <alignment vertical="center"/>
    </xf>
    <xf numFmtId="0" fontId="11" fillId="2" borderId="7" xfId="0" applyFont="1" applyFill="1" applyBorder="1" applyAlignment="1">
      <alignment vertical="center"/>
    </xf>
    <xf numFmtId="0" fontId="6" fillId="0" borderId="1" xfId="0" applyFont="1" applyBorder="1"/>
    <xf numFmtId="0" fontId="12" fillId="0" borderId="1" xfId="0" applyFont="1" applyBorder="1" applyAlignment="1">
      <alignment horizontal="center"/>
    </xf>
    <xf numFmtId="0" fontId="14" fillId="2" borderId="1" xfId="0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10" fillId="2" borderId="1" xfId="0" applyFont="1" applyFill="1" applyBorder="1" applyAlignment="1" applyProtection="1">
      <alignment vertical="center"/>
      <protection locked="0"/>
    </xf>
    <xf numFmtId="0" fontId="7" fillId="2" borderId="1" xfId="0" applyFont="1" applyFill="1" applyBorder="1" applyAlignment="1">
      <alignment vertical="center"/>
    </xf>
    <xf numFmtId="0" fontId="15" fillId="2" borderId="1" xfId="0" applyFont="1" applyFill="1" applyBorder="1" applyAlignment="1">
      <alignment vertical="center"/>
    </xf>
    <xf numFmtId="0" fontId="7" fillId="2" borderId="1" xfId="0" applyFont="1" applyFill="1" applyBorder="1" applyAlignment="1"/>
    <xf numFmtId="164" fontId="12" fillId="2" borderId="1" xfId="0" applyNumberFormat="1" applyFont="1" applyFill="1" applyBorder="1" applyAlignment="1" applyProtection="1">
      <alignment vertical="center"/>
    </xf>
    <xf numFmtId="0" fontId="10" fillId="2" borderId="1" xfId="0" applyFont="1" applyFill="1" applyBorder="1" applyAlignment="1">
      <alignment vertical="center"/>
    </xf>
    <xf numFmtId="0" fontId="10" fillId="3" borderId="1" xfId="0" applyFont="1" applyFill="1" applyBorder="1" applyAlignment="1" applyProtection="1">
      <alignment vertical="center"/>
      <protection locked="0"/>
    </xf>
    <xf numFmtId="0" fontId="10" fillId="2" borderId="8" xfId="0" applyFont="1" applyFill="1" applyBorder="1" applyAlignment="1" applyProtection="1">
      <alignment vertical="center"/>
      <protection locked="0"/>
    </xf>
    <xf numFmtId="0" fontId="10" fillId="3" borderId="8" xfId="0" applyFont="1" applyFill="1" applyBorder="1" applyAlignment="1" applyProtection="1">
      <alignment vertical="center"/>
      <protection locked="0"/>
    </xf>
    <xf numFmtId="164" fontId="18" fillId="2" borderId="1" xfId="0" applyNumberFormat="1" applyFont="1" applyFill="1" applyBorder="1" applyAlignment="1" applyProtection="1">
      <alignment vertical="center"/>
    </xf>
    <xf numFmtId="0" fontId="16" fillId="2" borderId="1" xfId="0" applyFont="1" applyFill="1" applyBorder="1" applyAlignment="1">
      <alignment vertical="center"/>
    </xf>
    <xf numFmtId="0" fontId="8" fillId="2" borderId="1" xfId="0" applyFont="1" applyFill="1" applyBorder="1" applyAlignment="1">
      <alignment horizontal="left"/>
    </xf>
    <xf numFmtId="0" fontId="2" fillId="0" borderId="1" xfId="0" applyFont="1" applyBorder="1" applyAlignment="1" applyProtection="1">
      <alignment vertical="center" wrapText="1"/>
    </xf>
    <xf numFmtId="0" fontId="6" fillId="0" borderId="1" xfId="0" applyFont="1" applyFill="1" applyBorder="1"/>
    <xf numFmtId="1" fontId="6" fillId="0" borderId="1" xfId="0" applyNumberFormat="1" applyFont="1" applyFill="1" applyBorder="1" applyAlignment="1">
      <alignment horizontal="right"/>
    </xf>
    <xf numFmtId="1" fontId="20" fillId="0" borderId="1" xfId="0" applyNumberFormat="1" applyFont="1" applyFill="1" applyBorder="1" applyAlignment="1">
      <alignment horizontal="right"/>
    </xf>
    <xf numFmtId="0" fontId="6" fillId="0" borderId="0" xfId="0" applyFont="1"/>
    <xf numFmtId="1" fontId="6" fillId="5" borderId="1" xfId="3" applyNumberFormat="1" applyFont="1" applyFill="1" applyBorder="1" applyAlignment="1">
      <alignment horizontal="right"/>
    </xf>
    <xf numFmtId="43" fontId="2" fillId="0" borderId="0" xfId="0" applyNumberFormat="1" applyFont="1" applyAlignment="1">
      <alignment vertical="center" wrapText="1"/>
    </xf>
    <xf numFmtId="0" fontId="9" fillId="0" borderId="1" xfId="0" applyFont="1" applyBorder="1" applyAlignment="1">
      <alignment horizontal="center" vertical="center" wrapText="1"/>
    </xf>
    <xf numFmtId="0" fontId="20" fillId="0" borderId="1" xfId="0" applyFont="1" applyBorder="1"/>
    <xf numFmtId="0" fontId="10" fillId="2" borderId="1" xfId="0" applyFont="1" applyFill="1" applyBorder="1" applyAlignment="1" applyProtection="1">
      <alignment horizontal="center"/>
      <protection locked="0"/>
    </xf>
    <xf numFmtId="0" fontId="12" fillId="3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vertical="center"/>
    </xf>
    <xf numFmtId="0" fontId="19" fillId="3" borderId="1" xfId="0" applyFont="1" applyFill="1" applyBorder="1" applyAlignment="1" applyProtection="1">
      <alignment vertical="center"/>
      <protection locked="0"/>
    </xf>
    <xf numFmtId="0" fontId="19" fillId="3" borderId="8" xfId="0" applyFont="1" applyFill="1" applyBorder="1" applyAlignment="1" applyProtection="1">
      <alignment vertical="center"/>
      <protection locked="0"/>
    </xf>
    <xf numFmtId="0" fontId="4" fillId="0" borderId="0" xfId="0" applyFont="1" applyAlignment="1">
      <alignment horizontal="left"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164" fontId="13" fillId="4" borderId="1" xfId="0" applyNumberFormat="1" applyFont="1" applyFill="1" applyBorder="1" applyAlignment="1" applyProtection="1">
      <alignment horizontal="center" vertical="center"/>
    </xf>
    <xf numFmtId="0" fontId="17" fillId="4" borderId="3" xfId="0" applyFont="1" applyFill="1" applyBorder="1" applyAlignment="1">
      <alignment horizontal="center" vertical="center"/>
    </xf>
    <xf numFmtId="0" fontId="17" fillId="4" borderId="8" xfId="0" applyFont="1" applyFill="1" applyBorder="1" applyAlignment="1">
      <alignment horizontal="center" vertical="center"/>
    </xf>
    <xf numFmtId="0" fontId="13" fillId="0" borderId="3" xfId="0" applyFont="1" applyBorder="1" applyAlignment="1">
      <alignment horizontal="left"/>
    </xf>
    <xf numFmtId="0" fontId="13" fillId="0" borderId="8" xfId="0" applyFont="1" applyBorder="1" applyAlignment="1">
      <alignment horizontal="left"/>
    </xf>
    <xf numFmtId="0" fontId="13" fillId="2" borderId="3" xfId="0" applyFont="1" applyFill="1" applyBorder="1" applyAlignment="1">
      <alignment horizontal="left"/>
    </xf>
    <xf numFmtId="0" fontId="13" fillId="2" borderId="8" xfId="0" applyFont="1" applyFill="1" applyBorder="1" applyAlignment="1">
      <alignment horizontal="left"/>
    </xf>
    <xf numFmtId="0" fontId="13" fillId="2" borderId="1" xfId="0" applyFont="1" applyFill="1" applyBorder="1" applyAlignment="1">
      <alignment horizontal="left"/>
    </xf>
  </cellXfs>
  <cellStyles count="7">
    <cellStyle name="=C:\WINNT\SYSTEM32\COMMAND.COM" xfId="3"/>
    <cellStyle name="Comma" xfId="1" builtinId="3"/>
    <cellStyle name="Comma 10" xfId="2"/>
    <cellStyle name="Comma 4" xfId="5"/>
    <cellStyle name="Comma 6" xfId="6"/>
    <cellStyle name="Comma 8" xfId="4"/>
    <cellStyle name="Normal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S74"/>
  <sheetViews>
    <sheetView workbookViewId="0">
      <selection activeCell="F7" sqref="F7"/>
    </sheetView>
  </sheetViews>
  <sheetFormatPr defaultColWidth="8.85546875" defaultRowHeight="13.5"/>
  <cols>
    <col min="1" max="1" width="16.42578125" style="1" customWidth="1"/>
    <col min="2" max="2" width="24.5703125" style="1" customWidth="1"/>
    <col min="3" max="5" width="16.140625" style="1" hidden="1" customWidth="1"/>
    <col min="6" max="6" width="18.42578125" style="1" customWidth="1"/>
    <col min="7" max="13" width="16.140625" style="1" hidden="1" customWidth="1"/>
    <col min="14" max="14" width="12.140625" style="1" customWidth="1"/>
    <col min="15" max="15" width="10" style="1" customWidth="1"/>
    <col min="16" max="16" width="9.7109375" style="1" customWidth="1"/>
    <col min="17" max="19" width="13.5703125" style="1" customWidth="1"/>
    <col min="20" max="20" width="11.7109375" style="1" customWidth="1"/>
    <col min="21" max="21" width="13.85546875" style="1" customWidth="1"/>
    <col min="22" max="27" width="10" style="1" customWidth="1"/>
    <col min="28" max="28" width="11.28515625" style="1" customWidth="1"/>
    <col min="29" max="32" width="10" style="1" customWidth="1"/>
    <col min="33" max="33" width="10.85546875" style="1" customWidth="1"/>
    <col min="34" max="36" width="10" style="1" customWidth="1"/>
    <col min="37" max="37" width="11.140625" style="1" customWidth="1"/>
    <col min="38" max="38" width="11.28515625" style="1" customWidth="1"/>
    <col min="39" max="39" width="11.42578125" style="1" customWidth="1"/>
    <col min="40" max="40" width="11.7109375" style="1" customWidth="1"/>
    <col min="41" max="41" width="11.5703125" style="1" customWidth="1"/>
    <col min="42" max="42" width="10.5703125" style="1" customWidth="1"/>
    <col min="43" max="43" width="10" style="1" customWidth="1"/>
    <col min="44" max="44" width="15.28515625" style="1" customWidth="1"/>
    <col min="45" max="47" width="10" style="1" customWidth="1"/>
    <col min="48" max="16384" width="8.85546875" style="1"/>
  </cols>
  <sheetData>
    <row r="1" spans="1:45" s="2" customFormat="1" ht="12.75"/>
    <row r="2" spans="1:45" s="2" customFormat="1" ht="19.149999999999999" customHeight="1">
      <c r="A2" s="64" t="s">
        <v>0</v>
      </c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4"/>
      <c r="AP2" s="64"/>
      <c r="AQ2" s="64"/>
    </row>
    <row r="3" spans="1:45" s="2" customFormat="1" ht="20.45" customHeight="1" thickBot="1">
      <c r="A3" s="64" t="s">
        <v>36</v>
      </c>
      <c r="B3" s="64"/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</row>
    <row r="4" spans="1:45" s="3" customFormat="1" ht="66.599999999999994" customHeight="1" thickBot="1">
      <c r="A4" s="24" t="s">
        <v>5</v>
      </c>
      <c r="B4" s="25" t="s">
        <v>9</v>
      </c>
      <c r="C4" s="25" t="s">
        <v>4</v>
      </c>
      <c r="D4" s="25" t="s">
        <v>37</v>
      </c>
      <c r="E4" s="25" t="s">
        <v>38</v>
      </c>
      <c r="F4" s="25" t="s">
        <v>2</v>
      </c>
      <c r="G4" s="25" t="s">
        <v>39</v>
      </c>
      <c r="H4" s="25" t="s">
        <v>40</v>
      </c>
      <c r="I4" s="25" t="s">
        <v>41</v>
      </c>
      <c r="J4" s="25" t="s">
        <v>42</v>
      </c>
      <c r="K4" s="25" t="s">
        <v>43</v>
      </c>
      <c r="L4" s="25" t="s">
        <v>44</v>
      </c>
      <c r="M4" s="25" t="s">
        <v>45</v>
      </c>
      <c r="N4" s="25" t="s">
        <v>8</v>
      </c>
      <c r="O4" s="25" t="s">
        <v>10</v>
      </c>
      <c r="P4" s="25" t="s">
        <v>11</v>
      </c>
      <c r="Q4" s="25" t="s">
        <v>3</v>
      </c>
      <c r="R4" s="25" t="s">
        <v>6</v>
      </c>
      <c r="S4" s="25" t="s">
        <v>7</v>
      </c>
      <c r="T4" s="25" t="s">
        <v>12</v>
      </c>
      <c r="U4" s="25" t="s">
        <v>13</v>
      </c>
      <c r="V4" s="25" t="s">
        <v>14</v>
      </c>
      <c r="W4" s="25" t="s">
        <v>15</v>
      </c>
      <c r="X4" s="25" t="s">
        <v>16</v>
      </c>
      <c r="Y4" s="25" t="s">
        <v>17</v>
      </c>
      <c r="Z4" s="25" t="s">
        <v>18</v>
      </c>
      <c r="AA4" s="25" t="s">
        <v>19</v>
      </c>
      <c r="AB4" s="25" t="s">
        <v>20</v>
      </c>
      <c r="AC4" s="25" t="s">
        <v>21</v>
      </c>
      <c r="AD4" s="25" t="s">
        <v>22</v>
      </c>
      <c r="AE4" s="25" t="s">
        <v>23</v>
      </c>
      <c r="AF4" s="25" t="s">
        <v>24</v>
      </c>
      <c r="AG4" s="25" t="s">
        <v>25</v>
      </c>
      <c r="AH4" s="25" t="s">
        <v>26</v>
      </c>
      <c r="AI4" s="25" t="s">
        <v>27</v>
      </c>
      <c r="AJ4" s="25" t="s">
        <v>28</v>
      </c>
      <c r="AK4" s="25" t="s">
        <v>29</v>
      </c>
      <c r="AL4" s="25" t="s">
        <v>30</v>
      </c>
      <c r="AM4" s="25" t="s">
        <v>31</v>
      </c>
      <c r="AN4" s="25" t="s">
        <v>32</v>
      </c>
      <c r="AO4" s="25" t="s">
        <v>33</v>
      </c>
      <c r="AP4" s="25" t="s">
        <v>34</v>
      </c>
      <c r="AQ4" s="26" t="s">
        <v>35</v>
      </c>
    </row>
    <row r="5" spans="1:45" s="2" customFormat="1" ht="12.75">
      <c r="A5" s="21">
        <v>1</v>
      </c>
      <c r="B5" s="22">
        <v>2</v>
      </c>
      <c r="C5" s="22">
        <v>3</v>
      </c>
      <c r="D5" s="22">
        <v>4</v>
      </c>
      <c r="E5" s="22">
        <v>5</v>
      </c>
      <c r="F5" s="22">
        <v>6</v>
      </c>
      <c r="G5" s="22">
        <v>7</v>
      </c>
      <c r="H5" s="22">
        <v>8</v>
      </c>
      <c r="I5" s="22">
        <v>9</v>
      </c>
      <c r="J5" s="22">
        <v>10</v>
      </c>
      <c r="K5" s="22">
        <v>11</v>
      </c>
      <c r="L5" s="22">
        <v>12</v>
      </c>
      <c r="M5" s="22">
        <v>13</v>
      </c>
      <c r="N5" s="22">
        <v>14</v>
      </c>
      <c r="O5" s="22">
        <v>15</v>
      </c>
      <c r="P5" s="22">
        <v>16</v>
      </c>
      <c r="Q5" s="22">
        <v>17</v>
      </c>
      <c r="R5" s="22">
        <v>18</v>
      </c>
      <c r="S5" s="22">
        <v>19</v>
      </c>
      <c r="T5" s="22">
        <v>20</v>
      </c>
      <c r="U5" s="22">
        <v>21</v>
      </c>
      <c r="V5" s="22">
        <v>22</v>
      </c>
      <c r="W5" s="22">
        <v>23</v>
      </c>
      <c r="X5" s="22">
        <v>24</v>
      </c>
      <c r="Y5" s="22">
        <v>25</v>
      </c>
      <c r="Z5" s="22">
        <v>26</v>
      </c>
      <c r="AA5" s="22">
        <v>27</v>
      </c>
      <c r="AB5" s="22">
        <v>28</v>
      </c>
      <c r="AC5" s="22">
        <v>29</v>
      </c>
      <c r="AD5" s="22">
        <v>30</v>
      </c>
      <c r="AE5" s="22">
        <v>31</v>
      </c>
      <c r="AF5" s="22">
        <v>32</v>
      </c>
      <c r="AG5" s="22">
        <v>33</v>
      </c>
      <c r="AH5" s="22">
        <v>34</v>
      </c>
      <c r="AI5" s="22">
        <v>35</v>
      </c>
      <c r="AJ5" s="22">
        <v>36</v>
      </c>
      <c r="AK5" s="22">
        <v>37</v>
      </c>
      <c r="AL5" s="22">
        <v>38</v>
      </c>
      <c r="AM5" s="22">
        <v>39</v>
      </c>
      <c r="AN5" s="22">
        <v>40</v>
      </c>
      <c r="AO5" s="22">
        <v>41</v>
      </c>
      <c r="AP5" s="22">
        <v>42</v>
      </c>
      <c r="AQ5" s="23">
        <v>43</v>
      </c>
    </row>
    <row r="6" spans="1:45">
      <c r="A6" s="31"/>
      <c r="B6" s="8" t="str">
        <f>'Salary stt.'!B5</f>
        <v>SUBIN</v>
      </c>
      <c r="C6" s="8" t="str">
        <f>'Salary stt.'!C5</f>
        <v>SALES MAN</v>
      </c>
      <c r="D6" s="8">
        <f>'Salary stt.'!D5</f>
        <v>23</v>
      </c>
      <c r="E6" s="8">
        <f>'Salary stt.'!E5</f>
        <v>3</v>
      </c>
      <c r="F6" s="8" t="str">
        <f>'Salary stt.'!C5</f>
        <v>SALES MAN</v>
      </c>
      <c r="G6" s="8"/>
      <c r="H6" s="8"/>
      <c r="I6" s="8"/>
      <c r="J6" s="8"/>
      <c r="K6" s="8"/>
      <c r="L6" s="8"/>
      <c r="M6" s="8"/>
      <c r="N6" s="8"/>
      <c r="O6" s="8"/>
      <c r="P6" s="8">
        <v>0</v>
      </c>
      <c r="Q6" s="10">
        <f>ROUND((U6-S6)*100/148,0)</f>
        <v>15058</v>
      </c>
      <c r="R6" s="10">
        <f>ROUND(Q6*48%,0)</f>
        <v>7228</v>
      </c>
      <c r="S6" s="8"/>
      <c r="T6" s="8">
        <v>0</v>
      </c>
      <c r="U6" s="10">
        <f>'Salary stt.'!M5</f>
        <v>22286</v>
      </c>
      <c r="V6" s="10">
        <f>'Salary stt.'!J5</f>
        <v>0</v>
      </c>
      <c r="W6" s="8"/>
      <c r="X6" s="8"/>
      <c r="Y6" s="8"/>
      <c r="Z6" s="8"/>
      <c r="AA6" s="8"/>
      <c r="AB6" s="10">
        <f>'Salary stt.'!K5+'Salary stt.'!L5</f>
        <v>6286</v>
      </c>
      <c r="AC6" s="8"/>
      <c r="AD6" s="10">
        <f>U6+V6+W6+X6+Y6+Z6+AA6+AB6+AC6</f>
        <v>28572</v>
      </c>
      <c r="AE6" s="10">
        <f>'Salary stt.'!R5</f>
        <v>0</v>
      </c>
      <c r="AF6" s="10">
        <f>'Salary stt.'!Q5</f>
        <v>0</v>
      </c>
      <c r="AG6" s="10">
        <f>'Salary stt.'!N5+'Salary stt.'!O5</f>
        <v>9036</v>
      </c>
      <c r="AH6" s="10">
        <f>'Salary stt.'!T5</f>
        <v>0</v>
      </c>
      <c r="AI6" s="10">
        <f>'Salary stt.'!U5</f>
        <v>0</v>
      </c>
      <c r="AJ6" s="10">
        <f>'Salary stt.'!S5</f>
        <v>0</v>
      </c>
      <c r="AK6" s="8">
        <f>'Salary stt.'!P5</f>
        <v>0</v>
      </c>
      <c r="AL6" s="10"/>
      <c r="AM6" s="10"/>
      <c r="AN6" s="10">
        <f>AM6+AL6+AK6+AJ6+AI6+AH6+AG6+AF6+AE6</f>
        <v>9036</v>
      </c>
      <c r="AO6" s="10">
        <f>AD6-AN6</f>
        <v>19536</v>
      </c>
      <c r="AP6" s="8"/>
      <c r="AQ6" s="16"/>
      <c r="AR6" s="56"/>
      <c r="AS6" s="56"/>
    </row>
    <row r="7" spans="1:45">
      <c r="A7" s="31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>
        <f>'Salary stt.'!E6</f>
        <v>1</v>
      </c>
      <c r="Q7" s="10">
        <f t="shared" ref="Q7:Q29" si="0">ROUND((U7-S7)*100/148,0)</f>
        <v>10919</v>
      </c>
      <c r="R7" s="10">
        <f t="shared" ref="R7:R29" si="1">ROUND(Q7*48%,0)</f>
        <v>5241</v>
      </c>
      <c r="S7" s="8"/>
      <c r="T7" s="8">
        <v>0</v>
      </c>
      <c r="U7" s="10">
        <f>'Salary stt.'!M6</f>
        <v>16160</v>
      </c>
      <c r="V7" s="10">
        <f>'Salary stt.'!J6</f>
        <v>0</v>
      </c>
      <c r="W7" s="8"/>
      <c r="X7" s="8"/>
      <c r="Y7" s="8"/>
      <c r="Z7" s="8"/>
      <c r="AA7" s="8"/>
      <c r="AB7" s="10">
        <f>'Salary stt.'!K6+'Salary stt.'!L6</f>
        <v>2160</v>
      </c>
      <c r="AC7" s="8"/>
      <c r="AD7" s="10">
        <f t="shared" ref="AD7:AD29" si="2">U7+V7+W7+X7+Y7+Z7+AA7+AB7+AC7</f>
        <v>18320</v>
      </c>
      <c r="AE7" s="10">
        <f>'Salary stt.'!R6</f>
        <v>0</v>
      </c>
      <c r="AF7" s="10">
        <f>'Salary stt.'!Q6</f>
        <v>162</v>
      </c>
      <c r="AG7" s="10">
        <f>'Salary stt.'!N6+'Salary stt.'!O6</f>
        <v>7000</v>
      </c>
      <c r="AH7" s="10">
        <f>'Salary stt.'!T6</f>
        <v>0</v>
      </c>
      <c r="AI7" s="10">
        <f>'Salary stt.'!U6</f>
        <v>0</v>
      </c>
      <c r="AJ7" s="10">
        <f>'Salary stt.'!S6</f>
        <v>0</v>
      </c>
      <c r="AK7" s="8">
        <f>'Salary stt.'!P6</f>
        <v>0</v>
      </c>
      <c r="AL7" s="10"/>
      <c r="AM7" s="10"/>
      <c r="AN7" s="10">
        <f t="shared" ref="AN7:AN29" si="3">AM7+AL7+AK7+AJ7+AI7+AH7+AG7+AF7+AE7</f>
        <v>7162</v>
      </c>
      <c r="AO7" s="10">
        <f t="shared" ref="AO7:AO29" si="4">AD7-AN7</f>
        <v>11158</v>
      </c>
      <c r="AP7" s="8"/>
      <c r="AQ7" s="16"/>
      <c r="AR7" s="56"/>
      <c r="AS7" s="56"/>
    </row>
    <row r="8" spans="1:45">
      <c r="A8" s="31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>
        <f>'Salary stt.'!E7</f>
        <v>0</v>
      </c>
      <c r="Q8" s="10">
        <f t="shared" si="0"/>
        <v>0</v>
      </c>
      <c r="R8" s="10">
        <f t="shared" si="1"/>
        <v>0</v>
      </c>
      <c r="S8" s="8"/>
      <c r="T8" s="8">
        <v>0</v>
      </c>
      <c r="U8" s="10">
        <f>'Salary stt.'!M7</f>
        <v>0</v>
      </c>
      <c r="V8" s="10">
        <f>'Salary stt.'!J7</f>
        <v>0</v>
      </c>
      <c r="W8" s="8"/>
      <c r="X8" s="8"/>
      <c r="Y8" s="8"/>
      <c r="Z8" s="8"/>
      <c r="AA8" s="8"/>
      <c r="AB8" s="10">
        <f>'Salary stt.'!K7+'Salary stt.'!L7</f>
        <v>0</v>
      </c>
      <c r="AC8" s="8"/>
      <c r="AD8" s="10">
        <f t="shared" si="2"/>
        <v>0</v>
      </c>
      <c r="AE8" s="10">
        <f>'Salary stt.'!R7</f>
        <v>0</v>
      </c>
      <c r="AF8" s="10">
        <f>'Salary stt.'!Q7</f>
        <v>0</v>
      </c>
      <c r="AG8" s="10">
        <f>'Salary stt.'!N7+'Salary stt.'!O7</f>
        <v>0</v>
      </c>
      <c r="AH8" s="10">
        <f>'Salary stt.'!T7</f>
        <v>0</v>
      </c>
      <c r="AI8" s="10">
        <f>'Salary stt.'!U7</f>
        <v>0</v>
      </c>
      <c r="AJ8" s="10">
        <f>'Salary stt.'!S7</f>
        <v>0</v>
      </c>
      <c r="AK8" s="8">
        <f>'Salary stt.'!P7</f>
        <v>0</v>
      </c>
      <c r="AL8" s="10"/>
      <c r="AM8" s="10"/>
      <c r="AN8" s="10">
        <f t="shared" si="3"/>
        <v>0</v>
      </c>
      <c r="AO8" s="10">
        <f t="shared" si="4"/>
        <v>0</v>
      </c>
      <c r="AP8" s="8"/>
      <c r="AQ8" s="16"/>
      <c r="AR8" s="56"/>
      <c r="AS8" s="56"/>
    </row>
    <row r="9" spans="1:45">
      <c r="A9" s="31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>
        <f>'Salary stt.'!E8</f>
        <v>0</v>
      </c>
      <c r="Q9" s="10">
        <f t="shared" si="0"/>
        <v>0</v>
      </c>
      <c r="R9" s="10">
        <f t="shared" si="1"/>
        <v>0</v>
      </c>
      <c r="S9" s="8"/>
      <c r="T9" s="8">
        <v>0</v>
      </c>
      <c r="U9" s="10">
        <f>'Salary stt.'!M8</f>
        <v>0</v>
      </c>
      <c r="V9" s="10">
        <f>'Salary stt.'!J8</f>
        <v>0</v>
      </c>
      <c r="W9" s="8"/>
      <c r="X9" s="8"/>
      <c r="Y9" s="8"/>
      <c r="Z9" s="8"/>
      <c r="AA9" s="8"/>
      <c r="AB9" s="10">
        <f>'Salary stt.'!K8+'Salary stt.'!L8</f>
        <v>0</v>
      </c>
      <c r="AC9" s="8"/>
      <c r="AD9" s="10">
        <f t="shared" si="2"/>
        <v>0</v>
      </c>
      <c r="AE9" s="10">
        <f>'Salary stt.'!R8</f>
        <v>0</v>
      </c>
      <c r="AF9" s="10">
        <f>'Salary stt.'!Q8</f>
        <v>0</v>
      </c>
      <c r="AG9" s="10">
        <f>'Salary stt.'!N8+'Salary stt.'!O8</f>
        <v>0</v>
      </c>
      <c r="AH9" s="10">
        <f>'Salary stt.'!T8</f>
        <v>0</v>
      </c>
      <c r="AI9" s="10">
        <f>'Salary stt.'!U8</f>
        <v>0</v>
      </c>
      <c r="AJ9" s="10">
        <f>'Salary stt.'!S8</f>
        <v>0</v>
      </c>
      <c r="AK9" s="8">
        <f>'Salary stt.'!P8</f>
        <v>0</v>
      </c>
      <c r="AL9" s="10"/>
      <c r="AM9" s="10"/>
      <c r="AN9" s="10">
        <f t="shared" si="3"/>
        <v>0</v>
      </c>
      <c r="AO9" s="10">
        <f t="shared" si="4"/>
        <v>0</v>
      </c>
      <c r="AP9" s="8"/>
      <c r="AQ9" s="16"/>
      <c r="AR9" s="56"/>
      <c r="AS9" s="56"/>
    </row>
    <row r="10" spans="1:45">
      <c r="A10" s="31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>
        <f>'Salary stt.'!E9</f>
        <v>0</v>
      </c>
      <c r="Q10" s="10">
        <f t="shared" si="0"/>
        <v>0</v>
      </c>
      <c r="R10" s="10">
        <f t="shared" si="1"/>
        <v>0</v>
      </c>
      <c r="S10" s="8"/>
      <c r="T10" s="8">
        <v>0</v>
      </c>
      <c r="U10" s="10">
        <f>'Salary stt.'!M9</f>
        <v>0</v>
      </c>
      <c r="V10" s="10">
        <f>'Salary stt.'!J9</f>
        <v>0</v>
      </c>
      <c r="W10" s="8"/>
      <c r="X10" s="8"/>
      <c r="Y10" s="8"/>
      <c r="Z10" s="8"/>
      <c r="AA10" s="8"/>
      <c r="AB10" s="10">
        <f>'Salary stt.'!K9+'Salary stt.'!L9</f>
        <v>0</v>
      </c>
      <c r="AC10" s="8"/>
      <c r="AD10" s="10">
        <f t="shared" si="2"/>
        <v>0</v>
      </c>
      <c r="AE10" s="10">
        <f>'Salary stt.'!R9</f>
        <v>0</v>
      </c>
      <c r="AF10" s="10">
        <f>'Salary stt.'!Q9</f>
        <v>0</v>
      </c>
      <c r="AG10" s="10">
        <f>'Salary stt.'!N9+'Salary stt.'!O9</f>
        <v>0</v>
      </c>
      <c r="AH10" s="10">
        <f>'Salary stt.'!T9</f>
        <v>0</v>
      </c>
      <c r="AI10" s="10">
        <f>'Salary stt.'!U9</f>
        <v>0</v>
      </c>
      <c r="AJ10" s="10">
        <f>'Salary stt.'!S9</f>
        <v>0</v>
      </c>
      <c r="AK10" s="8">
        <f>'Salary stt.'!P9</f>
        <v>0</v>
      </c>
      <c r="AL10" s="10"/>
      <c r="AM10" s="10"/>
      <c r="AN10" s="10">
        <f t="shared" si="3"/>
        <v>0</v>
      </c>
      <c r="AO10" s="10">
        <f t="shared" si="4"/>
        <v>0</v>
      </c>
      <c r="AP10" s="8"/>
      <c r="AQ10" s="16"/>
      <c r="AR10" s="56"/>
      <c r="AS10" s="56"/>
    </row>
    <row r="11" spans="1:45">
      <c r="A11" s="31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 t="e">
        <f>'Salary stt.'!#REF!</f>
        <v>#REF!</v>
      </c>
      <c r="Q11" s="10" t="e">
        <f t="shared" si="0"/>
        <v>#REF!</v>
      </c>
      <c r="R11" s="10" t="e">
        <f t="shared" si="1"/>
        <v>#REF!</v>
      </c>
      <c r="S11" s="8"/>
      <c r="T11" s="8">
        <v>0</v>
      </c>
      <c r="U11" s="10" t="e">
        <f>'Salary stt.'!#REF!</f>
        <v>#REF!</v>
      </c>
      <c r="V11" s="10" t="e">
        <f>'Salary stt.'!#REF!</f>
        <v>#REF!</v>
      </c>
      <c r="W11" s="8"/>
      <c r="X11" s="8"/>
      <c r="Y11" s="8"/>
      <c r="Z11" s="8"/>
      <c r="AA11" s="8"/>
      <c r="AB11" s="10" t="e">
        <f>'Salary stt.'!#REF!+'Salary stt.'!#REF!</f>
        <v>#REF!</v>
      </c>
      <c r="AC11" s="8"/>
      <c r="AD11" s="10" t="e">
        <f t="shared" si="2"/>
        <v>#REF!</v>
      </c>
      <c r="AE11" s="10" t="e">
        <f>'Salary stt.'!#REF!</f>
        <v>#REF!</v>
      </c>
      <c r="AF11" s="10" t="e">
        <f>'Salary stt.'!#REF!</f>
        <v>#REF!</v>
      </c>
      <c r="AG11" s="10" t="e">
        <f>'Salary stt.'!#REF!+'Salary stt.'!#REF!</f>
        <v>#REF!</v>
      </c>
      <c r="AH11" s="10" t="e">
        <f>'Salary stt.'!#REF!</f>
        <v>#REF!</v>
      </c>
      <c r="AI11" s="10" t="e">
        <f>'Salary stt.'!#REF!</f>
        <v>#REF!</v>
      </c>
      <c r="AJ11" s="10" t="e">
        <f>'Salary stt.'!#REF!</f>
        <v>#REF!</v>
      </c>
      <c r="AK11" s="8" t="e">
        <f>'Salary stt.'!#REF!</f>
        <v>#REF!</v>
      </c>
      <c r="AL11" s="10"/>
      <c r="AM11" s="10"/>
      <c r="AN11" s="10" t="e">
        <f t="shared" si="3"/>
        <v>#REF!</v>
      </c>
      <c r="AO11" s="10" t="e">
        <f t="shared" si="4"/>
        <v>#REF!</v>
      </c>
      <c r="AP11" s="8"/>
      <c r="AQ11" s="16"/>
      <c r="AR11" s="56"/>
      <c r="AS11" s="56"/>
    </row>
    <row r="12" spans="1:45">
      <c r="A12" s="31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 t="e">
        <f>'Salary stt.'!#REF!</f>
        <v>#REF!</v>
      </c>
      <c r="Q12" s="10" t="e">
        <f t="shared" si="0"/>
        <v>#REF!</v>
      </c>
      <c r="R12" s="10" t="e">
        <f t="shared" si="1"/>
        <v>#REF!</v>
      </c>
      <c r="S12" s="8"/>
      <c r="T12" s="8">
        <v>0</v>
      </c>
      <c r="U12" s="10" t="e">
        <f>'Salary stt.'!#REF!</f>
        <v>#REF!</v>
      </c>
      <c r="V12" s="10" t="e">
        <f>'Salary stt.'!#REF!</f>
        <v>#REF!</v>
      </c>
      <c r="W12" s="8"/>
      <c r="X12" s="8"/>
      <c r="Y12" s="8"/>
      <c r="Z12" s="8"/>
      <c r="AA12" s="8"/>
      <c r="AB12" s="10" t="e">
        <f>'Salary stt.'!#REF!+'Salary stt.'!#REF!</f>
        <v>#REF!</v>
      </c>
      <c r="AC12" s="8"/>
      <c r="AD12" s="10" t="e">
        <f t="shared" si="2"/>
        <v>#REF!</v>
      </c>
      <c r="AE12" s="10" t="e">
        <f>'Salary stt.'!#REF!</f>
        <v>#REF!</v>
      </c>
      <c r="AF12" s="10" t="e">
        <f>'Salary stt.'!#REF!</f>
        <v>#REF!</v>
      </c>
      <c r="AG12" s="10" t="e">
        <f>'Salary stt.'!#REF!+'Salary stt.'!#REF!</f>
        <v>#REF!</v>
      </c>
      <c r="AH12" s="10" t="e">
        <f>'Salary stt.'!#REF!</f>
        <v>#REF!</v>
      </c>
      <c r="AI12" s="10" t="e">
        <f>'Salary stt.'!#REF!</f>
        <v>#REF!</v>
      </c>
      <c r="AJ12" s="10" t="e">
        <f>'Salary stt.'!#REF!</f>
        <v>#REF!</v>
      </c>
      <c r="AK12" s="8" t="e">
        <f>'Salary stt.'!#REF!</f>
        <v>#REF!</v>
      </c>
      <c r="AL12" s="10"/>
      <c r="AM12" s="10"/>
      <c r="AN12" s="10" t="e">
        <f t="shared" si="3"/>
        <v>#REF!</v>
      </c>
      <c r="AO12" s="10" t="e">
        <f t="shared" si="4"/>
        <v>#REF!</v>
      </c>
      <c r="AP12" s="8"/>
      <c r="AQ12" s="16"/>
      <c r="AR12" s="56"/>
      <c r="AS12" s="56"/>
    </row>
    <row r="13" spans="1:45">
      <c r="A13" s="31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 t="e">
        <f>'Salary stt.'!#REF!</f>
        <v>#REF!</v>
      </c>
      <c r="Q13" s="10" t="e">
        <f t="shared" si="0"/>
        <v>#REF!</v>
      </c>
      <c r="R13" s="10" t="e">
        <f t="shared" si="1"/>
        <v>#REF!</v>
      </c>
      <c r="S13" s="8"/>
      <c r="T13" s="8">
        <v>0</v>
      </c>
      <c r="U13" s="10" t="e">
        <f>'Salary stt.'!#REF!</f>
        <v>#REF!</v>
      </c>
      <c r="V13" s="10" t="e">
        <f>'Salary stt.'!#REF!</f>
        <v>#REF!</v>
      </c>
      <c r="W13" s="8"/>
      <c r="X13" s="8"/>
      <c r="Y13" s="8"/>
      <c r="Z13" s="8"/>
      <c r="AA13" s="8"/>
      <c r="AB13" s="10" t="e">
        <f>'Salary stt.'!#REF!+'Salary stt.'!#REF!</f>
        <v>#REF!</v>
      </c>
      <c r="AC13" s="8"/>
      <c r="AD13" s="10" t="e">
        <f t="shared" si="2"/>
        <v>#REF!</v>
      </c>
      <c r="AE13" s="10" t="e">
        <f>'Salary stt.'!#REF!</f>
        <v>#REF!</v>
      </c>
      <c r="AF13" s="10" t="e">
        <f>'Salary stt.'!#REF!</f>
        <v>#REF!</v>
      </c>
      <c r="AG13" s="10" t="e">
        <f>'Salary stt.'!#REF!+'Salary stt.'!#REF!</f>
        <v>#REF!</v>
      </c>
      <c r="AH13" s="10" t="e">
        <f>'Salary stt.'!#REF!</f>
        <v>#REF!</v>
      </c>
      <c r="AI13" s="10" t="e">
        <f>'Salary stt.'!#REF!</f>
        <v>#REF!</v>
      </c>
      <c r="AJ13" s="10" t="e">
        <f>'Salary stt.'!#REF!</f>
        <v>#REF!</v>
      </c>
      <c r="AK13" s="8" t="e">
        <f>'Salary stt.'!#REF!</f>
        <v>#REF!</v>
      </c>
      <c r="AL13" s="10"/>
      <c r="AM13" s="10"/>
      <c r="AN13" s="10" t="e">
        <f t="shared" si="3"/>
        <v>#REF!</v>
      </c>
      <c r="AO13" s="10" t="e">
        <f t="shared" si="4"/>
        <v>#REF!</v>
      </c>
      <c r="AP13" s="8"/>
      <c r="AQ13" s="16"/>
      <c r="AR13" s="56"/>
      <c r="AS13" s="56"/>
    </row>
    <row r="14" spans="1:45">
      <c r="A14" s="31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 t="e">
        <f>'Salary stt.'!#REF!</f>
        <v>#REF!</v>
      </c>
      <c r="Q14" s="10" t="e">
        <f t="shared" si="0"/>
        <v>#REF!</v>
      </c>
      <c r="R14" s="10" t="e">
        <f t="shared" si="1"/>
        <v>#REF!</v>
      </c>
      <c r="S14" s="8"/>
      <c r="T14" s="8">
        <v>0</v>
      </c>
      <c r="U14" s="10" t="e">
        <f>'Salary stt.'!#REF!</f>
        <v>#REF!</v>
      </c>
      <c r="V14" s="10" t="e">
        <f>'Salary stt.'!#REF!</f>
        <v>#REF!</v>
      </c>
      <c r="W14" s="8"/>
      <c r="X14" s="8"/>
      <c r="Y14" s="8"/>
      <c r="Z14" s="8"/>
      <c r="AA14" s="8"/>
      <c r="AB14" s="10" t="e">
        <f>'Salary stt.'!#REF!+'Salary stt.'!#REF!</f>
        <v>#REF!</v>
      </c>
      <c r="AC14" s="8"/>
      <c r="AD14" s="10" t="e">
        <f t="shared" si="2"/>
        <v>#REF!</v>
      </c>
      <c r="AE14" s="10" t="e">
        <f>'Salary stt.'!#REF!</f>
        <v>#REF!</v>
      </c>
      <c r="AF14" s="10" t="e">
        <f>'Salary stt.'!#REF!</f>
        <v>#REF!</v>
      </c>
      <c r="AG14" s="10" t="e">
        <f>'Salary stt.'!#REF!+'Salary stt.'!#REF!</f>
        <v>#REF!</v>
      </c>
      <c r="AH14" s="10" t="e">
        <f>'Salary stt.'!#REF!</f>
        <v>#REF!</v>
      </c>
      <c r="AI14" s="10" t="e">
        <f>'Salary stt.'!#REF!</f>
        <v>#REF!</v>
      </c>
      <c r="AJ14" s="10" t="e">
        <f>'Salary stt.'!#REF!</f>
        <v>#REF!</v>
      </c>
      <c r="AK14" s="8" t="e">
        <f>'Salary stt.'!#REF!</f>
        <v>#REF!</v>
      </c>
      <c r="AL14" s="10"/>
      <c r="AM14" s="10"/>
      <c r="AN14" s="10" t="e">
        <f t="shared" si="3"/>
        <v>#REF!</v>
      </c>
      <c r="AO14" s="10" t="e">
        <f t="shared" si="4"/>
        <v>#REF!</v>
      </c>
      <c r="AP14" s="8"/>
      <c r="AQ14" s="16"/>
      <c r="AR14" s="56"/>
      <c r="AS14" s="56"/>
    </row>
    <row r="15" spans="1:45">
      <c r="A15" s="31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 t="e">
        <f>'Salary stt.'!#REF!</f>
        <v>#REF!</v>
      </c>
      <c r="Q15" s="10" t="e">
        <f t="shared" si="0"/>
        <v>#REF!</v>
      </c>
      <c r="R15" s="10" t="e">
        <f t="shared" si="1"/>
        <v>#REF!</v>
      </c>
      <c r="S15" s="8"/>
      <c r="T15" s="8">
        <v>0</v>
      </c>
      <c r="U15" s="10" t="e">
        <f>'Salary stt.'!#REF!</f>
        <v>#REF!</v>
      </c>
      <c r="V15" s="10" t="e">
        <f>'Salary stt.'!#REF!</f>
        <v>#REF!</v>
      </c>
      <c r="W15" s="8"/>
      <c r="X15" s="8"/>
      <c r="Y15" s="8"/>
      <c r="Z15" s="8"/>
      <c r="AA15" s="8"/>
      <c r="AB15" s="10" t="e">
        <f>'Salary stt.'!#REF!+'Salary stt.'!#REF!</f>
        <v>#REF!</v>
      </c>
      <c r="AC15" s="8"/>
      <c r="AD15" s="10" t="e">
        <f t="shared" si="2"/>
        <v>#REF!</v>
      </c>
      <c r="AE15" s="10" t="e">
        <f>'Salary stt.'!#REF!</f>
        <v>#REF!</v>
      </c>
      <c r="AF15" s="10" t="e">
        <f>'Salary stt.'!#REF!</f>
        <v>#REF!</v>
      </c>
      <c r="AG15" s="10" t="e">
        <f>'Salary stt.'!#REF!+'Salary stt.'!#REF!</f>
        <v>#REF!</v>
      </c>
      <c r="AH15" s="10" t="e">
        <f>'Salary stt.'!#REF!</f>
        <v>#REF!</v>
      </c>
      <c r="AI15" s="10" t="e">
        <f>'Salary stt.'!#REF!</f>
        <v>#REF!</v>
      </c>
      <c r="AJ15" s="10" t="e">
        <f>'Salary stt.'!#REF!</f>
        <v>#REF!</v>
      </c>
      <c r="AK15" s="8" t="e">
        <f>'Salary stt.'!#REF!</f>
        <v>#REF!</v>
      </c>
      <c r="AL15" s="10"/>
      <c r="AM15" s="10"/>
      <c r="AN15" s="10" t="e">
        <f t="shared" si="3"/>
        <v>#REF!</v>
      </c>
      <c r="AO15" s="10" t="e">
        <f t="shared" si="4"/>
        <v>#REF!</v>
      </c>
      <c r="AP15" s="8"/>
      <c r="AQ15" s="16"/>
      <c r="AR15" s="56"/>
      <c r="AS15" s="56"/>
    </row>
    <row r="16" spans="1:45">
      <c r="A16" s="31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 t="e">
        <f>'Salary stt.'!#REF!</f>
        <v>#REF!</v>
      </c>
      <c r="Q16" s="10" t="e">
        <f t="shared" si="0"/>
        <v>#REF!</v>
      </c>
      <c r="R16" s="10" t="e">
        <f t="shared" si="1"/>
        <v>#REF!</v>
      </c>
      <c r="S16" s="8"/>
      <c r="T16" s="8">
        <v>0</v>
      </c>
      <c r="U16" s="10" t="e">
        <f>'Salary stt.'!#REF!</f>
        <v>#REF!</v>
      </c>
      <c r="V16" s="10" t="e">
        <f>'Salary stt.'!#REF!</f>
        <v>#REF!</v>
      </c>
      <c r="W16" s="8"/>
      <c r="X16" s="8"/>
      <c r="Y16" s="8"/>
      <c r="Z16" s="8"/>
      <c r="AA16" s="8"/>
      <c r="AB16" s="10" t="e">
        <f>'Salary stt.'!#REF!+'Salary stt.'!#REF!</f>
        <v>#REF!</v>
      </c>
      <c r="AC16" s="8"/>
      <c r="AD16" s="10" t="e">
        <f t="shared" si="2"/>
        <v>#REF!</v>
      </c>
      <c r="AE16" s="10" t="e">
        <f>'Salary stt.'!#REF!</f>
        <v>#REF!</v>
      </c>
      <c r="AF16" s="10" t="e">
        <f>'Salary stt.'!#REF!</f>
        <v>#REF!</v>
      </c>
      <c r="AG16" s="10" t="e">
        <f>'Salary stt.'!#REF!+'Salary stt.'!#REF!</f>
        <v>#REF!</v>
      </c>
      <c r="AH16" s="10" t="e">
        <f>'Salary stt.'!#REF!</f>
        <v>#REF!</v>
      </c>
      <c r="AI16" s="10" t="e">
        <f>'Salary stt.'!#REF!</f>
        <v>#REF!</v>
      </c>
      <c r="AJ16" s="10" t="e">
        <f>'Salary stt.'!#REF!</f>
        <v>#REF!</v>
      </c>
      <c r="AK16" s="8" t="e">
        <f>'Salary stt.'!#REF!</f>
        <v>#REF!</v>
      </c>
      <c r="AL16" s="10"/>
      <c r="AM16" s="10"/>
      <c r="AN16" s="10" t="e">
        <f t="shared" si="3"/>
        <v>#REF!</v>
      </c>
      <c r="AO16" s="10" t="e">
        <f t="shared" si="4"/>
        <v>#REF!</v>
      </c>
      <c r="AP16" s="8"/>
      <c r="AQ16" s="16"/>
      <c r="AR16" s="56"/>
      <c r="AS16" s="56"/>
    </row>
    <row r="17" spans="1:45">
      <c r="A17" s="31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 t="e">
        <f>'Salary stt.'!#REF!</f>
        <v>#REF!</v>
      </c>
      <c r="Q17" s="10" t="e">
        <f t="shared" si="0"/>
        <v>#REF!</v>
      </c>
      <c r="R17" s="10" t="e">
        <f t="shared" si="1"/>
        <v>#REF!</v>
      </c>
      <c r="S17" s="8"/>
      <c r="T17" s="8">
        <v>0</v>
      </c>
      <c r="U17" s="10" t="e">
        <f>'Salary stt.'!#REF!</f>
        <v>#REF!</v>
      </c>
      <c r="V17" s="10" t="e">
        <f>'Salary stt.'!#REF!</f>
        <v>#REF!</v>
      </c>
      <c r="W17" s="8"/>
      <c r="X17" s="8"/>
      <c r="Y17" s="8"/>
      <c r="Z17" s="8"/>
      <c r="AA17" s="8"/>
      <c r="AB17" s="10" t="e">
        <f>'Salary stt.'!#REF!+'Salary stt.'!#REF!</f>
        <v>#REF!</v>
      </c>
      <c r="AC17" s="8"/>
      <c r="AD17" s="10" t="e">
        <f t="shared" si="2"/>
        <v>#REF!</v>
      </c>
      <c r="AE17" s="10" t="e">
        <f>'Salary stt.'!#REF!</f>
        <v>#REF!</v>
      </c>
      <c r="AF17" s="10" t="e">
        <f>'Salary stt.'!#REF!</f>
        <v>#REF!</v>
      </c>
      <c r="AG17" s="10" t="e">
        <f>'Salary stt.'!#REF!+'Salary stt.'!#REF!</f>
        <v>#REF!</v>
      </c>
      <c r="AH17" s="10" t="e">
        <f>'Salary stt.'!#REF!</f>
        <v>#REF!</v>
      </c>
      <c r="AI17" s="10" t="e">
        <f>'Salary stt.'!#REF!</f>
        <v>#REF!</v>
      </c>
      <c r="AJ17" s="10" t="e">
        <f>'Salary stt.'!#REF!</f>
        <v>#REF!</v>
      </c>
      <c r="AK17" s="8" t="e">
        <f>'Salary stt.'!#REF!</f>
        <v>#REF!</v>
      </c>
      <c r="AL17" s="10"/>
      <c r="AM17" s="10"/>
      <c r="AN17" s="10" t="e">
        <f t="shared" si="3"/>
        <v>#REF!</v>
      </c>
      <c r="AO17" s="10" t="e">
        <f t="shared" si="4"/>
        <v>#REF!</v>
      </c>
      <c r="AP17" s="8"/>
      <c r="AQ17" s="16"/>
      <c r="AR17" s="56"/>
      <c r="AS17" s="56"/>
    </row>
    <row r="18" spans="1:45">
      <c r="A18" s="31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 t="e">
        <f>'Salary stt.'!#REF!</f>
        <v>#REF!</v>
      </c>
      <c r="Q18" s="10" t="e">
        <f t="shared" si="0"/>
        <v>#REF!</v>
      </c>
      <c r="R18" s="10" t="e">
        <f t="shared" si="1"/>
        <v>#REF!</v>
      </c>
      <c r="S18" s="8"/>
      <c r="T18" s="8">
        <v>0</v>
      </c>
      <c r="U18" s="10" t="e">
        <f>'Salary stt.'!#REF!</f>
        <v>#REF!</v>
      </c>
      <c r="V18" s="10" t="e">
        <f>'Salary stt.'!#REF!</f>
        <v>#REF!</v>
      </c>
      <c r="W18" s="8"/>
      <c r="X18" s="8"/>
      <c r="Y18" s="8"/>
      <c r="Z18" s="8"/>
      <c r="AA18" s="8"/>
      <c r="AB18" s="10" t="e">
        <f>'Salary stt.'!#REF!+'Salary stt.'!#REF!</f>
        <v>#REF!</v>
      </c>
      <c r="AC18" s="8"/>
      <c r="AD18" s="10" t="e">
        <f t="shared" si="2"/>
        <v>#REF!</v>
      </c>
      <c r="AE18" s="10" t="e">
        <f>'Salary stt.'!#REF!</f>
        <v>#REF!</v>
      </c>
      <c r="AF18" s="10" t="e">
        <f>'Salary stt.'!#REF!</f>
        <v>#REF!</v>
      </c>
      <c r="AG18" s="10" t="e">
        <f>'Salary stt.'!#REF!+'Salary stt.'!#REF!</f>
        <v>#REF!</v>
      </c>
      <c r="AH18" s="10" t="e">
        <f>'Salary stt.'!#REF!</f>
        <v>#REF!</v>
      </c>
      <c r="AI18" s="10" t="e">
        <f>'Salary stt.'!#REF!</f>
        <v>#REF!</v>
      </c>
      <c r="AJ18" s="10" t="e">
        <f>'Salary stt.'!#REF!</f>
        <v>#REF!</v>
      </c>
      <c r="AK18" s="8" t="e">
        <f>'Salary stt.'!#REF!</f>
        <v>#REF!</v>
      </c>
      <c r="AL18" s="10"/>
      <c r="AM18" s="10"/>
      <c r="AN18" s="10" t="e">
        <f t="shared" si="3"/>
        <v>#REF!</v>
      </c>
      <c r="AO18" s="10" t="e">
        <f t="shared" si="4"/>
        <v>#REF!</v>
      </c>
      <c r="AP18" s="8"/>
      <c r="AQ18" s="16"/>
      <c r="AR18" s="56"/>
      <c r="AS18" s="56"/>
    </row>
    <row r="19" spans="1:45">
      <c r="A19" s="31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 t="e">
        <f>'Salary stt.'!#REF!</f>
        <v>#REF!</v>
      </c>
      <c r="Q19" s="10" t="e">
        <f t="shared" si="0"/>
        <v>#REF!</v>
      </c>
      <c r="R19" s="10" t="e">
        <f t="shared" si="1"/>
        <v>#REF!</v>
      </c>
      <c r="S19" s="8"/>
      <c r="T19" s="8">
        <v>0</v>
      </c>
      <c r="U19" s="10" t="e">
        <f>'Salary stt.'!#REF!</f>
        <v>#REF!</v>
      </c>
      <c r="V19" s="10" t="e">
        <f>'Salary stt.'!#REF!</f>
        <v>#REF!</v>
      </c>
      <c r="W19" s="8"/>
      <c r="X19" s="8"/>
      <c r="Y19" s="8"/>
      <c r="Z19" s="8"/>
      <c r="AA19" s="8"/>
      <c r="AB19" s="10" t="e">
        <f>'Salary stt.'!#REF!+'Salary stt.'!#REF!</f>
        <v>#REF!</v>
      </c>
      <c r="AC19" s="8"/>
      <c r="AD19" s="10" t="e">
        <f t="shared" si="2"/>
        <v>#REF!</v>
      </c>
      <c r="AE19" s="10" t="e">
        <f>'Salary stt.'!#REF!</f>
        <v>#REF!</v>
      </c>
      <c r="AF19" s="10" t="e">
        <f>'Salary stt.'!#REF!</f>
        <v>#REF!</v>
      </c>
      <c r="AG19" s="10" t="e">
        <f>'Salary stt.'!#REF!+'Salary stt.'!#REF!</f>
        <v>#REF!</v>
      </c>
      <c r="AH19" s="10" t="e">
        <f>'Salary stt.'!#REF!</f>
        <v>#REF!</v>
      </c>
      <c r="AI19" s="10" t="e">
        <f>'Salary stt.'!#REF!</f>
        <v>#REF!</v>
      </c>
      <c r="AJ19" s="10" t="e">
        <f>'Salary stt.'!#REF!</f>
        <v>#REF!</v>
      </c>
      <c r="AK19" s="8" t="e">
        <f>'Salary stt.'!#REF!</f>
        <v>#REF!</v>
      </c>
      <c r="AL19" s="10"/>
      <c r="AM19" s="10"/>
      <c r="AN19" s="10" t="e">
        <f t="shared" si="3"/>
        <v>#REF!</v>
      </c>
      <c r="AO19" s="10" t="e">
        <f t="shared" si="4"/>
        <v>#REF!</v>
      </c>
      <c r="AP19" s="8"/>
      <c r="AQ19" s="16"/>
      <c r="AR19" s="56"/>
      <c r="AS19" s="56"/>
    </row>
    <row r="20" spans="1:45">
      <c r="A20" s="32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 t="e">
        <f>'Salary stt.'!#REF!</f>
        <v>#REF!</v>
      </c>
      <c r="Q20" s="10" t="e">
        <f t="shared" si="0"/>
        <v>#REF!</v>
      </c>
      <c r="R20" s="10" t="e">
        <f t="shared" si="1"/>
        <v>#REF!</v>
      </c>
      <c r="S20" s="8"/>
      <c r="T20" s="8">
        <v>0</v>
      </c>
      <c r="U20" s="10" t="e">
        <f>'Salary stt.'!#REF!</f>
        <v>#REF!</v>
      </c>
      <c r="V20" s="10" t="e">
        <f>'Salary stt.'!#REF!</f>
        <v>#REF!</v>
      </c>
      <c r="W20" s="8"/>
      <c r="X20" s="8"/>
      <c r="Y20" s="8"/>
      <c r="Z20" s="8"/>
      <c r="AA20" s="8"/>
      <c r="AB20" s="10" t="e">
        <f>'Salary stt.'!#REF!+'Salary stt.'!#REF!</f>
        <v>#REF!</v>
      </c>
      <c r="AC20" s="8"/>
      <c r="AD20" s="10" t="e">
        <f t="shared" si="2"/>
        <v>#REF!</v>
      </c>
      <c r="AE20" s="10" t="e">
        <f>'Salary stt.'!#REF!</f>
        <v>#REF!</v>
      </c>
      <c r="AF20" s="10" t="e">
        <f>'Salary stt.'!#REF!</f>
        <v>#REF!</v>
      </c>
      <c r="AG20" s="10" t="e">
        <f>'Salary stt.'!#REF!+'Salary stt.'!#REF!</f>
        <v>#REF!</v>
      </c>
      <c r="AH20" s="10" t="e">
        <f>'Salary stt.'!#REF!</f>
        <v>#REF!</v>
      </c>
      <c r="AI20" s="10" t="e">
        <f>'Salary stt.'!#REF!</f>
        <v>#REF!</v>
      </c>
      <c r="AJ20" s="10" t="e">
        <f>'Salary stt.'!#REF!</f>
        <v>#REF!</v>
      </c>
      <c r="AK20" s="8" t="e">
        <f>'Salary stt.'!#REF!</f>
        <v>#REF!</v>
      </c>
      <c r="AL20" s="10"/>
      <c r="AM20" s="10"/>
      <c r="AN20" s="10" t="e">
        <f t="shared" si="3"/>
        <v>#REF!</v>
      </c>
      <c r="AO20" s="10" t="e">
        <f t="shared" si="4"/>
        <v>#REF!</v>
      </c>
      <c r="AP20" s="8"/>
      <c r="AQ20" s="16"/>
      <c r="AR20" s="56"/>
      <c r="AS20" s="56"/>
    </row>
    <row r="21" spans="1:45">
      <c r="A21" s="33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 t="e">
        <f>'Salary stt.'!#REF!</f>
        <v>#REF!</v>
      </c>
      <c r="Q21" s="10" t="e">
        <f t="shared" si="0"/>
        <v>#REF!</v>
      </c>
      <c r="R21" s="10" t="e">
        <f t="shared" si="1"/>
        <v>#REF!</v>
      </c>
      <c r="S21" s="8"/>
      <c r="T21" s="8">
        <v>0</v>
      </c>
      <c r="U21" s="10" t="e">
        <f>'Salary stt.'!#REF!</f>
        <v>#REF!</v>
      </c>
      <c r="V21" s="10" t="e">
        <f>'Salary stt.'!#REF!</f>
        <v>#REF!</v>
      </c>
      <c r="W21" s="8"/>
      <c r="X21" s="8"/>
      <c r="Y21" s="8"/>
      <c r="Z21" s="8"/>
      <c r="AA21" s="8"/>
      <c r="AB21" s="10" t="e">
        <f>'Salary stt.'!#REF!+'Salary stt.'!#REF!</f>
        <v>#REF!</v>
      </c>
      <c r="AC21" s="8"/>
      <c r="AD21" s="10" t="e">
        <f t="shared" si="2"/>
        <v>#REF!</v>
      </c>
      <c r="AE21" s="10" t="e">
        <f>'Salary stt.'!#REF!</f>
        <v>#REF!</v>
      </c>
      <c r="AF21" s="10" t="e">
        <f>'Salary stt.'!#REF!</f>
        <v>#REF!</v>
      </c>
      <c r="AG21" s="10" t="e">
        <f>'Salary stt.'!#REF!+'Salary stt.'!#REF!</f>
        <v>#REF!</v>
      </c>
      <c r="AH21" s="10" t="e">
        <f>'Salary stt.'!#REF!</f>
        <v>#REF!</v>
      </c>
      <c r="AI21" s="10" t="e">
        <f>'Salary stt.'!#REF!</f>
        <v>#REF!</v>
      </c>
      <c r="AJ21" s="10" t="e">
        <f>'Salary stt.'!#REF!</f>
        <v>#REF!</v>
      </c>
      <c r="AK21" s="8" t="e">
        <f>'Salary stt.'!#REF!</f>
        <v>#REF!</v>
      </c>
      <c r="AL21" s="10"/>
      <c r="AM21" s="10"/>
      <c r="AN21" s="10" t="e">
        <f t="shared" si="3"/>
        <v>#REF!</v>
      </c>
      <c r="AO21" s="10" t="e">
        <f t="shared" si="4"/>
        <v>#REF!</v>
      </c>
      <c r="AP21" s="8"/>
      <c r="AQ21" s="16"/>
      <c r="AR21" s="56"/>
      <c r="AS21" s="56"/>
    </row>
    <row r="22" spans="1:45">
      <c r="A22" s="15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 t="e">
        <f>'Salary stt.'!#REF!</f>
        <v>#REF!</v>
      </c>
      <c r="Q22" s="10" t="e">
        <f t="shared" si="0"/>
        <v>#REF!</v>
      </c>
      <c r="R22" s="10" t="e">
        <f t="shared" si="1"/>
        <v>#REF!</v>
      </c>
      <c r="S22" s="8"/>
      <c r="T22" s="8">
        <v>0</v>
      </c>
      <c r="U22" s="10" t="e">
        <f>'Salary stt.'!#REF!</f>
        <v>#REF!</v>
      </c>
      <c r="V22" s="10" t="e">
        <f>'Salary stt.'!#REF!</f>
        <v>#REF!</v>
      </c>
      <c r="W22" s="8"/>
      <c r="X22" s="8"/>
      <c r="Y22" s="8"/>
      <c r="Z22" s="8"/>
      <c r="AA22" s="8"/>
      <c r="AB22" s="10" t="e">
        <f>'Salary stt.'!#REF!+'Salary stt.'!#REF!</f>
        <v>#REF!</v>
      </c>
      <c r="AC22" s="8"/>
      <c r="AD22" s="10" t="e">
        <f t="shared" si="2"/>
        <v>#REF!</v>
      </c>
      <c r="AE22" s="10" t="e">
        <f>'Salary stt.'!#REF!</f>
        <v>#REF!</v>
      </c>
      <c r="AF22" s="10" t="e">
        <f>'Salary stt.'!#REF!</f>
        <v>#REF!</v>
      </c>
      <c r="AG22" s="10" t="e">
        <f>'Salary stt.'!#REF!+'Salary stt.'!#REF!</f>
        <v>#REF!</v>
      </c>
      <c r="AH22" s="10" t="e">
        <f>'Salary stt.'!#REF!</f>
        <v>#REF!</v>
      </c>
      <c r="AI22" s="10" t="e">
        <f>'Salary stt.'!#REF!</f>
        <v>#REF!</v>
      </c>
      <c r="AJ22" s="10" t="e">
        <f>'Salary stt.'!#REF!</f>
        <v>#REF!</v>
      </c>
      <c r="AK22" s="8" t="e">
        <f>'Salary stt.'!#REF!</f>
        <v>#REF!</v>
      </c>
      <c r="AL22" s="10" t="e">
        <f>'Salary stt.'!#REF!-'Salary stt.'!#REF!</f>
        <v>#REF!</v>
      </c>
      <c r="AM22" s="10"/>
      <c r="AN22" s="10" t="e">
        <f t="shared" si="3"/>
        <v>#REF!</v>
      </c>
      <c r="AO22" s="10" t="e">
        <f t="shared" si="4"/>
        <v>#REF!</v>
      </c>
      <c r="AP22" s="8"/>
      <c r="AQ22" s="16"/>
    </row>
    <row r="23" spans="1:45">
      <c r="A23" s="15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>
        <f>'Salary stt.'!E10</f>
        <v>0</v>
      </c>
      <c r="Q23" s="10">
        <f t="shared" si="0"/>
        <v>0</v>
      </c>
      <c r="R23" s="10">
        <f t="shared" si="1"/>
        <v>0</v>
      </c>
      <c r="S23" s="8"/>
      <c r="T23" s="8">
        <v>0</v>
      </c>
      <c r="U23" s="10">
        <f>'Salary stt.'!I10</f>
        <v>0</v>
      </c>
      <c r="V23" s="10">
        <f>'Salary stt.'!J10</f>
        <v>0</v>
      </c>
      <c r="W23" s="8"/>
      <c r="X23" s="8"/>
      <c r="Y23" s="8"/>
      <c r="Z23" s="8"/>
      <c r="AA23" s="8"/>
      <c r="AB23" s="10">
        <f>'Salary stt.'!K10+'Salary stt.'!L10</f>
        <v>0</v>
      </c>
      <c r="AC23" s="8"/>
      <c r="AD23" s="10">
        <f t="shared" si="2"/>
        <v>0</v>
      </c>
      <c r="AE23" s="10">
        <f>'Salary stt.'!R10</f>
        <v>0</v>
      </c>
      <c r="AF23" s="10">
        <f>'Salary stt.'!Q10</f>
        <v>0</v>
      </c>
      <c r="AG23" s="10">
        <f>'Salary stt.'!N10+'Salary stt.'!O10</f>
        <v>0</v>
      </c>
      <c r="AH23" s="10">
        <f>'Salary stt.'!T10</f>
        <v>0</v>
      </c>
      <c r="AI23" s="10">
        <f>'Salary stt.'!U10</f>
        <v>0</v>
      </c>
      <c r="AJ23" s="10">
        <f>'Salary stt.'!S10</f>
        <v>0</v>
      </c>
      <c r="AK23" s="8">
        <f>'Salary stt.'!P10</f>
        <v>0</v>
      </c>
      <c r="AL23" s="10">
        <f>'Salary stt.'!H10-'Salary stt.'!I10</f>
        <v>0</v>
      </c>
      <c r="AM23" s="10"/>
      <c r="AN23" s="10">
        <f t="shared" si="3"/>
        <v>0</v>
      </c>
      <c r="AO23" s="10">
        <f t="shared" si="4"/>
        <v>0</v>
      </c>
      <c r="AP23" s="8"/>
      <c r="AQ23" s="16"/>
    </row>
    <row r="24" spans="1:45">
      <c r="A24" s="15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>
        <f>'Salary stt.'!E11</f>
        <v>0</v>
      </c>
      <c r="Q24" s="10">
        <f t="shared" si="0"/>
        <v>0</v>
      </c>
      <c r="R24" s="10">
        <f t="shared" si="1"/>
        <v>0</v>
      </c>
      <c r="S24" s="8"/>
      <c r="T24" s="8">
        <v>0</v>
      </c>
      <c r="U24" s="10">
        <f>'Salary stt.'!I11</f>
        <v>0</v>
      </c>
      <c r="V24" s="10">
        <f>'Salary stt.'!J11</f>
        <v>0</v>
      </c>
      <c r="W24" s="8"/>
      <c r="X24" s="8"/>
      <c r="Y24" s="8"/>
      <c r="Z24" s="8"/>
      <c r="AA24" s="8"/>
      <c r="AB24" s="10">
        <f>'Salary stt.'!K11+'Salary stt.'!L11</f>
        <v>0</v>
      </c>
      <c r="AC24" s="8"/>
      <c r="AD24" s="10">
        <f t="shared" si="2"/>
        <v>0</v>
      </c>
      <c r="AE24" s="10">
        <f>'Salary stt.'!R11</f>
        <v>0</v>
      </c>
      <c r="AF24" s="10">
        <f>'Salary stt.'!Q11</f>
        <v>0</v>
      </c>
      <c r="AG24" s="10">
        <f>'Salary stt.'!N11+'Salary stt.'!O11</f>
        <v>0</v>
      </c>
      <c r="AH24" s="10">
        <f>'Salary stt.'!T11</f>
        <v>0</v>
      </c>
      <c r="AI24" s="10">
        <f>'Salary stt.'!U11</f>
        <v>0</v>
      </c>
      <c r="AJ24" s="10">
        <f>'Salary stt.'!S11</f>
        <v>0</v>
      </c>
      <c r="AK24" s="8">
        <f>'Salary stt.'!P11</f>
        <v>0</v>
      </c>
      <c r="AL24" s="10">
        <f>'Salary stt.'!H11-'Salary stt.'!I11</f>
        <v>0</v>
      </c>
      <c r="AM24" s="10"/>
      <c r="AN24" s="10">
        <f t="shared" si="3"/>
        <v>0</v>
      </c>
      <c r="AO24" s="10">
        <f t="shared" si="4"/>
        <v>0</v>
      </c>
      <c r="AP24" s="8"/>
      <c r="AQ24" s="16"/>
    </row>
    <row r="25" spans="1:45">
      <c r="A25" s="15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>
        <f>'Salary stt.'!E12</f>
        <v>0</v>
      </c>
      <c r="Q25" s="10">
        <f t="shared" si="0"/>
        <v>0</v>
      </c>
      <c r="R25" s="10">
        <f t="shared" si="1"/>
        <v>0</v>
      </c>
      <c r="S25" s="8"/>
      <c r="T25" s="8">
        <v>0</v>
      </c>
      <c r="U25" s="10">
        <f>'Salary stt.'!I12</f>
        <v>0</v>
      </c>
      <c r="V25" s="10">
        <f>'Salary stt.'!J12</f>
        <v>0</v>
      </c>
      <c r="W25" s="8"/>
      <c r="X25" s="8"/>
      <c r="Y25" s="8"/>
      <c r="Z25" s="8"/>
      <c r="AA25" s="8"/>
      <c r="AB25" s="10">
        <f>'Salary stt.'!K12+'Salary stt.'!L12</f>
        <v>0</v>
      </c>
      <c r="AC25" s="8"/>
      <c r="AD25" s="10">
        <f t="shared" si="2"/>
        <v>0</v>
      </c>
      <c r="AE25" s="10">
        <f>'Salary stt.'!R12</f>
        <v>0</v>
      </c>
      <c r="AF25" s="10">
        <f>'Salary stt.'!Q12</f>
        <v>0</v>
      </c>
      <c r="AG25" s="10">
        <f>'Salary stt.'!N12+'Salary stt.'!O12</f>
        <v>0</v>
      </c>
      <c r="AH25" s="10">
        <f>'Salary stt.'!T12</f>
        <v>0</v>
      </c>
      <c r="AI25" s="10">
        <f>'Salary stt.'!U12</f>
        <v>0</v>
      </c>
      <c r="AJ25" s="10">
        <f>'Salary stt.'!S12</f>
        <v>0</v>
      </c>
      <c r="AK25" s="8">
        <f>'Salary stt.'!P12</f>
        <v>0</v>
      </c>
      <c r="AL25" s="10">
        <f>'Salary stt.'!H12-'Salary stt.'!I12</f>
        <v>0</v>
      </c>
      <c r="AM25" s="10"/>
      <c r="AN25" s="10">
        <f t="shared" si="3"/>
        <v>0</v>
      </c>
      <c r="AO25" s="10">
        <f t="shared" si="4"/>
        <v>0</v>
      </c>
      <c r="AP25" s="8"/>
      <c r="AQ25" s="16"/>
    </row>
    <row r="26" spans="1:45">
      <c r="A26" s="15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>
        <f>'Salary stt.'!E13</f>
        <v>0</v>
      </c>
      <c r="Q26" s="10">
        <f t="shared" si="0"/>
        <v>0</v>
      </c>
      <c r="R26" s="10">
        <f t="shared" si="1"/>
        <v>0</v>
      </c>
      <c r="S26" s="8"/>
      <c r="T26" s="8">
        <v>0</v>
      </c>
      <c r="U26" s="10">
        <f>'Salary stt.'!I13</f>
        <v>0</v>
      </c>
      <c r="V26" s="10">
        <f>'Salary stt.'!J13</f>
        <v>0</v>
      </c>
      <c r="W26" s="8"/>
      <c r="X26" s="8"/>
      <c r="Y26" s="8"/>
      <c r="Z26" s="8"/>
      <c r="AA26" s="8"/>
      <c r="AB26" s="10">
        <f>'Salary stt.'!K13+'Salary stt.'!L13</f>
        <v>0</v>
      </c>
      <c r="AC26" s="8"/>
      <c r="AD26" s="10">
        <f t="shared" si="2"/>
        <v>0</v>
      </c>
      <c r="AE26" s="10">
        <f>'Salary stt.'!R13</f>
        <v>0</v>
      </c>
      <c r="AF26" s="10">
        <f>'Salary stt.'!Q13</f>
        <v>0</v>
      </c>
      <c r="AG26" s="10">
        <f>'Salary stt.'!N13+'Salary stt.'!O13</f>
        <v>0</v>
      </c>
      <c r="AH26" s="10">
        <f>'Salary stt.'!T13</f>
        <v>0</v>
      </c>
      <c r="AI26" s="10">
        <f>'Salary stt.'!U13</f>
        <v>0</v>
      </c>
      <c r="AJ26" s="10">
        <f>'Salary stt.'!S13</f>
        <v>0</v>
      </c>
      <c r="AK26" s="8">
        <f>'Salary stt.'!P13</f>
        <v>0</v>
      </c>
      <c r="AL26" s="10">
        <f>'Salary stt.'!H13-'Salary stt.'!I13</f>
        <v>0</v>
      </c>
      <c r="AM26" s="10"/>
      <c r="AN26" s="10">
        <f t="shared" si="3"/>
        <v>0</v>
      </c>
      <c r="AO26" s="10">
        <f t="shared" si="4"/>
        <v>0</v>
      </c>
      <c r="AP26" s="8"/>
      <c r="AQ26" s="16"/>
    </row>
    <row r="27" spans="1:45">
      <c r="A27" s="15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>
        <f>'Salary stt.'!E14</f>
        <v>0</v>
      </c>
      <c r="Q27" s="10">
        <f t="shared" si="0"/>
        <v>0</v>
      </c>
      <c r="R27" s="10">
        <f t="shared" si="1"/>
        <v>0</v>
      </c>
      <c r="S27" s="8"/>
      <c r="T27" s="8">
        <v>0</v>
      </c>
      <c r="U27" s="10">
        <f>'Salary stt.'!I14</f>
        <v>0</v>
      </c>
      <c r="V27" s="10">
        <f>'Salary stt.'!J14</f>
        <v>0</v>
      </c>
      <c r="W27" s="8"/>
      <c r="X27" s="8"/>
      <c r="Y27" s="8"/>
      <c r="Z27" s="8"/>
      <c r="AA27" s="8"/>
      <c r="AB27" s="10">
        <f>'Salary stt.'!K14+'Salary stt.'!L14</f>
        <v>0</v>
      </c>
      <c r="AC27" s="8"/>
      <c r="AD27" s="10">
        <f t="shared" si="2"/>
        <v>0</v>
      </c>
      <c r="AE27" s="10">
        <f>'Salary stt.'!R14</f>
        <v>0</v>
      </c>
      <c r="AF27" s="10">
        <f>'Salary stt.'!Q14</f>
        <v>0</v>
      </c>
      <c r="AG27" s="10">
        <f>'Salary stt.'!N14+'Salary stt.'!O14</f>
        <v>0</v>
      </c>
      <c r="AH27" s="10">
        <f>'Salary stt.'!T14</f>
        <v>0</v>
      </c>
      <c r="AI27" s="10">
        <f>'Salary stt.'!U14</f>
        <v>0</v>
      </c>
      <c r="AJ27" s="10">
        <f>'Salary stt.'!S14</f>
        <v>0</v>
      </c>
      <c r="AK27" s="8">
        <f>'Salary stt.'!P14</f>
        <v>0</v>
      </c>
      <c r="AL27" s="10">
        <f>'Salary stt.'!H14-'Salary stt.'!I14</f>
        <v>0</v>
      </c>
      <c r="AM27" s="10"/>
      <c r="AN27" s="10">
        <f t="shared" si="3"/>
        <v>0</v>
      </c>
      <c r="AO27" s="10">
        <f t="shared" si="4"/>
        <v>0</v>
      </c>
      <c r="AP27" s="8"/>
      <c r="AQ27" s="16"/>
    </row>
    <row r="28" spans="1:45">
      <c r="A28" s="15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>
        <f>'Salary stt.'!E15</f>
        <v>0</v>
      </c>
      <c r="Q28" s="10">
        <f t="shared" si="0"/>
        <v>0</v>
      </c>
      <c r="R28" s="10">
        <f t="shared" si="1"/>
        <v>0</v>
      </c>
      <c r="S28" s="8"/>
      <c r="T28" s="8">
        <v>0</v>
      </c>
      <c r="U28" s="10">
        <f>'Salary stt.'!I15</f>
        <v>0</v>
      </c>
      <c r="V28" s="10">
        <f>'Salary stt.'!J15</f>
        <v>0</v>
      </c>
      <c r="W28" s="8"/>
      <c r="X28" s="8"/>
      <c r="Y28" s="8"/>
      <c r="Z28" s="8"/>
      <c r="AA28" s="8"/>
      <c r="AB28" s="10">
        <f>'Salary stt.'!K15+'Salary stt.'!L15</f>
        <v>0</v>
      </c>
      <c r="AC28" s="8"/>
      <c r="AD28" s="10">
        <f t="shared" si="2"/>
        <v>0</v>
      </c>
      <c r="AE28" s="10">
        <f>'Salary stt.'!R15</f>
        <v>0</v>
      </c>
      <c r="AF28" s="10">
        <f>'Salary stt.'!Q15</f>
        <v>0</v>
      </c>
      <c r="AG28" s="10">
        <f>'Salary stt.'!N15+'Salary stt.'!O15</f>
        <v>0</v>
      </c>
      <c r="AH28" s="10">
        <f>'Salary stt.'!T15</f>
        <v>0</v>
      </c>
      <c r="AI28" s="10">
        <f>'Salary stt.'!U15</f>
        <v>0</v>
      </c>
      <c r="AJ28" s="10">
        <f>'Salary stt.'!S15</f>
        <v>0</v>
      </c>
      <c r="AK28" s="8">
        <f>'Salary stt.'!P15</f>
        <v>0</v>
      </c>
      <c r="AL28" s="10">
        <f>'Salary stt.'!H15-'Salary stt.'!I15</f>
        <v>0</v>
      </c>
      <c r="AM28" s="10"/>
      <c r="AN28" s="10">
        <f t="shared" si="3"/>
        <v>0</v>
      </c>
      <c r="AO28" s="10">
        <f t="shared" si="4"/>
        <v>0</v>
      </c>
      <c r="AP28" s="8"/>
      <c r="AQ28" s="16"/>
    </row>
    <row r="29" spans="1:45" ht="14.25" thickBot="1">
      <c r="A29" s="17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>
        <f>'Salary stt.'!E16</f>
        <v>0</v>
      </c>
      <c r="Q29" s="10">
        <f t="shared" si="0"/>
        <v>0</v>
      </c>
      <c r="R29" s="10">
        <f t="shared" si="1"/>
        <v>0</v>
      </c>
      <c r="S29" s="18"/>
      <c r="T29" s="18">
        <v>0</v>
      </c>
      <c r="U29" s="19">
        <f>'Salary stt.'!I16</f>
        <v>0</v>
      </c>
      <c r="V29" s="19">
        <f>'Salary stt.'!J16</f>
        <v>0</v>
      </c>
      <c r="W29" s="18"/>
      <c r="X29" s="18"/>
      <c r="Y29" s="18"/>
      <c r="Z29" s="18"/>
      <c r="AA29" s="18"/>
      <c r="AB29" s="19">
        <f>'Salary stt.'!K16+'Salary stt.'!L16</f>
        <v>0</v>
      </c>
      <c r="AC29" s="18"/>
      <c r="AD29" s="19">
        <f t="shared" si="2"/>
        <v>0</v>
      </c>
      <c r="AE29" s="19">
        <f>'Salary stt.'!R16</f>
        <v>0</v>
      </c>
      <c r="AF29" s="19">
        <f>'Salary stt.'!Q16</f>
        <v>0</v>
      </c>
      <c r="AG29" s="19">
        <f>'Salary stt.'!N16+'Salary stt.'!O16</f>
        <v>0</v>
      </c>
      <c r="AH29" s="19">
        <f>'Salary stt.'!T16</f>
        <v>0</v>
      </c>
      <c r="AI29" s="19">
        <f>'Salary stt.'!U16</f>
        <v>0</v>
      </c>
      <c r="AJ29" s="19">
        <f>'Salary stt.'!S16</f>
        <v>0</v>
      </c>
      <c r="AK29" s="8">
        <f>'Salary stt.'!P16</f>
        <v>0</v>
      </c>
      <c r="AL29" s="19">
        <f>'Salary stt.'!H16-'Salary stt.'!I16</f>
        <v>0</v>
      </c>
      <c r="AM29" s="19"/>
      <c r="AN29" s="19">
        <f t="shared" si="3"/>
        <v>0</v>
      </c>
      <c r="AO29" s="19">
        <f t="shared" si="4"/>
        <v>0</v>
      </c>
      <c r="AP29" s="18"/>
      <c r="AQ29" s="20"/>
    </row>
    <row r="30" spans="1:4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3"/>
      <c r="R30" s="13"/>
      <c r="S30" s="12"/>
      <c r="T30" s="12"/>
      <c r="U30" s="13"/>
      <c r="V30" s="13"/>
      <c r="W30" s="12"/>
      <c r="X30" s="12"/>
      <c r="Y30" s="12"/>
      <c r="Z30" s="12"/>
      <c r="AA30" s="12"/>
      <c r="AB30" s="13"/>
      <c r="AC30" s="12"/>
      <c r="AD30" s="13"/>
      <c r="AE30" s="13"/>
      <c r="AF30" s="13"/>
      <c r="AG30" s="13"/>
      <c r="AH30" s="13"/>
      <c r="AI30" s="13"/>
      <c r="AJ30" s="13"/>
      <c r="AK30" s="12"/>
      <c r="AL30" s="13"/>
      <c r="AM30" s="13"/>
      <c r="AN30" s="13"/>
      <c r="AO30" s="13"/>
      <c r="AP30" s="12"/>
      <c r="AQ30" s="12"/>
    </row>
    <row r="31" spans="1:45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3"/>
      <c r="R31" s="13"/>
      <c r="S31" s="12"/>
      <c r="T31" s="12"/>
      <c r="U31" s="13"/>
      <c r="V31" s="13"/>
      <c r="W31" s="12"/>
      <c r="X31" s="12"/>
      <c r="Y31" s="12"/>
      <c r="Z31" s="12"/>
      <c r="AA31" s="12"/>
      <c r="AB31" s="13"/>
      <c r="AC31" s="12"/>
      <c r="AD31" s="13"/>
      <c r="AE31" s="13"/>
      <c r="AF31" s="13"/>
      <c r="AG31" s="13"/>
      <c r="AH31" s="13"/>
      <c r="AI31" s="13"/>
      <c r="AJ31" s="13"/>
      <c r="AK31" s="12"/>
      <c r="AL31" s="13"/>
      <c r="AM31" s="13"/>
      <c r="AN31" s="13"/>
      <c r="AO31" s="13"/>
      <c r="AP31" s="12"/>
      <c r="AQ31" s="12"/>
    </row>
    <row r="32" spans="1:45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3"/>
      <c r="R32" s="13"/>
      <c r="S32" s="12"/>
      <c r="T32" s="12"/>
      <c r="U32" s="13"/>
      <c r="V32" s="13"/>
      <c r="W32" s="12"/>
      <c r="X32" s="12"/>
      <c r="Y32" s="12"/>
      <c r="Z32" s="12"/>
      <c r="AA32" s="12"/>
      <c r="AB32" s="13"/>
      <c r="AC32" s="12"/>
      <c r="AD32" s="13"/>
      <c r="AE32" s="13"/>
      <c r="AF32" s="13"/>
      <c r="AG32" s="13"/>
      <c r="AH32" s="13"/>
      <c r="AI32" s="13"/>
      <c r="AJ32" s="13"/>
      <c r="AK32" s="12"/>
      <c r="AL32" s="13"/>
      <c r="AM32" s="13"/>
      <c r="AN32" s="13"/>
      <c r="AO32" s="13"/>
      <c r="AP32" s="12"/>
      <c r="AQ32" s="12"/>
    </row>
    <row r="33" spans="1:43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3"/>
      <c r="R33" s="13"/>
      <c r="S33" s="12"/>
      <c r="T33" s="12"/>
      <c r="U33" s="13"/>
      <c r="V33" s="13"/>
      <c r="W33" s="12"/>
      <c r="X33" s="12"/>
      <c r="Y33" s="12"/>
      <c r="Z33" s="12"/>
      <c r="AA33" s="12"/>
      <c r="AB33" s="13"/>
      <c r="AC33" s="12"/>
      <c r="AD33" s="13"/>
      <c r="AE33" s="13"/>
      <c r="AF33" s="13"/>
      <c r="AG33" s="13"/>
      <c r="AH33" s="13"/>
      <c r="AI33" s="13"/>
      <c r="AJ33" s="13"/>
      <c r="AK33" s="12"/>
      <c r="AL33" s="13"/>
      <c r="AM33" s="13"/>
      <c r="AN33" s="13"/>
      <c r="AO33" s="13"/>
      <c r="AP33" s="12"/>
      <c r="AQ33" s="12"/>
    </row>
    <row r="34" spans="1:43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3"/>
      <c r="R34" s="13"/>
      <c r="S34" s="12"/>
      <c r="T34" s="12"/>
      <c r="U34" s="13"/>
      <c r="V34" s="13"/>
      <c r="W34" s="12"/>
      <c r="X34" s="12"/>
      <c r="Y34" s="12"/>
      <c r="Z34" s="12"/>
      <c r="AA34" s="12"/>
      <c r="AB34" s="13"/>
      <c r="AC34" s="12"/>
      <c r="AD34" s="13"/>
      <c r="AE34" s="13"/>
      <c r="AF34" s="13"/>
      <c r="AG34" s="13"/>
      <c r="AH34" s="13"/>
      <c r="AI34" s="13"/>
      <c r="AJ34" s="13"/>
      <c r="AK34" s="12"/>
      <c r="AL34" s="13"/>
      <c r="AM34" s="13"/>
      <c r="AN34" s="13"/>
      <c r="AO34" s="13"/>
      <c r="AP34" s="12"/>
      <c r="AQ34" s="12"/>
    </row>
    <row r="35" spans="1:43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3"/>
      <c r="R35" s="13"/>
      <c r="S35" s="12"/>
      <c r="T35" s="12"/>
      <c r="U35" s="13"/>
      <c r="V35" s="13"/>
      <c r="W35" s="12"/>
      <c r="X35" s="12"/>
      <c r="Y35" s="12"/>
      <c r="Z35" s="12"/>
      <c r="AA35" s="12"/>
      <c r="AB35" s="13"/>
      <c r="AC35" s="12"/>
      <c r="AD35" s="13"/>
      <c r="AE35" s="13"/>
      <c r="AF35" s="13"/>
      <c r="AG35" s="13"/>
      <c r="AH35" s="13"/>
      <c r="AI35" s="13"/>
      <c r="AJ35" s="13"/>
      <c r="AK35" s="12"/>
      <c r="AL35" s="13"/>
      <c r="AM35" s="13"/>
      <c r="AN35" s="13"/>
      <c r="AO35" s="13"/>
      <c r="AP35" s="12"/>
      <c r="AQ35" s="12"/>
    </row>
    <row r="36" spans="1:43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3"/>
      <c r="R36" s="13"/>
      <c r="S36" s="12"/>
      <c r="T36" s="12"/>
      <c r="U36" s="13"/>
      <c r="V36" s="13"/>
      <c r="W36" s="12"/>
      <c r="X36" s="12"/>
      <c r="Y36" s="12"/>
      <c r="Z36" s="12"/>
      <c r="AA36" s="12"/>
      <c r="AB36" s="13"/>
      <c r="AC36" s="12"/>
      <c r="AD36" s="13"/>
      <c r="AE36" s="13"/>
      <c r="AF36" s="13"/>
      <c r="AG36" s="13"/>
      <c r="AH36" s="13"/>
      <c r="AI36" s="13"/>
      <c r="AJ36" s="13"/>
      <c r="AK36" s="12"/>
      <c r="AL36" s="13"/>
      <c r="AM36" s="13"/>
      <c r="AN36" s="13"/>
      <c r="AO36" s="13"/>
      <c r="AP36" s="12"/>
      <c r="AQ36" s="12"/>
    </row>
    <row r="37" spans="1:43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3"/>
      <c r="R37" s="13"/>
      <c r="S37" s="12"/>
      <c r="T37" s="12"/>
      <c r="U37" s="13"/>
      <c r="V37" s="13"/>
      <c r="W37" s="12"/>
      <c r="X37" s="12"/>
      <c r="Y37" s="12"/>
      <c r="Z37" s="12"/>
      <c r="AA37" s="12"/>
      <c r="AB37" s="13"/>
      <c r="AC37" s="12"/>
      <c r="AD37" s="13"/>
      <c r="AE37" s="13"/>
      <c r="AF37" s="13"/>
      <c r="AG37" s="13"/>
      <c r="AH37" s="13"/>
      <c r="AI37" s="13"/>
      <c r="AJ37" s="13"/>
      <c r="AK37" s="12"/>
      <c r="AL37" s="13"/>
      <c r="AM37" s="13"/>
      <c r="AN37" s="13"/>
      <c r="AO37" s="13"/>
      <c r="AP37" s="12"/>
      <c r="AQ37" s="12"/>
    </row>
    <row r="38" spans="1:43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3"/>
      <c r="R38" s="13"/>
      <c r="S38" s="12"/>
      <c r="T38" s="12"/>
      <c r="U38" s="13"/>
      <c r="V38" s="13"/>
      <c r="W38" s="12"/>
      <c r="X38" s="12"/>
      <c r="Y38" s="12"/>
      <c r="Z38" s="12"/>
      <c r="AA38" s="12"/>
      <c r="AB38" s="13"/>
      <c r="AC38" s="12"/>
      <c r="AD38" s="13"/>
      <c r="AE38" s="13"/>
      <c r="AF38" s="13"/>
      <c r="AG38" s="13"/>
      <c r="AH38" s="13"/>
      <c r="AI38" s="13"/>
      <c r="AJ38" s="13"/>
      <c r="AK38" s="12"/>
      <c r="AL38" s="13"/>
      <c r="AM38" s="13"/>
      <c r="AN38" s="13"/>
      <c r="AO38" s="13"/>
      <c r="AP38" s="12"/>
      <c r="AQ38" s="12"/>
    </row>
    <row r="39" spans="1:43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3"/>
      <c r="R39" s="13"/>
      <c r="S39" s="12"/>
      <c r="T39" s="12"/>
      <c r="U39" s="13"/>
      <c r="V39" s="13"/>
      <c r="W39" s="12"/>
      <c r="X39" s="12"/>
      <c r="Y39" s="12"/>
      <c r="Z39" s="12"/>
      <c r="AA39" s="12"/>
      <c r="AB39" s="13"/>
      <c r="AC39" s="12"/>
      <c r="AD39" s="13"/>
      <c r="AE39" s="13"/>
      <c r="AF39" s="13"/>
      <c r="AG39" s="13"/>
      <c r="AH39" s="13"/>
      <c r="AI39" s="13"/>
      <c r="AJ39" s="13"/>
      <c r="AK39" s="12"/>
      <c r="AL39" s="13"/>
      <c r="AM39" s="13"/>
      <c r="AN39" s="13"/>
      <c r="AO39" s="13"/>
      <c r="AP39" s="12"/>
      <c r="AQ39" s="12"/>
    </row>
    <row r="40" spans="1:43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3"/>
      <c r="R40" s="13"/>
      <c r="S40" s="12"/>
      <c r="T40" s="12"/>
      <c r="U40" s="13"/>
      <c r="V40" s="13"/>
      <c r="W40" s="12"/>
      <c r="X40" s="12"/>
      <c r="Y40" s="12"/>
      <c r="Z40" s="12"/>
      <c r="AA40" s="12"/>
      <c r="AB40" s="13"/>
      <c r="AC40" s="12"/>
      <c r="AD40" s="13"/>
      <c r="AE40" s="13"/>
      <c r="AF40" s="13"/>
      <c r="AG40" s="13"/>
      <c r="AH40" s="13"/>
      <c r="AI40" s="13"/>
      <c r="AJ40" s="13"/>
      <c r="AK40" s="12"/>
      <c r="AL40" s="13"/>
      <c r="AM40" s="13"/>
      <c r="AN40" s="13"/>
      <c r="AO40" s="13"/>
      <c r="AP40" s="12"/>
      <c r="AQ40" s="12"/>
    </row>
    <row r="41" spans="1:43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3"/>
      <c r="R41" s="13"/>
      <c r="S41" s="12"/>
      <c r="T41" s="12"/>
      <c r="U41" s="13"/>
      <c r="V41" s="13"/>
      <c r="W41" s="12"/>
      <c r="X41" s="12"/>
      <c r="Y41" s="12"/>
      <c r="Z41" s="12"/>
      <c r="AA41" s="12"/>
      <c r="AB41" s="13"/>
      <c r="AC41" s="12"/>
      <c r="AD41" s="13"/>
      <c r="AE41" s="13"/>
      <c r="AF41" s="13"/>
      <c r="AG41" s="13"/>
      <c r="AH41" s="13"/>
      <c r="AI41" s="13"/>
      <c r="AJ41" s="13"/>
      <c r="AK41" s="12"/>
      <c r="AL41" s="13"/>
      <c r="AM41" s="13"/>
      <c r="AN41" s="13"/>
      <c r="AO41" s="13"/>
      <c r="AP41" s="12"/>
      <c r="AQ41" s="12"/>
    </row>
    <row r="42" spans="1:43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3"/>
      <c r="R42" s="13"/>
      <c r="S42" s="12"/>
      <c r="T42" s="12"/>
      <c r="U42" s="13"/>
      <c r="V42" s="13"/>
      <c r="W42" s="12"/>
      <c r="X42" s="12"/>
      <c r="Y42" s="12"/>
      <c r="Z42" s="12"/>
      <c r="AA42" s="12"/>
      <c r="AB42" s="13"/>
      <c r="AC42" s="12"/>
      <c r="AD42" s="13"/>
      <c r="AE42" s="13"/>
      <c r="AF42" s="13"/>
      <c r="AG42" s="13"/>
      <c r="AH42" s="13"/>
      <c r="AI42" s="13"/>
      <c r="AJ42" s="13"/>
      <c r="AK42" s="12"/>
      <c r="AL42" s="13"/>
      <c r="AM42" s="13"/>
      <c r="AN42" s="13"/>
      <c r="AO42" s="13"/>
      <c r="AP42" s="12"/>
      <c r="AQ42" s="12"/>
    </row>
    <row r="43" spans="1:43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3"/>
      <c r="R43" s="13"/>
      <c r="S43" s="12"/>
      <c r="T43" s="12"/>
      <c r="U43" s="13"/>
      <c r="V43" s="13"/>
      <c r="W43" s="12"/>
      <c r="X43" s="12"/>
      <c r="Y43" s="12"/>
      <c r="Z43" s="12"/>
      <c r="AA43" s="12"/>
      <c r="AB43" s="13"/>
      <c r="AC43" s="12"/>
      <c r="AD43" s="13"/>
      <c r="AE43" s="13"/>
      <c r="AF43" s="13"/>
      <c r="AG43" s="13"/>
      <c r="AH43" s="13"/>
      <c r="AI43" s="13"/>
      <c r="AJ43" s="13"/>
      <c r="AK43" s="12"/>
      <c r="AL43" s="13"/>
      <c r="AM43" s="13"/>
      <c r="AN43" s="13"/>
      <c r="AO43" s="13"/>
      <c r="AP43" s="12"/>
      <c r="AQ43" s="12"/>
    </row>
    <row r="44" spans="1:43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3"/>
      <c r="R44" s="13"/>
      <c r="S44" s="12"/>
      <c r="T44" s="12"/>
      <c r="U44" s="13"/>
      <c r="V44" s="13"/>
      <c r="W44" s="12"/>
      <c r="X44" s="12"/>
      <c r="Y44" s="12"/>
      <c r="Z44" s="12"/>
      <c r="AA44" s="12"/>
      <c r="AB44" s="13"/>
      <c r="AC44" s="12"/>
      <c r="AD44" s="13"/>
      <c r="AE44" s="13"/>
      <c r="AF44" s="13"/>
      <c r="AG44" s="13"/>
      <c r="AH44" s="13"/>
      <c r="AI44" s="13"/>
      <c r="AJ44" s="13"/>
      <c r="AK44" s="12"/>
      <c r="AL44" s="13"/>
      <c r="AM44" s="13"/>
      <c r="AN44" s="13"/>
      <c r="AO44" s="13"/>
      <c r="AP44" s="12"/>
      <c r="AQ44" s="12"/>
    </row>
    <row r="45" spans="1:43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3"/>
      <c r="R45" s="13"/>
      <c r="S45" s="12"/>
      <c r="T45" s="12"/>
      <c r="U45" s="13"/>
      <c r="V45" s="13"/>
      <c r="W45" s="12"/>
      <c r="X45" s="12"/>
      <c r="Y45" s="12"/>
      <c r="Z45" s="12"/>
      <c r="AA45" s="12"/>
      <c r="AB45" s="13"/>
      <c r="AC45" s="12"/>
      <c r="AD45" s="13"/>
      <c r="AE45" s="13"/>
      <c r="AF45" s="13"/>
      <c r="AG45" s="13"/>
      <c r="AH45" s="13"/>
      <c r="AI45" s="13"/>
      <c r="AJ45" s="13"/>
      <c r="AK45" s="12"/>
      <c r="AL45" s="13"/>
      <c r="AM45" s="13"/>
      <c r="AN45" s="13"/>
      <c r="AO45" s="13"/>
      <c r="AP45" s="12"/>
      <c r="AQ45" s="12"/>
    </row>
    <row r="46" spans="1:43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3"/>
      <c r="R46" s="13"/>
      <c r="S46" s="12"/>
      <c r="T46" s="12"/>
      <c r="U46" s="13"/>
      <c r="V46" s="13"/>
      <c r="W46" s="12"/>
      <c r="X46" s="12"/>
      <c r="Y46" s="12"/>
      <c r="Z46" s="12"/>
      <c r="AA46" s="12"/>
      <c r="AB46" s="13"/>
      <c r="AC46" s="12"/>
      <c r="AD46" s="13"/>
      <c r="AE46" s="13"/>
      <c r="AF46" s="13"/>
      <c r="AG46" s="13"/>
      <c r="AH46" s="13"/>
      <c r="AI46" s="13"/>
      <c r="AJ46" s="13"/>
      <c r="AK46" s="12"/>
      <c r="AL46" s="13"/>
      <c r="AM46" s="13"/>
      <c r="AN46" s="13"/>
      <c r="AO46" s="13"/>
      <c r="AP46" s="12"/>
      <c r="AQ46" s="12"/>
    </row>
    <row r="47" spans="1:43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3"/>
      <c r="R47" s="13"/>
      <c r="S47" s="12"/>
      <c r="T47" s="12"/>
      <c r="U47" s="13"/>
      <c r="V47" s="13"/>
      <c r="W47" s="12"/>
      <c r="X47" s="12"/>
      <c r="Y47" s="12"/>
      <c r="Z47" s="12"/>
      <c r="AA47" s="12"/>
      <c r="AB47" s="13"/>
      <c r="AC47" s="12"/>
      <c r="AD47" s="13"/>
      <c r="AE47" s="13"/>
      <c r="AF47" s="13"/>
      <c r="AG47" s="13"/>
      <c r="AH47" s="13"/>
      <c r="AI47" s="13"/>
      <c r="AJ47" s="13"/>
      <c r="AK47" s="12"/>
      <c r="AL47" s="13"/>
      <c r="AM47" s="13"/>
      <c r="AN47" s="13"/>
      <c r="AO47" s="13"/>
      <c r="AP47" s="12"/>
      <c r="AQ47" s="12"/>
    </row>
    <row r="48" spans="1:43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3"/>
      <c r="R48" s="13"/>
      <c r="S48" s="12"/>
      <c r="T48" s="12"/>
      <c r="U48" s="13"/>
      <c r="V48" s="13"/>
      <c r="W48" s="12"/>
      <c r="X48" s="12"/>
      <c r="Y48" s="12"/>
      <c r="Z48" s="12"/>
      <c r="AA48" s="12"/>
      <c r="AB48" s="13"/>
      <c r="AC48" s="12"/>
      <c r="AD48" s="13"/>
      <c r="AE48" s="13"/>
      <c r="AF48" s="13"/>
      <c r="AG48" s="13"/>
      <c r="AH48" s="13"/>
      <c r="AI48" s="13"/>
      <c r="AJ48" s="13"/>
      <c r="AK48" s="12"/>
      <c r="AL48" s="13"/>
      <c r="AM48" s="13"/>
      <c r="AN48" s="13"/>
      <c r="AO48" s="13"/>
      <c r="AP48" s="12"/>
      <c r="AQ48" s="12"/>
    </row>
    <row r="49" spans="1:43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3"/>
      <c r="R49" s="13"/>
      <c r="S49" s="12"/>
      <c r="T49" s="12"/>
      <c r="U49" s="13"/>
      <c r="V49" s="13"/>
      <c r="W49" s="12"/>
      <c r="X49" s="12"/>
      <c r="Y49" s="12"/>
      <c r="Z49" s="12"/>
      <c r="AA49" s="12"/>
      <c r="AB49" s="13"/>
      <c r="AC49" s="12"/>
      <c r="AD49" s="13"/>
      <c r="AE49" s="13"/>
      <c r="AF49" s="13"/>
      <c r="AG49" s="13"/>
      <c r="AH49" s="13"/>
      <c r="AI49" s="13"/>
      <c r="AJ49" s="13"/>
      <c r="AK49" s="12"/>
      <c r="AL49" s="13"/>
      <c r="AM49" s="13"/>
      <c r="AN49" s="13"/>
      <c r="AO49" s="13"/>
      <c r="AP49" s="12"/>
      <c r="AQ49" s="12"/>
    </row>
    <row r="50" spans="1:43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3"/>
      <c r="R50" s="13"/>
      <c r="S50" s="12"/>
      <c r="T50" s="12"/>
      <c r="U50" s="13"/>
      <c r="V50" s="13"/>
      <c r="W50" s="12"/>
      <c r="X50" s="12"/>
      <c r="Y50" s="12"/>
      <c r="Z50" s="12"/>
      <c r="AA50" s="12"/>
      <c r="AB50" s="13"/>
      <c r="AC50" s="12"/>
      <c r="AD50" s="13"/>
      <c r="AE50" s="13"/>
      <c r="AF50" s="13"/>
      <c r="AG50" s="13"/>
      <c r="AH50" s="13"/>
      <c r="AI50" s="13"/>
      <c r="AJ50" s="13"/>
      <c r="AK50" s="12"/>
      <c r="AL50" s="13"/>
      <c r="AM50" s="13"/>
      <c r="AN50" s="13"/>
      <c r="AO50" s="13"/>
      <c r="AP50" s="12"/>
      <c r="AQ50" s="12"/>
    </row>
    <row r="51" spans="1:43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3"/>
      <c r="R51" s="13"/>
      <c r="S51" s="12"/>
      <c r="T51" s="12"/>
      <c r="U51" s="13"/>
      <c r="V51" s="13"/>
      <c r="W51" s="12"/>
      <c r="X51" s="12"/>
      <c r="Y51" s="12"/>
      <c r="Z51" s="12"/>
      <c r="AA51" s="12"/>
      <c r="AB51" s="13"/>
      <c r="AC51" s="12"/>
      <c r="AD51" s="13"/>
      <c r="AE51" s="13"/>
      <c r="AF51" s="13"/>
      <c r="AG51" s="13"/>
      <c r="AH51" s="13"/>
      <c r="AI51" s="13"/>
      <c r="AJ51" s="13"/>
      <c r="AK51" s="12"/>
      <c r="AL51" s="13"/>
      <c r="AM51" s="13"/>
      <c r="AN51" s="13"/>
      <c r="AO51" s="13"/>
      <c r="AP51" s="12"/>
      <c r="AQ51" s="12"/>
    </row>
    <row r="52" spans="1:43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3"/>
      <c r="R52" s="13"/>
      <c r="S52" s="12"/>
      <c r="T52" s="12"/>
      <c r="U52" s="13"/>
      <c r="V52" s="13"/>
      <c r="W52" s="12"/>
      <c r="X52" s="12"/>
      <c r="Y52" s="12"/>
      <c r="Z52" s="12"/>
      <c r="AA52" s="12"/>
      <c r="AB52" s="13"/>
      <c r="AC52" s="12"/>
      <c r="AD52" s="13"/>
      <c r="AE52" s="13"/>
      <c r="AF52" s="13"/>
      <c r="AG52" s="13"/>
      <c r="AH52" s="13"/>
      <c r="AI52" s="13"/>
      <c r="AJ52" s="13"/>
      <c r="AK52" s="12"/>
      <c r="AL52" s="13"/>
      <c r="AM52" s="13"/>
      <c r="AN52" s="13"/>
      <c r="AO52" s="13"/>
      <c r="AP52" s="12"/>
      <c r="AQ52" s="12"/>
    </row>
    <row r="53" spans="1:4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3"/>
      <c r="R53" s="13"/>
      <c r="S53" s="12"/>
      <c r="T53" s="12"/>
      <c r="U53" s="13"/>
      <c r="V53" s="13"/>
      <c r="W53" s="12"/>
      <c r="X53" s="12"/>
      <c r="Y53" s="12"/>
      <c r="Z53" s="12"/>
      <c r="AA53" s="12"/>
      <c r="AB53" s="13"/>
      <c r="AC53" s="12"/>
      <c r="AD53" s="13"/>
      <c r="AE53" s="13"/>
      <c r="AF53" s="13"/>
      <c r="AG53" s="13"/>
      <c r="AH53" s="13"/>
      <c r="AI53" s="13"/>
      <c r="AJ53" s="13"/>
      <c r="AK53" s="12"/>
      <c r="AL53" s="13"/>
      <c r="AM53" s="13"/>
      <c r="AN53" s="13"/>
      <c r="AO53" s="13"/>
      <c r="AP53" s="12"/>
      <c r="AQ53" s="12"/>
    </row>
    <row r="54" spans="1:43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3"/>
      <c r="R54" s="13"/>
      <c r="S54" s="12"/>
      <c r="T54" s="12"/>
      <c r="U54" s="13"/>
      <c r="V54" s="13"/>
      <c r="W54" s="12"/>
      <c r="X54" s="12"/>
      <c r="Y54" s="12"/>
      <c r="Z54" s="12"/>
      <c r="AA54" s="12"/>
      <c r="AB54" s="13"/>
      <c r="AC54" s="12"/>
      <c r="AD54" s="13"/>
      <c r="AE54" s="13"/>
      <c r="AF54" s="13"/>
      <c r="AG54" s="13"/>
      <c r="AH54" s="13"/>
      <c r="AI54" s="13"/>
      <c r="AJ54" s="13"/>
      <c r="AK54" s="12"/>
      <c r="AL54" s="13"/>
      <c r="AM54" s="13"/>
      <c r="AN54" s="13"/>
      <c r="AO54" s="13"/>
      <c r="AP54" s="12"/>
      <c r="AQ54" s="12"/>
    </row>
    <row r="55" spans="1:43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3"/>
      <c r="R55" s="13"/>
      <c r="S55" s="12"/>
      <c r="T55" s="12"/>
      <c r="U55" s="13"/>
      <c r="V55" s="13"/>
      <c r="W55" s="12"/>
      <c r="X55" s="12"/>
      <c r="Y55" s="12"/>
      <c r="Z55" s="12"/>
      <c r="AA55" s="12"/>
      <c r="AB55" s="13"/>
      <c r="AC55" s="12"/>
      <c r="AD55" s="13"/>
      <c r="AE55" s="13"/>
      <c r="AF55" s="13"/>
      <c r="AG55" s="13"/>
      <c r="AH55" s="13"/>
      <c r="AI55" s="13"/>
      <c r="AJ55" s="13"/>
      <c r="AK55" s="12"/>
      <c r="AL55" s="13"/>
      <c r="AM55" s="13"/>
      <c r="AN55" s="13"/>
      <c r="AO55" s="13"/>
      <c r="AP55" s="12"/>
      <c r="AQ55" s="12"/>
    </row>
    <row r="56" spans="1:43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3"/>
      <c r="R56" s="13"/>
      <c r="S56" s="12"/>
      <c r="T56" s="12"/>
      <c r="U56" s="13"/>
      <c r="V56" s="13"/>
      <c r="W56" s="12"/>
      <c r="X56" s="12"/>
      <c r="Y56" s="12"/>
      <c r="Z56" s="12"/>
      <c r="AA56" s="12"/>
      <c r="AB56" s="13"/>
      <c r="AC56" s="12"/>
      <c r="AD56" s="13"/>
      <c r="AE56" s="13"/>
      <c r="AF56" s="13"/>
      <c r="AG56" s="13"/>
      <c r="AH56" s="13"/>
      <c r="AI56" s="13"/>
      <c r="AJ56" s="13"/>
      <c r="AK56" s="12"/>
      <c r="AL56" s="13"/>
      <c r="AM56" s="13"/>
      <c r="AN56" s="13"/>
      <c r="AO56" s="13"/>
      <c r="AP56" s="12"/>
      <c r="AQ56" s="12"/>
    </row>
    <row r="57" spans="1:43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3"/>
      <c r="R57" s="13"/>
      <c r="S57" s="12"/>
      <c r="T57" s="12"/>
      <c r="U57" s="13"/>
      <c r="V57" s="13"/>
      <c r="W57" s="12"/>
      <c r="X57" s="12"/>
      <c r="Y57" s="12"/>
      <c r="Z57" s="12"/>
      <c r="AA57" s="12"/>
      <c r="AB57" s="13"/>
      <c r="AC57" s="12"/>
      <c r="AD57" s="13"/>
      <c r="AE57" s="13"/>
      <c r="AF57" s="13"/>
      <c r="AG57" s="13"/>
      <c r="AH57" s="13"/>
      <c r="AI57" s="13"/>
      <c r="AJ57" s="13"/>
      <c r="AK57" s="12"/>
      <c r="AL57" s="13"/>
      <c r="AM57" s="13"/>
      <c r="AN57" s="13"/>
      <c r="AO57" s="13"/>
      <c r="AP57" s="12"/>
      <c r="AQ57" s="12"/>
    </row>
    <row r="58" spans="1:43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3"/>
      <c r="R58" s="13"/>
      <c r="S58" s="12"/>
      <c r="T58" s="12"/>
      <c r="U58" s="13"/>
      <c r="V58" s="13"/>
      <c r="W58" s="12"/>
      <c r="X58" s="12"/>
      <c r="Y58" s="12"/>
      <c r="Z58" s="12"/>
      <c r="AA58" s="12"/>
      <c r="AB58" s="13"/>
      <c r="AC58" s="12"/>
      <c r="AD58" s="13"/>
      <c r="AE58" s="13"/>
      <c r="AF58" s="13"/>
      <c r="AG58" s="13"/>
      <c r="AH58" s="13"/>
      <c r="AI58" s="13"/>
      <c r="AJ58" s="13"/>
      <c r="AK58" s="12"/>
      <c r="AL58" s="13"/>
      <c r="AM58" s="13"/>
      <c r="AN58" s="13"/>
      <c r="AO58" s="13"/>
      <c r="AP58" s="12"/>
      <c r="AQ58" s="12"/>
    </row>
    <row r="59" spans="1:43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3"/>
      <c r="R59" s="13"/>
      <c r="S59" s="12"/>
      <c r="T59" s="12"/>
      <c r="U59" s="13"/>
      <c r="V59" s="13"/>
      <c r="W59" s="12"/>
      <c r="X59" s="12"/>
      <c r="Y59" s="12"/>
      <c r="Z59" s="12"/>
      <c r="AA59" s="12"/>
      <c r="AB59" s="13"/>
      <c r="AC59" s="12"/>
      <c r="AD59" s="13"/>
      <c r="AE59" s="13"/>
      <c r="AF59" s="13"/>
      <c r="AG59" s="13"/>
      <c r="AH59" s="13"/>
      <c r="AI59" s="13"/>
      <c r="AJ59" s="13"/>
      <c r="AK59" s="12"/>
      <c r="AL59" s="13"/>
      <c r="AM59" s="13"/>
      <c r="AN59" s="13"/>
      <c r="AO59" s="13"/>
      <c r="AP59" s="12"/>
      <c r="AQ59" s="12"/>
    </row>
    <row r="60" spans="1:43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3"/>
      <c r="R60" s="13"/>
      <c r="S60" s="12"/>
      <c r="T60" s="12"/>
      <c r="U60" s="13"/>
      <c r="V60" s="13"/>
      <c r="W60" s="12"/>
      <c r="X60" s="12"/>
      <c r="Y60" s="12"/>
      <c r="Z60" s="12"/>
      <c r="AA60" s="12"/>
      <c r="AB60" s="13"/>
      <c r="AC60" s="12"/>
      <c r="AD60" s="13"/>
      <c r="AE60" s="13"/>
      <c r="AF60" s="13"/>
      <c r="AG60" s="13"/>
      <c r="AH60" s="13"/>
      <c r="AI60" s="13"/>
      <c r="AJ60" s="13"/>
      <c r="AK60" s="12"/>
      <c r="AL60" s="13"/>
      <c r="AM60" s="13"/>
      <c r="AN60" s="13"/>
      <c r="AO60" s="13"/>
      <c r="AP60" s="12"/>
      <c r="AQ60" s="12"/>
    </row>
    <row r="61" spans="1:43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3"/>
      <c r="R61" s="13"/>
      <c r="S61" s="12"/>
      <c r="T61" s="12"/>
      <c r="U61" s="13"/>
      <c r="V61" s="13"/>
      <c r="W61" s="12"/>
      <c r="X61" s="12"/>
      <c r="Y61" s="12"/>
      <c r="Z61" s="12"/>
      <c r="AA61" s="12"/>
      <c r="AB61" s="13"/>
      <c r="AC61" s="12"/>
      <c r="AD61" s="13"/>
      <c r="AE61" s="13"/>
      <c r="AF61" s="13"/>
      <c r="AG61" s="13"/>
      <c r="AH61" s="13"/>
      <c r="AI61" s="13"/>
      <c r="AJ61" s="13"/>
      <c r="AK61" s="12"/>
      <c r="AL61" s="13"/>
      <c r="AM61" s="13"/>
      <c r="AN61" s="13"/>
      <c r="AO61" s="13"/>
      <c r="AP61" s="12"/>
      <c r="AQ61" s="12"/>
    </row>
    <row r="62" spans="1:43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3"/>
      <c r="R62" s="13"/>
      <c r="S62" s="12"/>
      <c r="T62" s="12"/>
      <c r="U62" s="13"/>
      <c r="V62" s="13"/>
      <c r="W62" s="12"/>
      <c r="X62" s="12"/>
      <c r="Y62" s="12"/>
      <c r="Z62" s="12"/>
      <c r="AA62" s="12"/>
      <c r="AB62" s="13"/>
      <c r="AC62" s="12"/>
      <c r="AD62" s="13"/>
      <c r="AE62" s="13"/>
      <c r="AF62" s="13"/>
      <c r="AG62" s="13"/>
      <c r="AH62" s="13"/>
      <c r="AI62" s="13"/>
      <c r="AJ62" s="13"/>
      <c r="AK62" s="12"/>
      <c r="AL62" s="13"/>
      <c r="AM62" s="13"/>
      <c r="AN62" s="13"/>
      <c r="AO62" s="13"/>
      <c r="AP62" s="12"/>
      <c r="AQ62" s="12"/>
    </row>
    <row r="63" spans="1:43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3"/>
      <c r="R63" s="13"/>
      <c r="S63" s="12"/>
      <c r="T63" s="12"/>
      <c r="U63" s="13"/>
      <c r="V63" s="13"/>
      <c r="W63" s="12"/>
      <c r="X63" s="12"/>
      <c r="Y63" s="12"/>
      <c r="Z63" s="12"/>
      <c r="AA63" s="12"/>
      <c r="AB63" s="13"/>
      <c r="AC63" s="12"/>
      <c r="AD63" s="13"/>
      <c r="AE63" s="13"/>
      <c r="AF63" s="13"/>
      <c r="AG63" s="13"/>
      <c r="AH63" s="13"/>
      <c r="AI63" s="13"/>
      <c r="AJ63" s="13"/>
      <c r="AK63" s="12"/>
      <c r="AL63" s="13"/>
      <c r="AM63" s="13"/>
      <c r="AN63" s="13"/>
      <c r="AO63" s="13"/>
      <c r="AP63" s="12"/>
      <c r="AQ63" s="12"/>
    </row>
    <row r="64" spans="1:43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3"/>
      <c r="R64" s="13"/>
      <c r="S64" s="12"/>
      <c r="T64" s="12"/>
      <c r="U64" s="13"/>
      <c r="V64" s="13"/>
      <c r="W64" s="12"/>
      <c r="X64" s="12"/>
      <c r="Y64" s="12"/>
      <c r="Z64" s="12"/>
      <c r="AA64" s="12"/>
      <c r="AB64" s="13"/>
      <c r="AC64" s="12"/>
      <c r="AD64" s="13"/>
      <c r="AE64" s="13"/>
      <c r="AF64" s="13"/>
      <c r="AG64" s="13"/>
      <c r="AH64" s="13"/>
      <c r="AI64" s="13"/>
      <c r="AJ64" s="13"/>
      <c r="AK64" s="12"/>
      <c r="AL64" s="13"/>
      <c r="AM64" s="13"/>
      <c r="AN64" s="13"/>
      <c r="AO64" s="13"/>
      <c r="AP64" s="12"/>
      <c r="AQ64" s="12"/>
    </row>
    <row r="65" spans="1:43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3"/>
      <c r="R65" s="13"/>
      <c r="S65" s="12"/>
      <c r="T65" s="12"/>
      <c r="U65" s="13"/>
      <c r="V65" s="13"/>
      <c r="W65" s="12"/>
      <c r="X65" s="12"/>
      <c r="Y65" s="12"/>
      <c r="Z65" s="12"/>
      <c r="AA65" s="12"/>
      <c r="AB65" s="13"/>
      <c r="AC65" s="12"/>
      <c r="AD65" s="13"/>
      <c r="AE65" s="13"/>
      <c r="AF65" s="13"/>
      <c r="AG65" s="13"/>
      <c r="AH65" s="13"/>
      <c r="AI65" s="13"/>
      <c r="AJ65" s="13"/>
      <c r="AK65" s="12"/>
      <c r="AL65" s="13"/>
      <c r="AM65" s="13"/>
      <c r="AN65" s="13"/>
      <c r="AO65" s="13"/>
      <c r="AP65" s="12"/>
      <c r="AQ65" s="12"/>
    </row>
    <row r="66" spans="1:43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3"/>
      <c r="R66" s="13"/>
      <c r="S66" s="12"/>
      <c r="T66" s="12"/>
      <c r="U66" s="13"/>
      <c r="V66" s="13"/>
      <c r="W66" s="12"/>
      <c r="X66" s="12"/>
      <c r="Y66" s="12"/>
      <c r="Z66" s="12"/>
      <c r="AA66" s="12"/>
      <c r="AB66" s="13"/>
      <c r="AC66" s="12"/>
      <c r="AD66" s="13"/>
      <c r="AE66" s="13"/>
      <c r="AF66" s="13"/>
      <c r="AG66" s="13"/>
      <c r="AH66" s="13"/>
      <c r="AI66" s="13"/>
      <c r="AJ66" s="13"/>
      <c r="AK66" s="12"/>
      <c r="AL66" s="13"/>
      <c r="AM66" s="13"/>
      <c r="AN66" s="13"/>
      <c r="AO66" s="13"/>
      <c r="AP66" s="12"/>
      <c r="AQ66" s="12"/>
    </row>
    <row r="67" spans="1:43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3"/>
      <c r="R67" s="13"/>
      <c r="S67" s="12"/>
      <c r="T67" s="12"/>
      <c r="U67" s="13"/>
      <c r="V67" s="13"/>
      <c r="W67" s="12"/>
      <c r="X67" s="12"/>
      <c r="Y67" s="12"/>
      <c r="Z67" s="12"/>
      <c r="AA67" s="12"/>
      <c r="AB67" s="13"/>
      <c r="AC67" s="12"/>
      <c r="AD67" s="13"/>
      <c r="AE67" s="13"/>
      <c r="AF67" s="13"/>
      <c r="AG67" s="13"/>
      <c r="AH67" s="13"/>
      <c r="AI67" s="13"/>
      <c r="AJ67" s="13"/>
      <c r="AK67" s="12"/>
      <c r="AL67" s="13"/>
      <c r="AM67" s="13"/>
      <c r="AN67" s="13"/>
      <c r="AO67" s="13"/>
      <c r="AP67" s="12"/>
      <c r="AQ67" s="12"/>
    </row>
    <row r="68" spans="1:43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3"/>
      <c r="R68" s="13"/>
      <c r="S68" s="12"/>
      <c r="T68" s="12"/>
      <c r="U68" s="13"/>
      <c r="V68" s="13"/>
      <c r="W68" s="12"/>
      <c r="X68" s="12"/>
      <c r="Y68" s="12"/>
      <c r="Z68" s="12"/>
      <c r="AA68" s="12"/>
      <c r="AB68" s="13"/>
      <c r="AC68" s="12"/>
      <c r="AD68" s="13"/>
      <c r="AE68" s="13"/>
      <c r="AF68" s="13"/>
      <c r="AG68" s="13"/>
      <c r="AH68" s="13"/>
      <c r="AI68" s="13"/>
      <c r="AJ68" s="13"/>
      <c r="AK68" s="12"/>
      <c r="AL68" s="13"/>
      <c r="AM68" s="13"/>
      <c r="AN68" s="13"/>
      <c r="AO68" s="13"/>
      <c r="AP68" s="12"/>
      <c r="AQ68" s="12"/>
    </row>
    <row r="69" spans="1:43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3"/>
      <c r="R69" s="13"/>
      <c r="S69" s="12"/>
      <c r="T69" s="12"/>
      <c r="U69" s="13"/>
      <c r="V69" s="13"/>
      <c r="W69" s="12"/>
      <c r="X69" s="12"/>
      <c r="Y69" s="12"/>
      <c r="Z69" s="12"/>
      <c r="AA69" s="12"/>
      <c r="AB69" s="13"/>
      <c r="AC69" s="12"/>
      <c r="AD69" s="13"/>
      <c r="AE69" s="13"/>
      <c r="AF69" s="13"/>
      <c r="AG69" s="13"/>
      <c r="AH69" s="13"/>
      <c r="AI69" s="13"/>
      <c r="AJ69" s="13"/>
      <c r="AK69" s="12"/>
      <c r="AL69" s="13"/>
      <c r="AM69" s="13"/>
      <c r="AN69" s="13"/>
      <c r="AO69" s="13"/>
      <c r="AP69" s="12"/>
      <c r="AQ69" s="12"/>
    </row>
    <row r="70" spans="1:43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</row>
    <row r="71" spans="1:43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</row>
    <row r="72" spans="1:43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</row>
    <row r="73" spans="1:43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</row>
    <row r="74" spans="1:43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</row>
  </sheetData>
  <sheetProtection formatCells="0" formatColumns="0" formatRows="0" insertColumns="0" insertRows="0" insertHyperlinks="0" deleteColumns="0" deleteRows="0" sort="0" autoFilter="0" pivotTables="0"/>
  <protectedRanges>
    <protectedRange sqref="AL6:AL29 AP6:AQ29" name="Range1"/>
  </protectedRanges>
  <mergeCells count="2">
    <mergeCell ref="A3:Y3"/>
    <mergeCell ref="A2:AQ2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A9"/>
  <sheetViews>
    <sheetView showGridLines="0" tabSelected="1" workbookViewId="0">
      <selection activeCell="V6" sqref="V6"/>
    </sheetView>
  </sheetViews>
  <sheetFormatPr defaultColWidth="8.85546875" defaultRowHeight="18" customHeight="1"/>
  <cols>
    <col min="1" max="1" width="8.85546875" style="1"/>
    <col min="2" max="2" width="22.42578125" style="1" customWidth="1"/>
    <col min="3" max="3" width="21.28515625" style="1" customWidth="1"/>
    <col min="4" max="4" width="8.85546875" style="1"/>
    <col min="5" max="7" width="8.85546875" style="1" customWidth="1"/>
    <col min="8" max="20" width="10.28515625" style="1" customWidth="1"/>
    <col min="21" max="21" width="12" style="1" customWidth="1"/>
    <col min="22" max="22" width="13.5703125" style="1" customWidth="1"/>
    <col min="23" max="23" width="12.42578125" style="1" customWidth="1"/>
    <col min="24" max="24" width="18.140625" style="1" customWidth="1"/>
    <col min="25" max="25" width="16.85546875" style="1" customWidth="1"/>
    <col min="26" max="26" width="15.7109375" style="1" customWidth="1"/>
    <col min="27" max="16384" width="8.85546875" style="1"/>
  </cols>
  <sheetData>
    <row r="1" spans="1:27" s="4" customFormat="1" ht="18" customHeight="1">
      <c r="A1" s="69" t="s">
        <v>85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69"/>
    </row>
    <row r="2" spans="1:27" s="4" customFormat="1" ht="18" customHeight="1" thickBot="1">
      <c r="A2" s="69" t="s">
        <v>88</v>
      </c>
      <c r="B2" s="69"/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</row>
    <row r="3" spans="1:27" s="2" customFormat="1" ht="18" customHeight="1">
      <c r="A3" s="70" t="s">
        <v>62</v>
      </c>
      <c r="B3" s="71"/>
      <c r="C3" s="71"/>
      <c r="D3" s="71"/>
      <c r="E3" s="71"/>
      <c r="F3" s="71"/>
      <c r="G3" s="71"/>
      <c r="H3" s="71"/>
      <c r="I3" s="71" t="s">
        <v>63</v>
      </c>
      <c r="J3" s="71"/>
      <c r="K3" s="71"/>
      <c r="L3" s="71"/>
      <c r="M3" s="71"/>
      <c r="N3" s="71" t="s">
        <v>64</v>
      </c>
      <c r="O3" s="71"/>
      <c r="P3" s="71"/>
      <c r="Q3" s="71"/>
      <c r="R3" s="71"/>
      <c r="S3" s="71"/>
      <c r="T3" s="71"/>
      <c r="U3" s="71"/>
      <c r="V3" s="71"/>
      <c r="W3" s="72" t="s">
        <v>61</v>
      </c>
      <c r="X3" s="65" t="s">
        <v>65</v>
      </c>
      <c r="Y3" s="65" t="s">
        <v>66</v>
      </c>
      <c r="Z3" s="67" t="s">
        <v>67</v>
      </c>
    </row>
    <row r="4" spans="1:27" s="5" customFormat="1" ht="46.9" customHeight="1">
      <c r="A4" s="6" t="s">
        <v>1</v>
      </c>
      <c r="B4" s="7" t="s">
        <v>48</v>
      </c>
      <c r="C4" s="7" t="s">
        <v>2</v>
      </c>
      <c r="D4" s="7" t="s">
        <v>49</v>
      </c>
      <c r="E4" s="7" t="s">
        <v>50</v>
      </c>
      <c r="F4" s="7" t="s">
        <v>52</v>
      </c>
      <c r="G4" s="27" t="s">
        <v>51</v>
      </c>
      <c r="H4" s="7" t="s">
        <v>46</v>
      </c>
      <c r="I4" s="7" t="s">
        <v>53</v>
      </c>
      <c r="J4" s="7" t="s">
        <v>47</v>
      </c>
      <c r="K4" s="27" t="s">
        <v>54</v>
      </c>
      <c r="L4" s="27" t="s">
        <v>55</v>
      </c>
      <c r="M4" s="7" t="s">
        <v>56</v>
      </c>
      <c r="N4" s="27" t="s">
        <v>57</v>
      </c>
      <c r="O4" s="57" t="s">
        <v>58</v>
      </c>
      <c r="P4" s="57" t="s">
        <v>82</v>
      </c>
      <c r="Q4" s="7" t="s">
        <v>24</v>
      </c>
      <c r="R4" s="7" t="s">
        <v>23</v>
      </c>
      <c r="S4" s="7" t="s">
        <v>28</v>
      </c>
      <c r="T4" s="7" t="s">
        <v>59</v>
      </c>
      <c r="U4" s="7" t="s">
        <v>27</v>
      </c>
      <c r="V4" s="7" t="s">
        <v>60</v>
      </c>
      <c r="W4" s="73"/>
      <c r="X4" s="66"/>
      <c r="Y4" s="66"/>
      <c r="Z4" s="68"/>
    </row>
    <row r="5" spans="1:27" ht="18" customHeight="1">
      <c r="A5" s="14">
        <v>1</v>
      </c>
      <c r="B5" s="29" t="s">
        <v>83</v>
      </c>
      <c r="C5" s="30" t="s">
        <v>84</v>
      </c>
      <c r="D5" s="8">
        <f>Sheet1!AL4</f>
        <v>23</v>
      </c>
      <c r="E5" s="8">
        <f>Sheet1!AI4+Sheet1!AJ4</f>
        <v>3</v>
      </c>
      <c r="F5" s="8">
        <f>D5+E5</f>
        <v>26</v>
      </c>
      <c r="G5" s="8"/>
      <c r="H5" s="11">
        <v>16000</v>
      </c>
      <c r="I5" s="9">
        <f>ROUND((H5/26)*F5,0)</f>
        <v>16000</v>
      </c>
      <c r="J5" s="9">
        <f>ROUND((H5/26)*G5,0)</f>
        <v>0</v>
      </c>
      <c r="K5" s="51">
        <v>1036</v>
      </c>
      <c r="L5" s="9">
        <v>5250</v>
      </c>
      <c r="M5" s="9">
        <f>I5+J5+K5+L5</f>
        <v>22286</v>
      </c>
      <c r="N5" s="53">
        <f>8000+K5</f>
        <v>9036</v>
      </c>
      <c r="O5" s="54"/>
      <c r="P5" s="58"/>
      <c r="Q5" s="9">
        <f>ROUNDUP(IF(M5&gt;=21000,0,M5*1%),0)</f>
        <v>0</v>
      </c>
      <c r="R5" s="9">
        <f>ROUNDUP(IF(H5&gt;15000,0,(M5*12%)),0)</f>
        <v>0</v>
      </c>
      <c r="S5" s="9"/>
      <c r="T5" s="9"/>
      <c r="U5" s="9"/>
      <c r="V5" s="9">
        <f>N5+O5+Q5+R5+S5+T5+U5+P5</f>
        <v>9036</v>
      </c>
      <c r="W5" s="28">
        <f>ROUND(M5-V5,0)</f>
        <v>13250</v>
      </c>
      <c r="X5" s="52"/>
      <c r="Y5" s="55"/>
      <c r="Z5" s="16"/>
    </row>
    <row r="6" spans="1:27" ht="18" customHeight="1">
      <c r="A6" s="14">
        <v>2</v>
      </c>
      <c r="B6" s="29" t="s">
        <v>86</v>
      </c>
      <c r="C6" s="30" t="s">
        <v>87</v>
      </c>
      <c r="D6" s="8">
        <f>Sheet1!AL5</f>
        <v>25</v>
      </c>
      <c r="E6" s="50">
        <f>Sheet1!AI5+Sheet1!AJ5</f>
        <v>1</v>
      </c>
      <c r="F6" s="8">
        <f t="shared" ref="F6:F8" si="0">D6+E6</f>
        <v>26</v>
      </c>
      <c r="G6" s="8"/>
      <c r="H6" s="10">
        <v>14000</v>
      </c>
      <c r="I6" s="9">
        <f t="shared" ref="I6:I9" si="1">ROUND((H6/26)*F6,0)</f>
        <v>14000</v>
      </c>
      <c r="J6" s="9">
        <f t="shared" ref="J6:J8" si="2">ROUND((H6/26)*G6,0)</f>
        <v>0</v>
      </c>
      <c r="K6" s="51"/>
      <c r="L6" s="8">
        <v>2160</v>
      </c>
      <c r="M6" s="9">
        <f t="shared" ref="M6:M9" si="3">I6+J6+K6+L6</f>
        <v>16160</v>
      </c>
      <c r="N6" s="53">
        <v>7000</v>
      </c>
      <c r="O6" s="52"/>
      <c r="P6" s="52"/>
      <c r="Q6" s="9">
        <f t="shared" ref="Q6:Q9" si="4">ROUNDUP(IF(H6&gt;=21000,0,M6*1%),0)</f>
        <v>162</v>
      </c>
      <c r="R6" s="9"/>
      <c r="S6" s="8"/>
      <c r="T6" s="9"/>
      <c r="U6" s="8"/>
      <c r="V6" s="9">
        <f t="shared" ref="V6:V9" si="5">N6+O6+Q6+R6+S6+T6+U6+P6</f>
        <v>7162</v>
      </c>
      <c r="W6" s="28">
        <f t="shared" ref="W6:W9" si="6">ROUND(M6-V6,0)</f>
        <v>8998</v>
      </c>
      <c r="X6" s="52"/>
      <c r="Y6" s="55"/>
      <c r="Z6" s="16"/>
      <c r="AA6" s="56"/>
    </row>
    <row r="7" spans="1:27" ht="18" customHeight="1">
      <c r="A7" s="14">
        <v>3</v>
      </c>
      <c r="B7" s="29"/>
      <c r="C7" s="30"/>
      <c r="D7" s="50"/>
      <c r="E7" s="50">
        <f>Sheet1!AI6+Sheet1!AJ6</f>
        <v>0</v>
      </c>
      <c r="F7" s="8">
        <f>D7+E7</f>
        <v>0</v>
      </c>
      <c r="G7" s="8"/>
      <c r="H7" s="10"/>
      <c r="I7" s="9">
        <f t="shared" si="1"/>
        <v>0</v>
      </c>
      <c r="J7" s="9">
        <f t="shared" si="2"/>
        <v>0</v>
      </c>
      <c r="K7" s="51"/>
      <c r="L7" s="8"/>
      <c r="M7" s="9">
        <f t="shared" si="3"/>
        <v>0</v>
      </c>
      <c r="N7" s="53"/>
      <c r="O7" s="53"/>
      <c r="P7" s="53"/>
      <c r="Q7" s="9">
        <f>ROUNDUP(IF(H7&gt;=21000,0,M7*1%),0)</f>
        <v>0</v>
      </c>
      <c r="R7" s="9">
        <f t="shared" ref="R7:R8" si="7">ROUNDUP(IF(H7&gt;15000,0,(M7*12%)),0)</f>
        <v>0</v>
      </c>
      <c r="S7" s="8"/>
      <c r="T7" s="9"/>
      <c r="U7" s="8"/>
      <c r="V7" s="9">
        <f t="shared" si="5"/>
        <v>0</v>
      </c>
      <c r="W7" s="28">
        <f t="shared" si="6"/>
        <v>0</v>
      </c>
      <c r="X7" s="52"/>
      <c r="Y7" s="55"/>
      <c r="Z7" s="16"/>
      <c r="AA7" s="56"/>
    </row>
    <row r="8" spans="1:27" ht="18" customHeight="1">
      <c r="A8" s="14">
        <v>4</v>
      </c>
      <c r="B8" s="29"/>
      <c r="C8" s="30"/>
      <c r="D8" s="50"/>
      <c r="E8" s="50">
        <f>Sheet1!AI7+Sheet1!AJ7</f>
        <v>0</v>
      </c>
      <c r="F8" s="8">
        <f t="shared" si="0"/>
        <v>0</v>
      </c>
      <c r="G8" s="8"/>
      <c r="H8" s="10"/>
      <c r="I8" s="9">
        <f t="shared" si="1"/>
        <v>0</v>
      </c>
      <c r="J8" s="9">
        <f t="shared" si="2"/>
        <v>0</v>
      </c>
      <c r="K8" s="51"/>
      <c r="L8" s="8"/>
      <c r="M8" s="9">
        <f t="shared" si="3"/>
        <v>0</v>
      </c>
      <c r="N8" s="53"/>
      <c r="O8" s="52"/>
      <c r="P8" s="52"/>
      <c r="Q8" s="9">
        <f t="shared" si="4"/>
        <v>0</v>
      </c>
      <c r="R8" s="9">
        <f t="shared" si="7"/>
        <v>0</v>
      </c>
      <c r="S8" s="8"/>
      <c r="T8" s="9"/>
      <c r="U8" s="8"/>
      <c r="V8" s="9">
        <f t="shared" si="5"/>
        <v>0</v>
      </c>
      <c r="W8" s="28">
        <f t="shared" si="6"/>
        <v>0</v>
      </c>
      <c r="X8" s="52"/>
      <c r="Y8" s="55"/>
      <c r="Z8" s="16"/>
      <c r="AA8" s="56"/>
    </row>
    <row r="9" spans="1:27" ht="18" customHeight="1">
      <c r="A9" s="14">
        <v>5</v>
      </c>
      <c r="B9" s="29"/>
      <c r="C9" s="30"/>
      <c r="D9" s="50"/>
      <c r="E9" s="50">
        <f>Sheet1!AI8+Sheet1!AJ8</f>
        <v>0</v>
      </c>
      <c r="F9" s="8">
        <f>D9+E9</f>
        <v>0</v>
      </c>
      <c r="G9" s="8"/>
      <c r="H9" s="10"/>
      <c r="I9" s="9">
        <f t="shared" si="1"/>
        <v>0</v>
      </c>
      <c r="J9" s="9">
        <f>ROUND((H9/26)*G9,0)</f>
        <v>0</v>
      </c>
      <c r="K9" s="51"/>
      <c r="L9" s="8"/>
      <c r="M9" s="9">
        <f t="shared" si="3"/>
        <v>0</v>
      </c>
      <c r="N9" s="53"/>
      <c r="O9" s="53"/>
      <c r="P9" s="53"/>
      <c r="Q9" s="9">
        <f t="shared" si="4"/>
        <v>0</v>
      </c>
      <c r="R9" s="9"/>
      <c r="S9" s="8"/>
      <c r="T9" s="9"/>
      <c r="U9" s="8"/>
      <c r="V9" s="9">
        <f t="shared" si="5"/>
        <v>0</v>
      </c>
      <c r="W9" s="28">
        <f t="shared" si="6"/>
        <v>0</v>
      </c>
      <c r="X9" s="52"/>
      <c r="Y9" s="55"/>
      <c r="Z9" s="16"/>
      <c r="AA9" s="56"/>
    </row>
  </sheetData>
  <sheetProtection formatCells="0" formatColumns="0" formatRows="0" insertColumns="0" insertRows="0" insertHyperlinks="0" deleteColumns="0" deleteRows="0" sort="0" autoFilter="0" pivotTables="0"/>
  <protectedRanges>
    <protectedRange sqref="A1:W2" name="Range2"/>
    <protectedRange sqref="K5:L9 N5:P9 G5:G9" name="Range1"/>
  </protectedRanges>
  <mergeCells count="9">
    <mergeCell ref="X3:X4"/>
    <mergeCell ref="Y3:Y4"/>
    <mergeCell ref="Z3:Z4"/>
    <mergeCell ref="A1:W1"/>
    <mergeCell ref="A2:W2"/>
    <mergeCell ref="A3:H3"/>
    <mergeCell ref="I3:M3"/>
    <mergeCell ref="N3:V3"/>
    <mergeCell ref="W3:W4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2:AM8"/>
  <sheetViews>
    <sheetView topLeftCell="D1" workbookViewId="0">
      <selection activeCell="AL5" sqref="AL5"/>
    </sheetView>
  </sheetViews>
  <sheetFormatPr defaultRowHeight="15"/>
  <cols>
    <col min="1" max="1" width="7.5703125" customWidth="1"/>
    <col min="2" max="2" width="21.42578125" customWidth="1"/>
    <col min="3" max="3" width="19.85546875" customWidth="1"/>
    <col min="4" max="34" width="4.7109375" customWidth="1"/>
    <col min="35" max="36" width="7.7109375" customWidth="1"/>
    <col min="37" max="37" width="7.85546875" customWidth="1"/>
    <col min="38" max="38" width="7.7109375" customWidth="1"/>
  </cols>
  <sheetData>
    <row r="2" spans="1:39">
      <c r="A2" s="77" t="s">
        <v>1</v>
      </c>
      <c r="B2" s="79" t="s">
        <v>68</v>
      </c>
      <c r="C2" s="81" t="s">
        <v>69</v>
      </c>
      <c r="D2" s="34">
        <v>1</v>
      </c>
      <c r="E2" s="34">
        <v>2</v>
      </c>
      <c r="F2" s="34">
        <v>3</v>
      </c>
      <c r="G2" s="34">
        <v>4</v>
      </c>
      <c r="H2" s="34">
        <v>5</v>
      </c>
      <c r="I2" s="34">
        <v>6</v>
      </c>
      <c r="J2" s="34">
        <v>7</v>
      </c>
      <c r="K2" s="34">
        <v>8</v>
      </c>
      <c r="L2" s="35">
        <v>9</v>
      </c>
      <c r="M2" s="34">
        <v>10</v>
      </c>
      <c r="N2" s="34">
        <v>11</v>
      </c>
      <c r="O2" s="34">
        <v>12</v>
      </c>
      <c r="P2" s="34">
        <v>13</v>
      </c>
      <c r="Q2" s="34">
        <v>14</v>
      </c>
      <c r="R2" s="34">
        <v>15</v>
      </c>
      <c r="S2" s="36">
        <v>16</v>
      </c>
      <c r="T2" s="34">
        <v>17</v>
      </c>
      <c r="U2" s="34">
        <v>18</v>
      </c>
      <c r="V2" s="34">
        <v>19</v>
      </c>
      <c r="W2" s="34">
        <v>20</v>
      </c>
      <c r="X2" s="34">
        <v>21</v>
      </c>
      <c r="Y2" s="34">
        <v>22</v>
      </c>
      <c r="Z2" s="36">
        <v>23</v>
      </c>
      <c r="AA2" s="34">
        <v>24</v>
      </c>
      <c r="AB2" s="34">
        <v>25</v>
      </c>
      <c r="AC2" s="34">
        <v>26</v>
      </c>
      <c r="AD2" s="34">
        <v>27</v>
      </c>
      <c r="AE2" s="34">
        <v>28</v>
      </c>
      <c r="AF2" s="34">
        <v>29</v>
      </c>
      <c r="AG2" s="36">
        <v>30</v>
      </c>
      <c r="AH2" s="34">
        <v>31</v>
      </c>
      <c r="AI2" s="74" t="s">
        <v>70</v>
      </c>
      <c r="AJ2" s="74" t="s">
        <v>71</v>
      </c>
      <c r="AK2" s="74" t="s">
        <v>72</v>
      </c>
      <c r="AL2" s="74" t="s">
        <v>73</v>
      </c>
      <c r="AM2" s="75" t="s">
        <v>81</v>
      </c>
    </row>
    <row r="3" spans="1:39">
      <c r="A3" s="78"/>
      <c r="B3" s="80"/>
      <c r="C3" s="81"/>
      <c r="D3" s="35" t="s">
        <v>77</v>
      </c>
      <c r="E3" s="36" t="s">
        <v>78</v>
      </c>
      <c r="F3" s="60" t="s">
        <v>79</v>
      </c>
      <c r="G3" s="35" t="s">
        <v>80</v>
      </c>
      <c r="H3" s="36" t="s">
        <v>74</v>
      </c>
      <c r="I3" s="35" t="s">
        <v>75</v>
      </c>
      <c r="J3" s="36" t="s">
        <v>76</v>
      </c>
      <c r="K3" s="35" t="s">
        <v>77</v>
      </c>
      <c r="L3" s="36" t="s">
        <v>78</v>
      </c>
      <c r="M3" s="60" t="s">
        <v>79</v>
      </c>
      <c r="N3" s="35" t="s">
        <v>80</v>
      </c>
      <c r="O3" s="36" t="s">
        <v>74</v>
      </c>
      <c r="P3" s="35" t="s">
        <v>75</v>
      </c>
      <c r="Q3" s="36" t="s">
        <v>76</v>
      </c>
      <c r="R3" s="35" t="s">
        <v>77</v>
      </c>
      <c r="S3" s="36" t="s">
        <v>78</v>
      </c>
      <c r="T3" s="60" t="s">
        <v>79</v>
      </c>
      <c r="U3" s="35" t="s">
        <v>80</v>
      </c>
      <c r="V3" s="36" t="s">
        <v>74</v>
      </c>
      <c r="W3" s="35" t="s">
        <v>75</v>
      </c>
      <c r="X3" s="36" t="s">
        <v>76</v>
      </c>
      <c r="Y3" s="35" t="s">
        <v>77</v>
      </c>
      <c r="Z3" s="36" t="s">
        <v>78</v>
      </c>
      <c r="AA3" s="60" t="s">
        <v>79</v>
      </c>
      <c r="AB3" s="35" t="s">
        <v>80</v>
      </c>
      <c r="AC3" s="36" t="s">
        <v>74</v>
      </c>
      <c r="AD3" s="35" t="s">
        <v>75</v>
      </c>
      <c r="AE3" s="36" t="s">
        <v>76</v>
      </c>
      <c r="AF3" s="35" t="s">
        <v>77</v>
      </c>
      <c r="AG3" s="36" t="s">
        <v>78</v>
      </c>
      <c r="AH3" s="60" t="s">
        <v>79</v>
      </c>
      <c r="AI3" s="74"/>
      <c r="AJ3" s="74"/>
      <c r="AK3" s="74"/>
      <c r="AL3" s="74"/>
      <c r="AM3" s="76"/>
    </row>
    <row r="4" spans="1:39">
      <c r="A4" s="37">
        <f>'Salary stt.'!A5</f>
        <v>1</v>
      </c>
      <c r="B4" s="49" t="str">
        <f>'Salary stt.'!B5</f>
        <v>SUBIN</v>
      </c>
      <c r="C4" s="37" t="str">
        <f>'Salary stt.'!C5</f>
        <v>SALES MAN</v>
      </c>
      <c r="D4" s="38" t="s">
        <v>73</v>
      </c>
      <c r="E4" s="39" t="s">
        <v>73</v>
      </c>
      <c r="F4" s="61" t="s">
        <v>89</v>
      </c>
      <c r="G4" s="40" t="s">
        <v>70</v>
      </c>
      <c r="H4" s="39" t="s">
        <v>73</v>
      </c>
      <c r="I4" s="48" t="s">
        <v>73</v>
      </c>
      <c r="J4" s="39" t="s">
        <v>73</v>
      </c>
      <c r="K4" s="38" t="s">
        <v>73</v>
      </c>
      <c r="L4" s="39" t="s">
        <v>73</v>
      </c>
      <c r="M4" s="61"/>
      <c r="N4" s="39" t="s">
        <v>73</v>
      </c>
      <c r="O4" s="39" t="s">
        <v>73</v>
      </c>
      <c r="P4" s="39" t="s">
        <v>73</v>
      </c>
      <c r="Q4" s="39" t="s">
        <v>73</v>
      </c>
      <c r="R4" s="38" t="s">
        <v>73</v>
      </c>
      <c r="S4" s="39" t="s">
        <v>73</v>
      </c>
      <c r="T4" s="61"/>
      <c r="U4" s="39" t="s">
        <v>73</v>
      </c>
      <c r="V4" s="39" t="s">
        <v>73</v>
      </c>
      <c r="W4" s="39" t="s">
        <v>73</v>
      </c>
      <c r="X4" s="39" t="s">
        <v>73</v>
      </c>
      <c r="Y4" s="38" t="s">
        <v>73</v>
      </c>
      <c r="Z4" s="39" t="s">
        <v>70</v>
      </c>
      <c r="AA4" s="61" t="s">
        <v>89</v>
      </c>
      <c r="AB4" s="39" t="s">
        <v>73</v>
      </c>
      <c r="AC4" s="39" t="s">
        <v>70</v>
      </c>
      <c r="AD4" s="39" t="s">
        <v>73</v>
      </c>
      <c r="AE4" s="39" t="s">
        <v>73</v>
      </c>
      <c r="AF4" s="59" t="s">
        <v>73</v>
      </c>
      <c r="AG4" s="41" t="s">
        <v>73</v>
      </c>
      <c r="AH4" s="62"/>
      <c r="AI4" s="42">
        <f t="shared" ref="AI4:AI8" si="0">COUNTIF($D4:$AG4,"CL")+(COUNTIF($B4:$AE4,"HCL")/2)</f>
        <v>3</v>
      </c>
      <c r="AJ4" s="42">
        <f t="shared" ref="AJ4:AJ8" si="1">COUNTIF($D4:$AG4,"SL")+(COUNTIF($C4:$AE4,"HSL")/2)</f>
        <v>0</v>
      </c>
      <c r="AK4" s="42">
        <f t="shared" ref="AK4:AK8" si="2">COUNTIF($D4:$AG4,"H")+(COUNTIF($D4:$AE4,"H/S"))</f>
        <v>0</v>
      </c>
      <c r="AL4" s="42">
        <f>COUNTIF($D4:$AH4,"P")+(COUNTIF($D4:$AE4,"P/S"))</f>
        <v>23</v>
      </c>
      <c r="AM4" s="47">
        <f>COUNTIF($D4:$AH4,"LP")+(COUNTIF($D4:$AE4,"LP/S"))</f>
        <v>0</v>
      </c>
    </row>
    <row r="5" spans="1:39">
      <c r="A5" s="37">
        <f>'Salary stt.'!A6</f>
        <v>2</v>
      </c>
      <c r="B5" s="49" t="str">
        <f>'Salary stt.'!B6</f>
        <v>ANEESH</v>
      </c>
      <c r="C5" s="37" t="str">
        <f>'Salary stt.'!C6</f>
        <v>DRIVER</v>
      </c>
      <c r="D5" s="38" t="s">
        <v>73</v>
      </c>
      <c r="E5" s="39" t="s">
        <v>73</v>
      </c>
      <c r="F5" s="61"/>
      <c r="G5" s="40" t="s">
        <v>73</v>
      </c>
      <c r="H5" s="39" t="s">
        <v>73</v>
      </c>
      <c r="I5" s="48" t="s">
        <v>73</v>
      </c>
      <c r="J5" s="39" t="s">
        <v>73</v>
      </c>
      <c r="K5" s="38" t="s">
        <v>73</v>
      </c>
      <c r="L5" s="39" t="s">
        <v>73</v>
      </c>
      <c r="M5" s="61"/>
      <c r="N5" s="39" t="s">
        <v>73</v>
      </c>
      <c r="O5" s="43" t="s">
        <v>73</v>
      </c>
      <c r="P5" s="43" t="s">
        <v>73</v>
      </c>
      <c r="Q5" s="43" t="s">
        <v>73</v>
      </c>
      <c r="R5" s="38" t="s">
        <v>73</v>
      </c>
      <c r="S5" s="38" t="s">
        <v>73</v>
      </c>
      <c r="T5" s="44"/>
      <c r="U5" s="39" t="s">
        <v>73</v>
      </c>
      <c r="V5" s="38" t="s">
        <v>73</v>
      </c>
      <c r="W5" s="38" t="s">
        <v>73</v>
      </c>
      <c r="X5" s="38" t="s">
        <v>73</v>
      </c>
      <c r="Y5" s="38" t="s">
        <v>73</v>
      </c>
      <c r="Z5" s="38" t="s">
        <v>73</v>
      </c>
      <c r="AA5" s="44"/>
      <c r="AB5" s="39" t="s">
        <v>73</v>
      </c>
      <c r="AC5" s="38" t="s">
        <v>70</v>
      </c>
      <c r="AD5" s="38" t="s">
        <v>73</v>
      </c>
      <c r="AE5" s="38" t="s">
        <v>73</v>
      </c>
      <c r="AF5" s="59" t="s">
        <v>73</v>
      </c>
      <c r="AG5" s="41" t="s">
        <v>73</v>
      </c>
      <c r="AH5" s="62"/>
      <c r="AI5" s="42">
        <f t="shared" si="0"/>
        <v>1</v>
      </c>
      <c r="AJ5" s="42">
        <f t="shared" si="1"/>
        <v>0</v>
      </c>
      <c r="AK5" s="42">
        <f t="shared" si="2"/>
        <v>0</v>
      </c>
      <c r="AL5" s="42">
        <f t="shared" ref="AL5:AL8" si="3">COUNTIF($D5:$AH5,"P")+(COUNTIF($D5:$AE5,"P/S"))</f>
        <v>25</v>
      </c>
      <c r="AM5" s="47">
        <f t="shared" ref="AM5:AM8" si="4">COUNTIF($D5:$AH5,"LP")+(COUNTIF($D5:$AE5,"LP/S"))</f>
        <v>0</v>
      </c>
    </row>
    <row r="6" spans="1:39">
      <c r="A6" s="37">
        <f>'Salary stt.'!A7</f>
        <v>3</v>
      </c>
      <c r="B6" s="49">
        <f>'Salary stt.'!B7</f>
        <v>0</v>
      </c>
      <c r="C6" s="37">
        <f>'Salary stt.'!C7</f>
        <v>0</v>
      </c>
      <c r="D6" s="38"/>
      <c r="E6" s="39"/>
      <c r="F6" s="61"/>
      <c r="G6" s="40"/>
      <c r="H6" s="39"/>
      <c r="I6" s="48"/>
      <c r="J6" s="39"/>
      <c r="K6" s="38"/>
      <c r="L6" s="39"/>
      <c r="M6" s="61"/>
      <c r="N6" s="39"/>
      <c r="O6" s="43"/>
      <c r="P6" s="43"/>
      <c r="Q6" s="43"/>
      <c r="R6" s="38"/>
      <c r="S6" s="38"/>
      <c r="T6" s="44"/>
      <c r="U6" s="39"/>
      <c r="V6" s="38"/>
      <c r="W6" s="38"/>
      <c r="X6" s="38"/>
      <c r="Y6" s="38"/>
      <c r="Z6" s="38"/>
      <c r="AA6" s="44"/>
      <c r="AB6" s="39"/>
      <c r="AC6" s="38"/>
      <c r="AD6" s="38"/>
      <c r="AE6" s="38"/>
      <c r="AF6" s="59"/>
      <c r="AG6" s="41"/>
      <c r="AH6" s="62"/>
      <c r="AI6" s="42">
        <f t="shared" si="0"/>
        <v>0</v>
      </c>
      <c r="AJ6" s="42">
        <f t="shared" si="1"/>
        <v>0</v>
      </c>
      <c r="AK6" s="42">
        <f t="shared" si="2"/>
        <v>0</v>
      </c>
      <c r="AL6" s="42">
        <f t="shared" si="3"/>
        <v>0</v>
      </c>
      <c r="AM6" s="47">
        <f t="shared" si="4"/>
        <v>0</v>
      </c>
    </row>
    <row r="7" spans="1:39">
      <c r="A7" s="37">
        <f>'Salary stt.'!A8</f>
        <v>4</v>
      </c>
      <c r="B7" s="49">
        <f>'Salary stt.'!B8</f>
        <v>0</v>
      </c>
      <c r="C7" s="37">
        <f>'Salary stt.'!C8</f>
        <v>0</v>
      </c>
      <c r="D7" s="38"/>
      <c r="E7" s="39"/>
      <c r="F7" s="61"/>
      <c r="G7" s="40"/>
      <c r="H7" s="39"/>
      <c r="I7" s="48"/>
      <c r="J7" s="39"/>
      <c r="K7" s="38"/>
      <c r="L7" s="39"/>
      <c r="M7" s="61"/>
      <c r="N7" s="39"/>
      <c r="O7" s="43"/>
      <c r="P7" s="43"/>
      <c r="Q7" s="43"/>
      <c r="R7" s="45"/>
      <c r="S7" s="45"/>
      <c r="T7" s="46"/>
      <c r="U7" s="39"/>
      <c r="V7" s="45"/>
      <c r="W7" s="45"/>
      <c r="X7" s="45"/>
      <c r="Y7" s="45"/>
      <c r="Z7" s="45"/>
      <c r="AA7" s="46"/>
      <c r="AB7" s="39"/>
      <c r="AC7" s="45"/>
      <c r="AD7" s="45"/>
      <c r="AE7" s="45"/>
      <c r="AF7" s="59"/>
      <c r="AG7" s="41"/>
      <c r="AH7" s="63"/>
      <c r="AI7" s="42">
        <f t="shared" si="0"/>
        <v>0</v>
      </c>
      <c r="AJ7" s="42">
        <f t="shared" si="1"/>
        <v>0</v>
      </c>
      <c r="AK7" s="42">
        <f t="shared" si="2"/>
        <v>0</v>
      </c>
      <c r="AL7" s="42">
        <f t="shared" si="3"/>
        <v>0</v>
      </c>
      <c r="AM7" s="47">
        <f t="shared" si="4"/>
        <v>0</v>
      </c>
    </row>
    <row r="8" spans="1:39">
      <c r="A8" s="37">
        <f>'Salary stt.'!A9</f>
        <v>5</v>
      </c>
      <c r="B8" s="49">
        <f>'Salary stt.'!B9</f>
        <v>0</v>
      </c>
      <c r="C8" s="37">
        <f>'Salary stt.'!C9</f>
        <v>0</v>
      </c>
      <c r="D8" s="38"/>
      <c r="E8" s="39"/>
      <c r="F8" s="61"/>
      <c r="G8" s="40"/>
      <c r="H8" s="39"/>
      <c r="I8" s="48"/>
      <c r="J8" s="39"/>
      <c r="K8" s="38"/>
      <c r="L8" s="39"/>
      <c r="M8" s="61"/>
      <c r="N8" s="39"/>
      <c r="O8" s="43"/>
      <c r="P8" s="43"/>
      <c r="Q8" s="43"/>
      <c r="R8" s="45"/>
      <c r="S8" s="45"/>
      <c r="T8" s="46"/>
      <c r="U8" s="39"/>
      <c r="V8" s="45"/>
      <c r="W8" s="45"/>
      <c r="X8" s="45"/>
      <c r="Y8" s="45"/>
      <c r="Z8" s="45"/>
      <c r="AA8" s="46"/>
      <c r="AB8" s="39"/>
      <c r="AC8" s="45"/>
      <c r="AD8" s="45"/>
      <c r="AE8" s="45"/>
      <c r="AF8" s="59"/>
      <c r="AG8" s="41"/>
      <c r="AH8" s="63"/>
      <c r="AI8" s="42">
        <f t="shared" si="0"/>
        <v>0</v>
      </c>
      <c r="AJ8" s="42">
        <f t="shared" si="1"/>
        <v>0</v>
      </c>
      <c r="AK8" s="42">
        <f t="shared" si="2"/>
        <v>0</v>
      </c>
      <c r="AL8" s="42">
        <f t="shared" si="3"/>
        <v>0</v>
      </c>
      <c r="AM8" s="47">
        <f t="shared" si="4"/>
        <v>0</v>
      </c>
    </row>
  </sheetData>
  <mergeCells count="8">
    <mergeCell ref="AL2:AL3"/>
    <mergeCell ref="AM2:AM3"/>
    <mergeCell ref="A2:A3"/>
    <mergeCell ref="B2:B3"/>
    <mergeCell ref="C2:C3"/>
    <mergeCell ref="AI2:AI3"/>
    <mergeCell ref="AJ2:AJ3"/>
    <mergeCell ref="AK2:AK3"/>
  </mergeCells>
  <conditionalFormatting sqref="AI2:AL2 AI4:AM8">
    <cfRule type="cellIs" dxfId="0" priority="1" stopIfTrue="1" operator="greaterThan">
      <formula>6</formula>
    </cfRule>
  </conditionalFormatting>
  <dataValidations count="1">
    <dataValidation type="textLength" operator="greaterThanOrEqual" showInputMessage="1" showErrorMessage="1" sqref="AC5:AE8 V5:AA8 R4:R8 S5:T8 AH4:AH8 K4:K8 Y4 AF4:AF8">
      <formula1>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HR Stt.</vt:lpstr>
      <vt:lpstr>Salary stt.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2018-01-01T09:43:56Z</dcterms:modified>
</cp:coreProperties>
</file>