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cl-my.sharepoint.com/personal/iain_aacl_nz/Documents/Projects/AV-COMM/TLETracking/Documents/"/>
    </mc:Choice>
  </mc:AlternateContent>
  <xr:revisionPtr revIDLastSave="0" documentId="8_{E3933B6C-4343-4534-9664-7C03C19A2C68}" xr6:coauthVersionLast="43" xr6:coauthVersionMax="43" xr10:uidLastSave="{00000000-0000-0000-0000-000000000000}"/>
  <bookViews>
    <workbookView xWindow="3015" yWindow="2160" windowWidth="22530" windowHeight="13440" activeTab="1" xr2:uid="{1CD1EE5C-0A0D-4F14-84A2-A20D1CE956C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2" l="1"/>
  <c r="G40" i="2"/>
  <c r="G39" i="2"/>
  <c r="G38" i="2"/>
  <c r="G37" i="2"/>
  <c r="B41" i="2"/>
  <c r="B40" i="2"/>
  <c r="B39" i="2"/>
  <c r="B38" i="2"/>
  <c r="B37" i="2"/>
  <c r="C41" i="2"/>
  <c r="C40" i="2"/>
  <c r="C39" i="2"/>
  <c r="C38" i="2"/>
  <c r="C37" i="2"/>
  <c r="D37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15" i="1"/>
  <c r="E14" i="1"/>
  <c r="D15" i="1"/>
  <c r="D14" i="1"/>
  <c r="D12" i="1" l="1"/>
  <c r="C12" i="1"/>
  <c r="C11" i="1"/>
  <c r="D11" i="1" s="1"/>
  <c r="D10" i="1"/>
  <c r="C10" i="1"/>
  <c r="C9" i="1"/>
  <c r="D9" i="1" s="1"/>
  <c r="D8" i="1"/>
  <c r="C8" i="1"/>
  <c r="C7" i="1"/>
  <c r="D7" i="1" s="1"/>
  <c r="C6" i="1"/>
  <c r="D6" i="1" s="1"/>
  <c r="D4" i="1"/>
  <c r="D3" i="1"/>
  <c r="D2" i="1"/>
  <c r="C2" i="1"/>
</calcChain>
</file>

<file path=xl/sharedStrings.xml><?xml version="1.0" encoding="utf-8"?>
<sst xmlns="http://schemas.openxmlformats.org/spreadsheetml/2006/main" count="73" uniqueCount="65">
  <si>
    <t>37</t>
  </si>
  <si>
    <t>A</t>
  </si>
  <si>
    <t>3a</t>
  </si>
  <si>
    <t>T</t>
  </si>
  <si>
    <t>O</t>
  </si>
  <si>
    <t>CODE (hex) COMMAND PARAGRAPH</t>
  </si>
  <si>
    <t>30 Device Type 3.1</t>
  </si>
  <si>
    <t>31 Device Status 3.2</t>
  </si>
  <si>
    <t>32 Auto Move 3.3</t>
  </si>
  <si>
    <t>33 Azimuth / Elevation / Polarization Jog 3.4</t>
  </si>
  <si>
    <t>34 Polarization 3.5</t>
  </si>
  <si>
    <t>35 Reserved</t>
  </si>
  <si>
    <t>36 Miscellaneous 3.6</t>
  </si>
  <si>
    <t>37 Reflect Display 3.7</t>
  </si>
  <si>
    <t>38 Reserved (proprietary)</t>
  </si>
  <si>
    <t>39 Write Satellite Data1 3.8</t>
  </si>
  <si>
    <t>3A Read Satellite Data 3.9</t>
  </si>
  <si>
    <t>3B Write Two-Line Element Data1 3.10</t>
  </si>
  <si>
    <t>3C Read Two-Line Element Data 3.11</t>
  </si>
  <si>
    <t>3D Write Beacon Data1 3.12</t>
  </si>
  <si>
    <t>3E Read Beacon Data 3.13</t>
  </si>
  <si>
    <t>3F Read Count Sensor 3.14</t>
  </si>
  <si>
    <t>40 Reserved</t>
  </si>
  <si>
    <t>41 Reserved</t>
  </si>
  <si>
    <t>42 Reserved</t>
  </si>
  <si>
    <t>43 Reserved</t>
  </si>
  <si>
    <t>44 Reserved</t>
  </si>
  <si>
    <t>45 Read Navigation Data 3.15</t>
  </si>
  <si>
    <t>46 Reserved</t>
  </si>
  <si>
    <t>47 Jog with Minimal Reply 3.16</t>
  </si>
  <si>
    <t>48 Remote Key Press 3.17</t>
  </si>
  <si>
    <t>49 Write Config Data1 3.18</t>
  </si>
  <si>
    <t>4A Reserved</t>
  </si>
  <si>
    <t>4B Custom Device Status2 3.19</t>
  </si>
  <si>
    <t>4C Reserved</t>
  </si>
  <si>
    <t>4D Write Track Table Data2 3.20</t>
  </si>
  <si>
    <t>4E Read Track Table Data2 3.21</t>
  </si>
  <si>
    <t xml:space="preserve">Device Type </t>
  </si>
  <si>
    <t>Reserved</t>
  </si>
  <si>
    <t>Reserved (proprietary)</t>
  </si>
  <si>
    <t>Write Two-Line Element Data1</t>
  </si>
  <si>
    <t>Read Two-Line Element Data</t>
  </si>
  <si>
    <t>Write Beacon Data1</t>
  </si>
  <si>
    <t>Read Beacon Data</t>
  </si>
  <si>
    <t>Read Count Sensor</t>
  </si>
  <si>
    <t>Read Navigation Data</t>
  </si>
  <si>
    <t>Jog with Minimal Reply</t>
  </si>
  <si>
    <t>Remote Key Press</t>
  </si>
  <si>
    <t>Write Config Data1</t>
  </si>
  <si>
    <t>Custom Device Status2</t>
  </si>
  <si>
    <t>Write Track Table Data2</t>
  </si>
  <si>
    <t>Read Track Table Data2</t>
  </si>
  <si>
    <t>Device Status</t>
  </si>
  <si>
    <t>Auto Move</t>
  </si>
  <si>
    <t>Azimuth / Elevation / Polarization Jog</t>
  </si>
  <si>
    <t>Polarization</t>
  </si>
  <si>
    <t>Miscellaneous</t>
  </si>
  <si>
    <t>Reflect Display</t>
  </si>
  <si>
    <t>Write Satellite Data1</t>
  </si>
  <si>
    <t>Read Satellite Data</t>
  </si>
  <si>
    <t>'0' – No Tracking</t>
  </si>
  <si>
    <t>'1' – Memory/Step</t>
  </si>
  <si>
    <t>'2' – Step/Memory</t>
  </si>
  <si>
    <t>'3' – Step/TLE</t>
  </si>
  <si>
    <t>'4' – TLE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</si>
</sst>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6364-8017-4274-86B7-6E7972FEBE7F}">
  <dimension ref="B2:E15"/>
  <sheetViews>
    <sheetView workbookViewId="0">
      <selection activeCell="E15" sqref="E15"/>
    </sheetView>
  </sheetViews>
  <sheetFormatPr defaultRowHeight="15" x14ac:dyDescent="0.25"/>
  <sheetData>
    <row r="2" spans="2:5" x14ac:dyDescent="0.25">
      <c r="B2" s="1" t="s">
        <v>0</v>
      </c>
      <c r="C2">
        <f>HEX2DEC(B2)</f>
        <v>55</v>
      </c>
      <c r="D2" t="str">
        <f>CHAR(C2)</f>
        <v>7</v>
      </c>
    </row>
    <row r="3" spans="2:5" x14ac:dyDescent="0.25">
      <c r="B3" t="s">
        <v>1</v>
      </c>
      <c r="D3">
        <f>CODE(B3)</f>
        <v>65</v>
      </c>
    </row>
    <row r="4" spans="2:5" x14ac:dyDescent="0.25">
      <c r="C4">
        <v>50</v>
      </c>
      <c r="D4" t="str">
        <f>CHAR(C4)</f>
        <v>2</v>
      </c>
    </row>
    <row r="6" spans="2:5" x14ac:dyDescent="0.25">
      <c r="B6" t="s">
        <v>2</v>
      </c>
      <c r="C6">
        <f>HEX2DEC(B6)</f>
        <v>58</v>
      </c>
      <c r="D6" t="str">
        <f>CHAR(C6)</f>
        <v>:</v>
      </c>
    </row>
    <row r="7" spans="2:5" x14ac:dyDescent="0.25">
      <c r="B7">
        <v>32</v>
      </c>
      <c r="C7">
        <f t="shared" ref="C7:C12" si="0">HEX2DEC(B7)</f>
        <v>50</v>
      </c>
      <c r="D7" t="str">
        <f t="shared" ref="D7:D12" si="1">CHAR(C7)</f>
        <v>2</v>
      </c>
    </row>
    <row r="8" spans="2:5" x14ac:dyDescent="0.25">
      <c r="C8">
        <f t="shared" si="0"/>
        <v>0</v>
      </c>
      <c r="D8" t="e">
        <f t="shared" si="1"/>
        <v>#VALUE!</v>
      </c>
    </row>
    <row r="9" spans="2:5" x14ac:dyDescent="0.25">
      <c r="C9">
        <f t="shared" si="0"/>
        <v>0</v>
      </c>
      <c r="D9" t="e">
        <f t="shared" si="1"/>
        <v>#VALUE!</v>
      </c>
    </row>
    <row r="10" spans="2:5" x14ac:dyDescent="0.25">
      <c r="C10">
        <f t="shared" si="0"/>
        <v>0</v>
      </c>
      <c r="D10" t="e">
        <f t="shared" si="1"/>
        <v>#VALUE!</v>
      </c>
    </row>
    <row r="11" spans="2:5" x14ac:dyDescent="0.25">
      <c r="C11">
        <f t="shared" si="0"/>
        <v>0</v>
      </c>
      <c r="D11" t="e">
        <f t="shared" si="1"/>
        <v>#VALUE!</v>
      </c>
    </row>
    <row r="12" spans="2:5" x14ac:dyDescent="0.25">
      <c r="C12">
        <f t="shared" si="0"/>
        <v>0</v>
      </c>
      <c r="D12" t="e">
        <f t="shared" si="1"/>
        <v>#VALUE!</v>
      </c>
    </row>
    <row r="14" spans="2:5" x14ac:dyDescent="0.25">
      <c r="C14" t="s">
        <v>3</v>
      </c>
      <c r="D14">
        <f>CODE(C14)</f>
        <v>84</v>
      </c>
      <c r="E14" t="str">
        <f>DEC2HEX(D14)</f>
        <v>54</v>
      </c>
    </row>
    <row r="15" spans="2:5" x14ac:dyDescent="0.25">
      <c r="C15" t="s">
        <v>4</v>
      </c>
      <c r="D15">
        <f>CODE(C15)</f>
        <v>79</v>
      </c>
      <c r="E15" t="str">
        <f>DEC2HEX(D15)</f>
        <v>4F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51A6-3928-40CB-B347-9A19AE6A9A52}">
  <dimension ref="A1:G41"/>
  <sheetViews>
    <sheetView tabSelected="1" topLeftCell="A16" workbookViewId="0">
      <selection activeCell="G37" sqref="G37:G41"/>
    </sheetView>
  </sheetViews>
  <sheetFormatPr defaultRowHeight="15" x14ac:dyDescent="0.25"/>
  <cols>
    <col min="1" max="1" width="40.42578125" bestFit="1" customWidth="1"/>
  </cols>
  <sheetData>
    <row r="1" spans="1:7" x14ac:dyDescent="0.25">
      <c r="A1" t="s">
        <v>5</v>
      </c>
    </row>
    <row r="2" spans="1:7" x14ac:dyDescent="0.25">
      <c r="A2" t="s">
        <v>6</v>
      </c>
      <c r="B2" t="str">
        <f>_xlfn.CONCAT("0x",LEFT(A2,2))</f>
        <v>0x30</v>
      </c>
      <c r="C2" t="s">
        <v>37</v>
      </c>
      <c r="G2" t="str">
        <f>_xlfn.CONCAT("{",B2,",",CHAR(34),C2,CHAR(34),"},")</f>
        <v>{0x30,"Device Type "},</v>
      </c>
    </row>
    <row r="3" spans="1:7" x14ac:dyDescent="0.25">
      <c r="A3" t="s">
        <v>7</v>
      </c>
      <c r="B3" t="str">
        <f>_xlfn.CONCAT("0x",LEFT(A3,2))</f>
        <v>0x31</v>
      </c>
      <c r="C3" t="s">
        <v>52</v>
      </c>
      <c r="G3" t="str">
        <f t="shared" ref="G3:G32" si="0">_xlfn.CONCAT("{",B3,",",CHAR(34),C3,CHAR(34),"},")</f>
        <v>{0x31,"Device Status"},</v>
      </c>
    </row>
    <row r="4" spans="1:7" x14ac:dyDescent="0.25">
      <c r="A4" t="s">
        <v>8</v>
      </c>
      <c r="B4" t="str">
        <f t="shared" ref="B4:B32" si="1">_xlfn.CONCAT("0x",LEFT(A4,2))</f>
        <v>0x32</v>
      </c>
      <c r="C4" t="s">
        <v>53</v>
      </c>
      <c r="G4" t="str">
        <f t="shared" si="0"/>
        <v>{0x32,"Auto Move"},</v>
      </c>
    </row>
    <row r="5" spans="1:7" x14ac:dyDescent="0.25">
      <c r="A5" t="s">
        <v>9</v>
      </c>
      <c r="B5" t="str">
        <f t="shared" si="1"/>
        <v>0x33</v>
      </c>
      <c r="C5" t="s">
        <v>54</v>
      </c>
      <c r="G5" t="str">
        <f t="shared" si="0"/>
        <v>{0x33,"Azimuth / Elevation / Polarization Jog"},</v>
      </c>
    </row>
    <row r="6" spans="1:7" x14ac:dyDescent="0.25">
      <c r="A6" t="s">
        <v>10</v>
      </c>
      <c r="B6" t="str">
        <f t="shared" si="1"/>
        <v>0x34</v>
      </c>
      <c r="C6" t="s">
        <v>55</v>
      </c>
      <c r="G6" t="str">
        <f t="shared" si="0"/>
        <v>{0x34,"Polarization"},</v>
      </c>
    </row>
    <row r="7" spans="1:7" x14ac:dyDescent="0.25">
      <c r="A7" t="s">
        <v>11</v>
      </c>
      <c r="B7" t="str">
        <f t="shared" si="1"/>
        <v>0x35</v>
      </c>
      <c r="C7" t="s">
        <v>38</v>
      </c>
      <c r="G7" t="str">
        <f t="shared" si="0"/>
        <v>{0x35,"Reserved"},</v>
      </c>
    </row>
    <row r="8" spans="1:7" x14ac:dyDescent="0.25">
      <c r="A8" t="s">
        <v>12</v>
      </c>
      <c r="B8" t="str">
        <f t="shared" si="1"/>
        <v>0x36</v>
      </c>
      <c r="C8" t="s">
        <v>56</v>
      </c>
      <c r="G8" t="str">
        <f t="shared" si="0"/>
        <v>{0x36,"Miscellaneous"},</v>
      </c>
    </row>
    <row r="9" spans="1:7" x14ac:dyDescent="0.25">
      <c r="A9" t="s">
        <v>13</v>
      </c>
      <c r="B9" t="str">
        <f t="shared" si="1"/>
        <v>0x37</v>
      </c>
      <c r="C9" t="s">
        <v>57</v>
      </c>
      <c r="G9" t="str">
        <f t="shared" si="0"/>
        <v>{0x37,"Reflect Display"},</v>
      </c>
    </row>
    <row r="10" spans="1:7" x14ac:dyDescent="0.25">
      <c r="A10" t="s">
        <v>14</v>
      </c>
      <c r="B10" t="str">
        <f t="shared" si="1"/>
        <v>0x38</v>
      </c>
      <c r="C10" t="s">
        <v>39</v>
      </c>
      <c r="G10" t="str">
        <f t="shared" si="0"/>
        <v>{0x38,"Reserved (proprietary)"},</v>
      </c>
    </row>
    <row r="11" spans="1:7" x14ac:dyDescent="0.25">
      <c r="A11" t="s">
        <v>15</v>
      </c>
      <c r="B11" t="str">
        <f t="shared" si="1"/>
        <v>0x39</v>
      </c>
      <c r="C11" t="s">
        <v>58</v>
      </c>
      <c r="G11" t="str">
        <f t="shared" si="0"/>
        <v>{0x39,"Write Satellite Data1"},</v>
      </c>
    </row>
    <row r="12" spans="1:7" x14ac:dyDescent="0.25">
      <c r="A12" t="s">
        <v>16</v>
      </c>
      <c r="B12" t="str">
        <f t="shared" si="1"/>
        <v>0x3A</v>
      </c>
      <c r="C12" t="s">
        <v>59</v>
      </c>
      <c r="G12" t="str">
        <f t="shared" si="0"/>
        <v>{0x3A,"Read Satellite Data"},</v>
      </c>
    </row>
    <row r="13" spans="1:7" x14ac:dyDescent="0.25">
      <c r="A13" t="s">
        <v>17</v>
      </c>
      <c r="B13" t="str">
        <f t="shared" si="1"/>
        <v>0x3B</v>
      </c>
      <c r="C13" t="s">
        <v>40</v>
      </c>
      <c r="G13" t="str">
        <f t="shared" si="0"/>
        <v>{0x3B,"Write Two-Line Element Data1"},</v>
      </c>
    </row>
    <row r="14" spans="1:7" x14ac:dyDescent="0.25">
      <c r="A14" t="s">
        <v>18</v>
      </c>
      <c r="B14" t="str">
        <f t="shared" si="1"/>
        <v>0x3C</v>
      </c>
      <c r="C14" t="s">
        <v>41</v>
      </c>
      <c r="G14" t="str">
        <f t="shared" si="0"/>
        <v>{0x3C,"Read Two-Line Element Data"},</v>
      </c>
    </row>
    <row r="15" spans="1:7" x14ac:dyDescent="0.25">
      <c r="A15" t="s">
        <v>19</v>
      </c>
      <c r="B15" t="str">
        <f t="shared" si="1"/>
        <v>0x3D</v>
      </c>
      <c r="C15" t="s">
        <v>42</v>
      </c>
      <c r="G15" t="str">
        <f t="shared" si="0"/>
        <v>{0x3D,"Write Beacon Data1"},</v>
      </c>
    </row>
    <row r="16" spans="1:7" x14ac:dyDescent="0.25">
      <c r="A16" t="s">
        <v>20</v>
      </c>
      <c r="B16" t="str">
        <f t="shared" si="1"/>
        <v>0x3E</v>
      </c>
      <c r="C16" t="s">
        <v>43</v>
      </c>
      <c r="G16" t="str">
        <f t="shared" si="0"/>
        <v>{0x3E,"Read Beacon Data"},</v>
      </c>
    </row>
    <row r="17" spans="1:7" x14ac:dyDescent="0.25">
      <c r="A17" t="s">
        <v>21</v>
      </c>
      <c r="B17" t="str">
        <f t="shared" si="1"/>
        <v>0x3F</v>
      </c>
      <c r="C17" t="s">
        <v>44</v>
      </c>
      <c r="G17" t="str">
        <f t="shared" si="0"/>
        <v>{0x3F,"Read Count Sensor"},</v>
      </c>
    </row>
    <row r="18" spans="1:7" x14ac:dyDescent="0.25">
      <c r="A18" t="s">
        <v>22</v>
      </c>
      <c r="B18" t="str">
        <f t="shared" si="1"/>
        <v>0x40</v>
      </c>
      <c r="C18" t="s">
        <v>38</v>
      </c>
      <c r="G18" t="str">
        <f t="shared" si="0"/>
        <v>{0x40,"Reserved"},</v>
      </c>
    </row>
    <row r="19" spans="1:7" x14ac:dyDescent="0.25">
      <c r="A19" t="s">
        <v>23</v>
      </c>
      <c r="B19" t="str">
        <f t="shared" si="1"/>
        <v>0x41</v>
      </c>
      <c r="C19" t="s">
        <v>38</v>
      </c>
      <c r="G19" t="str">
        <f t="shared" si="0"/>
        <v>{0x41,"Reserved"},</v>
      </c>
    </row>
    <row r="20" spans="1:7" x14ac:dyDescent="0.25">
      <c r="A20" t="s">
        <v>24</v>
      </c>
      <c r="B20" t="str">
        <f t="shared" si="1"/>
        <v>0x42</v>
      </c>
      <c r="C20" t="s">
        <v>38</v>
      </c>
      <c r="G20" t="str">
        <f t="shared" si="0"/>
        <v>{0x42,"Reserved"},</v>
      </c>
    </row>
    <row r="21" spans="1:7" x14ac:dyDescent="0.25">
      <c r="A21" t="s">
        <v>25</v>
      </c>
      <c r="B21" t="str">
        <f t="shared" si="1"/>
        <v>0x43</v>
      </c>
      <c r="C21" t="s">
        <v>38</v>
      </c>
      <c r="G21" t="str">
        <f t="shared" si="0"/>
        <v>{0x43,"Reserved"},</v>
      </c>
    </row>
    <row r="22" spans="1:7" x14ac:dyDescent="0.25">
      <c r="A22" t="s">
        <v>26</v>
      </c>
      <c r="B22" t="str">
        <f t="shared" si="1"/>
        <v>0x44</v>
      </c>
      <c r="C22" t="s">
        <v>38</v>
      </c>
      <c r="G22" t="str">
        <f t="shared" si="0"/>
        <v>{0x44,"Reserved"},</v>
      </c>
    </row>
    <row r="23" spans="1:7" x14ac:dyDescent="0.25">
      <c r="A23" t="s">
        <v>27</v>
      </c>
      <c r="B23" t="str">
        <f t="shared" si="1"/>
        <v>0x45</v>
      </c>
      <c r="C23" t="s">
        <v>45</v>
      </c>
      <c r="G23" t="str">
        <f t="shared" si="0"/>
        <v>{0x45,"Read Navigation Data"},</v>
      </c>
    </row>
    <row r="24" spans="1:7" x14ac:dyDescent="0.25">
      <c r="A24" t="s">
        <v>28</v>
      </c>
      <c r="B24" t="str">
        <f t="shared" si="1"/>
        <v>0x46</v>
      </c>
      <c r="C24" t="s">
        <v>38</v>
      </c>
      <c r="G24" t="str">
        <f t="shared" si="0"/>
        <v>{0x46,"Reserved"},</v>
      </c>
    </row>
    <row r="25" spans="1:7" x14ac:dyDescent="0.25">
      <c r="A25" t="s">
        <v>29</v>
      </c>
      <c r="B25" t="str">
        <f t="shared" si="1"/>
        <v>0x47</v>
      </c>
      <c r="C25" t="s">
        <v>46</v>
      </c>
      <c r="G25" t="str">
        <f t="shared" si="0"/>
        <v>{0x47,"Jog with Minimal Reply"},</v>
      </c>
    </row>
    <row r="26" spans="1:7" x14ac:dyDescent="0.25">
      <c r="A26" t="s">
        <v>30</v>
      </c>
      <c r="B26" t="str">
        <f t="shared" si="1"/>
        <v>0x48</v>
      </c>
      <c r="C26" t="s">
        <v>47</v>
      </c>
      <c r="G26" t="str">
        <f t="shared" si="0"/>
        <v>{0x48,"Remote Key Press"},</v>
      </c>
    </row>
    <row r="27" spans="1:7" x14ac:dyDescent="0.25">
      <c r="A27" t="s">
        <v>31</v>
      </c>
      <c r="B27" t="str">
        <f t="shared" si="1"/>
        <v>0x49</v>
      </c>
      <c r="C27" t="s">
        <v>48</v>
      </c>
      <c r="G27" t="str">
        <f t="shared" si="0"/>
        <v>{0x49,"Write Config Data1"},</v>
      </c>
    </row>
    <row r="28" spans="1:7" x14ac:dyDescent="0.25">
      <c r="A28" t="s">
        <v>32</v>
      </c>
      <c r="B28" t="str">
        <f t="shared" si="1"/>
        <v>0x4A</v>
      </c>
      <c r="C28" t="s">
        <v>38</v>
      </c>
      <c r="G28" t="str">
        <f t="shared" si="0"/>
        <v>{0x4A,"Reserved"},</v>
      </c>
    </row>
    <row r="29" spans="1:7" x14ac:dyDescent="0.25">
      <c r="A29" t="s">
        <v>33</v>
      </c>
      <c r="B29" t="str">
        <f t="shared" si="1"/>
        <v>0x4B</v>
      </c>
      <c r="C29" t="s">
        <v>49</v>
      </c>
      <c r="G29" t="str">
        <f t="shared" si="0"/>
        <v>{0x4B,"Custom Device Status2"},</v>
      </c>
    </row>
    <row r="30" spans="1:7" x14ac:dyDescent="0.25">
      <c r="A30" t="s">
        <v>34</v>
      </c>
      <c r="B30" t="str">
        <f t="shared" si="1"/>
        <v>0x4C</v>
      </c>
      <c r="C30" t="s">
        <v>38</v>
      </c>
      <c r="G30" t="str">
        <f t="shared" si="0"/>
        <v>{0x4C,"Reserved"},</v>
      </c>
    </row>
    <row r="31" spans="1:7" x14ac:dyDescent="0.25">
      <c r="A31" t="s">
        <v>35</v>
      </c>
      <c r="B31" t="str">
        <f t="shared" si="1"/>
        <v>0x4D</v>
      </c>
      <c r="C31" t="s">
        <v>50</v>
      </c>
      <c r="G31" t="str">
        <f t="shared" si="0"/>
        <v>{0x4D,"Write Track Table Data2"},</v>
      </c>
    </row>
    <row r="32" spans="1:7" x14ac:dyDescent="0.25">
      <c r="A32" t="s">
        <v>36</v>
      </c>
      <c r="B32" t="str">
        <f t="shared" si="1"/>
        <v>0x4E</v>
      </c>
      <c r="C32" t="s">
        <v>51</v>
      </c>
      <c r="G32" t="str">
        <f t="shared" si="0"/>
        <v>{0x4E,"Read Track Table Data2"},</v>
      </c>
    </row>
    <row r="37" spans="1:7" x14ac:dyDescent="0.25">
      <c r="A37" s="1" t="s">
        <v>60</v>
      </c>
      <c r="B37" t="str">
        <f>MID(A37,2,1)</f>
        <v>0</v>
      </c>
      <c r="C37" t="str">
        <f>RIGHT(A37,LEN(A37)-FIND("–",A37)-1)</f>
        <v>No Tracking</v>
      </c>
      <c r="D37">
        <f>FIND("–",A37)</f>
        <v>5</v>
      </c>
      <c r="G37" t="str">
        <f>_xlfn.CONCAT("{'",B37,"'",",",CHAR(34),C37,CHAR(34),"},")</f>
        <v>{'0',"No Tracking"},</v>
      </c>
    </row>
    <row r="38" spans="1:7" x14ac:dyDescent="0.25">
      <c r="A38" t="s">
        <v>61</v>
      </c>
      <c r="B38" t="str">
        <f t="shared" ref="B38:B41" si="2">MID(A38,2,1)</f>
        <v>1</v>
      </c>
      <c r="C38" t="str">
        <f t="shared" ref="C38:C41" si="3">RIGHT(A38,LEN(A38)-FIND("–",A38)-1)</f>
        <v>Memory/Step</v>
      </c>
      <c r="G38" t="str">
        <f t="shared" ref="G38:G41" si="4">_xlfn.CONCAT("{'",B38,"'",",",CHAR(34),C38,CHAR(34),"},")</f>
        <v>{'1',"Memory/Step"},</v>
      </c>
    </row>
    <row r="39" spans="1:7" x14ac:dyDescent="0.25">
      <c r="A39" t="s">
        <v>62</v>
      </c>
      <c r="B39" t="str">
        <f t="shared" si="2"/>
        <v>2</v>
      </c>
      <c r="C39" t="str">
        <f t="shared" si="3"/>
        <v>Step/Memory</v>
      </c>
      <c r="G39" t="str">
        <f t="shared" si="4"/>
        <v>{'2',"Step/Memory"},</v>
      </c>
    </row>
    <row r="40" spans="1:7" x14ac:dyDescent="0.25">
      <c r="A40" t="s">
        <v>63</v>
      </c>
      <c r="B40" t="str">
        <f t="shared" si="2"/>
        <v>3</v>
      </c>
      <c r="C40" t="str">
        <f t="shared" si="3"/>
        <v>Step/TLE</v>
      </c>
      <c r="G40" t="str">
        <f t="shared" si="4"/>
        <v>{'3',"Step/TLE"},</v>
      </c>
    </row>
    <row r="41" spans="1:7" x14ac:dyDescent="0.25">
      <c r="A41" s="1" t="s">
        <v>64</v>
      </c>
      <c r="B41" t="str">
        <f t="shared" si="2"/>
        <v>4</v>
      </c>
      <c r="C41" t="str">
        <f t="shared" si="3"/>
        <v>TLE Only</v>
      </c>
      <c r="G41" t="str">
        <f t="shared" si="4"/>
        <v>{'4',"TLE Only"},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Twentyman</dc:creator>
  <cp:lastModifiedBy>Iain Twentyman</cp:lastModifiedBy>
  <dcterms:created xsi:type="dcterms:W3CDTF">2019-06-04T07:48:59Z</dcterms:created>
  <dcterms:modified xsi:type="dcterms:W3CDTF">2019-06-12T21:02:17Z</dcterms:modified>
</cp:coreProperties>
</file>