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worksheets/sheet81.xml" ContentType="application/vnd.openxmlformats-officedocument.spreadsheetml.worksheet+xml"/>
  <Override PartName="/xl/theme/theme11.xml" ContentType="application/vnd.openxmlformats-officedocument.theme+xml"/>
  <Override PartName="/customXml/item2.xml" ContentType="application/xml"/>
  <Override PartName="/customXml/itemProps21.xml" ContentType="application/vnd.openxmlformats-officedocument.customXmlProperties+xml"/>
  <Override PartName="/xl/worksheets/sheet32.xml" ContentType="application/vnd.openxmlformats-officedocument.spreadsheetml.worksheet+xml"/>
  <Override PartName="/xl/worksheets/sheet73.xml" ContentType="application/vnd.openxmlformats-officedocument.spreadsheetml.worksheet+xml"/>
  <Override PartName="/xl/worksheets/sheet124.xml" ContentType="application/vnd.openxmlformats-officedocument.spreadsheetml.worksheet+xml"/>
  <Override PartName="/customXml/item12.xml" ContentType="application/xml"/>
  <Override PartName="/customXml/itemProps12.xml" ContentType="application/vnd.openxmlformats-officedocument.customXmlProperties+xml"/>
  <Override PartName="/xl/worksheets/sheet25.xml" ContentType="application/vnd.openxmlformats-officedocument.spreadsheetml.worksheet+xml"/>
  <Override PartName="/xl/calcChain.xml" ContentType="application/vnd.openxmlformats-officedocument.spreadsheetml.calcChain+xml"/>
  <Override PartName="/xl/worksheets/sheet16.xml" ContentType="application/vnd.openxmlformats-officedocument.spreadsheetml.worksheet+xml"/>
  <Override PartName="/xl/worksheets/sheet6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  <Override PartName="/xl/worksheets/sheet1010.xml" ContentType="application/vnd.openxmlformats-officedocument.spreadsheetml.worksheet+xml"/>
  <Override PartName="/customXml/item33.xml" ContentType="application/xml"/>
  <Override PartName="/customXml/itemProps33.xml" ContentType="application/vnd.openxmlformats-officedocument.customXmlProperties+xml"/>
  <Override PartName="/xl/worksheets/sheet411.xml" ContentType="application/vnd.openxmlformats-officedocument.spreadsheetml.worksheet+xml"/>
  <Override PartName="/xl/worksheets/sheet912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codeName="ThisWorkbook" autoCompressPictures="0"/>
  <bookViews>
    <workbookView xWindow="-108" yWindow="-108" windowWidth="23256" windowHeight="12720" tabRatio="78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January!$K$2</definedName>
    <definedName name="DaysAndWeeks">{0,1,2,3,4,5,6} + {0;1;2;3;4;5}*7</definedName>
    <definedName name="_xlnm.Print_Area" localSheetId="0">January!$A$1:$H$14</definedName>
    <definedName name="WeekStart">January!$K$3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4" l="1"/>
  <c r="B2" i="25" l="1"/>
  <c r="B2" i="24"/>
  <c r="B2" i="23"/>
  <c r="B2" i="22"/>
  <c r="B2" i="21"/>
  <c r="B2" i="20"/>
  <c r="B2" i="19"/>
  <c r="B2" i="18"/>
  <c r="B2" i="17"/>
  <c r="B2" i="16"/>
  <c r="B2" i="15" l="1"/>
  <c r="B1" i="17" l="1"/>
  <c r="B1" i="19" l="1"/>
  <c r="B1" i="18"/>
  <c r="B1" i="21"/>
  <c r="B1" i="20"/>
  <c r="B1" i="23"/>
  <c r="B1" i="22"/>
  <c r="B1" i="25"/>
  <c r="B1" i="24"/>
  <c r="B1" i="16"/>
  <c r="B1" i="15"/>
  <c r="B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3" i="14" l="1" a="1"/>
  <c r="C13" i="14" s="1"/>
  <c r="B11" i="14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B13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<sst xmlns="http://schemas.openxmlformats.org/spreadsheetml/2006/main" count="16" uniqueCount="5">
  <si>
    <t>CALENDAR SETTINGS</t>
  </si>
  <si>
    <t>YEAR</t>
  </si>
  <si>
    <t>WEEK START</t>
  </si>
  <si>
    <t>SUNDAY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</si>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</sst>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1" x14ac:knownFonts="1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  <font>
      <sz val="11"/>
      <color theme="1" tint="0.24994659260841701"/>
      <name val="Sylfaen"/>
      <family val="1"/>
      <scheme val="minor"/>
    </font>
    <font>
      <sz val="11"/>
      <color theme="4" tint="-0.24994659260841701"/>
      <name val="Sylfaen"/>
      <family val="1"/>
      <scheme val="minor"/>
    </font>
    <font>
      <sz val="10"/>
      <name val="Sylfaen"/>
      <family val="1"/>
      <scheme val="minor"/>
    </font>
    <font>
      <sz val="12"/>
      <color theme="4" tint="-0.24994659260841701"/>
      <name val="Sylfaen"/>
      <family val="1"/>
      <scheme val="minor"/>
    </font>
    <font>
      <sz val="11"/>
      <color theme="1" tint="0.34998626667073579"/>
      <name val="Sylfaen"/>
      <family val="1"/>
      <scheme val="minor"/>
    </font>
    <font>
      <b/>
      <sz val="11"/>
      <color theme="1" tint="0.34998626667073579"/>
      <name val="Sylfaen"/>
      <family val="1"/>
      <scheme val="minor"/>
    </font>
    <font>
      <sz val="35"/>
      <color theme="4"/>
      <name val="Sylfaen"/>
      <family val="1"/>
      <scheme val="major"/>
    </font>
    <font>
      <sz val="11"/>
      <color theme="1" tint="0.24994659260841701"/>
      <name val="Sylfaen"/>
      <family val="1"/>
      <scheme val="major"/>
    </font>
    <font>
      <sz val="11"/>
      <color theme="4" tint="-0.24994659260841701"/>
      <name val="Sylfae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8" fillId="3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4" borderId="1" applyNumberFormat="0" applyAlignment="0" applyProtection="0"/>
    <xf numFmtId="0" fontId="3" fillId="5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6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6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23">
    <xf numFmtId="0" fontId="0" fillId="0" borderId="0" xfId="0">
      <alignment vertical="top"/>
    </xf>
    <xf numFmtId="0" fontId="12" fillId="0" borderId="0" xfId="0" applyFont="1">
      <alignment vertical="top"/>
    </xf>
    <xf numFmtId="0" fontId="13" fillId="0" borderId="3" xfId="2" applyFont="1" applyFill="1">
      <alignment horizontal="left" vertical="center" indent="1"/>
    </xf>
    <xf numFmtId="0" fontId="14" fillId="0" borderId="0" xfId="0" applyFont="1">
      <alignment vertical="top"/>
    </xf>
    <xf numFmtId="0" fontId="12" fillId="0" borderId="0" xfId="16" applyFont="1"/>
    <xf numFmtId="0" fontId="15" fillId="0" borderId="0" xfId="14" applyFont="1">
      <alignment horizontal="left" indent="1"/>
    </xf>
    <xf numFmtId="164" fontId="16" fillId="0" borderId="0" xfId="12" applyFont="1">
      <alignment horizontal="left" inden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 vertical="top" wrapText="1" indent="1"/>
    </xf>
    <xf numFmtId="164" fontId="12" fillId="0" borderId="0" xfId="0" applyNumberFormat="1" applyFont="1">
      <alignment vertical="top"/>
    </xf>
    <xf numFmtId="164" fontId="16" fillId="6" borderId="0" xfId="13" applyNumberFormat="1" applyFont="1" applyAlignment="1">
      <alignment horizontal="left" wrapText="1" indent="1"/>
    </xf>
    <xf numFmtId="0" fontId="12" fillId="6" borderId="0" xfId="13" applyFont="1" applyAlignment="1">
      <alignment horizontal="left" vertical="top" wrapText="1" indent="1"/>
    </xf>
    <xf numFmtId="0" fontId="12" fillId="2" borderId="0" xfId="0" applyFont="1" applyFill="1" applyAlignment="1">
      <alignment horizontal="right"/>
    </xf>
    <xf numFmtId="164" fontId="16" fillId="6" borderId="0" xfId="13" applyNumberFormat="1" applyFont="1" applyAlignment="1">
      <alignment horizontal="left" indent="1"/>
    </xf>
    <xf numFmtId="0" fontId="19" fillId="0" borderId="0" xfId="0" applyFont="1">
      <alignment vertical="top"/>
    </xf>
    <xf numFmtId="0" fontId="20" fillId="2" borderId="0" xfId="2" applyFont="1" applyFill="1" applyBorder="1" applyAlignment="1">
      <alignment vertical="center"/>
    </xf>
    <xf numFmtId="0" fontId="18" fillId="2" borderId="0" xfId="5" applyFont="1" applyFill="1" applyAlignment="1">
      <alignment horizontal="left" vertical="center"/>
    </xf>
    <xf numFmtId="0" fontId="19" fillId="2" borderId="0" xfId="0" applyFont="1" applyFill="1">
      <alignment vertical="top"/>
    </xf>
    <xf numFmtId="0" fontId="18" fillId="0" borderId="0" xfId="5" applyFont="1" applyFill="1" applyBorder="1" applyAlignment="1">
      <alignment horizontal="right" vertical="center"/>
    </xf>
    <xf numFmtId="0" fontId="18" fillId="2" borderId="0" xfId="5" applyFont="1" applyFill="1" applyBorder="1">
      <alignment vertical="center"/>
    </xf>
    <xf numFmtId="0" fontId="20" fillId="2" borderId="0" xfId="15" applyFont="1" applyFill="1"/>
    <xf numFmtId="0" fontId="17" fillId="6" borderId="0" xfId="11" applyFont="1">
      <alignment horizontal="left" vertical="top" wrapText="1" indent="1"/>
    </xf>
    <xf numFmtId="0" fontId="12" fillId="6" borderId="0" xfId="13" applyFont="1" applyAlignment="1">
      <alignment vertical="top" wrapTex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81.xml" Id="rId8" /><Relationship Type="http://schemas.openxmlformats.org/officeDocument/2006/relationships/theme" Target="/xl/theme/theme11.xml" Id="rId13" /><Relationship Type="http://schemas.openxmlformats.org/officeDocument/2006/relationships/customXml" Target="/customXml/item2.xml" Id="rId18" /><Relationship Type="http://schemas.openxmlformats.org/officeDocument/2006/relationships/worksheet" Target="/xl/worksheets/sheet32.xml" Id="rId3" /><Relationship Type="http://schemas.openxmlformats.org/officeDocument/2006/relationships/worksheet" Target="/xl/worksheets/sheet73.xml" Id="rId7" /><Relationship Type="http://schemas.openxmlformats.org/officeDocument/2006/relationships/worksheet" Target="/xl/worksheets/sheet124.xml" Id="rId12" /><Relationship Type="http://schemas.openxmlformats.org/officeDocument/2006/relationships/customXml" Target="/customXml/item12.xml" Id="rId17" /><Relationship Type="http://schemas.openxmlformats.org/officeDocument/2006/relationships/worksheet" Target="/xl/worksheets/sheet25.xml" Id="rId2" /><Relationship Type="http://schemas.openxmlformats.org/officeDocument/2006/relationships/calcChain" Target="/xl/calcChain.xml" Id="rId16" /><Relationship Type="http://schemas.openxmlformats.org/officeDocument/2006/relationships/worksheet" Target="/xl/worksheets/sheet16.xml" Id="rId1" /><Relationship Type="http://schemas.openxmlformats.org/officeDocument/2006/relationships/worksheet" Target="/xl/worksheets/sheet67.xml" Id="rId6" /><Relationship Type="http://schemas.openxmlformats.org/officeDocument/2006/relationships/worksheet" Target="/xl/worksheets/sheet118.xml" Id="rId11" /><Relationship Type="http://schemas.openxmlformats.org/officeDocument/2006/relationships/worksheet" Target="/xl/worksheets/sheet59.xml" Id="rId5" /><Relationship Type="http://schemas.openxmlformats.org/officeDocument/2006/relationships/sharedStrings" Target="/xl/sharedStrings.xml" Id="rId15" /><Relationship Type="http://schemas.openxmlformats.org/officeDocument/2006/relationships/worksheet" Target="/xl/worksheets/sheet1010.xml" Id="rId10" /><Relationship Type="http://schemas.openxmlformats.org/officeDocument/2006/relationships/customXml" Target="/customXml/item33.xml" Id="rId19" /><Relationship Type="http://schemas.openxmlformats.org/officeDocument/2006/relationships/worksheet" Target="/xl/worksheets/sheet411.xml" Id="rId4" /><Relationship Type="http://schemas.openxmlformats.org/officeDocument/2006/relationships/worksheet" Target="/xl/worksheets/sheet912.xml" Id="rId9" /><Relationship Type="http://schemas.openxmlformats.org/officeDocument/2006/relationships/styles" Target="/xl/styles.xml" Id="rId14" /></Relationships>
</file>

<file path=xl/theme/theme1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6.bin" Id="rId1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5.bin" Id="rId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2.bin" Id="rId1" /></Relationships>
</file>

<file path=xl/worksheets/_rels/sheet59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59.bin" Id="rId1" /></Relationships>
</file>

<file path=xl/worksheets/_rels/sheet67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67.bin" Id="rId1" /></Relationships>
</file>

<file path=xl/worksheets/_rels/sheet7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73.bin" Id="rId1" /></Relationships>
</file>

<file path=xl/worksheets/_rels/sheet8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81.bin" Id="rId1" /></Relationships>
</file>

<file path=xl/worksheets/_rels/sheet118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8.bin" Id="rId1" /></Relationships>
</file>

<file path=xl/worksheets/_rels/sheet124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4.bin" Id="rId1" /></Relationships>
</file>

<file path=xl/worksheets/_rels/sheet41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411.bin" Id="rId1" /></Relationships>
</file>

<file path=xl/worksheets/_rels/sheet9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912.bin" Id="rId1" /></Relationships>
</file>

<file path=xl/worksheets/_rels/sheet1010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010.bin" Id="rId1" /></Relationships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abSelected="1" zoomScaleNormal="100" workbookViewId="0"/>
  </sheetViews>
  <sheetFormatPr defaultColWidth="8.77734375" defaultRowHeight="14.4" x14ac:dyDescent="0.3"/>
  <cols>
    <col min="1" max="1" width="2.6640625" style="1" customWidth="1"/>
    <col min="2" max="2" width="18.21875" style="1" customWidth="1"/>
    <col min="3" max="8" width="17.6640625" style="1" customWidth="1"/>
    <col min="9" max="9" width="2.6640625" style="1" customWidth="1"/>
    <col min="10" max="10" width="15.6640625" style="1" customWidth="1"/>
    <col min="11" max="11" width="13.6640625" style="1" customWidth="1"/>
    <col min="12" max="16384" width="8.77734375" style="1"/>
  </cols>
  <sheetData>
    <row r="1" spans="1:11" s="17" customFormat="1" ht="60" customHeight="1" x14ac:dyDescent="0.3">
      <c r="A1" s="14"/>
      <c r="B1" s="19" t="str">
        <f ca="1">"January "&amp;CalendarYear</f>
        <v>January 2024</v>
      </c>
      <c r="C1" s="15"/>
      <c r="D1" s="15"/>
      <c r="E1" s="15"/>
      <c r="F1" s="15"/>
      <c r="G1" s="15"/>
      <c r="H1" s="16"/>
      <c r="J1" s="20" t="s">
        <v>0</v>
      </c>
    </row>
    <row r="2" spans="1:11" s="3" customFormat="1" ht="21.75" customHeight="1" thickBot="1" x14ac:dyDescent="0.4">
      <c r="A2" s="1"/>
      <c r="B2" s="2" t="str">
        <f>WeekStart</f>
        <v>SUNDAY</v>
      </c>
      <c r="C2" s="2" t="str">
        <f t="shared" ref="C2:H2" ca="1" si="0">UPPER(TEXT(C3,"dddd"))</f>
        <v>MONDAY</v>
      </c>
      <c r="D2" s="2" t="str">
        <f ca="1">UPPER(TEXT(D3,"dddd"))</f>
        <v>TUESDAY</v>
      </c>
      <c r="E2" s="2" t="str">
        <f t="shared" ca="1" si="0"/>
        <v>WEDNESDAY</v>
      </c>
      <c r="F2" s="2" t="str">
        <f t="shared" ca="1" si="0"/>
        <v>THURSDAY</v>
      </c>
      <c r="G2" s="2" t="str">
        <f t="shared" ca="1" si="0"/>
        <v>FRIDAY</v>
      </c>
      <c r="H2" s="2" t="str">
        <f t="shared" ca="1" si="0"/>
        <v>SATURDAY</v>
      </c>
      <c r="J2" s="4" t="s">
        <v>1</v>
      </c>
      <c r="K2" s="5">
        <f ca="1">IF(MONTH(TODAY())=12,YEAR(TODAY())+1,YEAR(TODAY()))</f>
        <v>2024</v>
      </c>
    </row>
    <row r="3" spans="1:11" s="7" customFormat="1" ht="19.5" customHeight="1" x14ac:dyDescent="0.35">
      <c r="A3" s="1"/>
      <c r="B3" s="6">
        <f t="array" ref="B3:H3" ca="1">DaysAndWeeks+DATE(CalendarYear,1,1)-WEEKDAY(DATE(CalendarYear,1,1),(WeekStart="Monday")+1)+1</f>
        <v>45291</v>
      </c>
      <c r="C3" s="6">
        <f ca="1"/>
        <v>45292</v>
      </c>
      <c r="D3" s="6">
        <f ca="1"/>
        <v>45293</v>
      </c>
      <c r="E3" s="6">
        <f ca="1"/>
        <v>45294</v>
      </c>
      <c r="F3" s="6">
        <f ca="1"/>
        <v>45295</v>
      </c>
      <c r="G3" s="6">
        <f ca="1"/>
        <v>45296</v>
      </c>
      <c r="H3" s="6">
        <f ca="1"/>
        <v>45297</v>
      </c>
      <c r="J3" s="4" t="s">
        <v>2</v>
      </c>
      <c r="K3" s="5" t="s">
        <v>3</v>
      </c>
    </row>
    <row r="4" spans="1:11" ht="57.9" customHeight="1" x14ac:dyDescent="0.3">
      <c r="B4" s="8"/>
      <c r="C4" s="8"/>
      <c r="D4" s="8"/>
      <c r="E4" s="8"/>
      <c r="F4" s="8"/>
      <c r="G4" s="8"/>
      <c r="H4" s="8"/>
      <c r="J4" s="9"/>
    </row>
    <row r="5" spans="1:11" s="7" customFormat="1" ht="19.5" customHeight="1" x14ac:dyDescent="0.3">
      <c r="A5" s="1"/>
      <c r="B5" s="10">
        <f t="array" ref="B5:H5" ca="1">DaysAndWeeks+DATE(CalendarYear,1,1)-WEEKDAY(DATE(CalendarYear,1,1),(WeekStart="Monday")+1)+8</f>
        <v>45298</v>
      </c>
      <c r="C5" s="10">
        <f ca="1"/>
        <v>45299</v>
      </c>
      <c r="D5" s="10">
        <f ca="1"/>
        <v>45300</v>
      </c>
      <c r="E5" s="10">
        <f ca="1"/>
        <v>45301</v>
      </c>
      <c r="F5" s="10">
        <f ca="1"/>
        <v>45302</v>
      </c>
      <c r="G5" s="10">
        <f ca="1"/>
        <v>45303</v>
      </c>
      <c r="H5" s="10">
        <f ca="1"/>
        <v>45304</v>
      </c>
    </row>
    <row r="6" spans="1:11" ht="57.9" customHeight="1" x14ac:dyDescent="0.3">
      <c r="B6" s="11"/>
      <c r="C6" s="11"/>
      <c r="D6" s="11"/>
      <c r="E6" s="11"/>
      <c r="F6" s="11"/>
      <c r="G6" s="11"/>
      <c r="H6" s="11"/>
      <c r="J6" s="12"/>
    </row>
    <row r="7" spans="1:11" s="7" customFormat="1" ht="19.5" customHeight="1" x14ac:dyDescent="0.3">
      <c r="A7" s="1"/>
      <c r="B7" s="6">
        <f t="array" ref="B7:H7" ca="1">DaysAndWeeks+DATE(CalendarYear,1,1)-WEEKDAY(DATE(CalendarYear,1,1),(WeekStart="Monday")+1)+15</f>
        <v>45305</v>
      </c>
      <c r="C7" s="6">
        <f ca="1"/>
        <v>45306</v>
      </c>
      <c r="D7" s="6">
        <f ca="1"/>
        <v>45307</v>
      </c>
      <c r="E7" s="6">
        <f ca="1"/>
        <v>45308</v>
      </c>
      <c r="F7" s="6">
        <f ca="1"/>
        <v>45309</v>
      </c>
      <c r="G7" s="6">
        <f ca="1"/>
        <v>45310</v>
      </c>
      <c r="H7" s="6">
        <f ca="1"/>
        <v>45311</v>
      </c>
      <c r="J7" s="12"/>
    </row>
    <row r="8" spans="1:11" ht="57.9" customHeight="1" x14ac:dyDescent="0.3">
      <c r="B8" s="8"/>
      <c r="C8" s="8"/>
      <c r="D8" s="8"/>
      <c r="E8" s="8"/>
      <c r="F8" s="8"/>
      <c r="G8" s="8"/>
      <c r="H8" s="8"/>
    </row>
    <row r="9" spans="1:11" s="7" customFormat="1" ht="19.5" customHeight="1" x14ac:dyDescent="0.3">
      <c r="A9" s="1"/>
      <c r="B9" s="10">
        <f t="array" ref="B9:H9" ca="1">DaysAndWeeks+DATE(CalendarYear,1,1)-WEEKDAY(DATE(CalendarYear,1,1),(WeekStart="Monday")+1)+22</f>
        <v>45312</v>
      </c>
      <c r="C9" s="10">
        <f ca="1"/>
        <v>45313</v>
      </c>
      <c r="D9" s="10">
        <f ca="1"/>
        <v>45314</v>
      </c>
      <c r="E9" s="10">
        <f ca="1"/>
        <v>45315</v>
      </c>
      <c r="F9" s="10">
        <f ca="1"/>
        <v>45316</v>
      </c>
      <c r="G9" s="10">
        <f ca="1"/>
        <v>45317</v>
      </c>
      <c r="H9" s="10">
        <f ca="1"/>
        <v>45318</v>
      </c>
    </row>
    <row r="10" spans="1:11" ht="57.9" customHeight="1" x14ac:dyDescent="0.3">
      <c r="B10" s="11"/>
      <c r="C10" s="11"/>
      <c r="D10" s="11"/>
      <c r="E10" s="11"/>
      <c r="F10" s="11"/>
      <c r="G10" s="11"/>
      <c r="H10" s="11"/>
    </row>
    <row r="11" spans="1:11" s="7" customFormat="1" ht="19.5" customHeight="1" x14ac:dyDescent="0.3">
      <c r="A11" s="1"/>
      <c r="B11" s="6">
        <f t="array" ref="B11:H11" ca="1">DaysAndWeeks+DATE(CalendarYear,1,1)-WEEKDAY(DATE(CalendarYear,1,1),(WeekStart="Monday")+1)+29</f>
        <v>45319</v>
      </c>
      <c r="C11" s="6">
        <f ca="1"/>
        <v>45320</v>
      </c>
      <c r="D11" s="6">
        <f ca="1"/>
        <v>45321</v>
      </c>
      <c r="E11" s="6">
        <f ca="1"/>
        <v>45322</v>
      </c>
      <c r="F11" s="6">
        <f ca="1"/>
        <v>45323</v>
      </c>
      <c r="G11" s="6">
        <f ca="1"/>
        <v>45324</v>
      </c>
      <c r="H11" s="6">
        <f ca="1"/>
        <v>45325</v>
      </c>
    </row>
    <row r="12" spans="1:11" ht="57.9" customHeight="1" x14ac:dyDescent="0.3">
      <c r="B12" s="8"/>
      <c r="C12" s="8"/>
      <c r="D12" s="8"/>
      <c r="E12" s="8"/>
      <c r="F12" s="8"/>
      <c r="G12" s="8"/>
      <c r="H12" s="8"/>
    </row>
    <row r="13" spans="1:11" s="7" customFormat="1" ht="19.5" customHeight="1" x14ac:dyDescent="0.3">
      <c r="A13" s="1"/>
      <c r="B13" s="10">
        <f t="array" ref="B13:C13" ca="1">DaysAndWeeks+DATE(CalendarYear,1,1)-WEEKDAY(DATE(CalendarYear,1,1),(WeekStart="Monday")+1)+36</f>
        <v>45326</v>
      </c>
      <c r="C13" s="10">
        <f ca="1"/>
        <v>45327</v>
      </c>
      <c r="D13" s="21" t="s">
        <v>4</v>
      </c>
      <c r="E13" s="22"/>
      <c r="F13" s="22"/>
      <c r="G13" s="22"/>
      <c r="H13" s="22"/>
    </row>
    <row r="14" spans="1:11" ht="57.9" customHeight="1" x14ac:dyDescent="0.3">
      <c r="B14" s="11"/>
      <c r="C14" s="11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1" type="noConversion"/>
  <conditionalFormatting sqref="B3:G3">
    <cfRule type="expression" dxfId="23" priority="23">
      <formula>DAY(B3)&gt;8</formula>
    </cfRule>
  </conditionalFormatting>
  <conditionalFormatting sqref="B11:H11 B13:C13">
    <cfRule type="expression" dxfId="22" priority="24">
      <formula>AND(DAY(B11)&gt;=1,DAY(B11)&lt;=15)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K3" xr:uid="{00000000-0002-0000-0000-000000000000}">
      <formula1>"SUNDAY,MONDAY"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" sqref="A1" xr:uid="{00000000-0002-0000-0000-000001000000}"/>
    <dataValidation allowBlank="1" showInputMessage="1" showErrorMessage="1" prompt="Enter year and select calendar start day in cells below. These Calendar Settings cells will not print" sqref="J1" xr:uid="{00000000-0002-0000-0000-000002000000}"/>
    <dataValidation allowBlank="1" showInputMessage="1" showErrorMessage="1" prompt="Enter year in cell at right" sqref="J2" xr:uid="{00000000-0002-0000-0000-000003000000}"/>
    <dataValidation allowBlank="1" showInputMessage="1" showErrorMessage="1" prompt="Select week start day in cell at right" sqref="J3" xr:uid="{00000000-0002-0000-0000-000004000000}"/>
    <dataValidation allowBlank="1" showInputMessage="1" showErrorMessage="1" prompt="Enter year in this cell" sqref="K2" xr:uid="{00000000-0002-0000-0000-000005000000}"/>
    <dataValidation allowBlank="1" showInputMessage="1" showErrorMessage="1" prompt="This row contains weekday names for this calendar. This cell contains the starting day of the week. To change week start day, enter a new weekday in cell K3, in this worksheet" sqref="B2" xr:uid="{00000000-0002-0000-0000-000006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000-000007000000}"/>
    <dataValidation allowBlank="1" showInputMessage="1" showErrorMessage="1" prompt="The year in this cell is automatically updated based on the year entered in cell K2. Calendar below has dates for previous and next month with lighter font shade" sqref="B1" xr:uid="{00000000-0002-0000-0000-000008000000}"/>
    <dataValidation allowBlank="1" showInputMessage="1" showErrorMessage="1" prompt="Automatically determined weekday" sqref="C2:H2" xr:uid="{00000000-0002-0000-0000-000009000000}"/>
    <dataValidation allowBlank="1" showInputMessage="1" showErrorMessage="1" prompt="This row &amp; rows 6, 8, 10, 12, &amp; 14 are cells for entering daily notes related to the calendar day in the cell above" sqref="B4" xr:uid="{00000000-0002-0000-0000-00000A000000}"/>
    <dataValidation allowBlank="1" showInputMessage="1" showErrorMessage="1" prompt="Enter Notes in this cell" sqref="E13:H14" xr:uid="{00000000-0002-0000-0000-00000B000000}"/>
    <dataValidation allowBlank="1" showInputMessage="1" showErrorMessage="1" prompt="Enter Notes in the cell at right" sqref="D13:D14" xr:uid="{00000000-0002-0000-0000-00000C000000}"/>
  </dataValidations>
  <printOptions horizontalCentered="1" verticalCentered="1"/>
  <pageMargins left="0.25" right="0.25" top="0.5" bottom="0.5" header="0.3" footer="0.3"/>
  <pageSetup scale="95" orientation="landscape" r:id="rId1"/>
  <headerFooter differentFirst="1"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7734375" defaultRowHeight="14.4" x14ac:dyDescent="0.3"/>
  <cols>
    <col min="1" max="1" width="2.6640625" style="1" customWidth="1"/>
    <col min="2" max="2" width="18.21875" style="1" customWidth="1"/>
    <col min="3" max="8" width="17.6640625" style="1" customWidth="1"/>
    <col min="9" max="9" width="2.6640625" style="1" customWidth="1"/>
    <col min="10" max="10" width="12" style="1" customWidth="1"/>
    <col min="11" max="16384" width="8.77734375" style="1"/>
  </cols>
  <sheetData>
    <row r="1" spans="1:8" s="17" customFormat="1" ht="60" customHeight="1" x14ac:dyDescent="0.3">
      <c r="A1" s="14"/>
      <c r="B1" s="19" t="str">
        <f ca="1">"February "&amp;CalendarYear</f>
        <v>February 2024</v>
      </c>
      <c r="C1" s="15"/>
      <c r="D1" s="15"/>
      <c r="E1" s="15"/>
      <c r="F1" s="15"/>
      <c r="G1" s="15"/>
      <c r="H1" s="18"/>
    </row>
    <row r="2" spans="1:8" s="3" customFormat="1" ht="21.75" customHeight="1" thickBot="1" x14ac:dyDescent="0.35">
      <c r="A2" s="1"/>
      <c r="B2" s="2" t="str">
        <f>IF(WeekStart="SUNDAY", "SUNDAY","MONDAY")</f>
        <v>SUNDAY</v>
      </c>
      <c r="C2" s="2" t="str">
        <f t="shared" ref="C2:H2" ca="1" si="0">UPPER(TEXT(C3,"dddd"))</f>
        <v>MONDAY</v>
      </c>
      <c r="D2" s="2" t="str">
        <f t="shared" ca="1" si="0"/>
        <v>TUESDAY</v>
      </c>
      <c r="E2" s="2" t="str">
        <f t="shared" ca="1" si="0"/>
        <v>WEDNESDAY</v>
      </c>
      <c r="F2" s="2" t="str">
        <f t="shared" ca="1" si="0"/>
        <v>THURSDAY</v>
      </c>
      <c r="G2" s="2" t="str">
        <f t="shared" ca="1" si="0"/>
        <v>FRIDAY</v>
      </c>
      <c r="H2" s="2" t="str">
        <f t="shared" ca="1" si="0"/>
        <v>SATURDAY</v>
      </c>
    </row>
    <row r="3" spans="1:8" s="7" customFormat="1" ht="19.5" customHeight="1" x14ac:dyDescent="0.3">
      <c r="A3" s="1"/>
      <c r="B3" s="6">
        <f t="array" ref="B3:H3" ca="1">DaysAndWeeks+DATE(CalendarYear,2,1)-WEEKDAY(DATE(CalendarYear,2,1),(WeekStart="Monday")+1)+1</f>
        <v>45319</v>
      </c>
      <c r="C3" s="6">
        <f ca="1"/>
        <v>45320</v>
      </c>
      <c r="D3" s="6">
        <f ca="1"/>
        <v>45321</v>
      </c>
      <c r="E3" s="6">
        <f ca="1"/>
        <v>45322</v>
      </c>
      <c r="F3" s="6">
        <f ca="1"/>
        <v>45323</v>
      </c>
      <c r="G3" s="6">
        <f ca="1"/>
        <v>45324</v>
      </c>
      <c r="H3" s="6">
        <f ca="1"/>
        <v>45325</v>
      </c>
    </row>
    <row r="4" spans="1:8" ht="57.9" customHeight="1" x14ac:dyDescent="0.3">
      <c r="B4" s="8"/>
      <c r="C4" s="8"/>
      <c r="D4" s="8"/>
      <c r="E4" s="8"/>
      <c r="F4" s="8"/>
      <c r="G4" s="8"/>
      <c r="H4" s="8"/>
    </row>
    <row r="5" spans="1:8" s="7" customFormat="1" ht="19.5" customHeight="1" x14ac:dyDescent="0.3">
      <c r="A5" s="1"/>
      <c r="B5" s="13">
        <f t="array" ref="B5:H5" ca="1">DaysAndWeeks+DATE(CalendarYear,2,1)-WEEKDAY(DATE(CalendarYear,2,1),(WeekStart="Monday")+1)+8</f>
        <v>45326</v>
      </c>
      <c r="C5" s="13">
        <f ca="1"/>
        <v>45327</v>
      </c>
      <c r="D5" s="13">
        <f ca="1"/>
        <v>45328</v>
      </c>
      <c r="E5" s="13">
        <f ca="1"/>
        <v>45329</v>
      </c>
      <c r="F5" s="13">
        <f ca="1"/>
        <v>45330</v>
      </c>
      <c r="G5" s="13">
        <f ca="1"/>
        <v>45331</v>
      </c>
      <c r="H5" s="13">
        <f ca="1"/>
        <v>45332</v>
      </c>
    </row>
    <row r="6" spans="1:8" ht="57.9" customHeight="1" x14ac:dyDescent="0.3">
      <c r="B6" s="11"/>
      <c r="C6" s="11"/>
      <c r="D6" s="11"/>
      <c r="E6" s="11"/>
      <c r="F6" s="11"/>
      <c r="G6" s="11"/>
      <c r="H6" s="11"/>
    </row>
    <row r="7" spans="1:8" s="7" customFormat="1" ht="19.5" customHeight="1" x14ac:dyDescent="0.3">
      <c r="A7" s="1"/>
      <c r="B7" s="6">
        <f t="array" ref="B7:H7" ca="1">DaysAndWeeks+DATE(CalendarYear,2,1)-WEEKDAY(DATE(CalendarYear,2,1),(WeekStart="Monday")+1)+15</f>
        <v>45333</v>
      </c>
      <c r="C7" s="6">
        <f ca="1"/>
        <v>45334</v>
      </c>
      <c r="D7" s="6">
        <f ca="1"/>
        <v>45335</v>
      </c>
      <c r="E7" s="6">
        <f ca="1"/>
        <v>45336</v>
      </c>
      <c r="F7" s="6">
        <f ca="1"/>
        <v>45337</v>
      </c>
      <c r="G7" s="6">
        <f ca="1"/>
        <v>45338</v>
      </c>
      <c r="H7" s="6">
        <f ca="1"/>
        <v>45339</v>
      </c>
    </row>
    <row r="8" spans="1:8" ht="57.9" customHeight="1" x14ac:dyDescent="0.3">
      <c r="B8" s="8"/>
      <c r="C8" s="8"/>
      <c r="D8" s="8"/>
      <c r="E8" s="8"/>
      <c r="F8" s="8"/>
      <c r="G8" s="8"/>
      <c r="H8" s="8"/>
    </row>
    <row r="9" spans="1:8" s="7" customFormat="1" ht="19.5" customHeight="1" x14ac:dyDescent="0.3">
      <c r="A9" s="1"/>
      <c r="B9" s="13">
        <f t="array" ref="B9:H9" ca="1">DaysAndWeeks+DATE(CalendarYear,2,1)-WEEKDAY(DATE(CalendarYear,2,1),(WeekStart="Monday")+1)+22</f>
        <v>45340</v>
      </c>
      <c r="C9" s="13">
        <f ca="1"/>
        <v>45341</v>
      </c>
      <c r="D9" s="13">
        <f ca="1"/>
        <v>45342</v>
      </c>
      <c r="E9" s="13">
        <f ca="1"/>
        <v>45343</v>
      </c>
      <c r="F9" s="13">
        <f ca="1"/>
        <v>45344</v>
      </c>
      <c r="G9" s="13">
        <f ca="1"/>
        <v>45345</v>
      </c>
      <c r="H9" s="13">
        <f ca="1"/>
        <v>45346</v>
      </c>
    </row>
    <row r="10" spans="1:8" ht="57.9" customHeight="1" x14ac:dyDescent="0.3">
      <c r="B10" s="11"/>
      <c r="C10" s="11"/>
      <c r="D10" s="11"/>
      <c r="E10" s="11"/>
      <c r="F10" s="11"/>
      <c r="G10" s="11"/>
      <c r="H10" s="11"/>
    </row>
    <row r="11" spans="1:8" s="7" customFormat="1" ht="19.5" customHeight="1" x14ac:dyDescent="0.3">
      <c r="A11" s="1"/>
      <c r="B11" s="6">
        <f t="array" ref="B11:H11" ca="1">DaysAndWeeks+DATE(CalendarYear,2,1)-WEEKDAY(DATE(CalendarYear,2,1),(WeekStart="Monday")+1)+29</f>
        <v>45347</v>
      </c>
      <c r="C11" s="6">
        <f ca="1"/>
        <v>45348</v>
      </c>
      <c r="D11" s="6">
        <f ca="1"/>
        <v>45349</v>
      </c>
      <c r="E11" s="6">
        <f ca="1"/>
        <v>45350</v>
      </c>
      <c r="F11" s="6">
        <f ca="1"/>
        <v>45351</v>
      </c>
      <c r="G11" s="6">
        <f ca="1"/>
        <v>45352</v>
      </c>
      <c r="H11" s="6">
        <f ca="1"/>
        <v>45353</v>
      </c>
    </row>
    <row r="12" spans="1:8" ht="57.9" customHeight="1" x14ac:dyDescent="0.3">
      <c r="B12" s="8"/>
      <c r="C12" s="8"/>
      <c r="D12" s="8"/>
      <c r="E12" s="8"/>
      <c r="F12" s="8"/>
      <c r="G12" s="8"/>
      <c r="H12" s="8"/>
    </row>
    <row r="13" spans="1:8" s="7" customFormat="1" ht="19.5" customHeight="1" x14ac:dyDescent="0.3">
      <c r="A13" s="1"/>
      <c r="B13" s="13">
        <f t="array" ref="B13:C13" ca="1">DaysAndWeeks+DATE(CalendarYear,2,1)-WEEKDAY(DATE(CalendarYear,2,1),(WeekStart="Monday")+1)+36</f>
        <v>45354</v>
      </c>
      <c r="C13" s="13">
        <f ca="1"/>
        <v>45355</v>
      </c>
      <c r="D13" s="21" t="s">
        <v>4</v>
      </c>
      <c r="E13" s="22"/>
      <c r="F13" s="22"/>
      <c r="G13" s="22"/>
      <c r="H13" s="22"/>
    </row>
    <row r="14" spans="1:8" ht="57.9" customHeight="1" x14ac:dyDescent="0.3">
      <c r="B14" s="11"/>
      <c r="C14" s="11"/>
      <c r="D14" s="21"/>
      <c r="E14" s="22"/>
      <c r="F14" s="22"/>
      <c r="G14" s="22"/>
      <c r="H14" s="22"/>
    </row>
  </sheetData>
  <mergeCells count="2">
    <mergeCell ref="D13:D14"/>
    <mergeCell ref="E13:H14"/>
  </mergeCells>
  <conditionalFormatting sqref="B3:G3">
    <cfRule type="expression" dxfId="21" priority="1">
      <formula>DAY(B3)&gt;8</formula>
    </cfRule>
  </conditionalFormatting>
  <conditionalFormatting sqref="B11:H11 B13:C13">
    <cfRule type="expression" dxfId="20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" xr:uid="{00000000-0002-0000-01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100-000002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100-000003000000}"/>
    <dataValidation allowBlank="1" showInputMessage="1" showErrorMessage="1" prompt="February month calendar" sqref="A1" xr:uid="{00000000-0002-0000-0100-000004000000}"/>
    <dataValidation allowBlank="1" showInputMessage="1" showErrorMessage="1" prompt="Enter Notes in the cell at right" sqref="D13:D14" xr:uid="{00000000-0002-0000-0100-000005000000}"/>
    <dataValidation allowBlank="1" showInputMessage="1" showErrorMessage="1" prompt="Enter Notes in this cell" sqref="E13:H14" xr:uid="{00000000-0002-0000-0100-000006000000}"/>
    <dataValidation allowBlank="1" showInputMessage="1" showErrorMessage="1" prompt="This row &amp; rows 6, 8, 10, 12, &amp; 14 are cells for entering daily notes related to the calendar day in the cell above" sqref="B4" xr:uid="{00000000-0002-0000-0100-000007000000}"/>
  </dataValidations>
  <printOptions horizontalCentered="1" verticalCentered="1"/>
  <pageMargins left="0.25" right="0.25" top="0.5" bottom="0.5" header="0.3" footer="0.3"/>
  <pageSetup scale="95" orientation="landscape" r:id="rId1"/>
  <headerFooter differentFirst="1"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style="1" customWidth="1"/>
    <col min="2" max="2" width="18.21875" style="1" customWidth="1"/>
    <col min="3" max="8" width="17.6640625" style="1" customWidth="1"/>
    <col min="9" max="9" width="2.6640625" style="1" customWidth="1"/>
    <col min="10" max="10" width="12" style="1" customWidth="1"/>
    <col min="11" max="16384" width="8.77734375" style="1"/>
  </cols>
  <sheetData>
    <row r="1" spans="2:8" s="14" customFormat="1" ht="60" customHeight="1" x14ac:dyDescent="0.3">
      <c r="B1" s="19" t="str">
        <f ca="1">"March "&amp;CalendarYear</f>
        <v>March 2024</v>
      </c>
      <c r="C1" s="15"/>
      <c r="D1" s="15"/>
      <c r="E1" s="15"/>
      <c r="F1" s="15"/>
      <c r="G1" s="15"/>
      <c r="H1" s="18"/>
    </row>
    <row r="2" spans="2:8" ht="21.75" customHeight="1" thickBot="1" x14ac:dyDescent="0.35">
      <c r="B2" s="2" t="str">
        <f>IF(WeekStart="SUNDAY", "SUNDAY","MONDAY")</f>
        <v>SUNDAY</v>
      </c>
      <c r="C2" s="2" t="str">
        <f t="shared" ref="C2:H2" ca="1" si="0">UPPER(TEXT(C3,"dddd"))</f>
        <v>MONDAY</v>
      </c>
      <c r="D2" s="2" t="str">
        <f t="shared" ca="1" si="0"/>
        <v>TUESDAY</v>
      </c>
      <c r="E2" s="2" t="str">
        <f t="shared" ca="1" si="0"/>
        <v>WEDNESDAY</v>
      </c>
      <c r="F2" s="2" t="str">
        <f t="shared" ca="1" si="0"/>
        <v>THURSDAY</v>
      </c>
      <c r="G2" s="2" t="str">
        <f t="shared" ca="1" si="0"/>
        <v>FRIDAY</v>
      </c>
      <c r="H2" s="2" t="str">
        <f t="shared" ca="1" si="0"/>
        <v>SATURDAY</v>
      </c>
    </row>
    <row r="3" spans="2:8" ht="19.5" customHeight="1" x14ac:dyDescent="0.3">
      <c r="B3" s="6">
        <f t="array" ref="B3:H3" ca="1">DaysAndWeeks+DATE(CalendarYear,3,1)-WEEKDAY(DATE(CalendarYear,3,1),(WeekStart="Monday")+1)+1</f>
        <v>45347</v>
      </c>
      <c r="C3" s="6">
        <f ca="1"/>
        <v>45348</v>
      </c>
      <c r="D3" s="6">
        <f ca="1"/>
        <v>45349</v>
      </c>
      <c r="E3" s="6">
        <f ca="1"/>
        <v>45350</v>
      </c>
      <c r="F3" s="6">
        <f ca="1"/>
        <v>45351</v>
      </c>
      <c r="G3" s="6">
        <f ca="1"/>
        <v>45352</v>
      </c>
      <c r="H3" s="6">
        <f ca="1"/>
        <v>45353</v>
      </c>
    </row>
    <row r="4" spans="2:8" ht="57.9" customHeight="1" x14ac:dyDescent="0.3">
      <c r="B4" s="8"/>
      <c r="C4" s="8"/>
      <c r="D4" s="8"/>
      <c r="E4" s="8"/>
      <c r="F4" s="8"/>
      <c r="G4" s="8"/>
      <c r="H4" s="8"/>
    </row>
    <row r="5" spans="2:8" ht="19.5" customHeight="1" x14ac:dyDescent="0.3">
      <c r="B5" s="13">
        <f t="array" ref="B5:H5" ca="1">DaysAndWeeks+DATE(CalendarYear,3,1)-WEEKDAY(DATE(CalendarYear,3,1),(WeekStart="Monday")+1)+8</f>
        <v>45354</v>
      </c>
      <c r="C5" s="13">
        <f ca="1"/>
        <v>45355</v>
      </c>
      <c r="D5" s="13">
        <f ca="1"/>
        <v>45356</v>
      </c>
      <c r="E5" s="13">
        <f ca="1"/>
        <v>45357</v>
      </c>
      <c r="F5" s="13">
        <f ca="1"/>
        <v>45358</v>
      </c>
      <c r="G5" s="13">
        <f ca="1"/>
        <v>45359</v>
      </c>
      <c r="H5" s="13">
        <f ca="1"/>
        <v>45360</v>
      </c>
    </row>
    <row r="6" spans="2:8" ht="57.9" customHeight="1" x14ac:dyDescent="0.3">
      <c r="B6" s="11"/>
      <c r="C6" s="11"/>
      <c r="D6" s="11"/>
      <c r="E6" s="11"/>
      <c r="F6" s="11"/>
      <c r="G6" s="11"/>
      <c r="H6" s="11"/>
    </row>
    <row r="7" spans="2:8" ht="19.5" customHeight="1" x14ac:dyDescent="0.3">
      <c r="B7" s="6">
        <f t="array" ref="B7:H7" ca="1">DaysAndWeeks+DATE(CalendarYear,3,1)-WEEKDAY(DATE(CalendarYear,3,1),(WeekStart="Monday")+1)+15</f>
        <v>45361</v>
      </c>
      <c r="C7" s="6">
        <f ca="1"/>
        <v>45362</v>
      </c>
      <c r="D7" s="6">
        <f ca="1"/>
        <v>45363</v>
      </c>
      <c r="E7" s="6">
        <f ca="1"/>
        <v>45364</v>
      </c>
      <c r="F7" s="6">
        <f ca="1"/>
        <v>45365</v>
      </c>
      <c r="G7" s="6">
        <f ca="1"/>
        <v>45366</v>
      </c>
      <c r="H7" s="6">
        <f ca="1"/>
        <v>45367</v>
      </c>
    </row>
    <row r="8" spans="2:8" ht="57.9" customHeight="1" x14ac:dyDescent="0.3">
      <c r="B8" s="8"/>
      <c r="C8" s="8"/>
      <c r="D8" s="8"/>
      <c r="E8" s="8"/>
      <c r="F8" s="8"/>
      <c r="G8" s="8"/>
      <c r="H8" s="8"/>
    </row>
    <row r="9" spans="2:8" ht="19.5" customHeight="1" x14ac:dyDescent="0.3">
      <c r="B9" s="13">
        <f t="array" ref="B9:H9" ca="1">DaysAndWeeks+DATE(CalendarYear,3,1)-WEEKDAY(DATE(CalendarYear,3,1),(WeekStart="Monday")+1)+22</f>
        <v>45368</v>
      </c>
      <c r="C9" s="13">
        <f ca="1"/>
        <v>45369</v>
      </c>
      <c r="D9" s="13">
        <f ca="1"/>
        <v>45370</v>
      </c>
      <c r="E9" s="13">
        <f ca="1"/>
        <v>45371</v>
      </c>
      <c r="F9" s="13">
        <f ca="1"/>
        <v>45372</v>
      </c>
      <c r="G9" s="13">
        <f ca="1"/>
        <v>45373</v>
      </c>
      <c r="H9" s="13">
        <f ca="1"/>
        <v>45374</v>
      </c>
    </row>
    <row r="10" spans="2:8" ht="57.9" customHeight="1" x14ac:dyDescent="0.3">
      <c r="B10" s="11"/>
      <c r="C10" s="11"/>
      <c r="D10" s="11"/>
      <c r="E10" s="11"/>
      <c r="F10" s="11"/>
      <c r="G10" s="11"/>
      <c r="H10" s="11"/>
    </row>
    <row r="11" spans="2:8" ht="19.5" customHeight="1" x14ac:dyDescent="0.3">
      <c r="B11" s="6">
        <f t="array" ref="B11:H11" ca="1">DaysAndWeeks+DATE(CalendarYear,3,1)-WEEKDAY(DATE(CalendarYear,3,1),(WeekStart="Monday")+1)+29</f>
        <v>45375</v>
      </c>
      <c r="C11" s="6">
        <f ca="1"/>
        <v>45376</v>
      </c>
      <c r="D11" s="6">
        <f ca="1"/>
        <v>45377</v>
      </c>
      <c r="E11" s="6">
        <f ca="1"/>
        <v>45378</v>
      </c>
      <c r="F11" s="6">
        <f ca="1"/>
        <v>45379</v>
      </c>
      <c r="G11" s="6">
        <f ca="1"/>
        <v>45380</v>
      </c>
      <c r="H11" s="6">
        <f ca="1"/>
        <v>45381</v>
      </c>
    </row>
    <row r="12" spans="2:8" ht="57.9" customHeight="1" x14ac:dyDescent="0.3">
      <c r="B12" s="8"/>
      <c r="C12" s="8"/>
      <c r="D12" s="8"/>
      <c r="E12" s="8"/>
      <c r="F12" s="8"/>
      <c r="G12" s="8"/>
      <c r="H12" s="8"/>
    </row>
    <row r="13" spans="2:8" ht="19.5" customHeight="1" x14ac:dyDescent="0.3">
      <c r="B13" s="13">
        <f t="array" ref="B13:C13" ca="1">DaysAndWeeks+DATE(CalendarYear,3,1)-WEEKDAY(DATE(CalendarYear,3,1),(WeekStart="Monday")+1)+36</f>
        <v>45382</v>
      </c>
      <c r="C13" s="13">
        <f ca="1"/>
        <v>45383</v>
      </c>
      <c r="D13" s="21" t="s">
        <v>4</v>
      </c>
      <c r="E13" s="22"/>
      <c r="F13" s="22"/>
      <c r="G13" s="22"/>
      <c r="H13" s="22"/>
    </row>
    <row r="14" spans="2:8" ht="57.9" customHeight="1" x14ac:dyDescent="0.3">
      <c r="B14" s="11"/>
      <c r="C14" s="11"/>
      <c r="D14" s="21"/>
      <c r="E14" s="22"/>
      <c r="F14" s="22"/>
      <c r="G14" s="22"/>
      <c r="H14" s="22"/>
    </row>
  </sheetData>
  <mergeCells count="2">
    <mergeCell ref="D13:D14"/>
    <mergeCell ref="E13:H14"/>
  </mergeCells>
  <conditionalFormatting sqref="B3:G3">
    <cfRule type="expression" dxfId="19" priority="1">
      <formula>DAY(B3)&gt;8</formula>
    </cfRule>
  </conditionalFormatting>
  <conditionalFormatting sqref="B11:H11 B13:C13">
    <cfRule type="expression" dxfId="18" priority="2">
      <formula>AND(DAY(B11)&gt;=1,DAY(B11)&lt;=15)</formula>
    </cfRule>
  </conditionalFormatting>
  <dataValidations count="8">
    <dataValidation allowBlank="1" showInputMessage="1" showErrorMessage="1" prompt="This row &amp; rows 6, 8, 10, 12, &amp; 14 are cells for entering daily notes related to the calendar day in the cell above" sqref="B4" xr:uid="{00000000-0002-0000-0200-000000000000}"/>
    <dataValidation allowBlank="1" showInputMessage="1" showErrorMessage="1" prompt="Enter Notes in this cell" sqref="E13:H14" xr:uid="{00000000-0002-0000-0200-000001000000}"/>
    <dataValidation allowBlank="1" showInputMessage="1" showErrorMessage="1" prompt="Enter Notes in the cell at right" sqref="D13:D14" xr:uid="{00000000-0002-0000-0200-000002000000}"/>
    <dataValidation allowBlank="1" showInputMessage="1" showErrorMessage="1" prompt="March month calendar" sqref="A1" xr:uid="{00000000-0002-0000-0200-000003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2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" xr:uid="{00000000-0002-0000-0200-000005000000}"/>
    <dataValidation allowBlank="1" showInputMessage="1" showErrorMessage="1" prompt="Automatically determined weekday" sqref="C2:H2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200-000007000000}"/>
  </dataValidations>
  <printOptions horizontalCentered="1" verticalCentered="1"/>
  <pageMargins left="0.25" right="0.25" top="0.5" bottom="0.5" header="0.3" footer="0.3"/>
  <pageSetup scale="95" orientation="landscape" r:id="rId1"/>
  <headerFooter differentFirst="1"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style="1" customWidth="1"/>
    <col min="2" max="2" width="18.21875" style="1" customWidth="1"/>
    <col min="3" max="8" width="17.6640625" style="1" customWidth="1"/>
    <col min="9" max="9" width="2.6640625" style="1" customWidth="1"/>
    <col min="10" max="10" width="12" style="1" customWidth="1"/>
    <col min="11" max="16384" width="8.77734375" style="1"/>
  </cols>
  <sheetData>
    <row r="1" spans="2:8" s="14" customFormat="1" ht="60" customHeight="1" x14ac:dyDescent="0.3">
      <c r="B1" s="19" t="str">
        <f ca="1">"May "&amp;CalendarYear</f>
        <v>May 2024</v>
      </c>
      <c r="C1" s="15"/>
      <c r="D1" s="15"/>
      <c r="E1" s="15"/>
      <c r="F1" s="15"/>
      <c r="G1" s="15"/>
      <c r="H1" s="18"/>
    </row>
    <row r="2" spans="2:8" ht="21.75" customHeight="1" thickBot="1" x14ac:dyDescent="0.35">
      <c r="B2" s="2" t="str">
        <f>IF(WeekStart="SUNDAY", "SUNDAY","MONDAY")</f>
        <v>SUNDAY</v>
      </c>
      <c r="C2" s="2" t="str">
        <f t="shared" ref="C2:H2" ca="1" si="0">UPPER(TEXT(C3,"dddd"))</f>
        <v>MONDAY</v>
      </c>
      <c r="D2" s="2" t="str">
        <f t="shared" ca="1" si="0"/>
        <v>TUESDAY</v>
      </c>
      <c r="E2" s="2" t="str">
        <f t="shared" ca="1" si="0"/>
        <v>WEDNESDAY</v>
      </c>
      <c r="F2" s="2" t="str">
        <f t="shared" ca="1" si="0"/>
        <v>THURSDAY</v>
      </c>
      <c r="G2" s="2" t="str">
        <f t="shared" ca="1" si="0"/>
        <v>FRIDAY</v>
      </c>
      <c r="H2" s="2" t="str">
        <f t="shared" ca="1" si="0"/>
        <v>SATURDAY</v>
      </c>
    </row>
    <row r="3" spans="2:8" ht="19.5" customHeight="1" x14ac:dyDescent="0.3">
      <c r="B3" s="6">
        <f t="array" ref="B3:H3" ca="1">DaysAndWeeks+DATE(CalendarYear,5,1)-WEEKDAY(DATE(CalendarYear,5,1),(WeekStart="Monday")+1)+1</f>
        <v>45410</v>
      </c>
      <c r="C3" s="6">
        <f ca="1"/>
        <v>45411</v>
      </c>
      <c r="D3" s="6">
        <f ca="1"/>
        <v>45412</v>
      </c>
      <c r="E3" s="6">
        <f ca="1"/>
        <v>45413</v>
      </c>
      <c r="F3" s="6">
        <f ca="1"/>
        <v>45414</v>
      </c>
      <c r="G3" s="6">
        <f ca="1"/>
        <v>45415</v>
      </c>
      <c r="H3" s="6">
        <f ca="1"/>
        <v>45416</v>
      </c>
    </row>
    <row r="4" spans="2:8" ht="57.9" customHeight="1" x14ac:dyDescent="0.3">
      <c r="B4" s="8"/>
      <c r="C4" s="8"/>
      <c r="D4" s="8"/>
      <c r="E4" s="8"/>
      <c r="F4" s="8"/>
      <c r="G4" s="8"/>
      <c r="H4" s="8"/>
    </row>
    <row r="5" spans="2:8" ht="19.5" customHeight="1" x14ac:dyDescent="0.3">
      <c r="B5" s="13">
        <f t="array" ref="B5:H5" ca="1">DaysAndWeeks+DATE(CalendarYear,5,1)-WEEKDAY(DATE(CalendarYear,5,1),(WeekStart="Monday")+1)+8</f>
        <v>45417</v>
      </c>
      <c r="C5" s="13">
        <f ca="1"/>
        <v>45418</v>
      </c>
      <c r="D5" s="13">
        <f ca="1"/>
        <v>45419</v>
      </c>
      <c r="E5" s="13">
        <f ca="1"/>
        <v>45420</v>
      </c>
      <c r="F5" s="13">
        <f ca="1"/>
        <v>45421</v>
      </c>
      <c r="G5" s="13">
        <f ca="1"/>
        <v>45422</v>
      </c>
      <c r="H5" s="13">
        <f ca="1"/>
        <v>45423</v>
      </c>
    </row>
    <row r="6" spans="2:8" ht="57.9" customHeight="1" x14ac:dyDescent="0.3">
      <c r="B6" s="11"/>
      <c r="C6" s="11"/>
      <c r="D6" s="11"/>
      <c r="E6" s="11"/>
      <c r="F6" s="11"/>
      <c r="G6" s="11"/>
      <c r="H6" s="11"/>
    </row>
    <row r="7" spans="2:8" ht="19.5" customHeight="1" x14ac:dyDescent="0.3">
      <c r="B7" s="6">
        <f t="array" ref="B7:H7" ca="1">DaysAndWeeks+DATE(CalendarYear,5,1)-WEEKDAY(DATE(CalendarYear,5,1),(WeekStart="Monday")+1)+15</f>
        <v>45424</v>
      </c>
      <c r="C7" s="6">
        <f ca="1"/>
        <v>45425</v>
      </c>
      <c r="D7" s="6">
        <f ca="1"/>
        <v>45426</v>
      </c>
      <c r="E7" s="6">
        <f ca="1"/>
        <v>45427</v>
      </c>
      <c r="F7" s="6">
        <f ca="1"/>
        <v>45428</v>
      </c>
      <c r="G7" s="6">
        <f ca="1"/>
        <v>45429</v>
      </c>
      <c r="H7" s="6">
        <f ca="1"/>
        <v>45430</v>
      </c>
    </row>
    <row r="8" spans="2:8" ht="57.9" customHeight="1" x14ac:dyDescent="0.3">
      <c r="B8" s="8"/>
      <c r="C8" s="8"/>
      <c r="D8" s="8"/>
      <c r="E8" s="8"/>
      <c r="F8" s="8"/>
      <c r="G8" s="8"/>
      <c r="H8" s="8"/>
    </row>
    <row r="9" spans="2:8" ht="19.5" customHeight="1" x14ac:dyDescent="0.3">
      <c r="B9" s="13">
        <f t="array" ref="B9:H9" ca="1">DaysAndWeeks+DATE(CalendarYear,5,1)-WEEKDAY(DATE(CalendarYear,5,1),(WeekStart="Monday")+1)+22</f>
        <v>45431</v>
      </c>
      <c r="C9" s="13">
        <f ca="1"/>
        <v>45432</v>
      </c>
      <c r="D9" s="13">
        <f ca="1"/>
        <v>45433</v>
      </c>
      <c r="E9" s="13">
        <f ca="1"/>
        <v>45434</v>
      </c>
      <c r="F9" s="13">
        <f ca="1"/>
        <v>45435</v>
      </c>
      <c r="G9" s="13">
        <f ca="1"/>
        <v>45436</v>
      </c>
      <c r="H9" s="13">
        <f ca="1"/>
        <v>45437</v>
      </c>
    </row>
    <row r="10" spans="2:8" ht="57.9" customHeight="1" x14ac:dyDescent="0.3">
      <c r="B10" s="11"/>
      <c r="C10" s="11"/>
      <c r="D10" s="11"/>
      <c r="E10" s="11"/>
      <c r="F10" s="11"/>
      <c r="G10" s="11"/>
      <c r="H10" s="11"/>
    </row>
    <row r="11" spans="2:8" ht="19.5" customHeight="1" x14ac:dyDescent="0.3">
      <c r="B11" s="6">
        <f t="array" ref="B11:H11" ca="1">DaysAndWeeks+DATE(CalendarYear,5,1)-WEEKDAY(DATE(CalendarYear,5,1),(WeekStart="Monday")+1)+29</f>
        <v>45438</v>
      </c>
      <c r="C11" s="6">
        <f ca="1"/>
        <v>45439</v>
      </c>
      <c r="D11" s="6">
        <f ca="1"/>
        <v>45440</v>
      </c>
      <c r="E11" s="6">
        <f ca="1"/>
        <v>45441</v>
      </c>
      <c r="F11" s="6">
        <f ca="1"/>
        <v>45442</v>
      </c>
      <c r="G11" s="6">
        <f ca="1"/>
        <v>45443</v>
      </c>
      <c r="H11" s="6">
        <f ca="1"/>
        <v>45444</v>
      </c>
    </row>
    <row r="12" spans="2:8" ht="57.9" customHeight="1" x14ac:dyDescent="0.3">
      <c r="B12" s="8"/>
      <c r="C12" s="8"/>
      <c r="D12" s="8"/>
      <c r="E12" s="8"/>
      <c r="F12" s="8"/>
      <c r="G12" s="8"/>
      <c r="H12" s="8"/>
    </row>
    <row r="13" spans="2:8" ht="19.5" customHeight="1" x14ac:dyDescent="0.3">
      <c r="B13" s="13">
        <f t="array" ref="B13:C13" ca="1">DaysAndWeeks+DATE(CalendarYear,5,1)-WEEKDAY(DATE(CalendarYear,5,1),(WeekStart="Monday")+1)+36</f>
        <v>45445</v>
      </c>
      <c r="C13" s="13">
        <f ca="1"/>
        <v>45446</v>
      </c>
      <c r="D13" s="21" t="s">
        <v>4</v>
      </c>
      <c r="E13" s="22"/>
      <c r="F13" s="22"/>
      <c r="G13" s="22"/>
      <c r="H13" s="22"/>
    </row>
    <row r="14" spans="2:8" ht="57.9" customHeight="1" x14ac:dyDescent="0.3">
      <c r="B14" s="11"/>
      <c r="C14" s="11"/>
      <c r="D14" s="21"/>
      <c r="E14" s="22"/>
      <c r="F14" s="22"/>
      <c r="G14" s="22"/>
      <c r="H14" s="22"/>
    </row>
  </sheetData>
  <mergeCells count="2">
    <mergeCell ref="D13:D14"/>
    <mergeCell ref="E13:H14"/>
  </mergeCells>
  <conditionalFormatting sqref="B3:G3">
    <cfRule type="expression" dxfId="15" priority="1">
      <formula>DAY(B3)&gt;8</formula>
    </cfRule>
  </conditionalFormatting>
  <conditionalFormatting sqref="B11:H11 B13:C13">
    <cfRule type="expression" dxfId="14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" xr:uid="{00000000-0002-0000-04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400-000002000000}"/>
    <dataValidation allowBlank="1" showInputMessage="1" showErrorMessage="1" prompt="May month calendar" sqref="A1" xr:uid="{00000000-0002-0000-0400-000003000000}"/>
    <dataValidation allowBlank="1" showInputMessage="1" showErrorMessage="1" prompt="Enter Notes in the cell at right" sqref="D13:D14" xr:uid="{00000000-0002-0000-0400-000004000000}"/>
    <dataValidation allowBlank="1" showInputMessage="1" showErrorMessage="1" prompt="Enter Notes in this cell" sqref="E13:H14" xr:uid="{00000000-0002-0000-0400-000005000000}"/>
    <dataValidation allowBlank="1" showInputMessage="1" showErrorMessage="1" prompt="This row &amp; rows 6, 8, 10, 12, &amp; 14 are cells for entering daily notes related to the calendar day in the cell above" sqref="B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400-000007000000}"/>
  </dataValidations>
  <printOptions horizontalCentered="1" verticalCentered="1"/>
  <pageMargins left="0.25" right="0.25" top="0.5" bottom="0.5" header="0.3" footer="0.3"/>
  <pageSetup scale="95" orientation="landscape" r:id="rId1"/>
  <headerFooter differentFirst="1"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style="1" customWidth="1"/>
    <col min="2" max="2" width="18.21875" style="1" customWidth="1"/>
    <col min="3" max="8" width="17.6640625" style="1" customWidth="1"/>
    <col min="9" max="9" width="2.6640625" style="1" customWidth="1"/>
    <col min="10" max="10" width="12" style="1" customWidth="1"/>
    <col min="11" max="16384" width="8.77734375" style="1"/>
  </cols>
  <sheetData>
    <row r="1" spans="2:8" s="14" customFormat="1" ht="60" customHeight="1" x14ac:dyDescent="0.3">
      <c r="B1" s="19" t="str">
        <f ca="1">"June "&amp;CalendarYear</f>
        <v>June 2024</v>
      </c>
      <c r="C1" s="15"/>
      <c r="D1" s="15"/>
      <c r="E1" s="15"/>
      <c r="F1" s="15"/>
      <c r="G1" s="15"/>
      <c r="H1" s="18"/>
    </row>
    <row r="2" spans="2:8" ht="21.75" customHeight="1" thickBot="1" x14ac:dyDescent="0.35">
      <c r="B2" s="2" t="str">
        <f>IF(WeekStart="SUNDAY", "SUNDAY","MONDAY")</f>
        <v>SUNDAY</v>
      </c>
      <c r="C2" s="2" t="str">
        <f t="shared" ref="C2:H2" ca="1" si="0">UPPER(TEXT(C3,"dddd"))</f>
        <v>MONDAY</v>
      </c>
      <c r="D2" s="2" t="str">
        <f t="shared" ca="1" si="0"/>
        <v>TUESDAY</v>
      </c>
      <c r="E2" s="2" t="str">
        <f t="shared" ca="1" si="0"/>
        <v>WEDNESDAY</v>
      </c>
      <c r="F2" s="2" t="str">
        <f t="shared" ca="1" si="0"/>
        <v>THURSDAY</v>
      </c>
      <c r="G2" s="2" t="str">
        <f t="shared" ca="1" si="0"/>
        <v>FRIDAY</v>
      </c>
      <c r="H2" s="2" t="str">
        <f t="shared" ca="1" si="0"/>
        <v>SATURDAY</v>
      </c>
    </row>
    <row r="3" spans="2:8" ht="19.5" customHeight="1" x14ac:dyDescent="0.3">
      <c r="B3" s="6">
        <f t="array" ref="B3:H3" ca="1">DaysAndWeeks+DATE(CalendarYear,6,1)-WEEKDAY(DATE(CalendarYear,6,1),(WeekStart="Monday")+1)+1</f>
        <v>45438</v>
      </c>
      <c r="C3" s="6">
        <f ca="1"/>
        <v>45439</v>
      </c>
      <c r="D3" s="6">
        <f ca="1"/>
        <v>45440</v>
      </c>
      <c r="E3" s="6">
        <f ca="1"/>
        <v>45441</v>
      </c>
      <c r="F3" s="6">
        <f ca="1"/>
        <v>45442</v>
      </c>
      <c r="G3" s="6">
        <f ca="1"/>
        <v>45443</v>
      </c>
      <c r="H3" s="6">
        <f ca="1"/>
        <v>45444</v>
      </c>
    </row>
    <row r="4" spans="2:8" ht="57.9" customHeight="1" x14ac:dyDescent="0.3">
      <c r="B4" s="8"/>
      <c r="C4" s="8"/>
      <c r="D4" s="8"/>
      <c r="E4" s="8"/>
      <c r="F4" s="8"/>
      <c r="G4" s="8"/>
      <c r="H4" s="8"/>
    </row>
    <row r="5" spans="2:8" ht="19.5" customHeight="1" x14ac:dyDescent="0.3">
      <c r="B5" s="13">
        <f t="array" ref="B5:H5" ca="1">DaysAndWeeks+DATE(CalendarYear,6,1)-WEEKDAY(DATE(CalendarYear,6,1),(WeekStart="Monday")+1)+8</f>
        <v>45445</v>
      </c>
      <c r="C5" s="13">
        <f ca="1"/>
        <v>45446</v>
      </c>
      <c r="D5" s="13">
        <f ca="1"/>
        <v>45447</v>
      </c>
      <c r="E5" s="13">
        <f ca="1"/>
        <v>45448</v>
      </c>
      <c r="F5" s="13">
        <f ca="1"/>
        <v>45449</v>
      </c>
      <c r="G5" s="13">
        <f ca="1"/>
        <v>45450</v>
      </c>
      <c r="H5" s="13">
        <f ca="1"/>
        <v>45451</v>
      </c>
    </row>
    <row r="6" spans="2:8" ht="57.9" customHeight="1" x14ac:dyDescent="0.3">
      <c r="B6" s="11"/>
      <c r="C6" s="11"/>
      <c r="D6" s="11"/>
      <c r="E6" s="11"/>
      <c r="F6" s="11"/>
      <c r="G6" s="11"/>
      <c r="H6" s="11"/>
    </row>
    <row r="7" spans="2:8" ht="19.5" customHeight="1" x14ac:dyDescent="0.3">
      <c r="B7" s="6">
        <f t="array" ref="B7:H7" ca="1">DaysAndWeeks+DATE(CalendarYear,6,1)-WEEKDAY(DATE(CalendarYear,6,1),(WeekStart="Monday")+1)+15</f>
        <v>45452</v>
      </c>
      <c r="C7" s="6">
        <f ca="1"/>
        <v>45453</v>
      </c>
      <c r="D7" s="6">
        <f ca="1"/>
        <v>45454</v>
      </c>
      <c r="E7" s="6">
        <f ca="1"/>
        <v>45455</v>
      </c>
      <c r="F7" s="6">
        <f ca="1"/>
        <v>45456</v>
      </c>
      <c r="G7" s="6">
        <f ca="1"/>
        <v>45457</v>
      </c>
      <c r="H7" s="6">
        <f ca="1"/>
        <v>45458</v>
      </c>
    </row>
    <row r="8" spans="2:8" ht="57.9" customHeight="1" x14ac:dyDescent="0.3">
      <c r="B8" s="8"/>
      <c r="C8" s="8"/>
      <c r="D8" s="8"/>
      <c r="E8" s="8"/>
      <c r="F8" s="8"/>
      <c r="G8" s="8"/>
      <c r="H8" s="8"/>
    </row>
    <row r="9" spans="2:8" ht="19.5" customHeight="1" x14ac:dyDescent="0.3">
      <c r="B9" s="13">
        <f t="array" ref="B9:H9" ca="1">DaysAndWeeks+DATE(CalendarYear,6,1)-WEEKDAY(DATE(CalendarYear,6,1),(WeekStart="Monday")+1)+22</f>
        <v>45459</v>
      </c>
      <c r="C9" s="13">
        <f ca="1"/>
        <v>45460</v>
      </c>
      <c r="D9" s="13">
        <f ca="1"/>
        <v>45461</v>
      </c>
      <c r="E9" s="13">
        <f ca="1"/>
        <v>45462</v>
      </c>
      <c r="F9" s="13">
        <f ca="1"/>
        <v>45463</v>
      </c>
      <c r="G9" s="13">
        <f ca="1"/>
        <v>45464</v>
      </c>
      <c r="H9" s="13">
        <f ca="1"/>
        <v>45465</v>
      </c>
    </row>
    <row r="10" spans="2:8" ht="57.9" customHeight="1" x14ac:dyDescent="0.3">
      <c r="B10" s="11"/>
      <c r="C10" s="11"/>
      <c r="D10" s="11"/>
      <c r="E10" s="11"/>
      <c r="F10" s="11"/>
      <c r="G10" s="11"/>
      <c r="H10" s="11"/>
    </row>
    <row r="11" spans="2:8" ht="19.5" customHeight="1" x14ac:dyDescent="0.3">
      <c r="B11" s="6">
        <f t="array" ref="B11:H11" ca="1">DaysAndWeeks+DATE(CalendarYear,6,1)-WEEKDAY(DATE(CalendarYear,6,1),(WeekStart="Monday")+1)+29</f>
        <v>45466</v>
      </c>
      <c r="C11" s="6">
        <f ca="1"/>
        <v>45467</v>
      </c>
      <c r="D11" s="6">
        <f ca="1"/>
        <v>45468</v>
      </c>
      <c r="E11" s="6">
        <f ca="1"/>
        <v>45469</v>
      </c>
      <c r="F11" s="6">
        <f ca="1"/>
        <v>45470</v>
      </c>
      <c r="G11" s="6">
        <f ca="1"/>
        <v>45471</v>
      </c>
      <c r="H11" s="6">
        <f ca="1"/>
        <v>45472</v>
      </c>
    </row>
    <row r="12" spans="2:8" ht="57.9" customHeight="1" x14ac:dyDescent="0.3">
      <c r="B12" s="8"/>
      <c r="C12" s="8"/>
      <c r="D12" s="8"/>
      <c r="E12" s="8"/>
      <c r="F12" s="8"/>
      <c r="G12" s="8"/>
      <c r="H12" s="8"/>
    </row>
    <row r="13" spans="2:8" ht="19.5" customHeight="1" x14ac:dyDescent="0.3">
      <c r="B13" s="13">
        <f t="array" ref="B13:C13" ca="1">DaysAndWeeks+DATE(CalendarYear,6,1)-WEEKDAY(DATE(CalendarYear,6,1),(WeekStart="Monday")+1)+36</f>
        <v>45473</v>
      </c>
      <c r="C13" s="13">
        <f ca="1"/>
        <v>45474</v>
      </c>
      <c r="D13" s="21" t="s">
        <v>4</v>
      </c>
      <c r="E13" s="22"/>
      <c r="F13" s="22"/>
      <c r="G13" s="22"/>
      <c r="H13" s="22"/>
    </row>
    <row r="14" spans="2:8" ht="57.9" customHeight="1" x14ac:dyDescent="0.3">
      <c r="B14" s="11"/>
      <c r="C14" s="11"/>
      <c r="D14" s="21"/>
      <c r="E14" s="22"/>
      <c r="F14" s="22"/>
      <c r="G14" s="22"/>
      <c r="H14" s="22"/>
    </row>
  </sheetData>
  <mergeCells count="2">
    <mergeCell ref="D13:D14"/>
    <mergeCell ref="E13:H14"/>
  </mergeCells>
  <conditionalFormatting sqref="B3:G3">
    <cfRule type="expression" dxfId="13" priority="1">
      <formula>DAY(B3)&gt;8</formula>
    </cfRule>
  </conditionalFormatting>
  <conditionalFormatting sqref="B11:H11 B13:C13">
    <cfRule type="expression" dxfId="12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5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500-000001000000}"/>
    <dataValidation allowBlank="1" showInputMessage="1" showErrorMessage="1" prompt="June month calendar" sqref="A1" xr:uid="{00000000-0002-0000-0500-000002000000}"/>
    <dataValidation allowBlank="1" showInputMessage="1" showErrorMessage="1" prompt="Enter Notes in the cell at right" sqref="D13:D14" xr:uid="{00000000-0002-0000-0500-000003000000}"/>
    <dataValidation allowBlank="1" showInputMessage="1" showErrorMessage="1" prompt="Enter Notes in this cell" sqref="E13:H14" xr:uid="{00000000-0002-0000-0500-000004000000}"/>
    <dataValidation allowBlank="1" showInputMessage="1" showErrorMessage="1" prompt="This row &amp; rows 6, 8, 10, 12, &amp; 14 are cells for entering daily notes related to the calendar day in the cell above" sqref="B4" xr:uid="{00000000-0002-0000-05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" xr:uid="{00000000-0002-0000-05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500-000007000000}"/>
  </dataValidations>
  <printOptions horizontalCentered="1" verticalCentered="1"/>
  <pageMargins left="0.25" right="0.25" top="0.5" bottom="0.5" header="0.3" footer="0.3"/>
  <pageSetup scale="95" orientation="landscape" r:id="rId1"/>
  <headerFooter differentFirst="1"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B1:H14"/>
  <sheetViews>
    <sheetView showGridLines="0" zoomScaleNormal="100" workbookViewId="0"/>
  </sheetViews>
  <sheetFormatPr defaultColWidth="8.77734375" defaultRowHeight="14.4" x14ac:dyDescent="0.3"/>
  <cols>
    <col min="1" max="1" width="2.6640625" style="1" customWidth="1"/>
    <col min="2" max="2" width="18.21875" style="1" customWidth="1"/>
    <col min="3" max="8" width="17.6640625" style="1" customWidth="1"/>
    <col min="9" max="9" width="2.6640625" style="1" customWidth="1"/>
    <col min="10" max="10" width="12" style="1" customWidth="1"/>
    <col min="11" max="16384" width="8.77734375" style="1"/>
  </cols>
  <sheetData>
    <row r="1" spans="2:8" s="14" customFormat="1" ht="60" customHeight="1" x14ac:dyDescent="0.3">
      <c r="B1" s="19" t="str">
        <f ca="1">"July "&amp;CalendarYear</f>
        <v>July 2024</v>
      </c>
      <c r="C1" s="15"/>
      <c r="D1" s="15"/>
      <c r="E1" s="15"/>
      <c r="F1" s="15"/>
      <c r="G1" s="15"/>
      <c r="H1" s="18"/>
    </row>
    <row r="2" spans="2:8" ht="21.75" customHeight="1" thickBot="1" x14ac:dyDescent="0.35">
      <c r="B2" s="2" t="str">
        <f>IF(WeekStart="SUNDAY", "SUNDAY","MONDAY")</f>
        <v>SUNDAY</v>
      </c>
      <c r="C2" s="2" t="str">
        <f t="shared" ref="C2:H2" ca="1" si="0">UPPER(TEXT(C3,"dddd"))</f>
        <v>MONDAY</v>
      </c>
      <c r="D2" s="2" t="str">
        <f t="shared" ca="1" si="0"/>
        <v>TUESDAY</v>
      </c>
      <c r="E2" s="2" t="str">
        <f t="shared" ca="1" si="0"/>
        <v>WEDNESDAY</v>
      </c>
      <c r="F2" s="2" t="str">
        <f t="shared" ca="1" si="0"/>
        <v>THURSDAY</v>
      </c>
      <c r="G2" s="2" t="str">
        <f t="shared" ca="1" si="0"/>
        <v>FRIDAY</v>
      </c>
      <c r="H2" s="2" t="str">
        <f t="shared" ca="1" si="0"/>
        <v>SATURDAY</v>
      </c>
    </row>
    <row r="3" spans="2:8" ht="19.5" customHeight="1" x14ac:dyDescent="0.3">
      <c r="B3" s="6">
        <f t="array" ref="B3:H3" ca="1">DaysAndWeeks+DATE(CalendarYear,7,1)-WEEKDAY(DATE(CalendarYear,7,1),(WeekStart="Monday")+1)+1</f>
        <v>45473</v>
      </c>
      <c r="C3" s="6">
        <f ca="1"/>
        <v>45474</v>
      </c>
      <c r="D3" s="6">
        <f ca="1"/>
        <v>45475</v>
      </c>
      <c r="E3" s="6">
        <f ca="1"/>
        <v>45476</v>
      </c>
      <c r="F3" s="6">
        <f ca="1"/>
        <v>45477</v>
      </c>
      <c r="G3" s="6">
        <f ca="1"/>
        <v>45478</v>
      </c>
      <c r="H3" s="6">
        <f ca="1"/>
        <v>45479</v>
      </c>
    </row>
    <row r="4" spans="2:8" ht="57.9" customHeight="1" x14ac:dyDescent="0.3">
      <c r="B4" s="8"/>
      <c r="C4" s="8"/>
      <c r="D4" s="8"/>
      <c r="E4" s="8"/>
      <c r="F4" s="8"/>
      <c r="G4" s="8"/>
      <c r="H4" s="8"/>
    </row>
    <row r="5" spans="2:8" ht="19.5" customHeight="1" x14ac:dyDescent="0.3">
      <c r="B5" s="13">
        <f t="array" ref="B5:H5" ca="1">DaysAndWeeks+DATE(CalendarYear,7,1)-WEEKDAY(DATE(CalendarYear,7,1),(WeekStart="Monday")+1)+8</f>
        <v>45480</v>
      </c>
      <c r="C5" s="13">
        <f ca="1"/>
        <v>45481</v>
      </c>
      <c r="D5" s="13">
        <f ca="1"/>
        <v>45482</v>
      </c>
      <c r="E5" s="13">
        <f ca="1"/>
        <v>45483</v>
      </c>
      <c r="F5" s="13">
        <f ca="1"/>
        <v>45484</v>
      </c>
      <c r="G5" s="13">
        <f ca="1"/>
        <v>45485</v>
      </c>
      <c r="H5" s="13">
        <f ca="1"/>
        <v>45486</v>
      </c>
    </row>
    <row r="6" spans="2:8" ht="57.9" customHeight="1" x14ac:dyDescent="0.3">
      <c r="B6" s="11"/>
      <c r="C6" s="11"/>
      <c r="D6" s="11"/>
      <c r="E6" s="11"/>
      <c r="F6" s="11"/>
      <c r="G6" s="11"/>
      <c r="H6" s="11"/>
    </row>
    <row r="7" spans="2:8" ht="19.5" customHeight="1" x14ac:dyDescent="0.3">
      <c r="B7" s="6">
        <f t="array" ref="B7:H7" ca="1">DaysAndWeeks+DATE(CalendarYear,7,1)-WEEKDAY(DATE(CalendarYear,7,1),(WeekStart="Monday")+1)+15</f>
        <v>45487</v>
      </c>
      <c r="C7" s="6">
        <f ca="1"/>
        <v>45488</v>
      </c>
      <c r="D7" s="6">
        <f ca="1"/>
        <v>45489</v>
      </c>
      <c r="E7" s="6">
        <f ca="1"/>
        <v>45490</v>
      </c>
      <c r="F7" s="6">
        <f ca="1"/>
        <v>45491</v>
      </c>
      <c r="G7" s="6">
        <f ca="1"/>
        <v>45492</v>
      </c>
      <c r="H7" s="6">
        <f ca="1"/>
        <v>45493</v>
      </c>
    </row>
    <row r="8" spans="2:8" ht="57.9" customHeight="1" x14ac:dyDescent="0.3">
      <c r="B8" s="8"/>
      <c r="C8" s="8"/>
      <c r="D8" s="8"/>
      <c r="E8" s="8"/>
      <c r="F8" s="8"/>
      <c r="G8" s="8"/>
      <c r="H8" s="8"/>
    </row>
    <row r="9" spans="2:8" ht="19.5" customHeight="1" x14ac:dyDescent="0.3">
      <c r="B9" s="13">
        <f t="array" ref="B9:H9" ca="1">DaysAndWeeks+DATE(CalendarYear,7,1)-WEEKDAY(DATE(CalendarYear,7,1),(WeekStart="Monday")+1)+22</f>
        <v>45494</v>
      </c>
      <c r="C9" s="13">
        <f ca="1"/>
        <v>45495</v>
      </c>
      <c r="D9" s="13">
        <f ca="1"/>
        <v>45496</v>
      </c>
      <c r="E9" s="13">
        <f ca="1"/>
        <v>45497</v>
      </c>
      <c r="F9" s="13">
        <f ca="1"/>
        <v>45498</v>
      </c>
      <c r="G9" s="13">
        <f ca="1"/>
        <v>45499</v>
      </c>
      <c r="H9" s="13">
        <f ca="1"/>
        <v>45500</v>
      </c>
    </row>
    <row r="10" spans="2:8" ht="57.9" customHeight="1" x14ac:dyDescent="0.3">
      <c r="B10" s="11"/>
      <c r="C10" s="11"/>
      <c r="D10" s="11"/>
      <c r="E10" s="11"/>
      <c r="F10" s="11"/>
      <c r="G10" s="11"/>
      <c r="H10" s="11"/>
    </row>
    <row r="11" spans="2:8" ht="19.5" customHeight="1" x14ac:dyDescent="0.3">
      <c r="B11" s="6">
        <f t="array" ref="B11:H11" ca="1">DaysAndWeeks+DATE(CalendarYear,7,1)-WEEKDAY(DATE(CalendarYear,7,1),(WeekStart="Monday")+1)+29</f>
        <v>45501</v>
      </c>
      <c r="C11" s="6">
        <f ca="1"/>
        <v>45502</v>
      </c>
      <c r="D11" s="6">
        <f ca="1"/>
        <v>45503</v>
      </c>
      <c r="E11" s="6">
        <f ca="1"/>
        <v>45504</v>
      </c>
      <c r="F11" s="6">
        <f ca="1"/>
        <v>45505</v>
      </c>
      <c r="G11" s="6">
        <f ca="1"/>
        <v>45506</v>
      </c>
      <c r="H11" s="6">
        <f ca="1"/>
        <v>45507</v>
      </c>
    </row>
    <row r="12" spans="2:8" ht="57.9" customHeight="1" x14ac:dyDescent="0.3">
      <c r="B12" s="8"/>
      <c r="C12" s="8"/>
      <c r="D12" s="8"/>
      <c r="E12" s="8"/>
      <c r="F12" s="8"/>
      <c r="G12" s="8"/>
      <c r="H12" s="8"/>
    </row>
    <row r="13" spans="2:8" ht="19.5" customHeight="1" x14ac:dyDescent="0.3">
      <c r="B13" s="13">
        <f t="array" ref="B13:C13" ca="1">DaysAndWeeks+DATE(CalendarYear,7,1)-WEEKDAY(DATE(CalendarYear,7,1),(WeekStart="Monday")+1)+36</f>
        <v>45508</v>
      </c>
      <c r="C13" s="13">
        <f ca="1"/>
        <v>45509</v>
      </c>
      <c r="D13" s="21" t="s">
        <v>4</v>
      </c>
      <c r="E13" s="22"/>
      <c r="F13" s="22"/>
      <c r="G13" s="22"/>
      <c r="H13" s="22"/>
    </row>
    <row r="14" spans="2:8" ht="57.9" customHeight="1" x14ac:dyDescent="0.3">
      <c r="B14" s="11"/>
      <c r="C14" s="11"/>
      <c r="D14" s="21"/>
      <c r="E14" s="22"/>
      <c r="F14" s="22"/>
      <c r="G14" s="22"/>
      <c r="H14" s="22"/>
    </row>
  </sheetData>
  <mergeCells count="2">
    <mergeCell ref="D13:D14"/>
    <mergeCell ref="E13:H14"/>
  </mergeCells>
  <conditionalFormatting sqref="B3:G3">
    <cfRule type="expression" dxfId="11" priority="1">
      <formula>DAY(B3)&gt;8</formula>
    </cfRule>
  </conditionalFormatting>
  <conditionalFormatting sqref="B11:H11 B13:C13">
    <cfRule type="expression" dxfId="10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6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600-000001000000}"/>
    <dataValidation allowBlank="1" showInputMessage="1" showErrorMessage="1" prompt="July month calendar" sqref="A1" xr:uid="{00000000-0002-0000-0600-000002000000}"/>
    <dataValidation allowBlank="1" showInputMessage="1" showErrorMessage="1" prompt="Enter Notes in the cell at right" sqref="D13:D14" xr:uid="{00000000-0002-0000-0600-000003000000}"/>
    <dataValidation allowBlank="1" showInputMessage="1" showErrorMessage="1" prompt="Enter Notes in this cell" sqref="E13:H14" xr:uid="{00000000-0002-0000-0600-000004000000}"/>
    <dataValidation allowBlank="1" showInputMessage="1" showErrorMessage="1" prompt="This row &amp; rows 6, 8, 10, 12, &amp; 14 are cells for entering daily notes related to the calendar day in the cell above" sqref="B4" xr:uid="{00000000-0002-0000-06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600-000007000000}"/>
  </dataValidations>
  <printOptions horizontalCentered="1" verticalCentered="1"/>
  <pageMargins left="0.25" right="0.25" top="0.5" bottom="0.5" header="0.3" footer="0.3"/>
  <pageSetup scale="95" orientation="landscape" r:id="rId1"/>
  <headerFooter differentFirst="1"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style="1" customWidth="1"/>
    <col min="2" max="2" width="18.21875" style="1" customWidth="1"/>
    <col min="3" max="8" width="17.6640625" style="1" customWidth="1"/>
    <col min="9" max="9" width="2.6640625" style="1" customWidth="1"/>
    <col min="10" max="10" width="12" style="1" customWidth="1"/>
    <col min="11" max="16384" width="8.77734375" style="1"/>
  </cols>
  <sheetData>
    <row r="1" spans="2:8" s="14" customFormat="1" ht="60" customHeight="1" x14ac:dyDescent="0.3">
      <c r="B1" s="19" t="str">
        <f ca="1">"August "&amp;CalendarYear</f>
        <v>August 2024</v>
      </c>
      <c r="C1" s="15"/>
      <c r="D1" s="15"/>
      <c r="E1" s="15"/>
      <c r="F1" s="15"/>
      <c r="G1" s="15"/>
      <c r="H1" s="18"/>
    </row>
    <row r="2" spans="2:8" ht="21.75" customHeight="1" thickBot="1" x14ac:dyDescent="0.35">
      <c r="B2" s="2" t="str">
        <f>IF(WeekStart="SUNDAY", "SUNDAY","MONDAY")</f>
        <v>SUNDAY</v>
      </c>
      <c r="C2" s="2" t="str">
        <f t="shared" ref="C2:H2" ca="1" si="0">UPPER(TEXT(C3,"dddd"))</f>
        <v>MONDAY</v>
      </c>
      <c r="D2" s="2" t="str">
        <f t="shared" ca="1" si="0"/>
        <v>TUESDAY</v>
      </c>
      <c r="E2" s="2" t="str">
        <f t="shared" ca="1" si="0"/>
        <v>WEDNESDAY</v>
      </c>
      <c r="F2" s="2" t="str">
        <f t="shared" ca="1" si="0"/>
        <v>THURSDAY</v>
      </c>
      <c r="G2" s="2" t="str">
        <f t="shared" ca="1" si="0"/>
        <v>FRIDAY</v>
      </c>
      <c r="H2" s="2" t="str">
        <f t="shared" ca="1" si="0"/>
        <v>SATURDAY</v>
      </c>
    </row>
    <row r="3" spans="2:8" ht="19.5" customHeight="1" x14ac:dyDescent="0.3">
      <c r="B3" s="6">
        <f t="array" ref="B3:H3" ca="1">DaysAndWeeks+DATE(CalendarYear,8,1)-WEEKDAY(DATE(CalendarYear,8,1),(WeekStart="Monday")+1)+1</f>
        <v>45501</v>
      </c>
      <c r="C3" s="6">
        <f ca="1"/>
        <v>45502</v>
      </c>
      <c r="D3" s="6">
        <f ca="1"/>
        <v>45503</v>
      </c>
      <c r="E3" s="6">
        <f ca="1"/>
        <v>45504</v>
      </c>
      <c r="F3" s="6">
        <f ca="1"/>
        <v>45505</v>
      </c>
      <c r="G3" s="6">
        <f ca="1"/>
        <v>45506</v>
      </c>
      <c r="H3" s="6">
        <f ca="1"/>
        <v>45507</v>
      </c>
    </row>
    <row r="4" spans="2:8" ht="57.9" customHeight="1" x14ac:dyDescent="0.3">
      <c r="B4" s="8"/>
      <c r="C4" s="8"/>
      <c r="D4" s="8"/>
      <c r="E4" s="8"/>
      <c r="F4" s="8"/>
      <c r="G4" s="8"/>
      <c r="H4" s="8"/>
    </row>
    <row r="5" spans="2:8" ht="19.5" customHeight="1" x14ac:dyDescent="0.3">
      <c r="B5" s="13">
        <f t="array" ref="B5:H5" ca="1">DaysAndWeeks+DATE(CalendarYear,8,1)-WEEKDAY(DATE(CalendarYear,8,1),(WeekStart="Monday")+1)+8</f>
        <v>45508</v>
      </c>
      <c r="C5" s="13">
        <f ca="1"/>
        <v>45509</v>
      </c>
      <c r="D5" s="13">
        <f ca="1"/>
        <v>45510</v>
      </c>
      <c r="E5" s="13">
        <f ca="1"/>
        <v>45511</v>
      </c>
      <c r="F5" s="13">
        <f ca="1"/>
        <v>45512</v>
      </c>
      <c r="G5" s="13">
        <f ca="1"/>
        <v>45513</v>
      </c>
      <c r="H5" s="13">
        <f ca="1"/>
        <v>45514</v>
      </c>
    </row>
    <row r="6" spans="2:8" ht="57.9" customHeight="1" x14ac:dyDescent="0.3">
      <c r="B6" s="11"/>
      <c r="C6" s="11"/>
      <c r="D6" s="11"/>
      <c r="E6" s="11"/>
      <c r="F6" s="11"/>
      <c r="G6" s="11"/>
      <c r="H6" s="11"/>
    </row>
    <row r="7" spans="2:8" ht="19.5" customHeight="1" x14ac:dyDescent="0.3">
      <c r="B7" s="6">
        <f t="array" ref="B7:H7" ca="1">DaysAndWeeks+DATE(CalendarYear,8,1)-WEEKDAY(DATE(CalendarYear,8,1),(WeekStart="Monday")+1)+15</f>
        <v>45515</v>
      </c>
      <c r="C7" s="6">
        <f ca="1"/>
        <v>45516</v>
      </c>
      <c r="D7" s="6">
        <f ca="1"/>
        <v>45517</v>
      </c>
      <c r="E7" s="6">
        <f ca="1"/>
        <v>45518</v>
      </c>
      <c r="F7" s="6">
        <f ca="1"/>
        <v>45519</v>
      </c>
      <c r="G7" s="6">
        <f ca="1"/>
        <v>45520</v>
      </c>
      <c r="H7" s="6">
        <f ca="1"/>
        <v>45521</v>
      </c>
    </row>
    <row r="8" spans="2:8" ht="57.9" customHeight="1" x14ac:dyDescent="0.3">
      <c r="B8" s="8"/>
      <c r="C8" s="8"/>
      <c r="D8" s="8"/>
      <c r="E8" s="8"/>
      <c r="F8" s="8"/>
      <c r="G8" s="8"/>
      <c r="H8" s="8"/>
    </row>
    <row r="9" spans="2:8" ht="19.5" customHeight="1" x14ac:dyDescent="0.3">
      <c r="B9" s="13">
        <f t="array" ref="B9:H9" ca="1">DaysAndWeeks+DATE(CalendarYear,8,1)-WEEKDAY(DATE(CalendarYear,8,1),(WeekStart="Monday")+1)+22</f>
        <v>45522</v>
      </c>
      <c r="C9" s="13">
        <f ca="1"/>
        <v>45523</v>
      </c>
      <c r="D9" s="13">
        <f ca="1"/>
        <v>45524</v>
      </c>
      <c r="E9" s="13">
        <f ca="1"/>
        <v>45525</v>
      </c>
      <c r="F9" s="13">
        <f ca="1"/>
        <v>45526</v>
      </c>
      <c r="G9" s="13">
        <f ca="1"/>
        <v>45527</v>
      </c>
      <c r="H9" s="13">
        <f ca="1"/>
        <v>45528</v>
      </c>
    </row>
    <row r="10" spans="2:8" ht="57.9" customHeight="1" x14ac:dyDescent="0.3">
      <c r="B10" s="11"/>
      <c r="C10" s="11"/>
      <c r="D10" s="11"/>
      <c r="E10" s="11"/>
      <c r="F10" s="11"/>
      <c r="G10" s="11"/>
      <c r="H10" s="11"/>
    </row>
    <row r="11" spans="2:8" ht="19.5" customHeight="1" x14ac:dyDescent="0.3">
      <c r="B11" s="6">
        <f t="array" ref="B11:H11" ca="1">DaysAndWeeks+DATE(CalendarYear,8,1)-WEEKDAY(DATE(CalendarYear,8,1),(WeekStart="Monday")+1)+29</f>
        <v>45529</v>
      </c>
      <c r="C11" s="6">
        <f ca="1"/>
        <v>45530</v>
      </c>
      <c r="D11" s="6">
        <f ca="1"/>
        <v>45531</v>
      </c>
      <c r="E11" s="6">
        <f ca="1"/>
        <v>45532</v>
      </c>
      <c r="F11" s="6">
        <f ca="1"/>
        <v>45533</v>
      </c>
      <c r="G11" s="6">
        <f ca="1"/>
        <v>45534</v>
      </c>
      <c r="H11" s="6">
        <f ca="1"/>
        <v>45535</v>
      </c>
    </row>
    <row r="12" spans="2:8" ht="57.9" customHeight="1" x14ac:dyDescent="0.3">
      <c r="B12" s="8"/>
      <c r="C12" s="8"/>
      <c r="D12" s="8"/>
      <c r="E12" s="8"/>
      <c r="F12" s="8"/>
      <c r="G12" s="8"/>
      <c r="H12" s="8"/>
    </row>
    <row r="13" spans="2:8" ht="19.5" customHeight="1" x14ac:dyDescent="0.3">
      <c r="B13" s="13">
        <f t="array" ref="B13:C13" ca="1">DaysAndWeeks+DATE(CalendarYear,8,1)-WEEKDAY(DATE(CalendarYear,8,1),(WeekStart="Monday")+1)+36</f>
        <v>45536</v>
      </c>
      <c r="C13" s="13">
        <f ca="1"/>
        <v>45537</v>
      </c>
      <c r="D13" s="21" t="s">
        <v>4</v>
      </c>
      <c r="E13" s="22"/>
      <c r="F13" s="22"/>
      <c r="G13" s="22"/>
      <c r="H13" s="22"/>
    </row>
    <row r="14" spans="2:8" ht="57.9" customHeight="1" x14ac:dyDescent="0.3">
      <c r="B14" s="11"/>
      <c r="C14" s="11"/>
      <c r="D14" s="21"/>
      <c r="E14" s="22"/>
      <c r="F14" s="22"/>
      <c r="G14" s="22"/>
      <c r="H14" s="22"/>
    </row>
  </sheetData>
  <mergeCells count="2">
    <mergeCell ref="D13:D14"/>
    <mergeCell ref="E13:H14"/>
  </mergeCells>
  <conditionalFormatting sqref="B3:G3">
    <cfRule type="expression" dxfId="9" priority="1">
      <formula>DAY(B3)&gt;8</formula>
    </cfRule>
  </conditionalFormatting>
  <conditionalFormatting sqref="B11:H11 B13:C13">
    <cfRule type="expression" dxfId="8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7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700-000001000000}"/>
    <dataValidation allowBlank="1" showInputMessage="1" showErrorMessage="1" prompt="Enter Notes in the cell at right" sqref="D13:D14" xr:uid="{00000000-0002-0000-0700-000002000000}"/>
    <dataValidation allowBlank="1" showInputMessage="1" showErrorMessage="1" prompt="Enter Notes in this cell" sqref="E13:H14" xr:uid="{00000000-0002-0000-0700-000003000000}"/>
    <dataValidation allowBlank="1" showInputMessage="1" showErrorMessage="1" prompt="This row &amp; rows 6, 8, 10, 12, &amp; 14 are cells for entering daily notes related to the calendar day in the cell above" sqref="B4" xr:uid="{00000000-0002-0000-07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" xr:uid="{00000000-0002-0000-0700-000005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700-000006000000}"/>
    <dataValidation allowBlank="1" showInputMessage="1" showErrorMessage="1" prompt="August month calendar" sqref="A1" xr:uid="{00000000-0002-0000-0700-000007000000}"/>
  </dataValidations>
  <printOptions horizontalCentered="1" verticalCentered="1"/>
  <pageMargins left="0.25" right="0.25" top="0.5" bottom="0.5" header="0.3" footer="0.3"/>
  <pageSetup scale="95" orientation="landscape" r:id="rId1"/>
  <headerFooter differentFirst="1"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style="1" customWidth="1"/>
    <col min="2" max="2" width="18.21875" style="1" customWidth="1"/>
    <col min="3" max="8" width="17.6640625" style="1" customWidth="1"/>
    <col min="9" max="9" width="2.6640625" style="1" customWidth="1"/>
    <col min="10" max="16384" width="8.77734375" style="1"/>
  </cols>
  <sheetData>
    <row r="1" spans="2:8" s="14" customFormat="1" ht="60" customHeight="1" x14ac:dyDescent="0.3">
      <c r="B1" s="19" t="str">
        <f ca="1">"November "&amp;CalendarYear</f>
        <v>November 2024</v>
      </c>
      <c r="C1" s="15"/>
      <c r="D1" s="15"/>
      <c r="E1" s="15"/>
      <c r="F1" s="15"/>
      <c r="G1" s="15"/>
      <c r="H1" s="18"/>
    </row>
    <row r="2" spans="2:8" ht="21.75" customHeight="1" thickBot="1" x14ac:dyDescent="0.35">
      <c r="B2" s="2" t="str">
        <f>IF(WeekStart="SUNDAY", "SUNDAY","MONDAY")</f>
        <v>SUNDAY</v>
      </c>
      <c r="C2" s="2" t="str">
        <f t="shared" ref="C2:H2" ca="1" si="0">UPPER(TEXT(C3,"dddd"))</f>
        <v>MONDAY</v>
      </c>
      <c r="D2" s="2" t="str">
        <f t="shared" ca="1" si="0"/>
        <v>TUESDAY</v>
      </c>
      <c r="E2" s="2" t="str">
        <f t="shared" ca="1" si="0"/>
        <v>WEDNESDAY</v>
      </c>
      <c r="F2" s="2" t="str">
        <f t="shared" ca="1" si="0"/>
        <v>THURSDAY</v>
      </c>
      <c r="G2" s="2" t="str">
        <f t="shared" ca="1" si="0"/>
        <v>FRIDAY</v>
      </c>
      <c r="H2" s="2" t="str">
        <f t="shared" ca="1" si="0"/>
        <v>SATURDAY</v>
      </c>
    </row>
    <row r="3" spans="2:8" ht="19.5" customHeight="1" x14ac:dyDescent="0.3">
      <c r="B3" s="6">
        <f t="array" ref="B3:H3" ca="1">DaysAndWeeks+DATE(CalendarYear,11,1)-WEEKDAY(DATE(CalendarYear,11,1),(WeekStart="Monday")+1)+1</f>
        <v>45592</v>
      </c>
      <c r="C3" s="6">
        <f ca="1"/>
        <v>45593</v>
      </c>
      <c r="D3" s="6">
        <f ca="1"/>
        <v>45594</v>
      </c>
      <c r="E3" s="6">
        <f ca="1"/>
        <v>45595</v>
      </c>
      <c r="F3" s="6">
        <f ca="1"/>
        <v>45596</v>
      </c>
      <c r="G3" s="6">
        <f ca="1"/>
        <v>45597</v>
      </c>
      <c r="H3" s="6">
        <f ca="1"/>
        <v>45598</v>
      </c>
    </row>
    <row r="4" spans="2:8" ht="57.9" customHeight="1" x14ac:dyDescent="0.3">
      <c r="B4" s="8"/>
      <c r="C4" s="8"/>
      <c r="D4" s="8"/>
      <c r="E4" s="8"/>
      <c r="F4" s="8"/>
      <c r="G4" s="8"/>
      <c r="H4" s="8"/>
    </row>
    <row r="5" spans="2:8" ht="19.5" customHeight="1" x14ac:dyDescent="0.3">
      <c r="B5" s="13">
        <f t="array" ref="B5:H5" ca="1">DaysAndWeeks+DATE(CalendarYear,11,1)-WEEKDAY(DATE(CalendarYear,11,1),(WeekStart="Monday")+1)+8</f>
        <v>45599</v>
      </c>
      <c r="C5" s="13">
        <f ca="1"/>
        <v>45600</v>
      </c>
      <c r="D5" s="13">
        <f ca="1"/>
        <v>45601</v>
      </c>
      <c r="E5" s="13">
        <f ca="1"/>
        <v>45602</v>
      </c>
      <c r="F5" s="13">
        <f ca="1"/>
        <v>45603</v>
      </c>
      <c r="G5" s="13">
        <f ca="1"/>
        <v>45604</v>
      </c>
      <c r="H5" s="13">
        <f ca="1"/>
        <v>45605</v>
      </c>
    </row>
    <row r="6" spans="2:8" ht="57.9" customHeight="1" x14ac:dyDescent="0.3">
      <c r="B6" s="11"/>
      <c r="C6" s="11"/>
      <c r="D6" s="11"/>
      <c r="E6" s="11"/>
      <c r="F6" s="11"/>
      <c r="G6" s="11"/>
      <c r="H6" s="11"/>
    </row>
    <row r="7" spans="2:8" ht="19.5" customHeight="1" x14ac:dyDescent="0.3">
      <c r="B7" s="6">
        <f t="array" ref="B7:H7" ca="1">DaysAndWeeks+DATE(CalendarYear,11,1)-WEEKDAY(DATE(CalendarYear,11,1),(WeekStart="Monday")+1)+15</f>
        <v>45606</v>
      </c>
      <c r="C7" s="6">
        <f ca="1"/>
        <v>45607</v>
      </c>
      <c r="D7" s="6">
        <f ca="1"/>
        <v>45608</v>
      </c>
      <c r="E7" s="6">
        <f ca="1"/>
        <v>45609</v>
      </c>
      <c r="F7" s="6">
        <f ca="1"/>
        <v>45610</v>
      </c>
      <c r="G7" s="6">
        <f ca="1"/>
        <v>45611</v>
      </c>
      <c r="H7" s="6">
        <f ca="1"/>
        <v>45612</v>
      </c>
    </row>
    <row r="8" spans="2:8" ht="57.9" customHeight="1" x14ac:dyDescent="0.3">
      <c r="B8" s="8"/>
      <c r="C8" s="8"/>
      <c r="D8" s="8"/>
      <c r="E8" s="8"/>
      <c r="F8" s="8"/>
      <c r="G8" s="8"/>
      <c r="H8" s="8"/>
    </row>
    <row r="9" spans="2:8" ht="19.5" customHeight="1" x14ac:dyDescent="0.3">
      <c r="B9" s="13">
        <f t="array" ref="B9:H9" ca="1">DaysAndWeeks+DATE(CalendarYear,11,1)-WEEKDAY(DATE(CalendarYear,11,1),(WeekStart="Monday")+1)+22</f>
        <v>45613</v>
      </c>
      <c r="C9" s="13">
        <f ca="1"/>
        <v>45614</v>
      </c>
      <c r="D9" s="13">
        <f ca="1"/>
        <v>45615</v>
      </c>
      <c r="E9" s="13">
        <f ca="1"/>
        <v>45616</v>
      </c>
      <c r="F9" s="13">
        <f ca="1"/>
        <v>45617</v>
      </c>
      <c r="G9" s="13">
        <f ca="1"/>
        <v>45618</v>
      </c>
      <c r="H9" s="13">
        <f ca="1"/>
        <v>45619</v>
      </c>
    </row>
    <row r="10" spans="2:8" ht="57.9" customHeight="1" x14ac:dyDescent="0.3">
      <c r="B10" s="11"/>
      <c r="C10" s="11"/>
      <c r="D10" s="11"/>
      <c r="E10" s="11"/>
      <c r="F10" s="11"/>
      <c r="G10" s="11"/>
      <c r="H10" s="11"/>
    </row>
    <row r="11" spans="2:8" ht="19.5" customHeight="1" x14ac:dyDescent="0.3">
      <c r="B11" s="6">
        <f t="array" ref="B11:H11" ca="1">DaysAndWeeks+DATE(CalendarYear,11,1)-WEEKDAY(DATE(CalendarYear,11,1),(WeekStart="Monday")+1)+29</f>
        <v>45620</v>
      </c>
      <c r="C11" s="6">
        <f ca="1"/>
        <v>45621</v>
      </c>
      <c r="D11" s="6">
        <f ca="1"/>
        <v>45622</v>
      </c>
      <c r="E11" s="6">
        <f ca="1"/>
        <v>45623</v>
      </c>
      <c r="F11" s="6">
        <f ca="1"/>
        <v>45624</v>
      </c>
      <c r="G11" s="6">
        <f ca="1"/>
        <v>45625</v>
      </c>
      <c r="H11" s="6">
        <f ca="1"/>
        <v>45626</v>
      </c>
    </row>
    <row r="12" spans="2:8" ht="57.9" customHeight="1" x14ac:dyDescent="0.3">
      <c r="B12" s="8"/>
      <c r="C12" s="8"/>
      <c r="D12" s="8"/>
      <c r="E12" s="8"/>
      <c r="F12" s="8"/>
      <c r="G12" s="8"/>
      <c r="H12" s="8"/>
    </row>
    <row r="13" spans="2:8" ht="19.5" customHeight="1" x14ac:dyDescent="0.3">
      <c r="B13" s="13">
        <f t="array" ref="B13:C13" ca="1">DaysAndWeeks+DATE(CalendarYear,11,1)-WEEKDAY(DATE(CalendarYear,11,1),(WeekStart="Monday")+1)+36</f>
        <v>45627</v>
      </c>
      <c r="C13" s="13">
        <f ca="1"/>
        <v>45628</v>
      </c>
      <c r="D13" s="21" t="s">
        <v>4</v>
      </c>
      <c r="E13" s="22"/>
      <c r="F13" s="22"/>
      <c r="G13" s="22"/>
      <c r="H13" s="22"/>
    </row>
    <row r="14" spans="2:8" ht="57.9" customHeight="1" x14ac:dyDescent="0.3">
      <c r="B14" s="11"/>
      <c r="C14" s="11"/>
      <c r="D14" s="21"/>
      <c r="E14" s="22"/>
      <c r="F14" s="22"/>
      <c r="G14" s="22"/>
      <c r="H14" s="22"/>
    </row>
  </sheetData>
  <mergeCells count="2">
    <mergeCell ref="D13:D14"/>
    <mergeCell ref="E13:H14"/>
  </mergeCells>
  <conditionalFormatting sqref="B3:G3">
    <cfRule type="expression" dxfId="3" priority="1">
      <formula>DAY(B3)&gt;8</formula>
    </cfRule>
  </conditionalFormatting>
  <conditionalFormatting sqref="B11:H11 B13:C13">
    <cfRule type="expression" dxfId="2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A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A00-000001000000}"/>
    <dataValidation allowBlank="1" showInputMessage="1" showErrorMessage="1" prompt="November month calendar" sqref="A1" xr:uid="{00000000-0002-0000-0A00-000002000000}"/>
    <dataValidation allowBlank="1" showInputMessage="1" showErrorMessage="1" prompt="Enter Notes in the cell at right" sqref="D13:D14" xr:uid="{00000000-0002-0000-0A00-000003000000}"/>
    <dataValidation allowBlank="1" showInputMessage="1" showErrorMessage="1" prompt="Enter Notes in this cell" sqref="E13:H14" xr:uid="{00000000-0002-0000-0A00-000004000000}"/>
    <dataValidation allowBlank="1" showInputMessage="1" showErrorMessage="1" prompt="This row &amp; rows 6, 8, 10, 12, &amp; 14 are cells for entering daily notes related to the calendar day in the cell above" sqref="B4" xr:uid="{00000000-0002-0000-0A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A00-000007000000}"/>
  </dataValidations>
  <printOptions horizontalCentered="1" verticalCentered="1"/>
  <pageMargins left="0.25" right="0.25" top="0.5" bottom="0.5" header="0.3" footer="0.3"/>
  <pageSetup scale="95" orientation="landscape" r:id="rId1"/>
  <headerFooter differentFirst="1"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style="1" customWidth="1"/>
    <col min="2" max="2" width="18.21875" style="1" customWidth="1"/>
    <col min="3" max="8" width="17.6640625" style="1" customWidth="1"/>
    <col min="9" max="9" width="2.6640625" style="1" customWidth="1"/>
    <col min="10" max="16384" width="8.77734375" style="1"/>
  </cols>
  <sheetData>
    <row r="1" spans="2:8" s="14" customFormat="1" ht="60" customHeight="1" x14ac:dyDescent="0.3">
      <c r="B1" s="19" t="str">
        <f ca="1">"December "&amp;CalendarYear</f>
        <v>December 2024</v>
      </c>
      <c r="C1" s="15"/>
      <c r="D1" s="15"/>
      <c r="E1" s="15"/>
      <c r="F1" s="15"/>
      <c r="G1" s="15"/>
      <c r="H1" s="18"/>
    </row>
    <row r="2" spans="2:8" ht="21.75" customHeight="1" thickBot="1" x14ac:dyDescent="0.35">
      <c r="B2" s="2" t="str">
        <f>IF(WeekStart="SUNDAY", "SUNDAY","MONDAY")</f>
        <v>SUNDAY</v>
      </c>
      <c r="C2" s="2" t="str">
        <f t="shared" ref="C2:H2" ca="1" si="0">UPPER(TEXT(C3,"dddd"))</f>
        <v>MONDAY</v>
      </c>
      <c r="D2" s="2" t="str">
        <f t="shared" ca="1" si="0"/>
        <v>TUESDAY</v>
      </c>
      <c r="E2" s="2" t="str">
        <f t="shared" ca="1" si="0"/>
        <v>WEDNESDAY</v>
      </c>
      <c r="F2" s="2" t="str">
        <f t="shared" ca="1" si="0"/>
        <v>THURSDAY</v>
      </c>
      <c r="G2" s="2" t="str">
        <f t="shared" ca="1" si="0"/>
        <v>FRIDAY</v>
      </c>
      <c r="H2" s="2" t="str">
        <f t="shared" ca="1" si="0"/>
        <v>SATURDAY</v>
      </c>
    </row>
    <row r="3" spans="2:8" ht="19.5" customHeight="1" x14ac:dyDescent="0.3">
      <c r="B3" s="6">
        <f t="array" ref="B3:H3" ca="1">DaysAndWeeks+DATE(CalendarYear,12,1)-WEEKDAY(DATE(CalendarYear,12,1),(WeekStart="Monday")+1)+1</f>
        <v>45627</v>
      </c>
      <c r="C3" s="6">
        <f ca="1"/>
        <v>45628</v>
      </c>
      <c r="D3" s="6">
        <f ca="1"/>
        <v>45629</v>
      </c>
      <c r="E3" s="6">
        <f ca="1"/>
        <v>45630</v>
      </c>
      <c r="F3" s="6">
        <f ca="1"/>
        <v>45631</v>
      </c>
      <c r="G3" s="6">
        <f ca="1"/>
        <v>45632</v>
      </c>
      <c r="H3" s="6">
        <f ca="1"/>
        <v>45633</v>
      </c>
    </row>
    <row r="4" spans="2:8" ht="57.9" customHeight="1" x14ac:dyDescent="0.3">
      <c r="B4" s="8"/>
      <c r="C4" s="8"/>
      <c r="D4" s="8"/>
      <c r="E4" s="8"/>
      <c r="F4" s="8"/>
      <c r="G4" s="8"/>
      <c r="H4" s="8"/>
    </row>
    <row r="5" spans="2:8" ht="19.5" customHeight="1" x14ac:dyDescent="0.3">
      <c r="B5" s="13">
        <f t="array" ref="B5:H5" ca="1">DaysAndWeeks+DATE(CalendarYear,12,1)-WEEKDAY(DATE(CalendarYear,12,1),(WeekStart="Monday")+1)+8</f>
        <v>45634</v>
      </c>
      <c r="C5" s="13">
        <f ca="1"/>
        <v>45635</v>
      </c>
      <c r="D5" s="13">
        <f ca="1"/>
        <v>45636</v>
      </c>
      <c r="E5" s="13">
        <f ca="1"/>
        <v>45637</v>
      </c>
      <c r="F5" s="13">
        <f ca="1"/>
        <v>45638</v>
      </c>
      <c r="G5" s="13">
        <f ca="1"/>
        <v>45639</v>
      </c>
      <c r="H5" s="13">
        <f ca="1"/>
        <v>45640</v>
      </c>
    </row>
    <row r="6" spans="2:8" ht="57.9" customHeight="1" x14ac:dyDescent="0.3">
      <c r="B6" s="11"/>
      <c r="C6" s="11"/>
      <c r="D6" s="11"/>
      <c r="E6" s="11"/>
      <c r="F6" s="11"/>
      <c r="G6" s="11"/>
      <c r="H6" s="11"/>
    </row>
    <row r="7" spans="2:8" ht="19.5" customHeight="1" x14ac:dyDescent="0.3">
      <c r="B7" s="6">
        <f t="array" ref="B7:H7" ca="1">DaysAndWeeks+DATE(CalendarYear,12,1)-WEEKDAY(DATE(CalendarYear,12,1),(WeekStart="Monday")+1)+15</f>
        <v>45641</v>
      </c>
      <c r="C7" s="6">
        <f ca="1"/>
        <v>45642</v>
      </c>
      <c r="D7" s="6">
        <f ca="1"/>
        <v>45643</v>
      </c>
      <c r="E7" s="6">
        <f ca="1"/>
        <v>45644</v>
      </c>
      <c r="F7" s="6">
        <f ca="1"/>
        <v>45645</v>
      </c>
      <c r="G7" s="6">
        <f ca="1"/>
        <v>45646</v>
      </c>
      <c r="H7" s="6">
        <f ca="1"/>
        <v>45647</v>
      </c>
    </row>
    <row r="8" spans="2:8" ht="57.9" customHeight="1" x14ac:dyDescent="0.3">
      <c r="B8" s="8"/>
      <c r="C8" s="8"/>
      <c r="D8" s="8"/>
      <c r="E8" s="8"/>
      <c r="F8" s="8"/>
      <c r="G8" s="8"/>
      <c r="H8" s="8"/>
    </row>
    <row r="9" spans="2:8" ht="19.5" customHeight="1" x14ac:dyDescent="0.3">
      <c r="B9" s="13">
        <f t="array" ref="B9:H9" ca="1">DaysAndWeeks+DATE(CalendarYear,12,1)-WEEKDAY(DATE(CalendarYear,12,1),(WeekStart="Monday")+1)+22</f>
        <v>45648</v>
      </c>
      <c r="C9" s="13">
        <f ca="1"/>
        <v>45649</v>
      </c>
      <c r="D9" s="13">
        <f ca="1"/>
        <v>45650</v>
      </c>
      <c r="E9" s="13">
        <f ca="1"/>
        <v>45651</v>
      </c>
      <c r="F9" s="13">
        <f ca="1"/>
        <v>45652</v>
      </c>
      <c r="G9" s="13">
        <f ca="1"/>
        <v>45653</v>
      </c>
      <c r="H9" s="13">
        <f ca="1"/>
        <v>45654</v>
      </c>
    </row>
    <row r="10" spans="2:8" ht="57.9" customHeight="1" x14ac:dyDescent="0.3">
      <c r="B10" s="11"/>
      <c r="C10" s="11"/>
      <c r="D10" s="11"/>
      <c r="E10" s="11"/>
      <c r="F10" s="11"/>
      <c r="G10" s="11"/>
      <c r="H10" s="11"/>
    </row>
    <row r="11" spans="2:8" ht="19.5" customHeight="1" x14ac:dyDescent="0.3">
      <c r="B11" s="6">
        <f t="array" ref="B11:H11" ca="1">DaysAndWeeks+DATE(CalendarYear,12,1)-WEEKDAY(DATE(CalendarYear,12,1),(WeekStart="Monday")+1)+29</f>
        <v>45655</v>
      </c>
      <c r="C11" s="6">
        <f ca="1"/>
        <v>45656</v>
      </c>
      <c r="D11" s="6">
        <f ca="1"/>
        <v>45657</v>
      </c>
      <c r="E11" s="6">
        <f ca="1"/>
        <v>45658</v>
      </c>
      <c r="F11" s="6">
        <f ca="1"/>
        <v>45659</v>
      </c>
      <c r="G11" s="6">
        <f ca="1"/>
        <v>45660</v>
      </c>
      <c r="H11" s="6">
        <f ca="1"/>
        <v>45661</v>
      </c>
    </row>
    <row r="12" spans="2:8" ht="57.9" customHeight="1" x14ac:dyDescent="0.3">
      <c r="B12" s="8"/>
      <c r="C12" s="8"/>
      <c r="D12" s="8"/>
      <c r="E12" s="8"/>
      <c r="F12" s="8"/>
      <c r="G12" s="8"/>
      <c r="H12" s="8"/>
    </row>
    <row r="13" spans="2:8" ht="19.5" customHeight="1" x14ac:dyDescent="0.3">
      <c r="B13" s="13">
        <f t="array" ref="B13:C13" ca="1">DaysAndWeeks+DATE(CalendarYear,12,1)-WEEKDAY(DATE(CalendarYear,12,1),(WeekStart="Monday")+1)+36</f>
        <v>45662</v>
      </c>
      <c r="C13" s="13">
        <f ca="1"/>
        <v>45663</v>
      </c>
      <c r="D13" s="21" t="s">
        <v>4</v>
      </c>
      <c r="E13" s="22"/>
      <c r="F13" s="22"/>
      <c r="G13" s="22"/>
      <c r="H13" s="22"/>
    </row>
    <row r="14" spans="2:8" ht="57.9" customHeight="1" x14ac:dyDescent="0.3">
      <c r="B14" s="11"/>
      <c r="C14" s="11"/>
      <c r="D14" s="21"/>
      <c r="E14" s="22"/>
      <c r="F14" s="22"/>
      <c r="G14" s="22"/>
      <c r="H14" s="22"/>
    </row>
  </sheetData>
  <mergeCells count="2">
    <mergeCell ref="D13:D14"/>
    <mergeCell ref="E13:H14"/>
  </mergeCells>
  <conditionalFormatting sqref="B3:G3">
    <cfRule type="expression" dxfId="1" priority="1">
      <formula>DAY(B3)&gt;8</formula>
    </cfRule>
  </conditionalFormatting>
  <conditionalFormatting sqref="B11:H11 B13:C13">
    <cfRule type="expression" dxfId="0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B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B00-000001000000}"/>
    <dataValidation allowBlank="1" showInputMessage="1" showErrorMessage="1" prompt="December month calendar" sqref="A1" xr:uid="{00000000-0002-0000-0B00-000002000000}"/>
    <dataValidation allowBlank="1" showInputMessage="1" showErrorMessage="1" prompt="Enter Notes in the cell at right" sqref="D13:D14" xr:uid="{00000000-0002-0000-0B00-000003000000}"/>
    <dataValidation allowBlank="1" showInputMessage="1" showErrorMessage="1" prompt="Enter Notes in this cell" sqref="E13:H14" xr:uid="{00000000-0002-0000-0B00-000004000000}"/>
    <dataValidation allowBlank="1" showInputMessage="1" showErrorMessage="1" prompt="This row &amp; rows 6, 8, 10, 12, &amp; 14 are cells for entering daily notes related to the calendar day in the cell above" sqref="B4" xr:uid="{00000000-0002-0000-0B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" xr:uid="{00000000-0002-0000-0B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B00-000007000000}"/>
  </dataValidations>
  <printOptions horizontalCentered="1" verticalCentered="1"/>
  <pageMargins left="0.25" right="0.25" top="0.5" bottom="0.5" header="0.3" footer="0.3"/>
  <pageSetup scale="95" orientation="landscape" r:id="rId1"/>
  <headerFooter differentFirst="1"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style="1" customWidth="1"/>
    <col min="2" max="2" width="18.21875" style="1" customWidth="1"/>
    <col min="3" max="8" width="17.6640625" style="1" customWidth="1"/>
    <col min="9" max="9" width="2.6640625" style="1" customWidth="1"/>
    <col min="10" max="10" width="12" style="1" customWidth="1"/>
    <col min="11" max="16384" width="8.77734375" style="1"/>
  </cols>
  <sheetData>
    <row r="1" spans="2:8" s="14" customFormat="1" ht="60" customHeight="1" x14ac:dyDescent="0.3">
      <c r="B1" s="19" t="str">
        <f ca="1">"April "&amp;CalendarYear</f>
        <v>April 2024</v>
      </c>
      <c r="C1" s="15"/>
      <c r="D1" s="15"/>
      <c r="E1" s="15"/>
      <c r="F1" s="15"/>
      <c r="G1" s="15"/>
      <c r="H1" s="18"/>
    </row>
    <row r="2" spans="2:8" ht="21.75" customHeight="1" thickBot="1" x14ac:dyDescent="0.35">
      <c r="B2" s="2" t="str">
        <f>IF(WeekStart="SUNDAY", "SUNDAY","MONDAY")</f>
        <v>SUNDAY</v>
      </c>
      <c r="C2" s="2" t="str">
        <f t="shared" ref="C2:H2" ca="1" si="0">UPPER(TEXT(C3,"dddd"))</f>
        <v>MONDAY</v>
      </c>
      <c r="D2" s="2" t="str">
        <f t="shared" ca="1" si="0"/>
        <v>TUESDAY</v>
      </c>
      <c r="E2" s="2" t="str">
        <f t="shared" ca="1" si="0"/>
        <v>WEDNESDAY</v>
      </c>
      <c r="F2" s="2" t="str">
        <f t="shared" ca="1" si="0"/>
        <v>THURSDAY</v>
      </c>
      <c r="G2" s="2" t="str">
        <f t="shared" ca="1" si="0"/>
        <v>FRIDAY</v>
      </c>
      <c r="H2" s="2" t="str">
        <f t="shared" ca="1" si="0"/>
        <v>SATURDAY</v>
      </c>
    </row>
    <row r="3" spans="2:8" ht="19.5" customHeight="1" x14ac:dyDescent="0.3">
      <c r="B3" s="6">
        <f t="array" ref="B3:H3" ca="1">DaysAndWeeks+DATE(CalendarYear,4,1)-WEEKDAY(DATE(CalendarYear,4,1),(WeekStart="Monday")+1)+1</f>
        <v>45382</v>
      </c>
      <c r="C3" s="6">
        <f ca="1"/>
        <v>45383</v>
      </c>
      <c r="D3" s="6">
        <f ca="1"/>
        <v>45384</v>
      </c>
      <c r="E3" s="6">
        <f ca="1"/>
        <v>45385</v>
      </c>
      <c r="F3" s="6">
        <f ca="1"/>
        <v>45386</v>
      </c>
      <c r="G3" s="6">
        <f ca="1"/>
        <v>45387</v>
      </c>
      <c r="H3" s="6">
        <f ca="1"/>
        <v>45388</v>
      </c>
    </row>
    <row r="4" spans="2:8" ht="57.9" customHeight="1" x14ac:dyDescent="0.3">
      <c r="B4" s="8"/>
      <c r="C4" s="8"/>
      <c r="D4" s="8"/>
      <c r="E4" s="8"/>
      <c r="F4" s="8"/>
      <c r="G4" s="8"/>
      <c r="H4" s="8"/>
    </row>
    <row r="5" spans="2:8" ht="19.5" customHeight="1" x14ac:dyDescent="0.3">
      <c r="B5" s="13">
        <f t="array" ref="B5:H5" ca="1">DaysAndWeeks+DATE(CalendarYear,4,1)-WEEKDAY(DATE(CalendarYear,4,1),(WeekStart="Monday")+1)+8</f>
        <v>45389</v>
      </c>
      <c r="C5" s="13">
        <f ca="1"/>
        <v>45390</v>
      </c>
      <c r="D5" s="13">
        <f ca="1"/>
        <v>45391</v>
      </c>
      <c r="E5" s="13">
        <f ca="1"/>
        <v>45392</v>
      </c>
      <c r="F5" s="13">
        <f ca="1"/>
        <v>45393</v>
      </c>
      <c r="G5" s="13">
        <f ca="1"/>
        <v>45394</v>
      </c>
      <c r="H5" s="13">
        <f ca="1"/>
        <v>45395</v>
      </c>
    </row>
    <row r="6" spans="2:8" ht="57.9" customHeight="1" x14ac:dyDescent="0.3">
      <c r="B6" s="11"/>
      <c r="C6" s="11"/>
      <c r="D6" s="11"/>
      <c r="E6" s="11"/>
      <c r="F6" s="11"/>
      <c r="G6" s="11"/>
      <c r="H6" s="11"/>
    </row>
    <row r="7" spans="2:8" ht="19.5" customHeight="1" x14ac:dyDescent="0.3">
      <c r="B7" s="6">
        <f t="array" ref="B7:H7" ca="1">DaysAndWeeks+DATE(CalendarYear,4,1)-WEEKDAY(DATE(CalendarYear,4,1),(WeekStart="Monday")+1)+15</f>
        <v>45396</v>
      </c>
      <c r="C7" s="6">
        <f ca="1"/>
        <v>45397</v>
      </c>
      <c r="D7" s="6">
        <f ca="1"/>
        <v>45398</v>
      </c>
      <c r="E7" s="6">
        <f ca="1"/>
        <v>45399</v>
      </c>
      <c r="F7" s="6">
        <f ca="1"/>
        <v>45400</v>
      </c>
      <c r="G7" s="6">
        <f ca="1"/>
        <v>45401</v>
      </c>
      <c r="H7" s="6">
        <f ca="1"/>
        <v>45402</v>
      </c>
    </row>
    <row r="8" spans="2:8" ht="57.9" customHeight="1" x14ac:dyDescent="0.3">
      <c r="B8" s="8"/>
      <c r="C8" s="8"/>
      <c r="D8" s="8"/>
      <c r="E8" s="8"/>
      <c r="F8" s="8"/>
      <c r="G8" s="8"/>
      <c r="H8" s="8"/>
    </row>
    <row r="9" spans="2:8" ht="19.5" customHeight="1" x14ac:dyDescent="0.3">
      <c r="B9" s="13">
        <f t="array" ref="B9:H9" ca="1">DaysAndWeeks+DATE(CalendarYear,4,1)-WEEKDAY(DATE(CalendarYear,4,1),(WeekStart="Monday")+1)+22</f>
        <v>45403</v>
      </c>
      <c r="C9" s="13">
        <f ca="1"/>
        <v>45404</v>
      </c>
      <c r="D9" s="13">
        <f ca="1"/>
        <v>45405</v>
      </c>
      <c r="E9" s="13">
        <f ca="1"/>
        <v>45406</v>
      </c>
      <c r="F9" s="13">
        <f ca="1"/>
        <v>45407</v>
      </c>
      <c r="G9" s="13">
        <f ca="1"/>
        <v>45408</v>
      </c>
      <c r="H9" s="13">
        <f ca="1"/>
        <v>45409</v>
      </c>
    </row>
    <row r="10" spans="2:8" ht="57.9" customHeight="1" x14ac:dyDescent="0.3">
      <c r="B10" s="11"/>
      <c r="C10" s="11"/>
      <c r="D10" s="11"/>
      <c r="E10" s="11"/>
      <c r="F10" s="11"/>
      <c r="G10" s="11"/>
      <c r="H10" s="11"/>
    </row>
    <row r="11" spans="2:8" ht="19.5" customHeight="1" x14ac:dyDescent="0.3">
      <c r="B11" s="6">
        <f t="array" ref="B11:H11" ca="1">DaysAndWeeks+DATE(CalendarYear,4,1)-WEEKDAY(DATE(CalendarYear,4,1),(WeekStart="Monday")+1)+29</f>
        <v>45410</v>
      </c>
      <c r="C11" s="6">
        <f ca="1"/>
        <v>45411</v>
      </c>
      <c r="D11" s="6">
        <f ca="1"/>
        <v>45412</v>
      </c>
      <c r="E11" s="6">
        <f ca="1"/>
        <v>45413</v>
      </c>
      <c r="F11" s="6">
        <f ca="1"/>
        <v>45414</v>
      </c>
      <c r="G11" s="6">
        <f ca="1"/>
        <v>45415</v>
      </c>
      <c r="H11" s="6">
        <f ca="1"/>
        <v>45416</v>
      </c>
    </row>
    <row r="12" spans="2:8" ht="57.9" customHeight="1" x14ac:dyDescent="0.3">
      <c r="B12" s="8"/>
      <c r="C12" s="8"/>
      <c r="D12" s="8"/>
      <c r="E12" s="8"/>
      <c r="F12" s="8"/>
      <c r="G12" s="8"/>
      <c r="H12" s="8"/>
    </row>
    <row r="13" spans="2:8" ht="19.5" customHeight="1" x14ac:dyDescent="0.3">
      <c r="B13" s="13">
        <f t="array" ref="B13:C13" ca="1">DaysAndWeeks+DATE(CalendarYear,4,1)-WEEKDAY(DATE(CalendarYear,4,1),(WeekStart="Monday")+1)+36</f>
        <v>45417</v>
      </c>
      <c r="C13" s="13">
        <f ca="1"/>
        <v>45418</v>
      </c>
      <c r="D13" s="21" t="s">
        <v>4</v>
      </c>
      <c r="E13" s="22"/>
      <c r="F13" s="22"/>
      <c r="G13" s="22"/>
      <c r="H13" s="22"/>
    </row>
    <row r="14" spans="2:8" ht="57.9" customHeight="1" x14ac:dyDescent="0.3">
      <c r="B14" s="11"/>
      <c r="C14" s="11"/>
      <c r="D14" s="21"/>
      <c r="E14" s="22"/>
      <c r="F14" s="22"/>
      <c r="G14" s="22"/>
      <c r="H14" s="22"/>
    </row>
  </sheetData>
  <mergeCells count="2">
    <mergeCell ref="D13:D14"/>
    <mergeCell ref="E13:H14"/>
  </mergeCells>
  <conditionalFormatting sqref="B3:G3">
    <cfRule type="expression" dxfId="17" priority="1">
      <formula>DAY(B3)&gt;8</formula>
    </cfRule>
  </conditionalFormatting>
  <conditionalFormatting sqref="B11:H11 B13:C13">
    <cfRule type="expression" dxfId="16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" xr:uid="{00000000-0002-0000-03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300-000002000000}"/>
    <dataValidation allowBlank="1" showInputMessage="1" showErrorMessage="1" prompt="April month calendar" sqref="A1" xr:uid="{00000000-0002-0000-0300-000003000000}"/>
    <dataValidation allowBlank="1" showInputMessage="1" showErrorMessage="1" prompt="Enter Notes in the cell at right" sqref="D13:D14" xr:uid="{00000000-0002-0000-0300-000004000000}"/>
    <dataValidation allowBlank="1" showInputMessage="1" showErrorMessage="1" prompt="Enter Notes in this cell" sqref="E13:H14" xr:uid="{00000000-0002-0000-0300-000005000000}"/>
    <dataValidation allowBlank="1" showInputMessage="1" showErrorMessage="1" prompt="This row &amp; rows 6, 8, 10, 12, &amp; 14 are cells for entering daily notes related to the calendar day in the cell above" sqref="B4" xr:uid="{00000000-0002-0000-03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300-000007000000}"/>
  </dataValidations>
  <printOptions horizontalCentered="1" verticalCentered="1"/>
  <pageMargins left="0.25" right="0.25" top="0.5" bottom="0.5" header="0.3" footer="0.3"/>
  <pageSetup scale="95" orientation="landscape" r:id="rId1"/>
  <headerFooter differentFirst="1" alignWithMargins="0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style="1" customWidth="1"/>
    <col min="2" max="2" width="18.21875" style="1" customWidth="1"/>
    <col min="3" max="8" width="17.6640625" style="1" customWidth="1"/>
    <col min="9" max="9" width="2.6640625" style="1" customWidth="1"/>
    <col min="10" max="10" width="12" style="1" customWidth="1"/>
    <col min="11" max="16384" width="8.77734375" style="1"/>
  </cols>
  <sheetData>
    <row r="1" spans="2:8" s="14" customFormat="1" ht="60" customHeight="1" x14ac:dyDescent="0.3">
      <c r="B1" s="19" t="str">
        <f ca="1">"September "&amp;CalendarYear</f>
        <v>September 2024</v>
      </c>
      <c r="C1" s="15"/>
      <c r="D1" s="15"/>
      <c r="E1" s="15"/>
      <c r="F1" s="15"/>
      <c r="G1" s="15"/>
      <c r="H1" s="18"/>
    </row>
    <row r="2" spans="2:8" ht="21.75" customHeight="1" thickBot="1" x14ac:dyDescent="0.35">
      <c r="B2" s="2" t="str">
        <f>IF(WeekStart="SUNDAY", "SUNDAY","MONDAY")</f>
        <v>SUNDAY</v>
      </c>
      <c r="C2" s="2" t="str">
        <f t="shared" ref="C2:H2" ca="1" si="0">UPPER(TEXT(C3,"dddd"))</f>
        <v>MONDAY</v>
      </c>
      <c r="D2" s="2" t="str">
        <f t="shared" ca="1" si="0"/>
        <v>TUESDAY</v>
      </c>
      <c r="E2" s="2" t="str">
        <f t="shared" ca="1" si="0"/>
        <v>WEDNESDAY</v>
      </c>
      <c r="F2" s="2" t="str">
        <f t="shared" ca="1" si="0"/>
        <v>THURSDAY</v>
      </c>
      <c r="G2" s="2" t="str">
        <f t="shared" ca="1" si="0"/>
        <v>FRIDAY</v>
      </c>
      <c r="H2" s="2" t="str">
        <f t="shared" ca="1" si="0"/>
        <v>SATURDAY</v>
      </c>
    </row>
    <row r="3" spans="2:8" ht="19.5" customHeight="1" x14ac:dyDescent="0.3">
      <c r="B3" s="6">
        <f t="array" ref="B3:H3" ca="1">DaysAndWeeks+DATE(CalendarYear,9,1)-WEEKDAY(DATE(CalendarYear,9,1),(WeekStart="Monday")+1)+1</f>
        <v>45536</v>
      </c>
      <c r="C3" s="6">
        <f ca="1"/>
        <v>45537</v>
      </c>
      <c r="D3" s="6">
        <f ca="1"/>
        <v>45538</v>
      </c>
      <c r="E3" s="6">
        <f ca="1"/>
        <v>45539</v>
      </c>
      <c r="F3" s="6">
        <f ca="1"/>
        <v>45540</v>
      </c>
      <c r="G3" s="6">
        <f ca="1"/>
        <v>45541</v>
      </c>
      <c r="H3" s="6">
        <f ca="1"/>
        <v>45542</v>
      </c>
    </row>
    <row r="4" spans="2:8" ht="57.9" customHeight="1" x14ac:dyDescent="0.3">
      <c r="B4" s="8"/>
      <c r="C4" s="8"/>
      <c r="D4" s="8"/>
      <c r="E4" s="8"/>
      <c r="F4" s="8"/>
      <c r="G4" s="8"/>
      <c r="H4" s="8"/>
    </row>
    <row r="5" spans="2:8" ht="19.5" customHeight="1" x14ac:dyDescent="0.3">
      <c r="B5" s="13">
        <f t="array" ref="B5:H5" ca="1">DaysAndWeeks+DATE(CalendarYear,9,1)-WEEKDAY(DATE(CalendarYear,9,1),(WeekStart="Monday")+1)+8</f>
        <v>45543</v>
      </c>
      <c r="C5" s="13">
        <f ca="1"/>
        <v>45544</v>
      </c>
      <c r="D5" s="13">
        <f ca="1"/>
        <v>45545</v>
      </c>
      <c r="E5" s="13">
        <f ca="1"/>
        <v>45546</v>
      </c>
      <c r="F5" s="13">
        <f ca="1"/>
        <v>45547</v>
      </c>
      <c r="G5" s="13">
        <f ca="1"/>
        <v>45548</v>
      </c>
      <c r="H5" s="13">
        <f ca="1"/>
        <v>45549</v>
      </c>
    </row>
    <row r="6" spans="2:8" ht="57.9" customHeight="1" x14ac:dyDescent="0.3">
      <c r="B6" s="11"/>
      <c r="C6" s="11"/>
      <c r="D6" s="11"/>
      <c r="E6" s="11"/>
      <c r="F6" s="11"/>
      <c r="G6" s="11"/>
      <c r="H6" s="11"/>
    </row>
    <row r="7" spans="2:8" ht="19.5" customHeight="1" x14ac:dyDescent="0.3">
      <c r="B7" s="6">
        <f t="array" ref="B7:H7" ca="1">DaysAndWeeks+DATE(CalendarYear,9,1)-WEEKDAY(DATE(CalendarYear,9,1),(WeekStart="Monday")+1)+15</f>
        <v>45550</v>
      </c>
      <c r="C7" s="6">
        <f ca="1"/>
        <v>45551</v>
      </c>
      <c r="D7" s="6">
        <f ca="1"/>
        <v>45552</v>
      </c>
      <c r="E7" s="6">
        <f ca="1"/>
        <v>45553</v>
      </c>
      <c r="F7" s="6">
        <f ca="1"/>
        <v>45554</v>
      </c>
      <c r="G7" s="6">
        <f ca="1"/>
        <v>45555</v>
      </c>
      <c r="H7" s="6">
        <f ca="1"/>
        <v>45556</v>
      </c>
    </row>
    <row r="8" spans="2:8" ht="57.9" customHeight="1" x14ac:dyDescent="0.3">
      <c r="B8" s="8"/>
      <c r="C8" s="8"/>
      <c r="D8" s="8"/>
      <c r="E8" s="8"/>
      <c r="F8" s="8"/>
      <c r="G8" s="8"/>
      <c r="H8" s="8"/>
    </row>
    <row r="9" spans="2:8" ht="19.5" customHeight="1" x14ac:dyDescent="0.3">
      <c r="B9" s="13">
        <f t="array" ref="B9:H9" ca="1">DaysAndWeeks+DATE(CalendarYear,9,1)-WEEKDAY(DATE(CalendarYear,9,1),(WeekStart="Monday")+1)+22</f>
        <v>45557</v>
      </c>
      <c r="C9" s="13">
        <f ca="1"/>
        <v>45558</v>
      </c>
      <c r="D9" s="13">
        <f ca="1"/>
        <v>45559</v>
      </c>
      <c r="E9" s="13">
        <f ca="1"/>
        <v>45560</v>
      </c>
      <c r="F9" s="13">
        <f ca="1"/>
        <v>45561</v>
      </c>
      <c r="G9" s="13">
        <f ca="1"/>
        <v>45562</v>
      </c>
      <c r="H9" s="13">
        <f ca="1"/>
        <v>45563</v>
      </c>
    </row>
    <row r="10" spans="2:8" ht="57.9" customHeight="1" x14ac:dyDescent="0.3">
      <c r="B10" s="11"/>
      <c r="C10" s="11"/>
      <c r="D10" s="11"/>
      <c r="E10" s="11"/>
      <c r="F10" s="11"/>
      <c r="G10" s="11"/>
      <c r="H10" s="11"/>
    </row>
    <row r="11" spans="2:8" ht="19.5" customHeight="1" x14ac:dyDescent="0.3">
      <c r="B11" s="6">
        <f t="array" ref="B11:H11" ca="1">DaysAndWeeks+DATE(CalendarYear,9,1)-WEEKDAY(DATE(CalendarYear,9,1),(WeekStart="Monday")+1)+29</f>
        <v>45564</v>
      </c>
      <c r="C11" s="6">
        <f ca="1"/>
        <v>45565</v>
      </c>
      <c r="D11" s="6">
        <f ca="1"/>
        <v>45566</v>
      </c>
      <c r="E11" s="6">
        <f ca="1"/>
        <v>45567</v>
      </c>
      <c r="F11" s="6">
        <f ca="1"/>
        <v>45568</v>
      </c>
      <c r="G11" s="6">
        <f ca="1"/>
        <v>45569</v>
      </c>
      <c r="H11" s="6">
        <f ca="1"/>
        <v>45570</v>
      </c>
    </row>
    <row r="12" spans="2:8" ht="57.9" customHeight="1" x14ac:dyDescent="0.3">
      <c r="B12" s="8"/>
      <c r="C12" s="8"/>
      <c r="D12" s="8"/>
      <c r="E12" s="8"/>
      <c r="F12" s="8"/>
      <c r="G12" s="8"/>
      <c r="H12" s="8"/>
    </row>
    <row r="13" spans="2:8" ht="19.5" customHeight="1" x14ac:dyDescent="0.3">
      <c r="B13" s="13">
        <f t="array" ref="B13:C13" ca="1">DaysAndWeeks+DATE(CalendarYear,9,1)-WEEKDAY(DATE(CalendarYear,9,1),(WeekStart="Monday")+1)+36</f>
        <v>45571</v>
      </c>
      <c r="C13" s="13">
        <f ca="1"/>
        <v>45572</v>
      </c>
      <c r="D13" s="21" t="s">
        <v>4</v>
      </c>
      <c r="E13" s="22"/>
      <c r="F13" s="22"/>
      <c r="G13" s="22"/>
      <c r="H13" s="22"/>
    </row>
    <row r="14" spans="2:8" ht="57.9" customHeight="1" x14ac:dyDescent="0.3">
      <c r="B14" s="11"/>
      <c r="C14" s="11"/>
      <c r="D14" s="21"/>
      <c r="E14" s="22"/>
      <c r="F14" s="22"/>
      <c r="G14" s="22"/>
      <c r="H14" s="22"/>
    </row>
  </sheetData>
  <mergeCells count="2">
    <mergeCell ref="D13:D14"/>
    <mergeCell ref="E13:H14"/>
  </mergeCells>
  <conditionalFormatting sqref="B3:G3">
    <cfRule type="expression" dxfId="7" priority="1">
      <formula>DAY(B3)&gt;8</formula>
    </cfRule>
  </conditionalFormatting>
  <conditionalFormatting sqref="B11:H11 B13:C13">
    <cfRule type="expression" dxfId="6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8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800-000001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800-000002000000}"/>
    <dataValidation allowBlank="1" showInputMessage="1" showErrorMessage="1" prompt="Enter Notes in the cell at right" sqref="D13:D14" xr:uid="{00000000-0002-0000-0800-000003000000}"/>
    <dataValidation allowBlank="1" showInputMessage="1" showErrorMessage="1" prompt="Enter Notes in this cell" sqref="E13:H14" xr:uid="{00000000-0002-0000-0800-000004000000}"/>
    <dataValidation allowBlank="1" showInputMessage="1" showErrorMessage="1" prompt="This row &amp; rows 6, 8, 10, 12, &amp; 14 are cells for entering daily notes related to the calendar day in the cell above" sqref="B4" xr:uid="{00000000-0002-0000-08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" xr:uid="{00000000-0002-0000-0800-000006000000}"/>
    <dataValidation allowBlank="1" showInputMessage="1" showErrorMessage="1" prompt="September month calendar" sqref="A1" xr:uid="{00000000-0002-0000-0800-000007000000}"/>
  </dataValidations>
  <printOptions horizontalCentered="1" verticalCentered="1"/>
  <pageMargins left="0.25" right="0.25" top="0.5" bottom="0.5" header="0.3" footer="0.3"/>
  <pageSetup scale="95" orientation="landscape" r:id="rId1"/>
  <headerFooter differentFirst="1" alignWithMargins="0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style="1" customWidth="1"/>
    <col min="2" max="2" width="18.21875" style="1" customWidth="1"/>
    <col min="3" max="8" width="17.6640625" style="1" customWidth="1"/>
    <col min="9" max="9" width="2.6640625" style="1" customWidth="1"/>
    <col min="10" max="16384" width="8.77734375" style="1"/>
  </cols>
  <sheetData>
    <row r="1" spans="2:8" s="14" customFormat="1" ht="60" customHeight="1" x14ac:dyDescent="0.3">
      <c r="B1" s="19" t="str">
        <f ca="1">"October "&amp;CalendarYear</f>
        <v>October 2024</v>
      </c>
      <c r="C1" s="15"/>
      <c r="D1" s="15"/>
      <c r="E1" s="15"/>
      <c r="F1" s="15"/>
      <c r="G1" s="15"/>
      <c r="H1" s="18"/>
    </row>
    <row r="2" spans="2:8" ht="21.75" customHeight="1" thickBot="1" x14ac:dyDescent="0.35">
      <c r="B2" s="2" t="str">
        <f>IF(WeekStart="SUNDAY", "SUNDAY","MONDAY")</f>
        <v>SUNDAY</v>
      </c>
      <c r="C2" s="2" t="str">
        <f t="shared" ref="C2:H2" ca="1" si="0">UPPER(TEXT(C3,"dddd"))</f>
        <v>MONDAY</v>
      </c>
      <c r="D2" s="2" t="str">
        <f t="shared" ca="1" si="0"/>
        <v>TUESDAY</v>
      </c>
      <c r="E2" s="2" t="str">
        <f t="shared" ca="1" si="0"/>
        <v>WEDNESDAY</v>
      </c>
      <c r="F2" s="2" t="str">
        <f t="shared" ca="1" si="0"/>
        <v>THURSDAY</v>
      </c>
      <c r="G2" s="2" t="str">
        <f t="shared" ca="1" si="0"/>
        <v>FRIDAY</v>
      </c>
      <c r="H2" s="2" t="str">
        <f t="shared" ca="1" si="0"/>
        <v>SATURDAY</v>
      </c>
    </row>
    <row r="3" spans="2:8" ht="19.5" customHeight="1" x14ac:dyDescent="0.3">
      <c r="B3" s="6">
        <f t="array" ref="B3:H3" ca="1">DaysAndWeeks+DATE(CalendarYear,10,1)-WEEKDAY(DATE(CalendarYear,10,1),(WeekStart="Monday")+1)+1</f>
        <v>45564</v>
      </c>
      <c r="C3" s="6">
        <f ca="1"/>
        <v>45565</v>
      </c>
      <c r="D3" s="6">
        <f ca="1"/>
        <v>45566</v>
      </c>
      <c r="E3" s="6">
        <f ca="1"/>
        <v>45567</v>
      </c>
      <c r="F3" s="6">
        <f ca="1"/>
        <v>45568</v>
      </c>
      <c r="G3" s="6">
        <f ca="1"/>
        <v>45569</v>
      </c>
      <c r="H3" s="6">
        <f ca="1"/>
        <v>45570</v>
      </c>
    </row>
    <row r="4" spans="2:8" ht="57.9" customHeight="1" x14ac:dyDescent="0.3">
      <c r="B4" s="8"/>
      <c r="C4" s="8"/>
      <c r="D4" s="8"/>
      <c r="E4" s="8"/>
      <c r="F4" s="8"/>
      <c r="G4" s="8"/>
      <c r="H4" s="8"/>
    </row>
    <row r="5" spans="2:8" ht="19.5" customHeight="1" x14ac:dyDescent="0.3">
      <c r="B5" s="13">
        <f t="array" ref="B5:H5" ca="1">DaysAndWeeks+DATE(CalendarYear,10,1)-WEEKDAY(DATE(CalendarYear,10,1),(WeekStart="Monday")+1)+8</f>
        <v>45571</v>
      </c>
      <c r="C5" s="13">
        <f ca="1"/>
        <v>45572</v>
      </c>
      <c r="D5" s="13">
        <f ca="1"/>
        <v>45573</v>
      </c>
      <c r="E5" s="13">
        <f ca="1"/>
        <v>45574</v>
      </c>
      <c r="F5" s="13">
        <f ca="1"/>
        <v>45575</v>
      </c>
      <c r="G5" s="13">
        <f ca="1"/>
        <v>45576</v>
      </c>
      <c r="H5" s="13">
        <f ca="1"/>
        <v>45577</v>
      </c>
    </row>
    <row r="6" spans="2:8" ht="57.9" customHeight="1" x14ac:dyDescent="0.3">
      <c r="B6" s="11"/>
      <c r="C6" s="11"/>
      <c r="D6" s="11"/>
      <c r="E6" s="11"/>
      <c r="F6" s="11"/>
      <c r="G6" s="11"/>
      <c r="H6" s="11"/>
    </row>
    <row r="7" spans="2:8" ht="19.5" customHeight="1" x14ac:dyDescent="0.3">
      <c r="B7" s="6">
        <f t="array" ref="B7:H7" ca="1">DaysAndWeeks+DATE(CalendarYear,10,1)-WEEKDAY(DATE(CalendarYear,10,1),(WeekStart="Monday")+1)+15</f>
        <v>45578</v>
      </c>
      <c r="C7" s="6">
        <f ca="1"/>
        <v>45579</v>
      </c>
      <c r="D7" s="6">
        <f ca="1"/>
        <v>45580</v>
      </c>
      <c r="E7" s="6">
        <f ca="1"/>
        <v>45581</v>
      </c>
      <c r="F7" s="6">
        <f ca="1"/>
        <v>45582</v>
      </c>
      <c r="G7" s="6">
        <f ca="1"/>
        <v>45583</v>
      </c>
      <c r="H7" s="6">
        <f ca="1"/>
        <v>45584</v>
      </c>
    </row>
    <row r="8" spans="2:8" ht="57.9" customHeight="1" x14ac:dyDescent="0.3">
      <c r="B8" s="8"/>
      <c r="C8" s="8"/>
      <c r="D8" s="8"/>
      <c r="E8" s="8"/>
      <c r="F8" s="8"/>
      <c r="G8" s="8"/>
      <c r="H8" s="8"/>
    </row>
    <row r="9" spans="2:8" ht="19.5" customHeight="1" x14ac:dyDescent="0.3">
      <c r="B9" s="13">
        <f t="array" ref="B9:H9" ca="1">DaysAndWeeks+DATE(CalendarYear,10,1)-WEEKDAY(DATE(CalendarYear,10,1),(WeekStart="Monday")+1)+22</f>
        <v>45585</v>
      </c>
      <c r="C9" s="13">
        <f ca="1"/>
        <v>45586</v>
      </c>
      <c r="D9" s="13">
        <f ca="1"/>
        <v>45587</v>
      </c>
      <c r="E9" s="13">
        <f ca="1"/>
        <v>45588</v>
      </c>
      <c r="F9" s="13">
        <f ca="1"/>
        <v>45589</v>
      </c>
      <c r="G9" s="13">
        <f ca="1"/>
        <v>45590</v>
      </c>
      <c r="H9" s="13">
        <f ca="1"/>
        <v>45591</v>
      </c>
    </row>
    <row r="10" spans="2:8" ht="57.9" customHeight="1" x14ac:dyDescent="0.3">
      <c r="B10" s="11"/>
      <c r="C10" s="11"/>
      <c r="D10" s="11"/>
      <c r="E10" s="11"/>
      <c r="F10" s="11"/>
      <c r="G10" s="11"/>
      <c r="H10" s="11"/>
    </row>
    <row r="11" spans="2:8" ht="19.5" customHeight="1" x14ac:dyDescent="0.3">
      <c r="B11" s="6">
        <f t="array" ref="B11:H11" ca="1">DaysAndWeeks+DATE(CalendarYear,10,1)-WEEKDAY(DATE(CalendarYear,10,1),(WeekStart="Monday")+1)+29</f>
        <v>45592</v>
      </c>
      <c r="C11" s="6">
        <f ca="1"/>
        <v>45593</v>
      </c>
      <c r="D11" s="6">
        <f ca="1"/>
        <v>45594</v>
      </c>
      <c r="E11" s="6">
        <f ca="1"/>
        <v>45595</v>
      </c>
      <c r="F11" s="6">
        <f ca="1"/>
        <v>45596</v>
      </c>
      <c r="G11" s="6">
        <f ca="1"/>
        <v>45597</v>
      </c>
      <c r="H11" s="6">
        <f ca="1"/>
        <v>45598</v>
      </c>
    </row>
    <row r="12" spans="2:8" ht="57.9" customHeight="1" x14ac:dyDescent="0.3">
      <c r="B12" s="8"/>
      <c r="C12" s="8"/>
      <c r="D12" s="8"/>
      <c r="E12" s="8"/>
      <c r="F12" s="8"/>
      <c r="G12" s="8"/>
      <c r="H12" s="8"/>
    </row>
    <row r="13" spans="2:8" ht="19.5" customHeight="1" x14ac:dyDescent="0.3">
      <c r="B13" s="13">
        <f t="array" ref="B13:C13" ca="1">DaysAndWeeks+DATE(CalendarYear,10,1)-WEEKDAY(DATE(CalendarYear,10,1),(WeekStart="Monday")+1)+36</f>
        <v>45599</v>
      </c>
      <c r="C13" s="13">
        <f ca="1"/>
        <v>45600</v>
      </c>
      <c r="D13" s="21" t="s">
        <v>4</v>
      </c>
      <c r="E13" s="22"/>
      <c r="F13" s="22"/>
      <c r="G13" s="22"/>
      <c r="H13" s="22"/>
    </row>
    <row r="14" spans="2:8" ht="57.9" customHeight="1" x14ac:dyDescent="0.3">
      <c r="B14" s="11"/>
      <c r="C14" s="11"/>
      <c r="D14" s="21"/>
      <c r="E14" s="22"/>
      <c r="F14" s="22"/>
      <c r="G14" s="22"/>
      <c r="H14" s="22"/>
    </row>
  </sheetData>
  <mergeCells count="2">
    <mergeCell ref="D13:D14"/>
    <mergeCell ref="E13:H14"/>
  </mergeCells>
  <conditionalFormatting sqref="B3:G3">
    <cfRule type="expression" dxfId="5" priority="1">
      <formula>DAY(B3)&gt;8</formula>
    </cfRule>
  </conditionalFormatting>
  <conditionalFormatting sqref="B11:H11 B13:C13">
    <cfRule type="expression" dxfId="4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9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900-000001000000}"/>
    <dataValidation allowBlank="1" showInputMessage="1" showErrorMessage="1" prompt="October month calendar" sqref="A1" xr:uid="{00000000-0002-0000-0900-000002000000}"/>
    <dataValidation allowBlank="1" showInputMessage="1" showErrorMessage="1" prompt="Enter Notes in the cell at right" sqref="D13:D14" xr:uid="{00000000-0002-0000-0900-000003000000}"/>
    <dataValidation allowBlank="1" showInputMessage="1" showErrorMessage="1" prompt="Enter Notes in this cell" sqref="E13:H14" xr:uid="{00000000-0002-0000-0900-000004000000}"/>
    <dataValidation allowBlank="1" showInputMessage="1" showErrorMessage="1" prompt="This row &amp; rows 6, 8, 10, 12, &amp; 14 are cells for entering daily notes related to the calendar day in the cell above" sqref="B4" xr:uid="{00000000-0002-0000-09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" xr:uid="{00000000-0002-0000-09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900-000007000000}"/>
  </dataValidations>
  <printOptions horizontalCentered="1" verticalCentered="1"/>
  <pageMargins left="0.25" right="0.25" top="0.5" bottom="0.5" header="0.3" footer="0.3"/>
  <pageSetup scale="95" orientation="landscape" r:id="rId1"/>
  <headerFooter differentFirst="1" alignWithMargins="0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2.xml><?xml version="1.0" encoding="utf-8"?>
<ds:datastoreItem xmlns:ds="http://schemas.openxmlformats.org/officeDocument/2006/customXml" ds:itemID="{F3917E99-0149-45D6-8816-502031B4AEDF}"/>
</file>

<file path=customXml/itemProps21.xml><?xml version="1.0" encoding="utf-8"?>
<ds:datastoreItem xmlns:ds="http://schemas.openxmlformats.org/officeDocument/2006/customXml" ds:itemID="{636B45A5-27CF-4D70-8AAC-EA633EBA7887}"/>
</file>

<file path=customXml/itemProps33.xml><?xml version="1.0" encoding="utf-8"?>
<ds:datastoreItem xmlns:ds="http://schemas.openxmlformats.org/officeDocument/2006/customXml" ds:itemID="{30A152AB-C772-49BD-A744-BBCD2B1B4B4E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TM02930051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ap:HeadingPairs>
  <ap:TitlesOfParts>
    <vt:vector baseType="lpstr" size="15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January!Print_Area</vt:lpstr>
      <vt:lpstr>WeekStart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2023-11-28T06:55:35Z</dcterms:created>
  <dcterms:modified xsi:type="dcterms:W3CDTF">2024-01-01T03:11:01Z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