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15" windowWidth="22755" windowHeight="9765"/>
  </bookViews>
  <sheets>
    <sheet name="SAW" sheetId="1" r:id="rId1"/>
    <sheet name="WP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4" i="2" l="1"/>
  <c r="D25" i="2"/>
  <c r="D26" i="2"/>
  <c r="D27" i="2"/>
  <c r="D23" i="2"/>
  <c r="C28" i="2"/>
  <c r="C24" i="2"/>
  <c r="C25" i="2"/>
  <c r="C26" i="2"/>
  <c r="C27" i="2"/>
  <c r="C23" i="2"/>
  <c r="G12" i="2"/>
  <c r="C13" i="2" s="1"/>
  <c r="C20" i="2" s="1"/>
  <c r="E13" i="2" l="1"/>
  <c r="E20" i="2" s="1"/>
  <c r="D13" i="2"/>
  <c r="D20" i="2" s="1"/>
  <c r="F13" i="2"/>
  <c r="F20" i="2" s="1"/>
  <c r="D12" i="1" l="1"/>
  <c r="E12" i="1"/>
  <c r="F12" i="1"/>
  <c r="D13" i="1"/>
  <c r="E13" i="1"/>
  <c r="F13" i="1"/>
  <c r="D14" i="1"/>
  <c r="E14" i="1"/>
  <c r="F14" i="1"/>
  <c r="D15" i="1"/>
  <c r="E15" i="1"/>
  <c r="F15" i="1"/>
  <c r="F16" i="1" l="1"/>
  <c r="E16" i="1"/>
  <c r="D16" i="1"/>
  <c r="M6" i="1"/>
  <c r="N6" i="1"/>
  <c r="O6" i="1"/>
  <c r="M7" i="1"/>
  <c r="M10" i="1" s="1"/>
  <c r="N7" i="1"/>
  <c r="O7" i="1"/>
  <c r="O10" i="1" s="1"/>
  <c r="M8" i="1"/>
  <c r="N8" i="1"/>
  <c r="O8" i="1"/>
  <c r="M9" i="1"/>
  <c r="N9" i="1"/>
  <c r="O9" i="1"/>
  <c r="C15" i="1"/>
  <c r="L9" i="1" s="1"/>
  <c r="C14" i="1"/>
  <c r="L8" i="1" s="1"/>
  <c r="C13" i="1"/>
  <c r="L7" i="1" s="1"/>
  <c r="C12" i="1"/>
  <c r="N10" i="1" l="1"/>
  <c r="Q8" i="1"/>
  <c r="Q9" i="1"/>
  <c r="L6" i="1"/>
  <c r="Q6" i="1" s="1"/>
  <c r="C16" i="1"/>
  <c r="L10" i="1" s="1"/>
  <c r="Q10" i="1" s="1"/>
  <c r="Q7" i="1"/>
</calcChain>
</file>

<file path=xl/sharedStrings.xml><?xml version="1.0" encoding="utf-8"?>
<sst xmlns="http://schemas.openxmlformats.org/spreadsheetml/2006/main" count="103" uniqueCount="56">
  <si>
    <t>C1</t>
  </si>
  <si>
    <t>C2</t>
  </si>
  <si>
    <t>C3</t>
  </si>
  <si>
    <t>C4</t>
  </si>
  <si>
    <t>Atribut</t>
  </si>
  <si>
    <t>Kriteria</t>
  </si>
  <si>
    <t>Keterangan</t>
  </si>
  <si>
    <t>BOBOT</t>
  </si>
  <si>
    <t>Ketentuan</t>
  </si>
  <si>
    <t>kesehatan mata</t>
  </si>
  <si>
    <t>sehat = 100</t>
  </si>
  <si>
    <t>mines 1 = 80</t>
  </si>
  <si>
    <t>mines ≥ 1 = 70</t>
  </si>
  <si>
    <t>mines ≥ 3 = 50</t>
  </si>
  <si>
    <t>buta warna = 0</t>
  </si>
  <si>
    <t>tinggi badan :</t>
  </si>
  <si>
    <t>tinggi ≥160 = 80</t>
  </si>
  <si>
    <t>tinggi ≥ 155 = 70</t>
  </si>
  <si>
    <t>tinggi ≥150 = 60</t>
  </si>
  <si>
    <t>Normalisasi</t>
  </si>
  <si>
    <t>Perankingan dengan BOBOT</t>
  </si>
  <si>
    <t>Nilai Alternatif</t>
  </si>
  <si>
    <t>SPK Menentukan Jurusan SMK dengan Metode SAW</t>
  </si>
  <si>
    <t>TKR</t>
  </si>
  <si>
    <t>TKJ</t>
  </si>
  <si>
    <t>TGB</t>
  </si>
  <si>
    <t>TAV</t>
  </si>
  <si>
    <t>C1 = Keminatan</t>
  </si>
  <si>
    <t>C2 = Nilai UN</t>
  </si>
  <si>
    <t>C3 = Tinggi Badan</t>
  </si>
  <si>
    <t>C4 = Kesehatan Mata</t>
  </si>
  <si>
    <t>Keminatan</t>
  </si>
  <si>
    <t>Tidak Minat</t>
  </si>
  <si>
    <t>Kurang Minat</t>
  </si>
  <si>
    <t>Cukup Minat</t>
  </si>
  <si>
    <t>Minat</t>
  </si>
  <si>
    <t>Sangat Minat</t>
  </si>
  <si>
    <t>TITL</t>
  </si>
  <si>
    <t>tinggi ≥170 = 100</t>
  </si>
  <si>
    <t>Nilai UN</t>
  </si>
  <si>
    <t>36 - 40</t>
  </si>
  <si>
    <t>32 - 36</t>
  </si>
  <si>
    <t>28 - 32</t>
  </si>
  <si>
    <t>24 - 28</t>
  </si>
  <si>
    <t>20 - 24</t>
  </si>
  <si>
    <t>COST/BENEFIT</t>
  </si>
  <si>
    <t>B</t>
  </si>
  <si>
    <t>Jumlah</t>
  </si>
  <si>
    <t>kepentingan</t>
  </si>
  <si>
    <t xml:space="preserve">Normalisasi Bobot </t>
  </si>
  <si>
    <t>Pangkat</t>
  </si>
  <si>
    <t>Tinggi Badan</t>
  </si>
  <si>
    <t>Mata</t>
  </si>
  <si>
    <t>S</t>
  </si>
  <si>
    <t>V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</si>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</sst>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/>
    <xf numFmtId="9" fontId="1" fillId="0" borderId="1" xfId="0" applyNumberFormat="1" applyFont="1" applyBorder="1"/>
    <xf numFmtId="2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2" fontId="1" fillId="0" borderId="0" xfId="0" applyNumberFormat="1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9" fontId="1" fillId="0" borderId="0" xfId="0" applyNumberFormat="1" applyFont="1" applyBorder="1"/>
    <xf numFmtId="2" fontId="1" fillId="0" borderId="0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workbookViewId="0">
      <selection activeCell="B23" sqref="B23"/>
    </sheetView>
  </sheetViews>
  <sheetFormatPr defaultRowHeight="15.75" x14ac:dyDescent="0.25"/>
  <cols>
    <col min="1" max="9" width="9.140625" style="1"/>
    <col min="10" max="10" width="10.28515625" style="1" customWidth="1"/>
    <col min="11" max="11" width="9.140625" style="1"/>
    <col min="12" max="12" width="12.7109375" style="1" customWidth="1"/>
    <col min="13" max="16" width="9.140625" style="1"/>
    <col min="17" max="17" width="13" style="1" customWidth="1"/>
    <col min="18" max="18" width="10.42578125" style="1" customWidth="1"/>
    <col min="19" max="20" width="9.140625" style="1"/>
    <col min="21" max="21" width="18.28515625" style="1" customWidth="1"/>
    <col min="22" max="16384" width="9.140625" style="1"/>
  </cols>
  <sheetData>
    <row r="1" spans="1:21" ht="38.25" customHeight="1" x14ac:dyDescent="0.25">
      <c r="A1" s="7" t="s">
        <v>22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x14ac:dyDescent="0.25">
      <c r="B2" s="9" t="s">
        <v>4</v>
      </c>
      <c r="C2" s="8" t="s">
        <v>5</v>
      </c>
      <c r="D2" s="8"/>
      <c r="E2" s="8"/>
      <c r="F2" s="8"/>
      <c r="G2" s="15"/>
      <c r="H2" s="15"/>
      <c r="I2" s="2" t="s">
        <v>6</v>
      </c>
      <c r="J2" s="2"/>
      <c r="L2" s="8" t="s">
        <v>7</v>
      </c>
      <c r="M2" s="8"/>
      <c r="N2" s="8"/>
      <c r="O2" s="8"/>
      <c r="P2" s="16"/>
      <c r="Q2" s="16"/>
    </row>
    <row r="3" spans="1:21" x14ac:dyDescent="0.25">
      <c r="B3" s="9"/>
      <c r="C3" s="2" t="s">
        <v>0</v>
      </c>
      <c r="D3" s="2" t="s">
        <v>1</v>
      </c>
      <c r="E3" s="2" t="s">
        <v>2</v>
      </c>
      <c r="F3" s="2" t="s">
        <v>3</v>
      </c>
      <c r="G3" s="10"/>
      <c r="H3" s="10"/>
      <c r="I3" s="2" t="s">
        <v>27</v>
      </c>
      <c r="J3" s="2"/>
      <c r="L3" s="3">
        <v>0.3</v>
      </c>
      <c r="M3" s="3">
        <v>0.2</v>
      </c>
      <c r="N3" s="3">
        <v>0.25</v>
      </c>
      <c r="O3" s="3">
        <v>0.25</v>
      </c>
      <c r="P3" s="17"/>
      <c r="Q3" s="17"/>
    </row>
    <row r="4" spans="1:21" x14ac:dyDescent="0.25">
      <c r="B4" s="2" t="s">
        <v>23</v>
      </c>
      <c r="C4" s="2">
        <v>75</v>
      </c>
      <c r="D4" s="2">
        <v>40</v>
      </c>
      <c r="E4" s="2">
        <v>80</v>
      </c>
      <c r="F4" s="2">
        <v>70</v>
      </c>
      <c r="G4" s="10"/>
      <c r="H4" s="10"/>
      <c r="I4" s="2" t="s">
        <v>28</v>
      </c>
      <c r="J4" s="2"/>
    </row>
    <row r="5" spans="1:21" x14ac:dyDescent="0.25">
      <c r="B5" s="2" t="s">
        <v>24</v>
      </c>
      <c r="C5" s="2">
        <v>50</v>
      </c>
      <c r="D5" s="2">
        <v>40</v>
      </c>
      <c r="E5" s="2">
        <v>80</v>
      </c>
      <c r="F5" s="2">
        <v>70</v>
      </c>
      <c r="G5" s="10"/>
      <c r="H5" s="10"/>
      <c r="I5" s="2" t="s">
        <v>29</v>
      </c>
      <c r="J5" s="2"/>
      <c r="L5" s="12" t="s">
        <v>20</v>
      </c>
      <c r="M5" s="13"/>
      <c r="N5" s="13"/>
      <c r="O5" s="14"/>
      <c r="Q5" s="5" t="s">
        <v>21</v>
      </c>
      <c r="S5" s="15"/>
    </row>
    <row r="6" spans="1:21" x14ac:dyDescent="0.25">
      <c r="B6" s="2" t="s">
        <v>25</v>
      </c>
      <c r="C6" s="2">
        <v>50</v>
      </c>
      <c r="D6" s="2">
        <v>40</v>
      </c>
      <c r="E6" s="2">
        <v>80</v>
      </c>
      <c r="F6" s="2">
        <v>70</v>
      </c>
      <c r="G6" s="10"/>
      <c r="H6" s="10"/>
      <c r="I6" s="2" t="s">
        <v>30</v>
      </c>
      <c r="J6" s="2"/>
      <c r="L6" s="4">
        <f>(C12*L3)</f>
        <v>0.3</v>
      </c>
      <c r="M6" s="4">
        <f t="shared" ref="M6:O6" si="0">(D12*M3)</f>
        <v>0.2</v>
      </c>
      <c r="N6" s="4">
        <f t="shared" si="0"/>
        <v>0.25</v>
      </c>
      <c r="O6" s="4">
        <f t="shared" si="0"/>
        <v>0.25</v>
      </c>
      <c r="Q6" s="6">
        <f>SUM(L6:O6)</f>
        <v>1</v>
      </c>
      <c r="S6" s="11"/>
    </row>
    <row r="7" spans="1:21" x14ac:dyDescent="0.25">
      <c r="B7" s="2" t="s">
        <v>26</v>
      </c>
      <c r="C7" s="2">
        <v>25</v>
      </c>
      <c r="D7" s="2">
        <v>40</v>
      </c>
      <c r="E7" s="2">
        <v>80</v>
      </c>
      <c r="F7" s="2">
        <v>70</v>
      </c>
      <c r="G7" s="10"/>
      <c r="H7" s="10"/>
      <c r="K7" s="10"/>
      <c r="L7" s="4">
        <f>(C13*L3)</f>
        <v>0.19999999999999998</v>
      </c>
      <c r="M7" s="4">
        <f t="shared" ref="M7:O7" si="1">(D13*M3)</f>
        <v>0.2</v>
      </c>
      <c r="N7" s="4">
        <f t="shared" si="1"/>
        <v>0.25</v>
      </c>
      <c r="O7" s="4">
        <f t="shared" si="1"/>
        <v>0.25</v>
      </c>
      <c r="Q7" s="6">
        <f>SUM(L7:O7)</f>
        <v>0.9</v>
      </c>
      <c r="S7" s="11"/>
    </row>
    <row r="8" spans="1:21" x14ac:dyDescent="0.25">
      <c r="B8" s="2" t="s">
        <v>37</v>
      </c>
      <c r="C8" s="2">
        <v>75</v>
      </c>
      <c r="D8" s="2">
        <v>40</v>
      </c>
      <c r="E8" s="2">
        <v>80</v>
      </c>
      <c r="F8" s="2">
        <v>70</v>
      </c>
      <c r="G8" s="10"/>
      <c r="H8" s="10"/>
      <c r="I8" s="2" t="s">
        <v>8</v>
      </c>
      <c r="J8" s="2"/>
      <c r="K8" s="10"/>
      <c r="L8" s="4">
        <f>(C14*L3)</f>
        <v>0.19999999999999998</v>
      </c>
      <c r="M8" s="4">
        <f t="shared" ref="M8:O8" si="2">(D14*M3)</f>
        <v>0.2</v>
      </c>
      <c r="N8" s="4">
        <f t="shared" si="2"/>
        <v>0.25</v>
      </c>
      <c r="O8" s="4">
        <f t="shared" si="2"/>
        <v>0.25</v>
      </c>
      <c r="Q8" s="6">
        <f t="shared" ref="Q8:Q10" si="3">SUM(L8:O8)</f>
        <v>0.9</v>
      </c>
      <c r="S8" s="11"/>
    </row>
    <row r="9" spans="1:21" x14ac:dyDescent="0.25">
      <c r="B9" s="10"/>
      <c r="C9" s="10"/>
      <c r="D9" s="10"/>
      <c r="E9" s="10"/>
      <c r="F9" s="10"/>
      <c r="G9" s="10"/>
      <c r="H9" s="10"/>
      <c r="I9" s="2" t="s">
        <v>9</v>
      </c>
      <c r="J9" s="2"/>
      <c r="L9" s="4">
        <f>(C15*L3)</f>
        <v>9.9999999999999992E-2</v>
      </c>
      <c r="M9" s="4">
        <f t="shared" ref="M9:O9" si="4">(D15*M3)</f>
        <v>0.2</v>
      </c>
      <c r="N9" s="4">
        <f t="shared" si="4"/>
        <v>0.25</v>
      </c>
      <c r="O9" s="4">
        <f t="shared" si="4"/>
        <v>0.25</v>
      </c>
      <c r="Q9" s="6">
        <f t="shared" si="3"/>
        <v>0.8</v>
      </c>
      <c r="R9" s="18"/>
      <c r="S9" s="11"/>
    </row>
    <row r="10" spans="1:21" x14ac:dyDescent="0.25">
      <c r="I10" s="2" t="s">
        <v>10</v>
      </c>
      <c r="J10" s="2"/>
      <c r="L10" s="4">
        <f>(C16*L7)</f>
        <v>0.19999999999999998</v>
      </c>
      <c r="M10" s="4">
        <f t="shared" ref="M10:O10" si="5">(D16*M7)</f>
        <v>0.2</v>
      </c>
      <c r="N10" s="4">
        <f t="shared" si="5"/>
        <v>0.25</v>
      </c>
      <c r="O10" s="4">
        <f t="shared" si="5"/>
        <v>0.25</v>
      </c>
      <c r="Q10" s="6">
        <f t="shared" si="3"/>
        <v>0.9</v>
      </c>
      <c r="R10" s="18"/>
      <c r="S10" s="11"/>
    </row>
    <row r="11" spans="1:21" x14ac:dyDescent="0.25">
      <c r="B11" s="8" t="s">
        <v>19</v>
      </c>
      <c r="C11" s="8"/>
      <c r="D11" s="8"/>
      <c r="E11" s="8"/>
      <c r="F11" s="8"/>
      <c r="G11" s="15"/>
      <c r="H11" s="15"/>
      <c r="I11" s="2" t="s">
        <v>11</v>
      </c>
      <c r="J11" s="2"/>
      <c r="N11" s="11"/>
      <c r="O11" s="11"/>
      <c r="R11" s="11"/>
      <c r="S11" s="11"/>
    </row>
    <row r="12" spans="1:21" x14ac:dyDescent="0.25">
      <c r="B12" s="2" t="s">
        <v>23</v>
      </c>
      <c r="C12" s="4">
        <f>C4/MAX(C4:C9)</f>
        <v>1</v>
      </c>
      <c r="D12" s="4">
        <f t="shared" ref="D12:F12" si="6">D4/MAX(D4:D9)</f>
        <v>1</v>
      </c>
      <c r="E12" s="4">
        <f t="shared" si="6"/>
        <v>1</v>
      </c>
      <c r="F12" s="4">
        <f t="shared" si="6"/>
        <v>1</v>
      </c>
      <c r="G12" s="11"/>
      <c r="H12" s="11"/>
      <c r="I12" s="2" t="s">
        <v>12</v>
      </c>
      <c r="J12" s="2"/>
      <c r="L12" s="19" t="s">
        <v>31</v>
      </c>
      <c r="M12" s="20"/>
    </row>
    <row r="13" spans="1:21" x14ac:dyDescent="0.25">
      <c r="B13" s="2" t="s">
        <v>24</v>
      </c>
      <c r="C13" s="4">
        <f>C5/MAX(C4:C9)</f>
        <v>0.66666666666666663</v>
      </c>
      <c r="D13" s="4">
        <f t="shared" ref="D13:F13" si="7">D5/MAX(D4:D9)</f>
        <v>1</v>
      </c>
      <c r="E13" s="4">
        <f t="shared" si="7"/>
        <v>1</v>
      </c>
      <c r="F13" s="4">
        <f t="shared" si="7"/>
        <v>1</v>
      </c>
      <c r="G13" s="11"/>
      <c r="H13" s="11"/>
      <c r="I13" s="2" t="s">
        <v>13</v>
      </c>
      <c r="J13" s="2"/>
      <c r="L13" s="2" t="s">
        <v>36</v>
      </c>
      <c r="M13" s="2">
        <v>100</v>
      </c>
    </row>
    <row r="14" spans="1:21" x14ac:dyDescent="0.25">
      <c r="B14" s="2" t="s">
        <v>25</v>
      </c>
      <c r="C14" s="4">
        <f>C6/MAX(C4:C9)</f>
        <v>0.66666666666666663</v>
      </c>
      <c r="D14" s="4">
        <f t="shared" ref="D14:F14" si="8">D6/MAX(D4:D9)</f>
        <v>1</v>
      </c>
      <c r="E14" s="4">
        <f t="shared" si="8"/>
        <v>1</v>
      </c>
      <c r="F14" s="4">
        <f t="shared" si="8"/>
        <v>1</v>
      </c>
      <c r="G14" s="11"/>
      <c r="H14" s="11"/>
      <c r="I14" s="2" t="s">
        <v>14</v>
      </c>
      <c r="J14" s="2"/>
      <c r="L14" s="2" t="s">
        <v>35</v>
      </c>
      <c r="M14" s="2">
        <v>75</v>
      </c>
    </row>
    <row r="15" spans="1:21" x14ac:dyDescent="0.25">
      <c r="B15" s="2" t="s">
        <v>26</v>
      </c>
      <c r="C15" s="4">
        <f>C7/MAX(C4:C9)</f>
        <v>0.33333333333333331</v>
      </c>
      <c r="D15" s="4">
        <f t="shared" ref="D15:F15" si="9">D7/MAX(D4:D9)</f>
        <v>1</v>
      </c>
      <c r="E15" s="4">
        <f t="shared" si="9"/>
        <v>1</v>
      </c>
      <c r="F15" s="4">
        <f t="shared" si="9"/>
        <v>1</v>
      </c>
      <c r="G15" s="11"/>
      <c r="H15" s="11"/>
      <c r="L15" s="2" t="s">
        <v>34</v>
      </c>
      <c r="M15" s="2">
        <v>50</v>
      </c>
    </row>
    <row r="16" spans="1:21" x14ac:dyDescent="0.25">
      <c r="B16" s="2" t="s">
        <v>37</v>
      </c>
      <c r="C16" s="4">
        <f>C8/MAX(C8:C13)</f>
        <v>1</v>
      </c>
      <c r="D16" s="4">
        <f t="shared" ref="D16:F16" si="10">D8/MAX(D8:D13)</f>
        <v>1</v>
      </c>
      <c r="E16" s="4">
        <f t="shared" si="10"/>
        <v>1</v>
      </c>
      <c r="F16" s="4">
        <f t="shared" si="10"/>
        <v>1</v>
      </c>
      <c r="G16" s="11"/>
      <c r="H16" s="11"/>
      <c r="I16" s="2" t="s">
        <v>15</v>
      </c>
      <c r="J16" s="2"/>
      <c r="L16" s="2" t="s">
        <v>33</v>
      </c>
      <c r="M16" s="2">
        <v>25</v>
      </c>
    </row>
    <row r="17" spans="2:13" x14ac:dyDescent="0.25">
      <c r="B17" s="10"/>
      <c r="C17" s="11"/>
      <c r="D17" s="11"/>
      <c r="E17" s="11"/>
      <c r="F17" s="11"/>
      <c r="G17" s="11"/>
      <c r="H17" s="11"/>
      <c r="I17" s="2" t="s">
        <v>38</v>
      </c>
      <c r="J17" s="2"/>
      <c r="L17" s="2" t="s">
        <v>32</v>
      </c>
      <c r="M17" s="2">
        <v>0</v>
      </c>
    </row>
    <row r="18" spans="2:13" x14ac:dyDescent="0.25">
      <c r="I18" s="2" t="s">
        <v>16</v>
      </c>
      <c r="J18" s="2"/>
    </row>
    <row r="19" spans="2:13" x14ac:dyDescent="0.25">
      <c r="I19" s="2" t="s">
        <v>17</v>
      </c>
      <c r="J19" s="2"/>
      <c r="L19" s="8" t="s">
        <v>39</v>
      </c>
      <c r="M19" s="8"/>
    </row>
    <row r="20" spans="2:13" x14ac:dyDescent="0.25">
      <c r="I20" s="2" t="s">
        <v>18</v>
      </c>
      <c r="J20" s="2"/>
      <c r="L20" s="2" t="s">
        <v>40</v>
      </c>
      <c r="M20" s="2">
        <v>100</v>
      </c>
    </row>
    <row r="21" spans="2:13" x14ac:dyDescent="0.25">
      <c r="L21" s="2" t="s">
        <v>41</v>
      </c>
      <c r="M21" s="2">
        <v>80</v>
      </c>
    </row>
    <row r="22" spans="2:13" x14ac:dyDescent="0.25">
      <c r="L22" s="2" t="s">
        <v>42</v>
      </c>
      <c r="M22" s="2">
        <v>60</v>
      </c>
    </row>
    <row r="23" spans="2:13" x14ac:dyDescent="0.25">
      <c r="L23" s="2" t="s">
        <v>43</v>
      </c>
      <c r="M23" s="2">
        <v>40</v>
      </c>
    </row>
    <row r="24" spans="2:13" x14ac:dyDescent="0.25">
      <c r="L24" s="2" t="s">
        <v>44</v>
      </c>
      <c r="M24" s="2">
        <v>20</v>
      </c>
    </row>
  </sheetData>
  <mergeCells count="8">
    <mergeCell ref="L12:M12"/>
    <mergeCell ref="L19:M19"/>
    <mergeCell ref="A1:U1"/>
    <mergeCell ref="B2:B3"/>
    <mergeCell ref="C2:F2"/>
    <mergeCell ref="B11:F11"/>
    <mergeCell ref="L2:O2"/>
    <mergeCell ref="L5:O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8"/>
  <sheetViews>
    <sheetView workbookViewId="0">
      <selection activeCell="H27" sqref="H27"/>
    </sheetView>
  </sheetViews>
  <sheetFormatPr defaultRowHeight="15" x14ac:dyDescent="0.25"/>
  <cols>
    <col min="2" max="2" width="17.140625" customWidth="1"/>
    <col min="3" max="3" width="13.140625" customWidth="1"/>
    <col min="4" max="4" width="11.7109375" customWidth="1"/>
    <col min="5" max="5" width="13.5703125" customWidth="1"/>
    <col min="6" max="6" width="12.140625" customWidth="1"/>
    <col min="9" max="9" width="10.5703125" customWidth="1"/>
    <col min="10" max="10" width="10.28515625" customWidth="1"/>
    <col min="12" max="12" width="14" customWidth="1"/>
  </cols>
  <sheetData>
    <row r="3" spans="2:13" ht="15.75" x14ac:dyDescent="0.25">
      <c r="B3" s="9" t="s">
        <v>4</v>
      </c>
      <c r="C3" s="8" t="s">
        <v>5</v>
      </c>
      <c r="D3" s="8"/>
      <c r="E3" s="8"/>
      <c r="F3" s="8"/>
      <c r="I3" s="12" t="s">
        <v>6</v>
      </c>
      <c r="J3" s="14"/>
      <c r="L3" s="19" t="s">
        <v>31</v>
      </c>
      <c r="M3" s="20"/>
    </row>
    <row r="4" spans="2:13" ht="15.75" x14ac:dyDescent="0.25">
      <c r="B4" s="9"/>
      <c r="C4" s="2" t="s">
        <v>0</v>
      </c>
      <c r="D4" s="2" t="s">
        <v>1</v>
      </c>
      <c r="E4" s="2" t="s">
        <v>2</v>
      </c>
      <c r="F4" s="2" t="s">
        <v>3</v>
      </c>
      <c r="I4" s="2" t="s">
        <v>27</v>
      </c>
      <c r="J4" s="2"/>
      <c r="L4" s="2" t="s">
        <v>36</v>
      </c>
      <c r="M4" s="2">
        <v>100</v>
      </c>
    </row>
    <row r="5" spans="2:13" ht="15.75" x14ac:dyDescent="0.25">
      <c r="B5" s="2" t="s">
        <v>23</v>
      </c>
      <c r="C5" s="2">
        <v>75</v>
      </c>
      <c r="D5" s="2">
        <v>40</v>
      </c>
      <c r="E5" s="2">
        <v>80</v>
      </c>
      <c r="F5" s="2">
        <v>70</v>
      </c>
      <c r="I5" s="2" t="s">
        <v>28</v>
      </c>
      <c r="J5" s="2"/>
      <c r="L5" s="2" t="s">
        <v>35</v>
      </c>
      <c r="M5" s="2">
        <v>75</v>
      </c>
    </row>
    <row r="6" spans="2:13" ht="15.75" x14ac:dyDescent="0.25">
      <c r="B6" s="2" t="s">
        <v>24</v>
      </c>
      <c r="C6" s="2">
        <v>50</v>
      </c>
      <c r="D6" s="2">
        <v>40</v>
      </c>
      <c r="E6" s="2">
        <v>80</v>
      </c>
      <c r="F6" s="2">
        <v>70</v>
      </c>
      <c r="I6" s="2" t="s">
        <v>29</v>
      </c>
      <c r="J6" s="2"/>
      <c r="L6" s="2" t="s">
        <v>34</v>
      </c>
      <c r="M6" s="2">
        <v>50</v>
      </c>
    </row>
    <row r="7" spans="2:13" ht="15.75" x14ac:dyDescent="0.25">
      <c r="B7" s="2" t="s">
        <v>25</v>
      </c>
      <c r="C7" s="2">
        <v>50</v>
      </c>
      <c r="D7" s="2">
        <v>40</v>
      </c>
      <c r="E7" s="2">
        <v>80</v>
      </c>
      <c r="F7" s="2">
        <v>70</v>
      </c>
      <c r="I7" s="2" t="s">
        <v>30</v>
      </c>
      <c r="J7" s="2"/>
      <c r="L7" s="2" t="s">
        <v>33</v>
      </c>
      <c r="M7" s="2">
        <v>25</v>
      </c>
    </row>
    <row r="8" spans="2:13" ht="15.75" x14ac:dyDescent="0.25">
      <c r="B8" s="2" t="s">
        <v>26</v>
      </c>
      <c r="C8" s="2">
        <v>25</v>
      </c>
      <c r="D8" s="2">
        <v>40</v>
      </c>
      <c r="E8" s="2">
        <v>80</v>
      </c>
      <c r="F8" s="2">
        <v>70</v>
      </c>
      <c r="L8" s="2" t="s">
        <v>32</v>
      </c>
      <c r="M8" s="2">
        <v>0</v>
      </c>
    </row>
    <row r="9" spans="2:13" ht="15.75" x14ac:dyDescent="0.25">
      <c r="B9" s="2" t="s">
        <v>37</v>
      </c>
      <c r="C9" s="2">
        <v>75</v>
      </c>
      <c r="D9" s="2">
        <v>40</v>
      </c>
      <c r="E9" s="2">
        <v>80</v>
      </c>
      <c r="F9" s="2">
        <v>70</v>
      </c>
      <c r="I9" s="12" t="s">
        <v>8</v>
      </c>
      <c r="J9" s="14"/>
    </row>
    <row r="10" spans="2:13" ht="15.75" x14ac:dyDescent="0.25">
      <c r="I10" s="2" t="s">
        <v>9</v>
      </c>
      <c r="J10" s="2"/>
      <c r="L10" s="8" t="s">
        <v>39</v>
      </c>
      <c r="M10" s="8"/>
    </row>
    <row r="11" spans="2:13" ht="15.75" x14ac:dyDescent="0.25">
      <c r="B11" s="21" t="s">
        <v>45</v>
      </c>
      <c r="C11" s="22" t="s">
        <v>46</v>
      </c>
      <c r="D11" s="22" t="s">
        <v>46</v>
      </c>
      <c r="E11" s="22" t="s">
        <v>46</v>
      </c>
      <c r="F11" s="22" t="s">
        <v>46</v>
      </c>
      <c r="G11" s="22" t="s">
        <v>47</v>
      </c>
      <c r="I11" s="2" t="s">
        <v>10</v>
      </c>
      <c r="J11" s="2"/>
      <c r="L11" s="2" t="s">
        <v>40</v>
      </c>
      <c r="M11" s="2">
        <v>100</v>
      </c>
    </row>
    <row r="12" spans="2:13" ht="15.75" x14ac:dyDescent="0.25">
      <c r="B12" s="21" t="s">
        <v>48</v>
      </c>
      <c r="C12" s="22">
        <v>5</v>
      </c>
      <c r="D12" s="22">
        <v>8</v>
      </c>
      <c r="E12" s="22">
        <v>5</v>
      </c>
      <c r="F12" s="22">
        <v>5</v>
      </c>
      <c r="G12" s="22">
        <f>SUM(C12:F12)</f>
        <v>23</v>
      </c>
      <c r="I12" s="2" t="s">
        <v>11</v>
      </c>
      <c r="J12" s="2"/>
      <c r="L12" s="2" t="s">
        <v>41</v>
      </c>
      <c r="M12" s="2">
        <v>80</v>
      </c>
    </row>
    <row r="13" spans="2:13" ht="15.75" x14ac:dyDescent="0.25">
      <c r="B13" s="23" t="s">
        <v>49</v>
      </c>
      <c r="C13" s="24">
        <f>(C12/G12)</f>
        <v>0.21739130434782608</v>
      </c>
      <c r="D13" s="24">
        <f>(D12/G12)</f>
        <v>0.34782608695652173</v>
      </c>
      <c r="E13" s="24">
        <f>(E12/G12)</f>
        <v>0.21739130434782608</v>
      </c>
      <c r="F13" s="24">
        <f>(F12/G12)</f>
        <v>0.21739130434782608</v>
      </c>
      <c r="G13" s="25"/>
      <c r="I13" s="2" t="s">
        <v>12</v>
      </c>
      <c r="J13" s="2"/>
      <c r="L13" s="2" t="s">
        <v>42</v>
      </c>
      <c r="M13" s="2">
        <v>60</v>
      </c>
    </row>
    <row r="14" spans="2:13" ht="15.75" x14ac:dyDescent="0.25">
      <c r="B14" s="21" t="s">
        <v>5</v>
      </c>
      <c r="C14" s="22" t="s">
        <v>31</v>
      </c>
      <c r="D14" s="22" t="s">
        <v>39</v>
      </c>
      <c r="E14" s="22" t="s">
        <v>51</v>
      </c>
      <c r="F14" s="22" t="s">
        <v>52</v>
      </c>
      <c r="G14" s="25"/>
      <c r="I14" s="2" t="s">
        <v>13</v>
      </c>
      <c r="J14" s="2"/>
      <c r="L14" s="2" t="s">
        <v>43</v>
      </c>
      <c r="M14" s="2">
        <v>40</v>
      </c>
    </row>
    <row r="15" spans="2:13" ht="15.75" x14ac:dyDescent="0.25">
      <c r="B15" s="25"/>
      <c r="C15" s="22">
        <v>75</v>
      </c>
      <c r="D15" s="22">
        <v>40</v>
      </c>
      <c r="E15" s="22">
        <v>80</v>
      </c>
      <c r="F15" s="22">
        <v>70</v>
      </c>
      <c r="G15" s="25"/>
      <c r="I15" s="2" t="s">
        <v>14</v>
      </c>
      <c r="J15" s="2"/>
      <c r="L15" s="2" t="s">
        <v>44</v>
      </c>
      <c r="M15" s="2">
        <v>20</v>
      </c>
    </row>
    <row r="16" spans="2:13" x14ac:dyDescent="0.25">
      <c r="B16" s="25"/>
      <c r="C16" s="22">
        <v>50</v>
      </c>
      <c r="D16" s="22">
        <v>40</v>
      </c>
      <c r="E16" s="22">
        <v>80</v>
      </c>
      <c r="F16" s="22">
        <v>70</v>
      </c>
      <c r="G16" s="25"/>
    </row>
    <row r="17" spans="2:7" x14ac:dyDescent="0.25">
      <c r="B17" s="25"/>
      <c r="C17" s="22">
        <v>50</v>
      </c>
      <c r="D17" s="22">
        <v>40</v>
      </c>
      <c r="E17" s="22">
        <v>80</v>
      </c>
      <c r="F17" s="22">
        <v>70</v>
      </c>
      <c r="G17" s="25"/>
    </row>
    <row r="18" spans="2:7" x14ac:dyDescent="0.25">
      <c r="B18" s="25"/>
      <c r="C18" s="22">
        <v>25</v>
      </c>
      <c r="D18" s="22">
        <v>40</v>
      </c>
      <c r="E18" s="22">
        <v>80</v>
      </c>
      <c r="F18" s="22">
        <v>70</v>
      </c>
      <c r="G18" s="25"/>
    </row>
    <row r="19" spans="2:7" x14ac:dyDescent="0.25">
      <c r="B19" s="25"/>
      <c r="C19" s="22">
        <v>75</v>
      </c>
      <c r="D19" s="22">
        <v>40</v>
      </c>
      <c r="E19" s="22">
        <v>80</v>
      </c>
      <c r="F19" s="22">
        <v>70</v>
      </c>
      <c r="G19" s="25"/>
    </row>
    <row r="20" spans="2:7" x14ac:dyDescent="0.25">
      <c r="B20" s="21" t="s">
        <v>50</v>
      </c>
      <c r="C20" s="24">
        <f>C13</f>
        <v>0.21739130434782608</v>
      </c>
      <c r="D20" s="24">
        <f t="shared" ref="D20:F20" si="0">D13</f>
        <v>0.34782608695652173</v>
      </c>
      <c r="E20" s="24">
        <f t="shared" si="0"/>
        <v>0.21739130434782608</v>
      </c>
      <c r="F20" s="24">
        <f t="shared" si="0"/>
        <v>0.21739130434782608</v>
      </c>
      <c r="G20" s="25"/>
    </row>
    <row r="22" spans="2:7" x14ac:dyDescent="0.25">
      <c r="C22" s="22" t="s">
        <v>53</v>
      </c>
      <c r="D22" s="22" t="s">
        <v>54</v>
      </c>
      <c r="E22" s="22" t="s">
        <v>55</v>
      </c>
    </row>
    <row r="23" spans="2:7" x14ac:dyDescent="0.25">
      <c r="C23" s="26">
        <f>(C15^C$20)*(D15^D$20)*(E15^E$20)*(F15^F$20)</f>
        <v>60.212097439455</v>
      </c>
      <c r="D23" s="26">
        <f>C23/C$28</f>
        <v>0.21650613842505831</v>
      </c>
      <c r="E23" s="22">
        <v>1</v>
      </c>
    </row>
    <row r="24" spans="2:7" x14ac:dyDescent="0.25">
      <c r="C24" s="26">
        <f t="shared" ref="C24:C27" si="1">(C16^C$20)*(D16^D$20)*(E16^E$20)*(F16^F$20)</f>
        <v>55.131911111773974</v>
      </c>
      <c r="D24" s="26">
        <f t="shared" ref="D24:D27" si="2">C24/C$28</f>
        <v>0.19823918591784878</v>
      </c>
      <c r="E24" s="22">
        <v>2</v>
      </c>
    </row>
    <row r="25" spans="2:7" x14ac:dyDescent="0.25">
      <c r="C25" s="26">
        <f t="shared" si="1"/>
        <v>55.131911111773974</v>
      </c>
      <c r="D25" s="26">
        <f t="shared" si="2"/>
        <v>0.19823918591784878</v>
      </c>
      <c r="E25" s="22">
        <v>3</v>
      </c>
    </row>
    <row r="26" spans="2:7" x14ac:dyDescent="0.25">
      <c r="C26" s="26">
        <f t="shared" si="1"/>
        <v>47.420021207489953</v>
      </c>
      <c r="D26" s="26">
        <f t="shared" si="2"/>
        <v>0.17050935131418579</v>
      </c>
      <c r="E26" s="22">
        <v>5</v>
      </c>
    </row>
    <row r="27" spans="2:7" x14ac:dyDescent="0.25">
      <c r="C27" s="27">
        <f t="shared" si="1"/>
        <v>60.212097439455</v>
      </c>
      <c r="D27" s="27">
        <f t="shared" si="2"/>
        <v>0.21650613842505831</v>
      </c>
      <c r="E27" s="28">
        <v>4</v>
      </c>
    </row>
    <row r="28" spans="2:7" x14ac:dyDescent="0.25">
      <c r="B28" s="21" t="s">
        <v>47</v>
      </c>
      <c r="C28" s="26">
        <f>SUM(C23:C27)</f>
        <v>278.10803830994791</v>
      </c>
      <c r="D28" s="29"/>
      <c r="E28" s="21"/>
    </row>
  </sheetData>
  <mergeCells count="8">
    <mergeCell ref="I9:J9"/>
    <mergeCell ref="I3:J3"/>
    <mergeCell ref="L3:M3"/>
    <mergeCell ref="L10:M10"/>
    <mergeCell ref="B3:B4"/>
    <mergeCell ref="C3:F3"/>
    <mergeCell ref="G13:G20"/>
    <mergeCell ref="B15:B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SAW</vt:lpstr>
      <vt:lpstr>WP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2021-04-12T15:45:48Z</dcterms:created>
  <dcterms:modified xsi:type="dcterms:W3CDTF">2021-05-03T07:07:49Z</dcterms:modified>
</cp:coreProperties>
</file>