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99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5" i="1" l="1"/>
  <c r="D96" i="1"/>
  <c r="D97" i="1"/>
  <c r="D98" i="1"/>
  <c r="D94" i="1"/>
  <c r="C99" i="1"/>
  <c r="C96" i="1"/>
  <c r="C97" i="1"/>
  <c r="G83" i="1" l="1"/>
  <c r="C84" i="1" s="1"/>
  <c r="C91" i="1" s="1"/>
  <c r="D64" i="1"/>
  <c r="D72" i="1" s="1"/>
  <c r="E64" i="1"/>
  <c r="E72" i="1" s="1"/>
  <c r="F64" i="1"/>
  <c r="F72" i="1" s="1"/>
  <c r="D65" i="1"/>
  <c r="D73" i="1" s="1"/>
  <c r="E65" i="1"/>
  <c r="E73" i="1" s="1"/>
  <c r="F65" i="1"/>
  <c r="F73" i="1" s="1"/>
  <c r="D66" i="1"/>
  <c r="D74" i="1" s="1"/>
  <c r="E66" i="1"/>
  <c r="E74" i="1" s="1"/>
  <c r="F66" i="1"/>
  <c r="F74" i="1" s="1"/>
  <c r="D67" i="1"/>
  <c r="D75" i="1" s="1"/>
  <c r="E67" i="1"/>
  <c r="E75" i="1" s="1"/>
  <c r="F67" i="1"/>
  <c r="F75" i="1" s="1"/>
  <c r="D68" i="1"/>
  <c r="D76" i="1" s="1"/>
  <c r="E68" i="1"/>
  <c r="E76" i="1" s="1"/>
  <c r="F68" i="1"/>
  <c r="F76" i="1" s="1"/>
  <c r="C65" i="1"/>
  <c r="C73" i="1" s="1"/>
  <c r="H64" i="1" s="1"/>
  <c r="C66" i="1"/>
  <c r="C74" i="1" s="1"/>
  <c r="H65" i="1" s="1"/>
  <c r="C67" i="1"/>
  <c r="C75" i="1" s="1"/>
  <c r="C68" i="1"/>
  <c r="C76" i="1" s="1"/>
  <c r="H67" i="1" s="1"/>
  <c r="C64" i="1"/>
  <c r="C72" i="1" s="1"/>
  <c r="H63" i="1" s="1"/>
  <c r="H66" i="1" l="1"/>
  <c r="D84" i="1"/>
  <c r="D91" i="1" s="1"/>
  <c r="E84" i="1"/>
  <c r="E91" i="1" s="1"/>
  <c r="F84" i="1"/>
  <c r="F91" i="1" s="1"/>
  <c r="C98" i="1" l="1"/>
  <c r="C94" i="1"/>
  <c r="C95" i="1"/>
</calcChain>
</file>

<file path=xl/sharedStrings.xml><?xml version="1.0" encoding="utf-8"?>
<sst xmlns="http://schemas.openxmlformats.org/spreadsheetml/2006/main" count="118" uniqueCount="72">
  <si>
    <t>1.</t>
  </si>
  <si>
    <t>2.</t>
  </si>
  <si>
    <t>3.</t>
  </si>
  <si>
    <t xml:space="preserve">4. </t>
  </si>
  <si>
    <t>Penilaian Kinerja Karyawan PT Colacola dalam 1 bulan terakhir</t>
  </si>
  <si>
    <t>Kategori : Sangat teladan, Teladan, Cukup Teladan, Tidak Teladan</t>
  </si>
  <si>
    <t xml:space="preserve">Atribut :  </t>
  </si>
  <si>
    <t>C1 = Ketepatan Waktu</t>
  </si>
  <si>
    <t>C2 = Kerja Sama Tim</t>
  </si>
  <si>
    <t>C3 = Jam Lembur</t>
  </si>
  <si>
    <t>Penilaian</t>
  </si>
  <si>
    <t>Atribut</t>
  </si>
  <si>
    <t>Sangat Teladan</t>
  </si>
  <si>
    <t>Teladan</t>
  </si>
  <si>
    <t>Cukup Teladan</t>
  </si>
  <si>
    <t>Tidak Teladan</t>
  </si>
  <si>
    <t>C1</t>
  </si>
  <si>
    <t>C2</t>
  </si>
  <si>
    <t>C3</t>
  </si>
  <si>
    <t>Disiplin Waktu</t>
  </si>
  <si>
    <t>Dapat Kerjasama</t>
  </si>
  <si>
    <t>Jam Lembur</t>
  </si>
  <si>
    <t>Tidak Lembur</t>
  </si>
  <si>
    <t>Tidak Dapat Kerjasama</t>
  </si>
  <si>
    <t>Tidak Disiplin Waktu</t>
  </si>
  <si>
    <t>DSS Adalah DSS (Decision Support System) adalah suatu system yang dapat membantu membuat keputusan untuk menyelesaikan permasalahan secara terstruktur maupun tidak terstruktur dan sifatnya individu perorangan</t>
  </si>
  <si>
    <t>GDSS (Group Decision Support System) adalah adalah suatu system yang membantu suatu kelompok untuk menyelesaikan masalah, sifatnya berkelompok maka membutuhkan koneksi dan kerjasama.</t>
  </si>
  <si>
    <t>Tabel keputusan adalah metode pengambilan keputusan  yang menggunakan bantuan table untuk menyelesaikan logika pemrograman.</t>
  </si>
  <si>
    <t>Pohon Keputusan adalah metode penyelesaian masalah keputusan dengan tampilan tersusun cabang yang menyerupai pohon untuk menyelesaikan logika permasalahan</t>
  </si>
  <si>
    <t xml:space="preserve">Alternatif adalah sebuah parameter yang fungsinya sebagai tolak ukur dari hasil pengelompokan permasalahan </t>
  </si>
  <si>
    <t>Atribut/kriteria menyatakan suatu parameter yang dibuat sebagai kriteria dalam penyelesaian masalah dan digunakan sebagai acuan dalam pengambilan keputusan</t>
  </si>
  <si>
    <t>Pohon Keputusan</t>
  </si>
  <si>
    <t>Lembur atau Tidak Lembur</t>
  </si>
  <si>
    <t>Sistem Pendukung Keputusan Penentuan Toko Online ( e-commerce)</t>
  </si>
  <si>
    <t>C1 = Pelayanan</t>
  </si>
  <si>
    <t>C3 = Promo</t>
  </si>
  <si>
    <t>C4 = Tampilan UI UX</t>
  </si>
  <si>
    <t>Kriteria</t>
  </si>
  <si>
    <t>Alternatif</t>
  </si>
  <si>
    <t>SPK Penentuan Toko online metode SAW</t>
  </si>
  <si>
    <t>A1</t>
  </si>
  <si>
    <t>A2</t>
  </si>
  <si>
    <t>A3</t>
  </si>
  <si>
    <t>A4</t>
  </si>
  <si>
    <t>Shopee</t>
  </si>
  <si>
    <t>Tokopedia</t>
  </si>
  <si>
    <t>Lazada</t>
  </si>
  <si>
    <t>Bukalapak</t>
  </si>
  <si>
    <t>Blibli</t>
  </si>
  <si>
    <t>A5</t>
  </si>
  <si>
    <t>C2 = Rating APP</t>
  </si>
  <si>
    <t>C4</t>
  </si>
  <si>
    <t>BOBOT</t>
  </si>
  <si>
    <t>Normalisasi</t>
  </si>
  <si>
    <t>Perangkingan dengan BOBOT</t>
  </si>
  <si>
    <t>Nilai Alternatif</t>
  </si>
  <si>
    <t>Alternatif Terbaik 0,94</t>
  </si>
  <si>
    <t>SPK Penentuan Toko online metode WP</t>
  </si>
  <si>
    <t>B</t>
  </si>
  <si>
    <t>COST/BENEFIT</t>
  </si>
  <si>
    <t>kepentingan</t>
  </si>
  <si>
    <t xml:space="preserve">Normalisasi Bobot </t>
  </si>
  <si>
    <t>Pelayanan</t>
  </si>
  <si>
    <t>Rating APP</t>
  </si>
  <si>
    <t>Promo</t>
  </si>
  <si>
    <t>Tampilan UI UX</t>
  </si>
  <si>
    <t>Jumlah</t>
  </si>
  <si>
    <t>Pangkat</t>
  </si>
  <si>
    <t>S</t>
  </si>
  <si>
    <t>V</t>
  </si>
  <si>
    <t>JUMLAH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</si>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</sst>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455868</xdr:colOff>
      <xdr:row>21</xdr:row>
      <xdr:rowOff>114300</xdr:rowOff>
    </xdr:from>
    <xdr:to>
      <xdr:col>4</xdr:col>
      <xdr:colOff>1488876</xdr:colOff>
      <xdr:row>46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868" y="4114800"/>
          <a:ext cx="5633583" cy="471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73" workbookViewId="0">
      <selection activeCell="G96" sqref="G96"/>
    </sheetView>
  </sheetViews>
  <sheetFormatPr defaultRowHeight="15" x14ac:dyDescent="0.25"/>
  <cols>
    <col min="2" max="2" width="18" customWidth="1"/>
    <col min="3" max="3" width="19.42578125" customWidth="1"/>
    <col min="4" max="4" width="22.42578125" customWidth="1"/>
    <col min="5" max="5" width="25.5703125" customWidth="1"/>
    <col min="6" max="6" width="20.85546875" customWidth="1"/>
    <col min="7" max="7" width="12.42578125" customWidth="1"/>
    <col min="9" max="9" width="20.5703125" customWidth="1"/>
    <col min="10" max="10" width="11.42578125" customWidth="1"/>
    <col min="11" max="11" width="20.42578125" customWidth="1"/>
  </cols>
  <sheetData>
    <row r="1" spans="1:5" x14ac:dyDescent="0.25">
      <c r="A1" t="s">
        <v>0</v>
      </c>
      <c r="B1" t="s">
        <v>25</v>
      </c>
    </row>
    <row r="2" spans="1:5" x14ac:dyDescent="0.25">
      <c r="B2" s="3" t="s">
        <v>26</v>
      </c>
    </row>
    <row r="4" spans="1:5" x14ac:dyDescent="0.25">
      <c r="A4" t="s">
        <v>1</v>
      </c>
      <c r="B4" s="3" t="s">
        <v>27</v>
      </c>
    </row>
    <row r="5" spans="1:5" x14ac:dyDescent="0.25">
      <c r="B5" s="3" t="s">
        <v>28</v>
      </c>
    </row>
    <row r="6" spans="1:5" x14ac:dyDescent="0.25">
      <c r="A6" t="s">
        <v>2</v>
      </c>
      <c r="B6" s="3" t="s">
        <v>29</v>
      </c>
    </row>
    <row r="7" spans="1:5" x14ac:dyDescent="0.25">
      <c r="B7" s="3" t="s">
        <v>30</v>
      </c>
    </row>
    <row r="8" spans="1:5" x14ac:dyDescent="0.25">
      <c r="A8" t="s">
        <v>3</v>
      </c>
      <c r="B8" t="s">
        <v>4</v>
      </c>
    </row>
    <row r="9" spans="1:5" x14ac:dyDescent="0.25">
      <c r="B9" t="s">
        <v>5</v>
      </c>
    </row>
    <row r="10" spans="1:5" x14ac:dyDescent="0.25">
      <c r="B10" t="s">
        <v>6</v>
      </c>
      <c r="C10" t="s">
        <v>7</v>
      </c>
    </row>
    <row r="11" spans="1:5" x14ac:dyDescent="0.25">
      <c r="C11" t="s">
        <v>8</v>
      </c>
    </row>
    <row r="12" spans="1:5" x14ac:dyDescent="0.25">
      <c r="C12" t="s">
        <v>9</v>
      </c>
    </row>
    <row r="14" spans="1:5" x14ac:dyDescent="0.25">
      <c r="B14" s="16" t="s">
        <v>10</v>
      </c>
      <c r="C14" s="11" t="s">
        <v>11</v>
      </c>
      <c r="D14" s="11"/>
      <c r="E14" s="11"/>
    </row>
    <row r="15" spans="1:5" x14ac:dyDescent="0.25">
      <c r="B15" s="17"/>
      <c r="C15" s="2" t="s">
        <v>16</v>
      </c>
      <c r="D15" s="2" t="s">
        <v>17</v>
      </c>
      <c r="E15" s="2" t="s">
        <v>18</v>
      </c>
    </row>
    <row r="16" spans="1:5" x14ac:dyDescent="0.25">
      <c r="B16" s="2" t="s">
        <v>12</v>
      </c>
      <c r="C16" s="2" t="s">
        <v>19</v>
      </c>
      <c r="D16" s="2" t="s">
        <v>20</v>
      </c>
      <c r="E16" s="2" t="s">
        <v>21</v>
      </c>
    </row>
    <row r="17" spans="2:5" x14ac:dyDescent="0.25">
      <c r="B17" s="2" t="s">
        <v>13</v>
      </c>
      <c r="C17" s="2" t="s">
        <v>19</v>
      </c>
      <c r="D17" s="2" t="s">
        <v>20</v>
      </c>
      <c r="E17" s="2" t="s">
        <v>32</v>
      </c>
    </row>
    <row r="18" spans="2:5" x14ac:dyDescent="0.25">
      <c r="B18" s="2" t="s">
        <v>14</v>
      </c>
      <c r="C18" s="2" t="s">
        <v>24</v>
      </c>
      <c r="D18" s="2" t="s">
        <v>20</v>
      </c>
      <c r="E18" s="2" t="s">
        <v>22</v>
      </c>
    </row>
    <row r="19" spans="2:5" x14ac:dyDescent="0.25">
      <c r="B19" s="2" t="s">
        <v>15</v>
      </c>
      <c r="C19" s="2" t="s">
        <v>24</v>
      </c>
      <c r="D19" s="2" t="s">
        <v>23</v>
      </c>
      <c r="E19" s="2" t="s">
        <v>22</v>
      </c>
    </row>
    <row r="21" spans="2:5" x14ac:dyDescent="0.25">
      <c r="B21" t="s">
        <v>31</v>
      </c>
    </row>
    <row r="49" spans="1:11" x14ac:dyDescent="0.25">
      <c r="A49">
        <v>5</v>
      </c>
      <c r="B49" s="19" t="s">
        <v>33</v>
      </c>
      <c r="C49" s="19"/>
      <c r="D49" s="19"/>
      <c r="E49" s="19"/>
      <c r="H49" s="20" t="s">
        <v>52</v>
      </c>
      <c r="I49" s="21"/>
      <c r="J49" s="21"/>
      <c r="K49" s="22"/>
    </row>
    <row r="50" spans="1:11" x14ac:dyDescent="0.25">
      <c r="H50" s="4" t="s">
        <v>16</v>
      </c>
      <c r="I50" s="4" t="s">
        <v>17</v>
      </c>
      <c r="J50" s="4" t="s">
        <v>18</v>
      </c>
      <c r="K50" s="4" t="s">
        <v>51</v>
      </c>
    </row>
    <row r="51" spans="1:11" x14ac:dyDescent="0.25">
      <c r="B51" s="13" t="s">
        <v>39</v>
      </c>
      <c r="C51" s="18"/>
      <c r="D51" s="18"/>
      <c r="E51" s="18"/>
      <c r="H51" s="6">
        <v>0.25</v>
      </c>
      <c r="I51" s="6">
        <v>0.25</v>
      </c>
      <c r="J51" s="6">
        <v>0.3</v>
      </c>
      <c r="K51" s="6">
        <v>0.2</v>
      </c>
    </row>
    <row r="52" spans="1:11" x14ac:dyDescent="0.25">
      <c r="B52" s="18"/>
      <c r="C52" s="18"/>
      <c r="D52" s="18"/>
      <c r="E52" s="18"/>
    </row>
    <row r="53" spans="1:11" x14ac:dyDescent="0.25">
      <c r="H53" s="11" t="s">
        <v>38</v>
      </c>
      <c r="I53" s="11"/>
      <c r="K53" s="4" t="s">
        <v>37</v>
      </c>
    </row>
    <row r="54" spans="1:11" x14ac:dyDescent="0.25">
      <c r="B54" s="14"/>
      <c r="C54" s="11" t="s">
        <v>37</v>
      </c>
      <c r="D54" s="11"/>
      <c r="E54" s="11"/>
      <c r="F54" s="11"/>
      <c r="H54" s="2" t="s">
        <v>40</v>
      </c>
      <c r="I54" s="2" t="s">
        <v>44</v>
      </c>
      <c r="K54" s="2" t="s">
        <v>34</v>
      </c>
    </row>
    <row r="55" spans="1:11" x14ac:dyDescent="0.25">
      <c r="B55" s="15"/>
      <c r="C55" s="4" t="s">
        <v>16</v>
      </c>
      <c r="D55" s="4" t="s">
        <v>17</v>
      </c>
      <c r="E55" s="4" t="s">
        <v>18</v>
      </c>
      <c r="F55" s="4" t="s">
        <v>51</v>
      </c>
      <c r="H55" s="2" t="s">
        <v>41</v>
      </c>
      <c r="I55" s="2" t="s">
        <v>45</v>
      </c>
      <c r="K55" s="2" t="s">
        <v>50</v>
      </c>
    </row>
    <row r="56" spans="1:11" x14ac:dyDescent="0.25">
      <c r="B56" s="2" t="s">
        <v>40</v>
      </c>
      <c r="C56" s="4">
        <v>90</v>
      </c>
      <c r="D56" s="4">
        <v>4</v>
      </c>
      <c r="E56" s="4">
        <v>5</v>
      </c>
      <c r="F56" s="4">
        <v>85</v>
      </c>
      <c r="H56" s="2" t="s">
        <v>42</v>
      </c>
      <c r="I56" s="2" t="s">
        <v>46</v>
      </c>
      <c r="K56" s="2" t="s">
        <v>35</v>
      </c>
    </row>
    <row r="57" spans="1:11" x14ac:dyDescent="0.25">
      <c r="B57" s="2" t="s">
        <v>41</v>
      </c>
      <c r="C57" s="4">
        <v>85</v>
      </c>
      <c r="D57" s="4">
        <v>5</v>
      </c>
      <c r="E57" s="4">
        <v>4</v>
      </c>
      <c r="F57" s="4">
        <v>90</v>
      </c>
      <c r="H57" s="2" t="s">
        <v>43</v>
      </c>
      <c r="I57" s="2" t="s">
        <v>47</v>
      </c>
      <c r="K57" s="2" t="s">
        <v>36</v>
      </c>
    </row>
    <row r="58" spans="1:11" x14ac:dyDescent="0.25">
      <c r="B58" s="2" t="s">
        <v>42</v>
      </c>
      <c r="C58" s="4">
        <v>80</v>
      </c>
      <c r="D58" s="4">
        <v>4</v>
      </c>
      <c r="E58" s="4">
        <v>4</v>
      </c>
      <c r="F58" s="4">
        <v>85</v>
      </c>
      <c r="H58" s="2" t="s">
        <v>49</v>
      </c>
      <c r="I58" s="2" t="s">
        <v>48</v>
      </c>
    </row>
    <row r="59" spans="1:11" x14ac:dyDescent="0.25">
      <c r="B59" s="2" t="s">
        <v>43</v>
      </c>
      <c r="C59" s="4">
        <v>80</v>
      </c>
      <c r="D59" s="4">
        <v>4</v>
      </c>
      <c r="E59" s="4">
        <v>3</v>
      </c>
      <c r="F59" s="4">
        <v>80</v>
      </c>
    </row>
    <row r="60" spans="1:11" x14ac:dyDescent="0.25">
      <c r="B60" s="2" t="s">
        <v>49</v>
      </c>
      <c r="C60" s="4">
        <v>75</v>
      </c>
      <c r="D60" s="4">
        <v>4</v>
      </c>
      <c r="E60" s="4">
        <v>4</v>
      </c>
      <c r="F60" s="4">
        <v>85</v>
      </c>
    </row>
    <row r="61" spans="1:11" x14ac:dyDescent="0.25">
      <c r="C61" s="1"/>
      <c r="D61" s="1"/>
      <c r="E61" s="1"/>
      <c r="F61" s="1"/>
    </row>
    <row r="62" spans="1:11" x14ac:dyDescent="0.25">
      <c r="C62" s="11" t="s">
        <v>53</v>
      </c>
      <c r="D62" s="11"/>
      <c r="E62" s="11"/>
      <c r="F62" s="11"/>
      <c r="G62" s="5"/>
      <c r="H62" s="11" t="s">
        <v>55</v>
      </c>
      <c r="I62" s="11"/>
    </row>
    <row r="63" spans="1:11" x14ac:dyDescent="0.25">
      <c r="C63" s="4" t="s">
        <v>16</v>
      </c>
      <c r="D63" s="4" t="s">
        <v>17</v>
      </c>
      <c r="E63" s="4" t="s">
        <v>18</v>
      </c>
      <c r="F63" s="4" t="s">
        <v>51</v>
      </c>
      <c r="H63" s="12">
        <f>SUM(C72:F72)</f>
        <v>0.93888888888888888</v>
      </c>
      <c r="I63" s="12"/>
    </row>
    <row r="64" spans="1:11" x14ac:dyDescent="0.25">
      <c r="C64" s="7">
        <f>C56/MAX(C$56:C$60)</f>
        <v>1</v>
      </c>
      <c r="D64" s="7">
        <f t="shared" ref="D64:F64" si="0">D56/MAX(D$56:D$60)</f>
        <v>0.8</v>
      </c>
      <c r="E64" s="7">
        <f t="shared" si="0"/>
        <v>1</v>
      </c>
      <c r="F64" s="7">
        <f t="shared" si="0"/>
        <v>0.94444444444444442</v>
      </c>
      <c r="H64" s="12">
        <f t="shared" ref="H64:H66" si="1">SUM(C73:F73)</f>
        <v>0.92611111111111111</v>
      </c>
      <c r="I64" s="12"/>
    </row>
    <row r="65" spans="2:9" x14ac:dyDescent="0.25">
      <c r="C65" s="7">
        <f t="shared" ref="C65:F68" si="2">C57/MAX(C$56:C$60)</f>
        <v>0.94444444444444442</v>
      </c>
      <c r="D65" s="7">
        <f t="shared" si="2"/>
        <v>1</v>
      </c>
      <c r="E65" s="7">
        <f t="shared" si="2"/>
        <v>0.8</v>
      </c>
      <c r="F65" s="7">
        <f t="shared" si="2"/>
        <v>1</v>
      </c>
      <c r="H65" s="12">
        <f t="shared" si="1"/>
        <v>0.85111111111111115</v>
      </c>
      <c r="I65" s="12"/>
    </row>
    <row r="66" spans="2:9" x14ac:dyDescent="0.25">
      <c r="C66" s="7">
        <f t="shared" si="2"/>
        <v>0.88888888888888884</v>
      </c>
      <c r="D66" s="7">
        <f t="shared" si="2"/>
        <v>0.8</v>
      </c>
      <c r="E66" s="7">
        <f t="shared" si="2"/>
        <v>0.8</v>
      </c>
      <c r="F66" s="7">
        <f t="shared" si="2"/>
        <v>0.94444444444444442</v>
      </c>
      <c r="H66" s="12">
        <f t="shared" si="1"/>
        <v>0.78</v>
      </c>
      <c r="I66" s="12"/>
    </row>
    <row r="67" spans="2:9" x14ac:dyDescent="0.25">
      <c r="C67" s="7">
        <f t="shared" si="2"/>
        <v>0.88888888888888884</v>
      </c>
      <c r="D67" s="7">
        <f t="shared" si="2"/>
        <v>0.8</v>
      </c>
      <c r="E67" s="7">
        <f t="shared" si="2"/>
        <v>0.6</v>
      </c>
      <c r="F67" s="7">
        <f t="shared" si="2"/>
        <v>0.88888888888888884</v>
      </c>
      <c r="H67" s="12">
        <f t="shared" ref="H67" si="3">SUM(C76:F76)</f>
        <v>0.8372222222222222</v>
      </c>
      <c r="I67" s="12"/>
    </row>
    <row r="68" spans="2:9" x14ac:dyDescent="0.25">
      <c r="C68" s="7">
        <f t="shared" si="2"/>
        <v>0.83333333333333337</v>
      </c>
      <c r="D68" s="7">
        <f t="shared" si="2"/>
        <v>0.8</v>
      </c>
      <c r="E68" s="7">
        <f t="shared" si="2"/>
        <v>0.8</v>
      </c>
      <c r="F68" s="7">
        <f t="shared" si="2"/>
        <v>0.94444444444444442</v>
      </c>
    </row>
    <row r="69" spans="2:9" x14ac:dyDescent="0.25">
      <c r="C69" s="1"/>
      <c r="D69" s="1"/>
      <c r="E69" s="1"/>
      <c r="F69" s="1"/>
      <c r="H69" s="11" t="s">
        <v>56</v>
      </c>
      <c r="I69" s="11"/>
    </row>
    <row r="70" spans="2:9" x14ac:dyDescent="0.25">
      <c r="C70" s="11" t="s">
        <v>54</v>
      </c>
      <c r="D70" s="11"/>
      <c r="E70" s="11"/>
      <c r="F70" s="11"/>
    </row>
    <row r="71" spans="2:9" x14ac:dyDescent="0.25">
      <c r="C71" s="4" t="s">
        <v>16</v>
      </c>
      <c r="D71" s="4" t="s">
        <v>17</v>
      </c>
      <c r="E71" s="4" t="s">
        <v>18</v>
      </c>
      <c r="F71" s="4" t="s">
        <v>51</v>
      </c>
    </row>
    <row r="72" spans="2:9" x14ac:dyDescent="0.25">
      <c r="C72" s="7">
        <f>(C64*H$51)</f>
        <v>0.25</v>
      </c>
      <c r="D72" s="7">
        <f>(D64*I$51)</f>
        <v>0.2</v>
      </c>
      <c r="E72" s="7">
        <f t="shared" ref="D72:F76" si="4">(E64*J$51)</f>
        <v>0.3</v>
      </c>
      <c r="F72" s="7">
        <f t="shared" si="4"/>
        <v>0.18888888888888888</v>
      </c>
    </row>
    <row r="73" spans="2:9" x14ac:dyDescent="0.25">
      <c r="C73" s="7">
        <f t="shared" ref="C73:C76" si="5">(C65*H$51)</f>
        <v>0.2361111111111111</v>
      </c>
      <c r="D73" s="7">
        <f t="shared" si="4"/>
        <v>0.25</v>
      </c>
      <c r="E73" s="7">
        <f t="shared" si="4"/>
        <v>0.24</v>
      </c>
      <c r="F73" s="7">
        <f t="shared" si="4"/>
        <v>0.2</v>
      </c>
    </row>
    <row r="74" spans="2:9" x14ac:dyDescent="0.25">
      <c r="C74" s="7">
        <f t="shared" si="5"/>
        <v>0.22222222222222221</v>
      </c>
      <c r="D74" s="7">
        <f t="shared" si="4"/>
        <v>0.2</v>
      </c>
      <c r="E74" s="7">
        <f t="shared" si="4"/>
        <v>0.24</v>
      </c>
      <c r="F74" s="7">
        <f t="shared" si="4"/>
        <v>0.18888888888888888</v>
      </c>
    </row>
    <row r="75" spans="2:9" x14ac:dyDescent="0.25">
      <c r="C75" s="7">
        <f t="shared" si="5"/>
        <v>0.22222222222222221</v>
      </c>
      <c r="D75" s="7">
        <f t="shared" si="4"/>
        <v>0.2</v>
      </c>
      <c r="E75" s="7">
        <f t="shared" si="4"/>
        <v>0.18</v>
      </c>
      <c r="F75" s="7">
        <f t="shared" si="4"/>
        <v>0.17777777777777778</v>
      </c>
    </row>
    <row r="76" spans="2:9" x14ac:dyDescent="0.25">
      <c r="C76" s="7">
        <f t="shared" si="5"/>
        <v>0.20833333333333334</v>
      </c>
      <c r="D76" s="7">
        <f t="shared" si="4"/>
        <v>0.2</v>
      </c>
      <c r="E76" s="7">
        <f t="shared" si="4"/>
        <v>0.24</v>
      </c>
      <c r="F76" s="7">
        <f t="shared" si="4"/>
        <v>0.18888888888888888</v>
      </c>
    </row>
    <row r="79" spans="2:9" x14ac:dyDescent="0.25">
      <c r="B79" s="13" t="s">
        <v>57</v>
      </c>
      <c r="C79" s="13"/>
      <c r="D79" s="13"/>
      <c r="E79" s="13"/>
      <c r="F79" s="13"/>
    </row>
    <row r="80" spans="2:9" x14ac:dyDescent="0.25">
      <c r="B80" s="13"/>
      <c r="C80" s="13"/>
      <c r="D80" s="13"/>
      <c r="E80" s="13"/>
      <c r="F80" s="13"/>
    </row>
    <row r="82" spans="2:10" x14ac:dyDescent="0.25">
      <c r="B82" s="8" t="s">
        <v>59</v>
      </c>
      <c r="C82" s="4" t="s">
        <v>58</v>
      </c>
      <c r="D82" s="4" t="s">
        <v>58</v>
      </c>
      <c r="E82" s="4" t="s">
        <v>58</v>
      </c>
      <c r="F82" s="4" t="s">
        <v>58</v>
      </c>
      <c r="G82" s="4" t="s">
        <v>66</v>
      </c>
      <c r="H82" s="1"/>
      <c r="I82" s="11" t="s">
        <v>38</v>
      </c>
      <c r="J82" s="11"/>
    </row>
    <row r="83" spans="2:10" x14ac:dyDescent="0.25">
      <c r="B83" s="8" t="s">
        <v>60</v>
      </c>
      <c r="C83" s="4">
        <v>4</v>
      </c>
      <c r="D83" s="4">
        <v>6</v>
      </c>
      <c r="E83" s="4">
        <v>8</v>
      </c>
      <c r="F83" s="4">
        <v>5</v>
      </c>
      <c r="G83" s="4">
        <f>SUM(C83:F83)</f>
        <v>23</v>
      </c>
      <c r="H83" s="1"/>
      <c r="I83" s="8" t="s">
        <v>40</v>
      </c>
      <c r="J83" s="8" t="s">
        <v>44</v>
      </c>
    </row>
    <row r="84" spans="2:10" x14ac:dyDescent="0.25">
      <c r="B84" s="10" t="s">
        <v>61</v>
      </c>
      <c r="C84" s="9">
        <f>(C83/G83)</f>
        <v>0.17391304347826086</v>
      </c>
      <c r="D84" s="9">
        <f>(D83/G83)</f>
        <v>0.2608695652173913</v>
      </c>
      <c r="E84" s="9">
        <f>(E83/G83)</f>
        <v>0.34782608695652173</v>
      </c>
      <c r="F84" s="9">
        <f>(F83/G83)</f>
        <v>0.21739130434782608</v>
      </c>
      <c r="G84" s="11"/>
      <c r="H84" s="1"/>
      <c r="I84" s="8" t="s">
        <v>41</v>
      </c>
      <c r="J84" s="8" t="s">
        <v>45</v>
      </c>
    </row>
    <row r="85" spans="2:10" x14ac:dyDescent="0.25">
      <c r="B85" s="8" t="s">
        <v>37</v>
      </c>
      <c r="C85" s="4" t="s">
        <v>62</v>
      </c>
      <c r="D85" s="4" t="s">
        <v>63</v>
      </c>
      <c r="E85" s="4" t="s">
        <v>64</v>
      </c>
      <c r="F85" s="4" t="s">
        <v>65</v>
      </c>
      <c r="G85" s="11"/>
      <c r="H85" s="1"/>
      <c r="I85" s="8" t="s">
        <v>42</v>
      </c>
      <c r="J85" s="8" t="s">
        <v>46</v>
      </c>
    </row>
    <row r="86" spans="2:10" x14ac:dyDescent="0.25">
      <c r="B86" s="11"/>
      <c r="C86" s="4">
        <v>90</v>
      </c>
      <c r="D86" s="4">
        <v>4</v>
      </c>
      <c r="E86" s="4">
        <v>5</v>
      </c>
      <c r="F86" s="4">
        <v>85</v>
      </c>
      <c r="G86" s="11"/>
      <c r="H86" s="1"/>
      <c r="I86" s="8" t="s">
        <v>43</v>
      </c>
      <c r="J86" s="8" t="s">
        <v>47</v>
      </c>
    </row>
    <row r="87" spans="2:10" x14ac:dyDescent="0.25">
      <c r="B87" s="11"/>
      <c r="C87" s="4">
        <v>85</v>
      </c>
      <c r="D87" s="4">
        <v>5</v>
      </c>
      <c r="E87" s="4">
        <v>4</v>
      </c>
      <c r="F87" s="4">
        <v>90</v>
      </c>
      <c r="G87" s="11"/>
      <c r="H87" s="1"/>
      <c r="I87" s="8" t="s">
        <v>49</v>
      </c>
      <c r="J87" s="8" t="s">
        <v>48</v>
      </c>
    </row>
    <row r="88" spans="2:10" x14ac:dyDescent="0.25">
      <c r="B88" s="11"/>
      <c r="C88" s="4">
        <v>80</v>
      </c>
      <c r="D88" s="4">
        <v>4</v>
      </c>
      <c r="E88" s="4">
        <v>4</v>
      </c>
      <c r="F88" s="4">
        <v>85</v>
      </c>
      <c r="G88" s="11"/>
      <c r="H88" s="1"/>
    </row>
    <row r="89" spans="2:10" x14ac:dyDescent="0.25">
      <c r="B89" s="11"/>
      <c r="C89" s="4">
        <v>80</v>
      </c>
      <c r="D89" s="4">
        <v>4</v>
      </c>
      <c r="E89" s="4">
        <v>3</v>
      </c>
      <c r="F89" s="4">
        <v>80</v>
      </c>
      <c r="G89" s="11"/>
      <c r="H89" s="1"/>
      <c r="I89" s="4" t="s">
        <v>37</v>
      </c>
    </row>
    <row r="90" spans="2:10" x14ac:dyDescent="0.25">
      <c r="B90" s="11"/>
      <c r="C90" s="4">
        <v>75</v>
      </c>
      <c r="D90" s="4">
        <v>4</v>
      </c>
      <c r="E90" s="4">
        <v>4</v>
      </c>
      <c r="F90" s="4">
        <v>85</v>
      </c>
      <c r="G90" s="11"/>
      <c r="H90" s="1"/>
      <c r="I90" s="8" t="s">
        <v>34</v>
      </c>
    </row>
    <row r="91" spans="2:10" x14ac:dyDescent="0.25">
      <c r="B91" s="8" t="s">
        <v>67</v>
      </c>
      <c r="C91" s="9">
        <f>C84</f>
        <v>0.17391304347826086</v>
      </c>
      <c r="D91" s="9">
        <f t="shared" ref="D91:F91" si="6">D84</f>
        <v>0.2608695652173913</v>
      </c>
      <c r="E91" s="9">
        <f t="shared" si="6"/>
        <v>0.34782608695652173</v>
      </c>
      <c r="F91" s="9">
        <f t="shared" si="6"/>
        <v>0.21739130434782608</v>
      </c>
      <c r="G91" s="11"/>
      <c r="H91" s="1"/>
      <c r="I91" s="8" t="s">
        <v>50</v>
      </c>
    </row>
    <row r="92" spans="2:10" x14ac:dyDescent="0.25">
      <c r="I92" s="8" t="s">
        <v>35</v>
      </c>
    </row>
    <row r="93" spans="2:10" x14ac:dyDescent="0.25">
      <c r="C93" s="4" t="s">
        <v>68</v>
      </c>
      <c r="D93" s="4" t="s">
        <v>69</v>
      </c>
      <c r="E93" s="4" t="s">
        <v>71</v>
      </c>
      <c r="I93" s="8" t="s">
        <v>36</v>
      </c>
    </row>
    <row r="94" spans="2:10" x14ac:dyDescent="0.25">
      <c r="C94" s="9">
        <f>(C86^C$91)*(D86^D$91)*(E86^E91)*(F86^F91)</f>
        <v>14.437310241952304</v>
      </c>
      <c r="D94" s="9">
        <f>C94/C$99</f>
        <v>0.21759372978538152</v>
      </c>
      <c r="E94" s="4">
        <v>1</v>
      </c>
    </row>
    <row r="95" spans="2:10" x14ac:dyDescent="0.25">
      <c r="C95" s="9">
        <f>(C87^C91)*(D87^D91)*(E87^E91)*(F87^F91)</f>
        <v>14.19510527353626</v>
      </c>
      <c r="D95" s="9">
        <f t="shared" ref="D95:D98" si="7">C95/C$99</f>
        <v>0.21394330726436001</v>
      </c>
      <c r="E95" s="4">
        <v>2</v>
      </c>
    </row>
    <row r="96" spans="2:10" x14ac:dyDescent="0.25">
      <c r="C96" s="9">
        <f>(C88^C$91)*(D88^D$91)*(E88^E91)*(F88^F91)</f>
        <v>13.088273678652611</v>
      </c>
      <c r="D96" s="9">
        <f t="shared" si="7"/>
        <v>0.19726155623602804</v>
      </c>
      <c r="E96" s="4">
        <v>3</v>
      </c>
    </row>
    <row r="97" spans="2:5" x14ac:dyDescent="0.25">
      <c r="C97" s="9">
        <f>(C89^C$91)*(D89^D$91)*(E89^E91)*(F89^F91)</f>
        <v>11.686964730849665</v>
      </c>
      <c r="D97" s="9">
        <f t="shared" si="7"/>
        <v>0.17614155289579095</v>
      </c>
      <c r="E97" s="4">
        <v>5</v>
      </c>
    </row>
    <row r="98" spans="2:5" x14ac:dyDescent="0.25">
      <c r="C98" s="23">
        <f>(C90^C$91)*(D90^D$91)*(E90^E91)*(F90^F91)</f>
        <v>12.942191064532551</v>
      </c>
      <c r="D98" s="23">
        <f t="shared" si="7"/>
        <v>0.19505985381843946</v>
      </c>
      <c r="E98" s="4">
        <v>4</v>
      </c>
    </row>
    <row r="99" spans="2:5" x14ac:dyDescent="0.25">
      <c r="B99" s="8" t="s">
        <v>70</v>
      </c>
      <c r="C99" s="9">
        <f>SUM(C94:C98)</f>
        <v>66.34984498952339</v>
      </c>
      <c r="D99" s="9"/>
      <c r="E99" s="4"/>
    </row>
  </sheetData>
  <mergeCells count="21">
    <mergeCell ref="B14:B15"/>
    <mergeCell ref="C14:E14"/>
    <mergeCell ref="B51:E52"/>
    <mergeCell ref="H53:I53"/>
    <mergeCell ref="B49:E49"/>
    <mergeCell ref="H49:K49"/>
    <mergeCell ref="C54:F54"/>
    <mergeCell ref="B54:B55"/>
    <mergeCell ref="C62:F62"/>
    <mergeCell ref="C70:F70"/>
    <mergeCell ref="H62:I62"/>
    <mergeCell ref="H63:I63"/>
    <mergeCell ref="H64:I64"/>
    <mergeCell ref="H65:I65"/>
    <mergeCell ref="H66:I66"/>
    <mergeCell ref="B86:B90"/>
    <mergeCell ref="G84:G91"/>
    <mergeCell ref="I82:J82"/>
    <mergeCell ref="H67:I67"/>
    <mergeCell ref="H69:I69"/>
    <mergeCell ref="B79:F8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2021-04-18T08:55:28Z</dcterms:created>
  <dcterms:modified xsi:type="dcterms:W3CDTF">2021-04-19T04:35:42Z</dcterms:modified>
</cp:coreProperties>
</file>