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6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2" l="1"/>
  <c r="B1" i="2"/>
  <c r="B3" i="2" l="1"/>
  <c r="H3" i="2"/>
  <c r="H4" i="2" s="1"/>
  <c r="H5" i="2" s="1"/>
  <c r="E3" i="2"/>
  <c r="E2" i="2"/>
  <c r="B4" i="2" l="1"/>
  <c r="B5" i="2" s="1"/>
  <c r="H7" i="2"/>
  <c r="H6" i="2"/>
  <c r="B7" i="2" l="1"/>
  <c r="B6" i="2"/>
</calcChain>
</file>

<file path=xl/sharedStrings.xml><?xml version="1.0" encoding="utf-8"?>
<sst xmlns="http://schemas.openxmlformats.org/spreadsheetml/2006/main" count="23" uniqueCount="14">
  <si>
    <t>lambda</t>
    <phoneticPr fontId="1" type="noConversion"/>
  </si>
  <si>
    <t>miu</t>
    <phoneticPr fontId="1" type="noConversion"/>
  </si>
  <si>
    <t>ro</t>
    <phoneticPr fontId="1" type="noConversion"/>
  </si>
  <si>
    <t>p0</t>
    <phoneticPr fontId="1" type="noConversion"/>
  </si>
  <si>
    <t xml:space="preserve">l </t>
    <phoneticPr fontId="1" type="noConversion"/>
  </si>
  <si>
    <t>En</t>
    <phoneticPr fontId="1" type="noConversion"/>
  </si>
  <si>
    <t>Er</t>
    <phoneticPr fontId="1" type="noConversion"/>
  </si>
  <si>
    <t>m</t>
    <phoneticPr fontId="1" type="noConversion"/>
  </si>
  <si>
    <t>m-1</t>
    <phoneticPr fontId="1" type="noConversion"/>
  </si>
  <si>
    <t>m-2</t>
    <phoneticPr fontId="1" type="noConversion"/>
  </si>
  <si>
    <t>En,2</t>
    <phoneticPr fontId="1" type="noConversion"/>
  </si>
  <si>
    <t>E[r]</t>
    <phoneticPr fontId="1" type="noConversion"/>
  </si>
  <si>
    <t>M/M/1</t>
    <phoneticPr fontId="1" type="noConversion"/>
  </si>
  <si>
    <t>M/M/m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</si>
</sst>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ko-KR"/>
            </a:pPr>
            <a:r>
              <a:rPr lang="en-US" altLang="en-US"/>
              <a:t>E[n] of M/M/1 with </a:t>
            </a:r>
            <a:r>
              <a:rPr lang="el-GR" altLang="ko-KR" sz="1800" b="1" i="0" u="none" strike="noStrike" baseline="0">
                <a:effectLst/>
              </a:rPr>
              <a:t>μ</a:t>
            </a:r>
            <a:r>
              <a:rPr lang="en-US" altLang="ko-KR" sz="1800" b="1" i="0" u="none" strike="noStrike" baseline="0">
                <a:effectLst/>
              </a:rPr>
              <a:t> = 1/2</a:t>
            </a:r>
            <a:r>
              <a:rPr lang="en-US" altLang="en-US"/>
              <a:t>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M/M/1</c:v>
          </c:tx>
          <c:marker>
            <c:symbol val="none"/>
          </c:marker>
          <c:cat>
            <c:numRef>
              <c:f>Sheet2!$B$12:$F$12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Sheet2!$B$13:$F$13</c:f>
              <c:numCache>
                <c:formatCode>General</c:formatCode>
                <c:ptCount val="5"/>
                <c:pt idx="0">
                  <c:v>8801.27</c:v>
                </c:pt>
                <c:pt idx="1">
                  <c:v>2182.4499999999998</c:v>
                </c:pt>
                <c:pt idx="2">
                  <c:v>244.47399999999999</c:v>
                </c:pt>
                <c:pt idx="3">
                  <c:v>7.4765699999999997</c:v>
                </c:pt>
                <c:pt idx="4">
                  <c:v>4.24247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31104"/>
        <c:axId val="85232640"/>
      </c:lineChart>
      <c:catAx>
        <c:axId val="8523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85232640"/>
        <c:crosses val="autoZero"/>
        <c:auto val="1"/>
        <c:lblAlgn val="ctr"/>
        <c:lblOffset val="100"/>
        <c:noMultiLvlLbl val="0"/>
      </c:catAx>
      <c:valAx>
        <c:axId val="8523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852311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ko-KR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ko-KR"/>
            </a:pPr>
            <a:r>
              <a:rPr lang="en-US" altLang="ko-KR" sz="1800" b="1" i="0" baseline="0">
                <a:effectLst/>
              </a:rPr>
              <a:t>E[n] of M/M/1 with </a:t>
            </a:r>
            <a:r>
              <a:rPr lang="el-GR" altLang="ko-KR" sz="1800" b="1" i="0" baseline="0">
                <a:effectLst/>
              </a:rPr>
              <a:t>μ</a:t>
            </a:r>
            <a:r>
              <a:rPr lang="en-US" altLang="ko-KR" sz="1800" b="1" i="0" baseline="0">
                <a:effectLst/>
              </a:rPr>
              <a:t> = 1/2 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M/M/3</c:v>
          </c:tx>
          <c:marker>
            <c:symbol val="none"/>
          </c:marker>
          <c:cat>
            <c:numRef>
              <c:f>Sheet2!$B$12:$F$12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Sheet2!$B$14:$F$14</c:f>
              <c:numCache>
                <c:formatCode>General</c:formatCode>
                <c:ptCount val="5"/>
                <c:pt idx="0">
                  <c:v>8.6423299999999994</c:v>
                </c:pt>
                <c:pt idx="1">
                  <c:v>4.4684999999999997</c:v>
                </c:pt>
                <c:pt idx="2">
                  <c:v>3.20282</c:v>
                </c:pt>
                <c:pt idx="3">
                  <c:v>2.54054</c:v>
                </c:pt>
                <c:pt idx="4">
                  <c:v>1.9394499999999999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57600"/>
        <c:axId val="87499904"/>
      </c:lineChart>
      <c:catAx>
        <c:axId val="8525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87499904"/>
        <c:crosses val="autoZero"/>
        <c:auto val="1"/>
        <c:lblAlgn val="ctr"/>
        <c:lblOffset val="100"/>
        <c:noMultiLvlLbl val="0"/>
      </c:catAx>
      <c:valAx>
        <c:axId val="8749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852576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ko-KR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ko-KR"/>
            </a:pPr>
            <a:r>
              <a:rPr lang="en-US" altLang="en-US"/>
              <a:t>E[r]</a:t>
            </a:r>
            <a:r>
              <a:rPr lang="en-US" altLang="en-US" baseline="0"/>
              <a:t> of </a:t>
            </a:r>
            <a:r>
              <a:rPr lang="en-US" altLang="en-US"/>
              <a:t>M/M/1</a:t>
            </a:r>
            <a:r>
              <a:rPr lang="en-US" altLang="en-US" baseline="0"/>
              <a:t> with </a:t>
            </a:r>
            <a:r>
              <a:rPr lang="el-GR" altLang="en-US" baseline="0"/>
              <a:t>μ</a:t>
            </a:r>
            <a:r>
              <a:rPr lang="en-US" altLang="en-US" baseline="0"/>
              <a:t> = 1/2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M/M/1</c:v>
          </c:tx>
          <c:marker>
            <c:symbol val="none"/>
          </c:marker>
          <c:cat>
            <c:numRef>
              <c:f>Sheet2!$H$12:$L$12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Sheet2!$H$13:$L$13</c:f>
              <c:numCache>
                <c:formatCode>General</c:formatCode>
                <c:ptCount val="5"/>
                <c:pt idx="0">
                  <c:v>68553.100000000006</c:v>
                </c:pt>
                <c:pt idx="1">
                  <c:v>19045.7</c:v>
                </c:pt>
                <c:pt idx="2">
                  <c:v>2367.9</c:v>
                </c:pt>
                <c:pt idx="3">
                  <c:v>90.557000000000002</c:v>
                </c:pt>
                <c:pt idx="4">
                  <c:v>63.659700000000001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24864"/>
        <c:axId val="87526400"/>
      </c:lineChart>
      <c:catAx>
        <c:axId val="8752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87526400"/>
        <c:crosses val="autoZero"/>
        <c:auto val="1"/>
        <c:lblAlgn val="ctr"/>
        <c:lblOffset val="100"/>
        <c:noMultiLvlLbl val="0"/>
      </c:catAx>
      <c:valAx>
        <c:axId val="8752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875248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lang="ko-KR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ko-KR"/>
            </a:pPr>
            <a:r>
              <a:rPr lang="en-US" altLang="en-US"/>
              <a:t>E[r]</a:t>
            </a:r>
            <a:r>
              <a:rPr lang="en-US" altLang="en-US" baseline="0"/>
              <a:t> of </a:t>
            </a:r>
            <a:r>
              <a:rPr lang="en-US" altLang="en-US"/>
              <a:t>M/M/3</a:t>
            </a:r>
            <a:r>
              <a:rPr lang="en-US" altLang="en-US" baseline="0"/>
              <a:t> with </a:t>
            </a:r>
            <a:r>
              <a:rPr lang="el-GR" altLang="en-US" baseline="0"/>
              <a:t>μ</a:t>
            </a:r>
            <a:r>
              <a:rPr lang="en-US" altLang="en-US" baseline="0"/>
              <a:t> = 1/2</a:t>
            </a:r>
            <a:endParaRPr lang="en-US" alt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M/M/3</c:v>
          </c:tx>
          <c:marker>
            <c:symbol val="none"/>
          </c:marker>
          <c:cat>
            <c:numRef>
              <c:f>Sheet2!$H$12:$L$12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cat>
          <c:val>
            <c:numRef>
              <c:f>Sheet2!$H$14:$L$14</c:f>
              <c:numCache>
                <c:formatCode>General</c:formatCode>
                <c:ptCount val="5"/>
                <c:pt idx="0">
                  <c:v>25.908100000000001</c:v>
                </c:pt>
                <c:pt idx="1">
                  <c:v>26.6313</c:v>
                </c:pt>
                <c:pt idx="2">
                  <c:v>28.723700000000001</c:v>
                </c:pt>
                <c:pt idx="3">
                  <c:v>30.620100000000001</c:v>
                </c:pt>
                <c:pt idx="4">
                  <c:v>29.203199999999999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55968"/>
        <c:axId val="92357760"/>
      </c:lineChart>
      <c:catAx>
        <c:axId val="9235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92357760"/>
        <c:crosses val="autoZero"/>
        <c:auto val="1"/>
        <c:lblAlgn val="ctr"/>
        <c:lblOffset val="100"/>
        <c:noMultiLvlLbl val="0"/>
      </c:catAx>
      <c:valAx>
        <c:axId val="9235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ko-KR"/>
            </a:pPr>
            <a:endParaRPr lang="ko-KR"/>
          </a:p>
        </c:txPr>
        <c:crossAx val="923559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ko-KR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20</xdr:row>
      <xdr:rowOff>33337</xdr:rowOff>
    </xdr:from>
    <xdr:to>
      <xdr:col>18</xdr:col>
      <xdr:colOff>38100</xdr:colOff>
      <xdr:row>33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457200</xdr:colOff>
      <xdr:row>3</xdr:row>
      <xdr:rowOff>171450</xdr:rowOff>
    </xdr:from>
    <xdr:to>
      <xdr:col>25</xdr:col>
      <xdr:colOff>228600</xdr:colOff>
      <xdr:row>16</xdr:row>
      <xdr:rowOff>190500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333375</xdr:colOff>
      <xdr:row>21</xdr:row>
      <xdr:rowOff>104775</xdr:rowOff>
    </xdr:from>
    <xdr:to>
      <xdr:col>26</xdr:col>
      <xdr:colOff>104775</xdr:colOff>
      <xdr:row>34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457200</xdr:colOff>
      <xdr:row>6</xdr:row>
      <xdr:rowOff>66675</xdr:rowOff>
    </xdr:from>
    <xdr:to>
      <xdr:col>32</xdr:col>
      <xdr:colOff>228600</xdr:colOff>
      <xdr:row>19</xdr:row>
      <xdr:rowOff>85725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9" sqref="E9"/>
    </sheetView>
  </sheetViews>
  <sheetFormatPr defaultRowHeight="16.5" x14ac:dyDescent="0.3"/>
  <sheetData>
    <row r="1" spans="1:12" x14ac:dyDescent="0.3">
      <c r="A1" t="s">
        <v>0</v>
      </c>
      <c r="B1">
        <f>1/3</f>
        <v>0.33333333333333331</v>
      </c>
      <c r="D1" t="s">
        <v>7</v>
      </c>
      <c r="E1">
        <v>3</v>
      </c>
      <c r="G1" t="s">
        <v>0</v>
      </c>
      <c r="H1">
        <v>3</v>
      </c>
      <c r="J1" t="s">
        <v>7</v>
      </c>
      <c r="K1">
        <v>1</v>
      </c>
    </row>
    <row r="2" spans="1:12" x14ac:dyDescent="0.3">
      <c r="A2" t="s">
        <v>1</v>
      </c>
      <c r="B2">
        <f>1/2</f>
        <v>0.5</v>
      </c>
      <c r="D2" t="s">
        <v>8</v>
      </c>
      <c r="E2">
        <f>E1-1</f>
        <v>2</v>
      </c>
      <c r="G2" t="s">
        <v>1</v>
      </c>
      <c r="H2">
        <v>4</v>
      </c>
    </row>
    <row r="3" spans="1:12" x14ac:dyDescent="0.3">
      <c r="A3" t="s">
        <v>2</v>
      </c>
      <c r="B3">
        <f>B1/(B2*E1)</f>
        <v>0.22222222222222221</v>
      </c>
      <c r="D3" t="s">
        <v>9</v>
      </c>
      <c r="E3">
        <f>E1-2</f>
        <v>1</v>
      </c>
      <c r="G3" t="s">
        <v>2</v>
      </c>
      <c r="H3">
        <f>H1/H2</f>
        <v>0.75</v>
      </c>
    </row>
    <row r="4" spans="1:12" x14ac:dyDescent="0.3">
      <c r="A4" t="s">
        <v>3</v>
      </c>
      <c r="B4">
        <f>1/(1+((E1*B3)^E1/(E1*E2*E3*(1-B3)))+((E1*B3)^E2/(E2*E3))+((E1*B3)^E3/1))</f>
        <v>0.51219512195121963</v>
      </c>
      <c r="G4" t="s">
        <v>3</v>
      </c>
      <c r="H4">
        <f>1/(1+((K1*H3)^K1/(K1*(1-H3))))</f>
        <v>0.25</v>
      </c>
    </row>
    <row r="5" spans="1:12" x14ac:dyDescent="0.3">
      <c r="A5" t="s">
        <v>4</v>
      </c>
      <c r="B5">
        <f>((E1*B3)^E1)*B4/(E1*E2*E3*(1-B3))</f>
        <v>3.2520325203252036E-2</v>
      </c>
      <c r="G5" t="s">
        <v>4</v>
      </c>
      <c r="H5">
        <f>((K1*H3)^K1)*H4/(K1*(1-H3))</f>
        <v>0.75</v>
      </c>
    </row>
    <row r="6" spans="1:12" x14ac:dyDescent="0.3">
      <c r="A6" t="s">
        <v>5</v>
      </c>
      <c r="B6">
        <f>(E1*B3)+(B3*B5/(1-B3))</f>
        <v>0.6759581881533101</v>
      </c>
      <c r="G6" t="s">
        <v>5</v>
      </c>
      <c r="H6">
        <f>(K1*H3)+(H3*H5/(1-H3))</f>
        <v>3</v>
      </c>
    </row>
    <row r="7" spans="1:12" x14ac:dyDescent="0.3">
      <c r="A7" t="s">
        <v>6</v>
      </c>
      <c r="B7">
        <f>(1+(B5/(E1*(1-B3))))/B2</f>
        <v>2.0278745644599305</v>
      </c>
      <c r="G7" t="s">
        <v>6</v>
      </c>
      <c r="H7">
        <f>(1+(H5/(K1*(1-H3))))/H2</f>
        <v>1</v>
      </c>
    </row>
    <row r="12" spans="1:12" x14ac:dyDescent="0.3">
      <c r="A12" t="s">
        <v>10</v>
      </c>
      <c r="B12">
        <v>3</v>
      </c>
      <c r="C12">
        <v>6</v>
      </c>
      <c r="D12">
        <v>9</v>
      </c>
      <c r="E12">
        <v>12</v>
      </c>
      <c r="F12">
        <v>15</v>
      </c>
      <c r="G12" t="s">
        <v>11</v>
      </c>
      <c r="H12">
        <v>3</v>
      </c>
      <c r="I12">
        <v>6</v>
      </c>
      <c r="J12">
        <v>9</v>
      </c>
      <c r="K12">
        <v>12</v>
      </c>
      <c r="L12">
        <v>15</v>
      </c>
    </row>
    <row r="13" spans="1:12" x14ac:dyDescent="0.3">
      <c r="A13">
        <v>1</v>
      </c>
      <c r="B13">
        <v>8801.27</v>
      </c>
      <c r="C13">
        <v>2182.4499999999998</v>
      </c>
      <c r="D13">
        <v>244.47399999999999</v>
      </c>
      <c r="E13">
        <v>7.4765699999999997</v>
      </c>
      <c r="F13">
        <v>4.24247</v>
      </c>
      <c r="G13" t="s">
        <v>12</v>
      </c>
      <c r="H13">
        <v>68553.100000000006</v>
      </c>
      <c r="I13">
        <v>19045.7</v>
      </c>
      <c r="J13">
        <v>2367.9</v>
      </c>
      <c r="K13">
        <v>90.557000000000002</v>
      </c>
      <c r="L13">
        <v>63.659700000000001</v>
      </c>
    </row>
    <row r="14" spans="1:12" x14ac:dyDescent="0.3">
      <c r="A14" t="s">
        <v>7</v>
      </c>
      <c r="B14">
        <v>8.6423299999999994</v>
      </c>
      <c r="C14">
        <v>4.4684999999999997</v>
      </c>
      <c r="D14">
        <v>3.20282</v>
      </c>
      <c r="E14">
        <v>2.54054</v>
      </c>
      <c r="F14">
        <v>1.9394499999999999</v>
      </c>
      <c r="G14" t="s">
        <v>13</v>
      </c>
      <c r="H14">
        <v>25.908100000000001</v>
      </c>
      <c r="I14">
        <v>26.6313</v>
      </c>
      <c r="J14">
        <v>28.723700000000001</v>
      </c>
      <c r="K14">
        <v>30.620100000000001</v>
      </c>
      <c r="L14">
        <v>29.203199999999999</v>
      </c>
    </row>
    <row r="16" spans="1:12" x14ac:dyDescent="0.3">
      <c r="B16">
        <v>10306.299999999999</v>
      </c>
      <c r="C16">
        <v>3537.21</v>
      </c>
      <c r="D16">
        <v>1420.63</v>
      </c>
      <c r="E16">
        <v>488.298</v>
      </c>
      <c r="F16">
        <v>15.564299999999999</v>
      </c>
      <c r="H16">
        <v>110647</v>
      </c>
      <c r="I16">
        <v>3537.21</v>
      </c>
      <c r="J16">
        <v>1420.63</v>
      </c>
      <c r="K16">
        <v>6684.08</v>
      </c>
      <c r="L16">
        <v>237.06399999999999</v>
      </c>
    </row>
    <row r="17" spans="2:12" x14ac:dyDescent="0.3">
      <c r="B17">
        <v>9.0965299999999996</v>
      </c>
      <c r="C17">
        <v>4.5472200000000003</v>
      </c>
      <c r="D17">
        <v>3.3476300000000001</v>
      </c>
      <c r="E17">
        <v>2.6520199999999998</v>
      </c>
      <c r="F17">
        <v>2.0828700000000002</v>
      </c>
      <c r="H17">
        <v>27.285900000000002</v>
      </c>
      <c r="I17">
        <v>27.200500000000002</v>
      </c>
      <c r="J17">
        <v>30.1981</v>
      </c>
      <c r="K17">
        <v>31.6829</v>
      </c>
      <c r="L17">
        <v>30.709199999999999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Irvanda</dc:creator>
  <cp:lastModifiedBy>Irvanda</cp:lastModifiedBy>
  <dcterms:created xsi:type="dcterms:W3CDTF">2013-11-25T03:22:40Z</dcterms:created>
  <dcterms:modified xsi:type="dcterms:W3CDTF">2013-12-02T05:01:23Z</dcterms:modified>
</cp:coreProperties>
</file>