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<sst xmlns="http://schemas.openxmlformats.org/spreadsheetml/2006/main" count="438" uniqueCount="156">
  <si>
    <t>Merchant Settlement Report</t>
  </si>
  <si>
    <t>Periode Settlement: 26-Jan-2023 to 26-Jan-2023</t>
  </si>
  <si>
    <t>Report ID: ae4665f7defe4381a90a0e40a4ac39a8</t>
  </si>
  <si>
    <t>Tanggal Cetak Report: 27-Jan-2023 at 10:51:05 AM</t>
  </si>
  <si>
    <t>Group Merchant</t>
  </si>
  <si>
    <t>Nama Merchant</t>
  </si>
  <si>
    <t>Nama Outlet</t>
  </si>
  <si>
    <t>Tanggal Transaksi</t>
  </si>
  <si>
    <t>Waktu Transaksi</t>
  </si>
  <si>
    <t>Tipe Transaksi</t>
  </si>
  <si>
    <t>Lini Bisnis</t>
  </si>
  <si>
    <t>Metode Transaksi</t>
  </si>
  <si>
    <t>Metode Pembayaran</t>
  </si>
  <si>
    <t>Jumlah Transaksi (IDR)</t>
  </si>
  <si>
    <t>Diskon dari Merchant</t>
  </si>
  <si>
    <t>Penerimaan Setelah Diskon</t>
  </si>
  <si>
    <t>Biaya Administrasi (%)</t>
  </si>
  <si>
    <t>Biaya Administrasi</t>
  </si>
  <si>
    <t>Potongan Pajak (%)</t>
  </si>
  <si>
    <t>Potongan Pajak (IDR)</t>
  </si>
  <si>
    <t>Biaya Komisi (%)</t>
  </si>
  <si>
    <t>Komisi (IDR)</t>
  </si>
  <si>
    <t>Pajak Komisi (%)</t>
  </si>
  <si>
    <t>Pajak Komisi (IDR)</t>
  </si>
  <si>
    <t>Penerimaan Bersih</t>
  </si>
  <si>
    <t>Kode Transaksi OVO</t>
  </si>
  <si>
    <t>Kode Referensi</t>
  </si>
  <si>
    <t>Kode Settlement</t>
  </si>
  <si>
    <t>Merchant ID</t>
  </si>
  <si>
    <t>Store ID</t>
  </si>
  <si>
    <t>Terminal ID</t>
  </si>
  <si>
    <t>Catatan</t>
  </si>
  <si>
    <t>Partner Ref ID 1</t>
  </si>
  <si>
    <t>Partner Ref ID 2</t>
  </si>
  <si>
    <t>Bakmi Jowo Jawa Medang Lestari</t>
  </si>
  <si>
    <t>27-Jan-2023</t>
  </si>
  <si>
    <t>01:03:28</t>
  </si>
  <si>
    <t>Settlement</t>
  </si>
  <si>
    <t>fb9f84e1f70f441d8d922e8044b3d7b1</t>
  </si>
  <si>
    <t>SIDYJHYIKWLJ</t>
  </si>
  <si>
    <t>0e41e271-b3c3-4e06-b73c-6a044aa3ea49</t>
  </si>
  <si>
    <t>fed34fd2-5731-45e2-8739-534ffaed11b8</t>
  </si>
  <si>
    <t>123456789963</t>
  </si>
  <si>
    <t>26-Jan-2023</t>
  </si>
  <si>
    <t>21:22:22</t>
  </si>
  <si>
    <t>Pembayaran</t>
  </si>
  <si>
    <t>OVO</t>
  </si>
  <si>
    <t>QR Statis</t>
  </si>
  <si>
    <t>-</t>
  </si>
  <si>
    <t>0.0000%</t>
  </si>
  <si>
    <t>0.00%</t>
  </si>
  <si>
    <t>15338867741</t>
  </si>
  <si>
    <t>Report ini disiapkan berdasarkan informasi yang tersedia di sistem OVO sesuai dengan tanggal pembuatan report. Pembuatan report ini sesuai dengan Syarat dan Ketentuan yang telah disepakati sebelumnya.</t>
  </si>
  <si>
    <t>Untuk detail pendapatan GrabFood (cth: diskon yang dibiayai, komisi, pajak, penyesuaian dan sebagainya), cek Laporan Bisnis GrabFood Merchant di email Anda.</t>
  </si>
  <si>
    <t>Total Diterima</t>
  </si>
  <si>
    <t>Total Bayar</t>
  </si>
  <si>
    <t>Komisi Penyediaan Layanan</t>
  </si>
  <si>
    <t>20:13:32</t>
  </si>
  <si>
    <t>GrabFood</t>
  </si>
  <si>
    <t>19:53:50</t>
  </si>
  <si>
    <t>28-Jan-2023</t>
  </si>
  <si>
    <t>02:54:51</t>
  </si>
  <si>
    <t>19:16:30</t>
  </si>
  <si>
    <t>18:02:10</t>
  </si>
  <si>
    <t>29-Jan-2023</t>
  </si>
  <si>
    <t>02:42:15</t>
  </si>
  <si>
    <t>30-Jan-2023</t>
  </si>
  <si>
    <t>21:16:03</t>
  </si>
  <si>
    <t>31-Jan-2023</t>
  </si>
  <si>
    <t>18:36:58</t>
  </si>
  <si>
    <t>01-Feb-2023</t>
  </si>
  <si>
    <t>02:44:17</t>
  </si>
  <si>
    <t>20:11:28</t>
  </si>
  <si>
    <t>20:08:54</t>
  </si>
  <si>
    <t>17:57:51</t>
  </si>
  <si>
    <t>02-Feb-2023</t>
  </si>
  <si>
    <t>02:32:54</t>
  </si>
  <si>
    <t>03-Feb-2023</t>
  </si>
  <si>
    <t>20:06:56</t>
  </si>
  <si>
    <t>19:50:34</t>
  </si>
  <si>
    <t>04-Feb-2023</t>
  </si>
  <si>
    <t>02:30:00</t>
  </si>
  <si>
    <t>19:10:29</t>
  </si>
  <si>
    <t>05-Feb-2023</t>
  </si>
  <si>
    <t>00:56:37</t>
  </si>
  <si>
    <t>07-Feb-2023</t>
  </si>
  <si>
    <t>19:05:58</t>
  </si>
  <si>
    <t>18:58:58</t>
  </si>
  <si>
    <t>08-Feb-2023</t>
  </si>
  <si>
    <t>00:56:18</t>
  </si>
  <si>
    <t>17:49:08</t>
  </si>
  <si>
    <t>09-Feb-2023</t>
  </si>
  <si>
    <t>18:45:58</t>
  </si>
  <si>
    <t>10-Feb-2023</t>
  </si>
  <si>
    <t>19:51:00</t>
  </si>
  <si>
    <t>11-Feb-2023</t>
  </si>
  <si>
    <t>19:50:59</t>
  </si>
  <si>
    <t>14-Feb-2023</t>
  </si>
  <si>
    <t>19:55:39</t>
  </si>
  <si>
    <t>18:48:26</t>
  </si>
  <si>
    <t>15-Feb-2023</t>
  </si>
  <si>
    <t>01:12:13</t>
  </si>
  <si>
    <t>16-Feb-2023</t>
  </si>
  <si>
    <t>21:02:40</t>
  </si>
  <si>
    <t>17-Feb-2023</t>
  </si>
  <si>
    <t>20:22:25</t>
  </si>
  <si>
    <t>19:29:36</t>
  </si>
  <si>
    <t>18:37:04</t>
  </si>
  <si>
    <t>18-Feb-2023</t>
  </si>
  <si>
    <t>20:08:57</t>
  </si>
  <si>
    <t>18:23:48</t>
  </si>
  <si>
    <t>19-Feb-2023</t>
  </si>
  <si>
    <t>00:57:39</t>
  </si>
  <si>
    <t>20-Feb-2023</t>
  </si>
  <si>
    <t>21:28:16</t>
  </si>
  <si>
    <t>21:28:01</t>
  </si>
  <si>
    <t>20:24:12</t>
  </si>
  <si>
    <t>21-Feb-2023</t>
  </si>
  <si>
    <t>00:58:45</t>
  </si>
  <si>
    <t>20:18:23</t>
  </si>
  <si>
    <t>19:58:17</t>
  </si>
  <si>
    <t>19:08:33</t>
  </si>
  <si>
    <t>19:02:47</t>
  </si>
  <si>
    <t>19:02:31</t>
  </si>
  <si>
    <t>18:33:20</t>
  </si>
  <si>
    <t>22-Feb-2023</t>
  </si>
  <si>
    <t>00:57:01</t>
  </si>
  <si>
    <t>23-Feb-2023</t>
  </si>
  <si>
    <t>20:23:22</t>
  </si>
  <si>
    <t>24-Feb-2023</t>
  </si>
  <si>
    <t>20:33:31</t>
  </si>
  <si>
    <t>25-Feb-2023</t>
  </si>
  <si>
    <t>19:19:34</t>
  </si>
  <si>
    <t>26-Feb-2023</t>
  </si>
  <si>
    <t>02:36:39</t>
  </si>
  <si>
    <t>27-Feb-2023</t>
  </si>
  <si>
    <t>19:54:10</t>
  </si>
  <si>
    <t>19:18:35</t>
  </si>
  <si>
    <t>28-Feb-2023</t>
  </si>
  <si>
    <t>20:40:21</t>
  </si>
  <si>
    <t>01-Mar-2023</t>
  </si>
  <si>
    <t>18:05:30</t>
  </si>
  <si>
    <t>02-Mar-2023</t>
  </si>
  <si>
    <t>21:13:29</t>
  </si>
  <si>
    <t>20:23:23</t>
  </si>
  <si>
    <t>20:18:00</t>
  </si>
  <si>
    <t>20:04:56</t>
  </si>
  <si>
    <t>19:11:13</t>
  </si>
  <si>
    <t>03-Mar-2023</t>
  </si>
  <si>
    <t>19:01:55</t>
  </si>
  <si>
    <t>04-Mar-2023</t>
  </si>
  <si>
    <t>20:00:00</t>
  </si>
  <si>
    <t>05-Mar-2023</t>
  </si>
  <si>
    <t>02:34:18</t>
  </si>
  <si>
    <t>06-Mar-2023</t>
  </si>
  <si>
    <t>18:44:50</t>
  </si>
</sst>
</file>

<file path=xl/styles.xml><?xml version="1.0" encoding="utf-8"?>
<styleSheet xmlns="http://schemas.openxmlformats.org/spreadsheetml/2006/main">
  <numFmts count="5">
    <numFmt numFmtId="176" formatCode="0_);[Red]\(0\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#.##000_);_(* \(#,###.##000\);_(* &quot;-&quot;??_);_(@_)"/>
    <numFmt numFmtId="180" formatCode="_(* #.##0_);_(* \(#.##0\);_(* &quot;-&quot;_);_(@_)"/>
  </numFmts>
  <fonts count="27">
    <font>
      <sz val="11"/>
      <color theme="1"/>
      <name val="Calibri"/>
      <charset val="134"/>
    </font>
    <font>
      <b/>
      <sz val="12"/>
      <color rgb="FF000000"/>
      <name val="calibri"/>
      <charset val="134"/>
    </font>
    <font>
      <sz val="11"/>
      <color rgb="FFFF0000"/>
      <name val="calibri"/>
      <charset val="134"/>
    </font>
    <font>
      <sz val="11"/>
      <color rgb="FF000000"/>
      <name val="calibri"/>
      <charset val="134"/>
    </font>
    <font>
      <b/>
      <sz val="14"/>
      <color rgb="FF000000"/>
      <name val="Arial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2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3" borderId="1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22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176" fontId="0" fillId="0" borderId="0" xfId="0" applyNumberForma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76" fontId="0" fillId="2" borderId="0" xfId="0" applyNumberForma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0</xdr:row>
      <xdr:rowOff>95250</xdr:rowOff>
    </xdr:from>
    <xdr:to>
      <xdr:col>0</xdr:col>
      <xdr:colOff>914400</xdr:colOff>
      <xdr:row>0</xdr:row>
      <xdr:rowOff>371475</xdr:rowOff>
    </xdr:to>
    <xdr:pic>
      <xdr:nvPicPr>
        <xdr:cNvPr id="2" name="Picture 2" descr="grab_ovo.png"/>
        <xdr:cNvPicPr/>
      </xdr:nvPicPr>
      <xdr:blipFill>
        <a:blip r:embed="rId1" cstate="print"/>
        <a:stretch>
          <a:fillRect/>
        </a:stretch>
      </xdr:blipFill>
      <xdr:spPr>
        <a:xfrm>
          <a:off x="47625" y="95250"/>
          <a:ext cx="569595" cy="2762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"/>
  <sheetViews>
    <sheetView workbookViewId="0">
      <selection activeCell="F23" sqref="F23"/>
    </sheetView>
  </sheetViews>
  <sheetFormatPr defaultColWidth="9" defaultRowHeight="14.4"/>
  <cols>
    <col min="3" max="3" width="30.712962962963" customWidth="1"/>
    <col min="4" max="4" width="18.4259259259259" customWidth="1"/>
    <col min="6" max="6" width="14.8518518518519" customWidth="1"/>
    <col min="7" max="7" width="10.4259259259259" customWidth="1"/>
    <col min="9" max="9" width="22" customWidth="1"/>
    <col min="10" max="10" width="23.1388888888889" customWidth="1"/>
  </cols>
  <sheetData>
    <row r="1" ht="60" customHeight="1"/>
    <row r="2" ht="17.4" spans="1:1">
      <c r="A2" s="11" t="s">
        <v>0</v>
      </c>
    </row>
    <row r="4" spans="1:1">
      <c r="A4" s="12" t="s">
        <v>1</v>
      </c>
    </row>
    <row r="5" spans="1:1">
      <c r="A5" s="12" t="s">
        <v>2</v>
      </c>
    </row>
    <row r="6" spans="1:1">
      <c r="A6" s="12" t="s">
        <v>3</v>
      </c>
    </row>
    <row r="10" ht="15.6" spans="1:30">
      <c r="A10" s="3" t="s">
        <v>4</v>
      </c>
      <c r="B10" s="3" t="s">
        <v>5</v>
      </c>
      <c r="C10" s="3" t="s">
        <v>6</v>
      </c>
      <c r="D10" s="3" t="s">
        <v>7</v>
      </c>
      <c r="E10" s="3" t="s">
        <v>8</v>
      </c>
      <c r="F10" s="3" t="s">
        <v>9</v>
      </c>
      <c r="G10" s="3" t="s">
        <v>10</v>
      </c>
      <c r="H10" s="3" t="s">
        <v>11</v>
      </c>
      <c r="I10" s="3" t="s">
        <v>12</v>
      </c>
      <c r="J10" s="3" t="s">
        <v>13</v>
      </c>
      <c r="K10" s="3" t="s">
        <v>14</v>
      </c>
      <c r="L10" s="3" t="s">
        <v>15</v>
      </c>
      <c r="M10" s="3" t="s">
        <v>16</v>
      </c>
      <c r="N10" s="3" t="s">
        <v>17</v>
      </c>
      <c r="O10" s="3" t="s">
        <v>18</v>
      </c>
      <c r="P10" s="3" t="s">
        <v>19</v>
      </c>
      <c r="Q10" s="3" t="s">
        <v>20</v>
      </c>
      <c r="R10" s="3" t="s">
        <v>21</v>
      </c>
      <c r="S10" s="3" t="s">
        <v>22</v>
      </c>
      <c r="T10" s="3" t="s">
        <v>23</v>
      </c>
      <c r="U10" s="3" t="s">
        <v>24</v>
      </c>
      <c r="V10" s="3" t="s">
        <v>25</v>
      </c>
      <c r="W10" s="3" t="s">
        <v>26</v>
      </c>
      <c r="X10" s="3" t="s">
        <v>27</v>
      </c>
      <c r="Y10" s="3" t="s">
        <v>28</v>
      </c>
      <c r="Z10" s="3" t="s">
        <v>29</v>
      </c>
      <c r="AA10" s="3" t="s">
        <v>30</v>
      </c>
      <c r="AB10" s="3" t="s">
        <v>31</v>
      </c>
      <c r="AC10" s="3" t="s">
        <v>32</v>
      </c>
      <c r="AD10" s="3" t="s">
        <v>33</v>
      </c>
    </row>
    <row r="11" spans="1:30">
      <c r="A11" s="6"/>
      <c r="B11" s="6" t="s">
        <v>34</v>
      </c>
      <c r="C11" s="6" t="s">
        <v>34</v>
      </c>
      <c r="D11" s="6" t="s">
        <v>35</v>
      </c>
      <c r="E11" s="6" t="s">
        <v>36</v>
      </c>
      <c r="F11" s="6" t="s">
        <v>37</v>
      </c>
      <c r="G11" s="6"/>
      <c r="H11" s="6"/>
      <c r="I11" s="6"/>
      <c r="J11" s="7">
        <v>-10000</v>
      </c>
      <c r="K11" s="7">
        <v>0</v>
      </c>
      <c r="L11" s="7">
        <v>-10000</v>
      </c>
      <c r="N11" s="7">
        <v>0</v>
      </c>
      <c r="P11" s="7">
        <v>0</v>
      </c>
      <c r="Q11" s="6"/>
      <c r="R11" s="7">
        <v>0</v>
      </c>
      <c r="S11" s="6"/>
      <c r="T11" s="7">
        <v>0</v>
      </c>
      <c r="U11" s="7">
        <v>-10000</v>
      </c>
      <c r="V11" s="6" t="s">
        <v>38</v>
      </c>
      <c r="W11" s="6"/>
      <c r="X11" s="6" t="s">
        <v>39</v>
      </c>
      <c r="Y11" s="6" t="s">
        <v>40</v>
      </c>
      <c r="Z11" s="6" t="s">
        <v>41</v>
      </c>
      <c r="AA11" s="6"/>
      <c r="AB11" s="6" t="s">
        <v>42</v>
      </c>
      <c r="AC11" s="6"/>
      <c r="AD11" s="6"/>
    </row>
    <row r="12" spans="1:30">
      <c r="A12" s="6"/>
      <c r="B12" s="6" t="s">
        <v>34</v>
      </c>
      <c r="C12" s="6" t="s">
        <v>34</v>
      </c>
      <c r="D12" s="6" t="s">
        <v>43</v>
      </c>
      <c r="E12" s="6" t="s">
        <v>44</v>
      </c>
      <c r="F12" s="6" t="s">
        <v>45</v>
      </c>
      <c r="G12" s="6" t="s">
        <v>46</v>
      </c>
      <c r="H12" s="6" t="s">
        <v>47</v>
      </c>
      <c r="I12" s="6" t="s">
        <v>48</v>
      </c>
      <c r="J12" s="7">
        <v>10000</v>
      </c>
      <c r="K12" s="7">
        <v>0</v>
      </c>
      <c r="L12" s="7">
        <v>10000</v>
      </c>
      <c r="M12" t="s">
        <v>49</v>
      </c>
      <c r="N12" s="7">
        <v>0</v>
      </c>
      <c r="O12" t="s">
        <v>50</v>
      </c>
      <c r="P12" s="7">
        <v>0</v>
      </c>
      <c r="Q12" s="6" t="s">
        <v>49</v>
      </c>
      <c r="R12" s="7">
        <v>0</v>
      </c>
      <c r="S12" s="6" t="s">
        <v>49</v>
      </c>
      <c r="T12" s="7">
        <v>0</v>
      </c>
      <c r="U12" s="7">
        <v>10000</v>
      </c>
      <c r="V12" s="6" t="s">
        <v>51</v>
      </c>
      <c r="W12" s="6"/>
      <c r="X12" s="6" t="s">
        <v>39</v>
      </c>
      <c r="Y12" s="6" t="s">
        <v>40</v>
      </c>
      <c r="Z12" s="6" t="s">
        <v>41</v>
      </c>
      <c r="AA12" s="6"/>
      <c r="AB12" s="6"/>
      <c r="AC12" s="6"/>
      <c r="AD12" s="6"/>
    </row>
    <row r="16" spans="1:1">
      <c r="A16" s="13" t="s">
        <v>52</v>
      </c>
    </row>
    <row r="17" spans="1:1">
      <c r="A17" s="13" t="s">
        <v>53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workbookViewId="0">
      <selection activeCell="A1" sqref="$A1:$XFD1048576"/>
    </sheetView>
  </sheetViews>
  <sheetFormatPr defaultColWidth="9" defaultRowHeight="14.4" outlineLevelCol="6"/>
  <cols>
    <col min="1" max="1" width="21.8518518518519" customWidth="1"/>
    <col min="2" max="2" width="17.4259259259259" customWidth="1"/>
    <col min="3" max="3" width="17.1388888888889" customWidth="1"/>
    <col min="4" max="4" width="21.712962962963" customWidth="1"/>
    <col min="5" max="5" width="25.5740740740741" customWidth="1"/>
    <col min="6" max="6" width="15.5740740740741" customWidth="1"/>
    <col min="7" max="7" width="28.712962962963" customWidth="1"/>
    <col min="8" max="8" width="9.11111111111111" customWidth="1"/>
  </cols>
  <sheetData>
    <row r="1" ht="15.6" spans="1:7">
      <c r="A1" s="3" t="s">
        <v>7</v>
      </c>
      <c r="B1" s="3" t="s">
        <v>8</v>
      </c>
      <c r="C1" s="3" t="s">
        <v>10</v>
      </c>
      <c r="D1" s="3" t="s">
        <v>13</v>
      </c>
      <c r="E1" s="3" t="s">
        <v>54</v>
      </c>
      <c r="F1" s="3" t="s">
        <v>55</v>
      </c>
      <c r="G1" s="3" t="s">
        <v>56</v>
      </c>
    </row>
    <row r="2" spans="1:7">
      <c r="A2" s="5" t="s">
        <v>43</v>
      </c>
      <c r="B2" s="6" t="s">
        <v>44</v>
      </c>
      <c r="C2" s="6" t="s">
        <v>46</v>
      </c>
      <c r="D2" s="7">
        <v>10000</v>
      </c>
      <c r="E2">
        <f>IF(C2="ovo",ROUNDDOWN(D2,-1),IF(C2="GrabFood",F2-G2,0))</f>
        <v>10000</v>
      </c>
      <c r="F2">
        <f>IF(C2="ovo",D2,IF(C2="GrabFood",E2+(E2*25%),0))</f>
        <v>10000</v>
      </c>
      <c r="G2">
        <f>IF(C2="ovo",E2*0.7%,IF(C2="GrabFood",F2-E2,0))</f>
        <v>70</v>
      </c>
    </row>
    <row r="3" spans="1:7">
      <c r="A3" s="6" t="s">
        <v>35</v>
      </c>
      <c r="B3" s="6" t="s">
        <v>36</v>
      </c>
      <c r="C3" s="6"/>
      <c r="D3" s="7">
        <v>-10000</v>
      </c>
      <c r="E3">
        <f t="shared" ref="E3:E34" si="0">IF(C3="ovo",ROUNDDOWN(D3,-1),IF(C3="GrabFood",F3-G3,0))</f>
        <v>0</v>
      </c>
      <c r="F3">
        <f t="shared" ref="F3:F34" si="1">IF(C3="ovo",D3,IF(C3="GrabFood",E3+(E3*25%),0))</f>
        <v>0</v>
      </c>
      <c r="G3">
        <f t="shared" ref="G3:G34" si="2">IF(C3="ovo",E3*0.7%,IF(C3="GrabFood",F3-E3,0))</f>
        <v>0</v>
      </c>
    </row>
    <row r="4" spans="1:7">
      <c r="A4" s="6" t="s">
        <v>35</v>
      </c>
      <c r="B4" s="6" t="s">
        <v>57</v>
      </c>
      <c r="C4" s="6" t="s">
        <v>58</v>
      </c>
      <c r="D4" s="7">
        <v>50405.61</v>
      </c>
      <c r="E4">
        <f ca="1" t="shared" si="0"/>
        <v>0</v>
      </c>
      <c r="F4">
        <f ca="1" t="shared" si="1"/>
        <v>0</v>
      </c>
      <c r="G4">
        <f ca="1" t="shared" si="2"/>
        <v>0</v>
      </c>
    </row>
    <row r="5" spans="1:7">
      <c r="A5" s="6" t="s">
        <v>35</v>
      </c>
      <c r="B5" s="6" t="s">
        <v>59</v>
      </c>
      <c r="C5" s="6" t="s">
        <v>58</v>
      </c>
      <c r="D5" s="7">
        <v>39604.41</v>
      </c>
      <c r="E5">
        <f ca="1" t="shared" si="0"/>
        <v>0</v>
      </c>
      <c r="F5">
        <f ca="1" t="shared" si="1"/>
        <v>0</v>
      </c>
      <c r="G5">
        <f ca="1" t="shared" si="2"/>
        <v>0</v>
      </c>
    </row>
    <row r="6" spans="1:7">
      <c r="A6" s="6" t="s">
        <v>60</v>
      </c>
      <c r="B6" s="6" t="s">
        <v>61</v>
      </c>
      <c r="D6" s="7">
        <v>-90010.02</v>
      </c>
      <c r="E6">
        <f t="shared" si="0"/>
        <v>0</v>
      </c>
      <c r="F6">
        <f t="shared" si="1"/>
        <v>0</v>
      </c>
      <c r="G6">
        <f t="shared" si="2"/>
        <v>0</v>
      </c>
    </row>
    <row r="7" spans="1:7">
      <c r="A7" s="6" t="s">
        <v>60</v>
      </c>
      <c r="B7" s="6" t="s">
        <v>62</v>
      </c>
      <c r="C7" s="6" t="s">
        <v>58</v>
      </c>
      <c r="D7" s="7">
        <v>37604.18</v>
      </c>
      <c r="E7">
        <f ca="1" t="shared" si="0"/>
        <v>0</v>
      </c>
      <c r="F7">
        <f ca="1" t="shared" si="1"/>
        <v>0</v>
      </c>
      <c r="G7">
        <f ca="1" t="shared" si="2"/>
        <v>0</v>
      </c>
    </row>
    <row r="8" spans="1:7">
      <c r="A8" s="6" t="s">
        <v>60</v>
      </c>
      <c r="B8" s="6" t="s">
        <v>63</v>
      </c>
      <c r="C8" s="6" t="s">
        <v>58</v>
      </c>
      <c r="D8" s="7">
        <v>67207.48</v>
      </c>
      <c r="E8">
        <f ca="1" t="shared" si="0"/>
        <v>0</v>
      </c>
      <c r="F8">
        <f ca="1" t="shared" si="1"/>
        <v>0</v>
      </c>
      <c r="G8">
        <f ca="1" t="shared" si="2"/>
        <v>0</v>
      </c>
    </row>
    <row r="9" spans="1:7">
      <c r="A9" s="6" t="s">
        <v>64</v>
      </c>
      <c r="B9" s="6" t="s">
        <v>65</v>
      </c>
      <c r="D9" s="7">
        <v>-104811.66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>
      <c r="A10" s="6" t="s">
        <v>66</v>
      </c>
      <c r="B10" s="6" t="s">
        <v>67</v>
      </c>
      <c r="C10" s="6" t="s">
        <v>58</v>
      </c>
      <c r="D10" s="7">
        <v>16801.87</v>
      </c>
      <c r="E10">
        <f ca="1" t="shared" si="0"/>
        <v>0</v>
      </c>
      <c r="F10">
        <f ca="1" t="shared" si="1"/>
        <v>0</v>
      </c>
      <c r="G10">
        <f ca="1" t="shared" si="2"/>
        <v>0</v>
      </c>
    </row>
    <row r="11" spans="1:7">
      <c r="A11" s="6" t="s">
        <v>68</v>
      </c>
      <c r="B11" s="6" t="s">
        <v>69</v>
      </c>
      <c r="C11" s="6" t="s">
        <v>58</v>
      </c>
      <c r="D11" s="7">
        <v>22802.54</v>
      </c>
      <c r="E11">
        <f ca="1" t="shared" si="0"/>
        <v>0</v>
      </c>
      <c r="F11">
        <f ca="1" t="shared" si="1"/>
        <v>0</v>
      </c>
      <c r="G11">
        <f ca="1" t="shared" si="2"/>
        <v>0</v>
      </c>
    </row>
    <row r="12" spans="1:7">
      <c r="A12" s="5" t="s">
        <v>70</v>
      </c>
      <c r="B12" s="6" t="s">
        <v>71</v>
      </c>
      <c r="D12" s="7">
        <v>-22802.54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>
      <c r="A13" s="6" t="s">
        <v>70</v>
      </c>
      <c r="B13" s="6" t="s">
        <v>72</v>
      </c>
      <c r="C13" s="6" t="s">
        <v>58</v>
      </c>
      <c r="D13" s="7">
        <v>37604.18</v>
      </c>
      <c r="E13">
        <f ca="1" t="shared" si="0"/>
        <v>0</v>
      </c>
      <c r="F13">
        <f ca="1" t="shared" si="1"/>
        <v>0</v>
      </c>
      <c r="G13">
        <f ca="1" t="shared" si="2"/>
        <v>0</v>
      </c>
    </row>
    <row r="14" spans="1:7">
      <c r="A14" s="6" t="s">
        <v>70</v>
      </c>
      <c r="B14" s="6" t="s">
        <v>73</v>
      </c>
      <c r="C14" s="6" t="s">
        <v>58</v>
      </c>
      <c r="D14" s="7">
        <v>22802.54</v>
      </c>
      <c r="E14">
        <f ca="1" t="shared" si="0"/>
        <v>0</v>
      </c>
      <c r="F14">
        <f ca="1" t="shared" si="1"/>
        <v>0</v>
      </c>
      <c r="G14">
        <f ca="1" t="shared" si="2"/>
        <v>0</v>
      </c>
    </row>
    <row r="15" spans="1:7">
      <c r="A15" s="6" t="s">
        <v>70</v>
      </c>
      <c r="B15" s="6" t="s">
        <v>74</v>
      </c>
      <c r="C15" s="6" t="s">
        <v>58</v>
      </c>
      <c r="D15" s="7">
        <v>33603.74</v>
      </c>
      <c r="E15">
        <f ca="1" t="shared" si="0"/>
        <v>0</v>
      </c>
      <c r="F15">
        <f ca="1" t="shared" si="1"/>
        <v>0</v>
      </c>
      <c r="G15">
        <f ca="1" t="shared" si="2"/>
        <v>0</v>
      </c>
    </row>
    <row r="16" spans="1:7">
      <c r="A16" s="6" t="s">
        <v>75</v>
      </c>
      <c r="B16" s="6" t="s">
        <v>76</v>
      </c>
      <c r="D16" s="7">
        <v>-94010.46</v>
      </c>
      <c r="E16">
        <f t="shared" si="0"/>
        <v>0</v>
      </c>
      <c r="F16">
        <f t="shared" si="1"/>
        <v>0</v>
      </c>
      <c r="G16">
        <f t="shared" si="2"/>
        <v>0</v>
      </c>
    </row>
    <row r="17" spans="1:7">
      <c r="A17" s="6" t="s">
        <v>77</v>
      </c>
      <c r="B17" s="6" t="s">
        <v>78</v>
      </c>
      <c r="C17" s="6" t="s">
        <v>58</v>
      </c>
      <c r="D17" s="7">
        <v>22802.54</v>
      </c>
      <c r="E17">
        <f ca="1" t="shared" si="0"/>
        <v>0</v>
      </c>
      <c r="F17">
        <f ca="1" t="shared" si="1"/>
        <v>0</v>
      </c>
      <c r="G17">
        <f ca="1" t="shared" si="2"/>
        <v>0</v>
      </c>
    </row>
    <row r="18" spans="1:7">
      <c r="A18" s="6" t="s">
        <v>77</v>
      </c>
      <c r="B18" s="6" t="s">
        <v>79</v>
      </c>
      <c r="C18" s="6" t="s">
        <v>58</v>
      </c>
      <c r="D18" s="7">
        <v>33603.74</v>
      </c>
      <c r="E18">
        <f ca="1" t="shared" si="0"/>
        <v>0</v>
      </c>
      <c r="F18">
        <f ca="1" t="shared" si="1"/>
        <v>0</v>
      </c>
      <c r="G18">
        <f ca="1" t="shared" si="2"/>
        <v>0</v>
      </c>
    </row>
    <row r="19" spans="1:7">
      <c r="A19" s="6" t="s">
        <v>80</v>
      </c>
      <c r="B19" s="6" t="s">
        <v>81</v>
      </c>
      <c r="D19" s="7">
        <v>-56406.28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>
      <c r="A20" s="6" t="s">
        <v>80</v>
      </c>
      <c r="B20" s="6" t="s">
        <v>82</v>
      </c>
      <c r="C20" s="6" t="s">
        <v>46</v>
      </c>
      <c r="D20" s="7">
        <v>25000</v>
      </c>
      <c r="E20">
        <f t="shared" si="0"/>
        <v>25000</v>
      </c>
      <c r="F20">
        <f t="shared" si="1"/>
        <v>25000</v>
      </c>
      <c r="G20">
        <f t="shared" si="2"/>
        <v>175</v>
      </c>
    </row>
    <row r="21" spans="1:7">
      <c r="A21" s="6" t="s">
        <v>83</v>
      </c>
      <c r="B21" s="6" t="s">
        <v>84</v>
      </c>
      <c r="C21" s="6"/>
      <c r="D21" s="7">
        <v>-25000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>
      <c r="A22" s="6" t="s">
        <v>85</v>
      </c>
      <c r="B22" s="6" t="s">
        <v>86</v>
      </c>
      <c r="C22" s="6" t="s">
        <v>46</v>
      </c>
      <c r="D22" s="7">
        <v>17000</v>
      </c>
      <c r="E22">
        <f t="shared" si="0"/>
        <v>17000</v>
      </c>
      <c r="F22">
        <f t="shared" si="1"/>
        <v>17000</v>
      </c>
      <c r="G22">
        <f t="shared" si="2"/>
        <v>119</v>
      </c>
    </row>
    <row r="23" spans="1:7">
      <c r="A23" s="6" t="s">
        <v>85</v>
      </c>
      <c r="B23" s="6" t="s">
        <v>87</v>
      </c>
      <c r="C23" s="6" t="s">
        <v>58</v>
      </c>
      <c r="D23" s="7">
        <v>50405.61</v>
      </c>
      <c r="E23">
        <f ca="1" t="shared" si="0"/>
        <v>0</v>
      </c>
      <c r="F23">
        <f ca="1" t="shared" si="1"/>
        <v>0</v>
      </c>
      <c r="G23">
        <f ca="1" t="shared" si="2"/>
        <v>0</v>
      </c>
    </row>
    <row r="24" spans="1:7">
      <c r="A24" s="6" t="s">
        <v>88</v>
      </c>
      <c r="B24" s="6" t="s">
        <v>89</v>
      </c>
      <c r="D24" s="7">
        <v>-67405.61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>
      <c r="A25" s="6" t="s">
        <v>88</v>
      </c>
      <c r="B25" s="6" t="s">
        <v>90</v>
      </c>
      <c r="C25" s="6" t="s">
        <v>58</v>
      </c>
      <c r="D25" s="7">
        <v>33603.74</v>
      </c>
      <c r="E25">
        <f ca="1" t="shared" si="0"/>
        <v>0</v>
      </c>
      <c r="F25">
        <f ca="1" t="shared" si="1"/>
        <v>0</v>
      </c>
      <c r="G25">
        <f ca="1" t="shared" si="2"/>
        <v>0</v>
      </c>
    </row>
    <row r="26" spans="1:7">
      <c r="A26" s="6" t="s">
        <v>91</v>
      </c>
      <c r="B26" s="6" t="s">
        <v>92</v>
      </c>
      <c r="C26" s="6" t="s">
        <v>58</v>
      </c>
      <c r="D26" s="7">
        <v>33603.74</v>
      </c>
      <c r="E26">
        <f ca="1" t="shared" si="0"/>
        <v>0</v>
      </c>
      <c r="F26">
        <f ca="1" t="shared" si="1"/>
        <v>0</v>
      </c>
      <c r="G26">
        <f ca="1" t="shared" si="2"/>
        <v>0</v>
      </c>
    </row>
    <row r="27" spans="1:7">
      <c r="A27" s="6" t="s">
        <v>93</v>
      </c>
      <c r="B27" s="6" t="s">
        <v>94</v>
      </c>
      <c r="C27" s="6" t="s">
        <v>58</v>
      </c>
      <c r="D27" s="7">
        <v>84009.34</v>
      </c>
      <c r="E27">
        <f ca="1" t="shared" si="0"/>
        <v>0</v>
      </c>
      <c r="F27">
        <f ca="1" t="shared" si="1"/>
        <v>0</v>
      </c>
      <c r="G27">
        <f ca="1" t="shared" si="2"/>
        <v>0</v>
      </c>
    </row>
    <row r="28" spans="1:7">
      <c r="A28" s="6" t="s">
        <v>95</v>
      </c>
      <c r="B28" s="6" t="s">
        <v>96</v>
      </c>
      <c r="C28" s="6" t="s">
        <v>58</v>
      </c>
      <c r="D28" s="7">
        <v>20802.31</v>
      </c>
      <c r="E28">
        <f ca="1" t="shared" si="0"/>
        <v>0</v>
      </c>
      <c r="F28">
        <f ca="1" t="shared" si="1"/>
        <v>0</v>
      </c>
      <c r="G28">
        <f ca="1" t="shared" si="2"/>
        <v>0</v>
      </c>
    </row>
    <row r="29" spans="1:7">
      <c r="A29" s="6" t="s">
        <v>97</v>
      </c>
      <c r="B29" s="6" t="s">
        <v>98</v>
      </c>
      <c r="C29" s="6" t="s">
        <v>46</v>
      </c>
      <c r="D29" s="7">
        <v>17000</v>
      </c>
      <c r="E29">
        <f t="shared" si="0"/>
        <v>17000</v>
      </c>
      <c r="F29">
        <f t="shared" si="1"/>
        <v>17000</v>
      </c>
      <c r="G29">
        <f t="shared" si="2"/>
        <v>119</v>
      </c>
    </row>
    <row r="30" spans="1:7">
      <c r="A30" s="6" t="s">
        <v>97</v>
      </c>
      <c r="B30" s="6" t="s">
        <v>99</v>
      </c>
      <c r="C30" s="6" t="s">
        <v>58</v>
      </c>
      <c r="D30" s="7">
        <v>24802.76</v>
      </c>
      <c r="E30">
        <f ca="1" t="shared" si="0"/>
        <v>0</v>
      </c>
      <c r="F30">
        <f ca="1" t="shared" si="1"/>
        <v>0</v>
      </c>
      <c r="G30">
        <f ca="1" t="shared" si="2"/>
        <v>0</v>
      </c>
    </row>
    <row r="31" spans="1:7">
      <c r="A31" s="6" t="s">
        <v>100</v>
      </c>
      <c r="B31" s="6" t="s">
        <v>101</v>
      </c>
      <c r="C31" s="6"/>
      <c r="D31" s="7">
        <v>-41802.76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>
      <c r="A32" s="6" t="s">
        <v>102</v>
      </c>
      <c r="B32" s="6" t="s">
        <v>103</v>
      </c>
      <c r="C32" s="6" t="s">
        <v>58</v>
      </c>
      <c r="D32" s="7">
        <v>16801.87</v>
      </c>
      <c r="E32">
        <f ca="1" t="shared" si="0"/>
        <v>0</v>
      </c>
      <c r="F32">
        <f ca="1" t="shared" si="1"/>
        <v>0</v>
      </c>
      <c r="G32">
        <f ca="1" t="shared" si="2"/>
        <v>0</v>
      </c>
    </row>
    <row r="33" spans="1:7">
      <c r="A33" s="6" t="s">
        <v>104</v>
      </c>
      <c r="B33" s="6" t="s">
        <v>105</v>
      </c>
      <c r="C33" s="6" t="s">
        <v>58</v>
      </c>
      <c r="D33" s="7">
        <v>16801.87</v>
      </c>
      <c r="E33">
        <f ca="1" t="shared" si="0"/>
        <v>0</v>
      </c>
      <c r="F33">
        <f ca="1" t="shared" si="1"/>
        <v>0</v>
      </c>
      <c r="G33">
        <f ca="1" t="shared" si="2"/>
        <v>0</v>
      </c>
    </row>
    <row r="34" spans="1:7">
      <c r="A34" s="6" t="s">
        <v>104</v>
      </c>
      <c r="B34" s="6" t="s">
        <v>106</v>
      </c>
      <c r="C34" s="6" t="s">
        <v>58</v>
      </c>
      <c r="D34" s="7">
        <v>33603.74</v>
      </c>
      <c r="E34">
        <f ca="1" t="shared" si="0"/>
        <v>0</v>
      </c>
      <c r="F34">
        <f ca="1" t="shared" si="1"/>
        <v>0</v>
      </c>
      <c r="G34">
        <f ca="1" t="shared" si="2"/>
        <v>0</v>
      </c>
    </row>
    <row r="35" spans="1:7">
      <c r="A35" s="6" t="s">
        <v>104</v>
      </c>
      <c r="B35" s="6" t="s">
        <v>107</v>
      </c>
      <c r="C35" s="6" t="s">
        <v>58</v>
      </c>
      <c r="D35" s="7">
        <v>50405.61</v>
      </c>
      <c r="E35">
        <f ca="1" t="shared" ref="E35:E66" si="3">IF(C35="ovo",ROUNDDOWN(D35,-1),IF(C35="GrabFood",F35-G35,0))</f>
        <v>0</v>
      </c>
      <c r="F35">
        <f ca="1" t="shared" ref="F35:F66" si="4">IF(C35="ovo",D35,IF(C35="GrabFood",E35+(E35*25%),0))</f>
        <v>0</v>
      </c>
      <c r="G35">
        <f ca="1" t="shared" ref="G35:G66" si="5">IF(C35="ovo",E35*0.7%,IF(C35="GrabFood",F35-E35,0))</f>
        <v>0</v>
      </c>
    </row>
    <row r="36" spans="1:7">
      <c r="A36" s="6" t="s">
        <v>108</v>
      </c>
      <c r="B36" s="6" t="s">
        <v>109</v>
      </c>
      <c r="C36" s="6" t="s">
        <v>46</v>
      </c>
      <c r="D36" s="7">
        <v>17000</v>
      </c>
      <c r="E36">
        <f t="shared" si="3"/>
        <v>17000</v>
      </c>
      <c r="F36">
        <f t="shared" si="4"/>
        <v>17000</v>
      </c>
      <c r="G36">
        <f t="shared" si="5"/>
        <v>119</v>
      </c>
    </row>
    <row r="37" spans="1:7">
      <c r="A37" s="6" t="s">
        <v>108</v>
      </c>
      <c r="B37" s="6" t="s">
        <v>110</v>
      </c>
      <c r="C37" s="6" t="s">
        <v>58</v>
      </c>
      <c r="D37" s="7">
        <v>33603.74</v>
      </c>
      <c r="E37">
        <f ca="1" t="shared" si="3"/>
        <v>0</v>
      </c>
      <c r="F37">
        <f ca="1" t="shared" si="4"/>
        <v>0</v>
      </c>
      <c r="G37">
        <f ca="1" t="shared" si="5"/>
        <v>0</v>
      </c>
    </row>
    <row r="38" spans="1:7">
      <c r="A38" s="6" t="s">
        <v>111</v>
      </c>
      <c r="B38" s="6" t="s">
        <v>112</v>
      </c>
      <c r="C38" s="6"/>
      <c r="D38" s="7">
        <v>-50603.74</v>
      </c>
      <c r="E38">
        <f t="shared" si="3"/>
        <v>0</v>
      </c>
      <c r="F38">
        <f t="shared" si="4"/>
        <v>0</v>
      </c>
      <c r="G38">
        <f t="shared" si="5"/>
        <v>0</v>
      </c>
    </row>
    <row r="39" spans="1:7">
      <c r="A39" s="6" t="s">
        <v>113</v>
      </c>
      <c r="B39" s="6" t="s">
        <v>114</v>
      </c>
      <c r="C39" s="6" t="s">
        <v>46</v>
      </c>
      <c r="D39" s="7">
        <v>34000</v>
      </c>
      <c r="E39">
        <f t="shared" si="3"/>
        <v>34000</v>
      </c>
      <c r="F39">
        <f t="shared" si="4"/>
        <v>34000</v>
      </c>
      <c r="G39">
        <f t="shared" si="5"/>
        <v>238</v>
      </c>
    </row>
    <row r="40" spans="1:7">
      <c r="A40" s="6" t="s">
        <v>113</v>
      </c>
      <c r="B40" s="6" t="s">
        <v>115</v>
      </c>
      <c r="C40" s="6" t="s">
        <v>46</v>
      </c>
      <c r="D40" s="7">
        <v>17000</v>
      </c>
      <c r="E40">
        <f t="shared" si="3"/>
        <v>17000</v>
      </c>
      <c r="F40">
        <f t="shared" si="4"/>
        <v>17000</v>
      </c>
      <c r="G40">
        <f t="shared" si="5"/>
        <v>119</v>
      </c>
    </row>
    <row r="41" spans="1:7">
      <c r="A41" s="6" t="s">
        <v>113</v>
      </c>
      <c r="B41" s="6" t="s">
        <v>116</v>
      </c>
      <c r="C41" s="6" t="s">
        <v>46</v>
      </c>
      <c r="D41" s="7">
        <v>17000</v>
      </c>
      <c r="E41">
        <f t="shared" si="3"/>
        <v>17000</v>
      </c>
      <c r="F41">
        <f t="shared" si="4"/>
        <v>17000</v>
      </c>
      <c r="G41">
        <f t="shared" si="5"/>
        <v>119</v>
      </c>
    </row>
    <row r="42" spans="1:7">
      <c r="A42" s="6" t="s">
        <v>117</v>
      </c>
      <c r="B42" s="6" t="s">
        <v>118</v>
      </c>
      <c r="C42" s="6"/>
      <c r="D42" s="7">
        <v>-68000</v>
      </c>
      <c r="E42">
        <f t="shared" si="3"/>
        <v>0</v>
      </c>
      <c r="F42">
        <f t="shared" si="4"/>
        <v>0</v>
      </c>
      <c r="G42">
        <f t="shared" si="5"/>
        <v>0</v>
      </c>
    </row>
    <row r="43" spans="1:7">
      <c r="A43" s="6" t="s">
        <v>117</v>
      </c>
      <c r="B43" s="6" t="s">
        <v>119</v>
      </c>
      <c r="C43" s="6" t="s">
        <v>58</v>
      </c>
      <c r="D43" s="7">
        <v>16801.87</v>
      </c>
      <c r="E43">
        <f ca="1" t="shared" si="3"/>
        <v>0</v>
      </c>
      <c r="F43">
        <f ca="1" t="shared" si="4"/>
        <v>0</v>
      </c>
      <c r="G43">
        <f ca="1" t="shared" si="5"/>
        <v>0</v>
      </c>
    </row>
    <row r="44" spans="1:7">
      <c r="A44" s="6" t="s">
        <v>117</v>
      </c>
      <c r="B44" s="6" t="s">
        <v>120</v>
      </c>
      <c r="C44" s="6" t="s">
        <v>58</v>
      </c>
      <c r="D44" s="7">
        <v>33603.74</v>
      </c>
      <c r="E44">
        <f ca="1" t="shared" si="3"/>
        <v>0</v>
      </c>
      <c r="F44">
        <f ca="1" t="shared" si="4"/>
        <v>0</v>
      </c>
      <c r="G44">
        <f ca="1" t="shared" si="5"/>
        <v>0</v>
      </c>
    </row>
    <row r="45" spans="1:7">
      <c r="A45" s="6" t="s">
        <v>117</v>
      </c>
      <c r="B45" s="6" t="s">
        <v>121</v>
      </c>
      <c r="C45" s="6" t="s">
        <v>58</v>
      </c>
      <c r="D45" s="7">
        <v>16801.87</v>
      </c>
      <c r="E45">
        <f ca="1" t="shared" si="3"/>
        <v>0</v>
      </c>
      <c r="F45">
        <f ca="1" t="shared" si="4"/>
        <v>0</v>
      </c>
      <c r="G45">
        <f ca="1" t="shared" si="5"/>
        <v>0</v>
      </c>
    </row>
    <row r="46" spans="1:7">
      <c r="A46" s="6" t="s">
        <v>117</v>
      </c>
      <c r="B46" s="6" t="s">
        <v>122</v>
      </c>
      <c r="C46" s="6" t="s">
        <v>58</v>
      </c>
      <c r="D46" s="7">
        <v>20802.31</v>
      </c>
      <c r="E46">
        <f ca="1" t="shared" si="3"/>
        <v>0</v>
      </c>
      <c r="F46">
        <f ca="1" t="shared" si="4"/>
        <v>0</v>
      </c>
      <c r="G46">
        <f ca="1" t="shared" si="5"/>
        <v>0</v>
      </c>
    </row>
    <row r="47" spans="1:7">
      <c r="A47" s="6" t="s">
        <v>117</v>
      </c>
      <c r="B47" s="6" t="s">
        <v>123</v>
      </c>
      <c r="C47" s="6" t="s">
        <v>46</v>
      </c>
      <c r="D47" s="7">
        <v>17000</v>
      </c>
      <c r="E47">
        <f t="shared" si="3"/>
        <v>17000</v>
      </c>
      <c r="F47">
        <f t="shared" si="4"/>
        <v>17000</v>
      </c>
      <c r="G47">
        <f t="shared" si="5"/>
        <v>119</v>
      </c>
    </row>
    <row r="48" spans="1:7">
      <c r="A48" s="6" t="s">
        <v>117</v>
      </c>
      <c r="B48" s="6" t="s">
        <v>124</v>
      </c>
      <c r="C48" s="6" t="s">
        <v>46</v>
      </c>
      <c r="D48" s="7">
        <v>34000</v>
      </c>
      <c r="E48">
        <f t="shared" si="3"/>
        <v>34000</v>
      </c>
      <c r="F48">
        <f t="shared" si="4"/>
        <v>34000</v>
      </c>
      <c r="G48">
        <f t="shared" si="5"/>
        <v>238</v>
      </c>
    </row>
    <row r="49" spans="1:7">
      <c r="A49" s="6" t="s">
        <v>125</v>
      </c>
      <c r="B49" s="6" t="s">
        <v>126</v>
      </c>
      <c r="C49" s="6"/>
      <c r="D49" s="7">
        <v>-139009.79</v>
      </c>
      <c r="E49">
        <f t="shared" si="3"/>
        <v>0</v>
      </c>
      <c r="F49">
        <f t="shared" si="4"/>
        <v>0</v>
      </c>
      <c r="G49">
        <f t="shared" si="5"/>
        <v>0</v>
      </c>
    </row>
    <row r="50" spans="1:7">
      <c r="A50" s="6" t="s">
        <v>127</v>
      </c>
      <c r="B50" s="6" t="s">
        <v>128</v>
      </c>
      <c r="C50" s="6" t="s">
        <v>58</v>
      </c>
      <c r="D50" s="7">
        <v>37604.18</v>
      </c>
      <c r="E50">
        <f ca="1" t="shared" si="3"/>
        <v>0</v>
      </c>
      <c r="F50">
        <f ca="1" t="shared" si="4"/>
        <v>0</v>
      </c>
      <c r="G50">
        <f ca="1" t="shared" si="5"/>
        <v>0</v>
      </c>
    </row>
    <row r="51" spans="1:7">
      <c r="A51" s="6" t="s">
        <v>129</v>
      </c>
      <c r="B51" s="6" t="s">
        <v>130</v>
      </c>
      <c r="C51" s="6" t="s">
        <v>58</v>
      </c>
      <c r="D51" s="7">
        <v>37604.18</v>
      </c>
      <c r="E51">
        <f ca="1" t="shared" si="3"/>
        <v>0</v>
      </c>
      <c r="F51">
        <f ca="1" t="shared" si="4"/>
        <v>0</v>
      </c>
      <c r="G51">
        <f ca="1" t="shared" si="5"/>
        <v>0</v>
      </c>
    </row>
    <row r="52" spans="1:7">
      <c r="A52" s="6" t="s">
        <v>131</v>
      </c>
      <c r="B52" s="6" t="s">
        <v>132</v>
      </c>
      <c r="C52" s="6" t="s">
        <v>58</v>
      </c>
      <c r="D52" s="7">
        <v>22002.45</v>
      </c>
      <c r="E52">
        <f ca="1" t="shared" si="3"/>
        <v>0</v>
      </c>
      <c r="F52">
        <f ca="1" t="shared" si="4"/>
        <v>0</v>
      </c>
      <c r="G52">
        <f ca="1" t="shared" si="5"/>
        <v>0</v>
      </c>
    </row>
    <row r="53" spans="1:7">
      <c r="A53" s="6" t="s">
        <v>133</v>
      </c>
      <c r="B53" s="6" t="s">
        <v>134</v>
      </c>
      <c r="D53" s="7">
        <v>-22002.45</v>
      </c>
      <c r="E53">
        <f t="shared" si="3"/>
        <v>0</v>
      </c>
      <c r="F53">
        <f t="shared" si="4"/>
        <v>0</v>
      </c>
      <c r="G53">
        <f t="shared" si="5"/>
        <v>0</v>
      </c>
    </row>
    <row r="54" spans="1:7">
      <c r="A54" s="6" t="s">
        <v>135</v>
      </c>
      <c r="B54" s="6" t="s">
        <v>136</v>
      </c>
      <c r="C54" s="6" t="s">
        <v>58</v>
      </c>
      <c r="D54" s="7">
        <v>94010.46</v>
      </c>
      <c r="E54">
        <f ca="1" t="shared" si="3"/>
        <v>0</v>
      </c>
      <c r="F54">
        <f ca="1" t="shared" si="4"/>
        <v>0</v>
      </c>
      <c r="G54">
        <f ca="1" t="shared" si="5"/>
        <v>0</v>
      </c>
    </row>
    <row r="55" spans="1:7">
      <c r="A55" s="6" t="s">
        <v>135</v>
      </c>
      <c r="B55" s="6" t="s">
        <v>137</v>
      </c>
      <c r="C55" s="6" t="s">
        <v>46</v>
      </c>
      <c r="D55" s="7">
        <v>78000</v>
      </c>
      <c r="E55">
        <f t="shared" si="3"/>
        <v>78000</v>
      </c>
      <c r="F55">
        <f t="shared" si="4"/>
        <v>78000</v>
      </c>
      <c r="G55">
        <f t="shared" si="5"/>
        <v>546</v>
      </c>
    </row>
    <row r="56" spans="1:7">
      <c r="A56" s="6" t="s">
        <v>138</v>
      </c>
      <c r="B56" s="6" t="s">
        <v>139</v>
      </c>
      <c r="C56" s="6" t="s">
        <v>58</v>
      </c>
      <c r="D56" s="7">
        <v>109992.24</v>
      </c>
      <c r="E56">
        <f ca="1" t="shared" si="3"/>
        <v>0</v>
      </c>
      <c r="F56">
        <f ca="1" t="shared" si="4"/>
        <v>0</v>
      </c>
      <c r="G56">
        <f ca="1" t="shared" si="5"/>
        <v>0</v>
      </c>
    </row>
    <row r="57" spans="1:7">
      <c r="A57" s="5" t="s">
        <v>140</v>
      </c>
      <c r="B57" s="6" t="s">
        <v>141</v>
      </c>
      <c r="C57" s="6" t="s">
        <v>46</v>
      </c>
      <c r="D57" s="7">
        <v>34000</v>
      </c>
      <c r="E57">
        <f t="shared" si="3"/>
        <v>34000</v>
      </c>
      <c r="F57">
        <f t="shared" si="4"/>
        <v>34000</v>
      </c>
      <c r="G57">
        <f t="shared" si="5"/>
        <v>238</v>
      </c>
    </row>
    <row r="58" spans="1:7">
      <c r="A58" s="6" t="s">
        <v>142</v>
      </c>
      <c r="B58" s="6" t="s">
        <v>143</v>
      </c>
      <c r="C58" s="6" t="s">
        <v>46</v>
      </c>
      <c r="D58" s="7">
        <v>34000</v>
      </c>
      <c r="E58">
        <f t="shared" si="3"/>
        <v>34000</v>
      </c>
      <c r="F58">
        <f t="shared" si="4"/>
        <v>34000</v>
      </c>
      <c r="G58">
        <f t="shared" si="5"/>
        <v>238</v>
      </c>
    </row>
    <row r="59" spans="1:7">
      <c r="A59" s="6" t="s">
        <v>142</v>
      </c>
      <c r="B59" s="6" t="s">
        <v>144</v>
      </c>
      <c r="C59" s="6" t="s">
        <v>58</v>
      </c>
      <c r="D59" s="7">
        <v>66697.02</v>
      </c>
      <c r="E59">
        <f ca="1" t="shared" si="3"/>
        <v>0</v>
      </c>
      <c r="F59">
        <f ca="1" t="shared" si="4"/>
        <v>0</v>
      </c>
      <c r="G59">
        <f ca="1" t="shared" si="5"/>
        <v>0</v>
      </c>
    </row>
    <row r="60" spans="1:7">
      <c r="A60" s="6" t="s">
        <v>142</v>
      </c>
      <c r="B60" s="6" t="s">
        <v>145</v>
      </c>
      <c r="C60" s="6" t="s">
        <v>58</v>
      </c>
      <c r="D60" s="7">
        <v>20802.31</v>
      </c>
      <c r="E60">
        <f ca="1" t="shared" si="3"/>
        <v>0</v>
      </c>
      <c r="F60">
        <f ca="1" t="shared" si="4"/>
        <v>0</v>
      </c>
      <c r="G60">
        <f ca="1" t="shared" si="5"/>
        <v>0</v>
      </c>
    </row>
    <row r="61" spans="1:7">
      <c r="A61" s="6" t="s">
        <v>142</v>
      </c>
      <c r="B61" s="6" t="s">
        <v>146</v>
      </c>
      <c r="C61" s="6" t="s">
        <v>58</v>
      </c>
      <c r="D61" s="7">
        <v>36664.08</v>
      </c>
      <c r="E61">
        <f ca="1" t="shared" si="3"/>
        <v>0</v>
      </c>
      <c r="F61">
        <f ca="1" t="shared" si="4"/>
        <v>0</v>
      </c>
      <c r="G61">
        <f ca="1" t="shared" si="5"/>
        <v>0</v>
      </c>
    </row>
    <row r="62" spans="1:7">
      <c r="A62" s="6" t="s">
        <v>142</v>
      </c>
      <c r="B62" s="6" t="s">
        <v>147</v>
      </c>
      <c r="C62" s="6" t="s">
        <v>58</v>
      </c>
      <c r="D62" s="7">
        <v>66697.02</v>
      </c>
      <c r="E62">
        <f ca="1" t="shared" si="3"/>
        <v>0</v>
      </c>
      <c r="F62">
        <f ca="1" t="shared" si="4"/>
        <v>0</v>
      </c>
      <c r="G62">
        <f ca="1" t="shared" si="5"/>
        <v>0</v>
      </c>
    </row>
    <row r="63" spans="1:7">
      <c r="A63" s="6" t="s">
        <v>148</v>
      </c>
      <c r="B63" s="6" t="s">
        <v>149</v>
      </c>
      <c r="C63" s="6" t="s">
        <v>58</v>
      </c>
      <c r="D63" s="7">
        <v>36664.08</v>
      </c>
      <c r="E63">
        <f ca="1" t="shared" si="3"/>
        <v>0</v>
      </c>
      <c r="F63">
        <f ca="1" t="shared" si="4"/>
        <v>0</v>
      </c>
      <c r="G63">
        <f ca="1" t="shared" si="5"/>
        <v>0</v>
      </c>
    </row>
    <row r="64" spans="1:7">
      <c r="A64" s="6" t="s">
        <v>150</v>
      </c>
      <c r="B64" s="6" t="s">
        <v>151</v>
      </c>
      <c r="C64" s="6" t="s">
        <v>58</v>
      </c>
      <c r="D64" s="7">
        <v>40564.51</v>
      </c>
      <c r="E64">
        <f ca="1" t="shared" si="3"/>
        <v>0</v>
      </c>
      <c r="F64">
        <f ca="1" t="shared" si="4"/>
        <v>0</v>
      </c>
      <c r="G64">
        <f ca="1" t="shared" si="5"/>
        <v>0</v>
      </c>
    </row>
    <row r="65" spans="1:7">
      <c r="A65" s="6" t="s">
        <v>152</v>
      </c>
      <c r="B65" s="6" t="s">
        <v>153</v>
      </c>
      <c r="C65" s="6"/>
      <c r="D65" s="7">
        <v>-40564.51</v>
      </c>
      <c r="E65">
        <f t="shared" si="3"/>
        <v>0</v>
      </c>
      <c r="F65">
        <f t="shared" si="4"/>
        <v>0</v>
      </c>
      <c r="G65">
        <f t="shared" si="5"/>
        <v>0</v>
      </c>
    </row>
    <row r="66" spans="1:7">
      <c r="A66" s="6" t="s">
        <v>154</v>
      </c>
      <c r="B66" s="6" t="s">
        <v>155</v>
      </c>
      <c r="C66" s="6" t="s">
        <v>58</v>
      </c>
      <c r="D66" s="7">
        <v>37604.18</v>
      </c>
      <c r="E66">
        <f ca="1" t="shared" si="3"/>
        <v>0</v>
      </c>
      <c r="F66">
        <f ca="1" t="shared" si="4"/>
        <v>0</v>
      </c>
      <c r="G66">
        <f ca="1" t="shared" si="5"/>
        <v>0</v>
      </c>
    </row>
    <row r="67" spans="1:4">
      <c r="A67" s="6"/>
      <c r="B67" s="6"/>
      <c r="D67" s="7"/>
    </row>
    <row r="68" spans="1:4">
      <c r="A68" s="6"/>
      <c r="B68" s="6"/>
      <c r="C68" s="6"/>
      <c r="D68" s="7"/>
    </row>
    <row r="69" spans="1:4">
      <c r="A69" s="6"/>
      <c r="B69" s="6"/>
      <c r="C69" s="6"/>
      <c r="D69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zoomScale="70" zoomScaleNormal="70" workbookViewId="0">
      <selection activeCell="J51" sqref="J51"/>
    </sheetView>
  </sheetViews>
  <sheetFormatPr defaultColWidth="9" defaultRowHeight="14.4" outlineLevelCol="7"/>
  <cols>
    <col min="1" max="1" width="21.8518518518519" customWidth="1"/>
    <col min="2" max="2" width="17.4259259259259" customWidth="1"/>
    <col min="3" max="3" width="17.1388888888889" customWidth="1"/>
    <col min="4" max="4" width="21.712962962963" customWidth="1"/>
    <col min="5" max="5" width="25.5740740740741" style="2" customWidth="1"/>
    <col min="6" max="6" width="15.5740740740741" style="2" customWidth="1"/>
    <col min="7" max="7" width="28.712962962963" style="2" customWidth="1"/>
    <col min="8" max="8" width="9.11111111111111" customWidth="1"/>
  </cols>
  <sheetData>
    <row r="1" customFormat="1" ht="15.6" spans="1:7">
      <c r="A1" s="3" t="s">
        <v>7</v>
      </c>
      <c r="B1" s="3" t="s">
        <v>8</v>
      </c>
      <c r="C1" s="3" t="s">
        <v>10</v>
      </c>
      <c r="D1" s="3" t="s">
        <v>13</v>
      </c>
      <c r="E1" s="4" t="s">
        <v>54</v>
      </c>
      <c r="F1" s="4" t="s">
        <v>55</v>
      </c>
      <c r="G1" s="4" t="s">
        <v>56</v>
      </c>
    </row>
    <row r="2" customFormat="1" spans="1:7">
      <c r="A2" s="5" t="s">
        <v>43</v>
      </c>
      <c r="B2" s="6" t="s">
        <v>44</v>
      </c>
      <c r="C2" s="6" t="s">
        <v>46</v>
      </c>
      <c r="D2" s="7">
        <v>10000</v>
      </c>
      <c r="E2" s="2">
        <f>IF(C2="ovo",ROUNDDOWN(D2,-1),IF(C2="GrabFood",F2-G2,0))</f>
        <v>10000</v>
      </c>
      <c r="F2" s="2">
        <f>IF(C2="ovo",D2,IF(C2="GrabFood",E2+(E2*25%),0))</f>
        <v>10000</v>
      </c>
      <c r="G2" s="2">
        <f>IF(C2="ovo",E2*0.7%,IF(C2="GrabFood",F2-E2,0))</f>
        <v>70</v>
      </c>
    </row>
    <row r="3" customFormat="1" spans="1:7">
      <c r="A3" s="6" t="s">
        <v>35</v>
      </c>
      <c r="B3" s="6" t="s">
        <v>36</v>
      </c>
      <c r="C3" s="6"/>
      <c r="D3" s="7">
        <v>-10000</v>
      </c>
      <c r="E3" s="2">
        <f>IF(C3="ovo",ROUNDDOWN(D3,-1),IF(C3="GrabFood",F3-G3,0))</f>
        <v>0</v>
      </c>
      <c r="F3" s="2">
        <f>IF(C3="ovo",D3,IF(C3="GrabFood",E3+(E3*25%),0))</f>
        <v>0</v>
      </c>
      <c r="G3" s="2">
        <f>IF(C3="ovo",E3*0.7%,IF(C3="GrabFood",F3-E3,0))</f>
        <v>0</v>
      </c>
    </row>
    <row r="4" customFormat="1" spans="1:7">
      <c r="A4" s="6" t="s">
        <v>35</v>
      </c>
      <c r="B4" s="6" t="s">
        <v>57</v>
      </c>
      <c r="C4" s="6" t="s">
        <v>58</v>
      </c>
      <c r="D4" s="7">
        <v>50405.61</v>
      </c>
      <c r="E4" s="2">
        <f ca="1">IF(C4="ovo",ROUNDDOWN(D4,-1),IF(C4="GrabFood",F4-G4,0))</f>
        <v>0</v>
      </c>
      <c r="F4" s="2">
        <f ca="1">IF(C4="ovo",D4,IF(C4="GrabFood",E4+(E4*25%),0))</f>
        <v>0</v>
      </c>
      <c r="G4" s="2">
        <f ca="1">IF(C4="ovo",E4*0.7%,IF(C4="GrabFood",F4-E4,0))</f>
        <v>0</v>
      </c>
    </row>
    <row r="5" customFormat="1" spans="1:7">
      <c r="A5" s="6" t="s">
        <v>35</v>
      </c>
      <c r="B5" s="6" t="s">
        <v>59</v>
      </c>
      <c r="C5" s="6" t="s">
        <v>58</v>
      </c>
      <c r="D5" s="7">
        <v>39604.41</v>
      </c>
      <c r="E5" s="2">
        <f ca="1">IF(C5="ovo",ROUNDDOWN(D5,-1),IF(C5="GrabFood",F5-G5,0))</f>
        <v>0</v>
      </c>
      <c r="F5" s="2">
        <f ca="1">IF(C5="ovo",D5,IF(C5="GrabFood",E5+(E5*25%),0))</f>
        <v>0</v>
      </c>
      <c r="G5" s="2">
        <f ca="1">IF(C5="ovo",E5*0.7%,IF(C5="GrabFood",F5-E5,0))</f>
        <v>0</v>
      </c>
    </row>
    <row r="6" customFormat="1" spans="1:7">
      <c r="A6" s="6" t="s">
        <v>60</v>
      </c>
      <c r="B6" s="6" t="s">
        <v>61</v>
      </c>
      <c r="C6"/>
      <c r="D6" s="7">
        <v>-90010.02</v>
      </c>
      <c r="E6" s="2">
        <f>IF(C6="ovo",ROUNDDOWN(D6,-1),IF(C6="GrabFood",F6-G6,0))</f>
        <v>0</v>
      </c>
      <c r="F6" s="2">
        <f>IF(C6="ovo",D6,IF(C6="GrabFood",E6+(E6*25%),0))</f>
        <v>0</v>
      </c>
      <c r="G6" s="2">
        <f>IF(C6="ovo",E6*0.7%,IF(C6="GrabFood",F6-E6,0))</f>
        <v>0</v>
      </c>
    </row>
    <row r="7" customFormat="1" spans="1:7">
      <c r="A7" s="6" t="s">
        <v>60</v>
      </c>
      <c r="B7" s="6" t="s">
        <v>62</v>
      </c>
      <c r="C7" s="6" t="s">
        <v>58</v>
      </c>
      <c r="D7" s="7">
        <v>37604.18</v>
      </c>
      <c r="E7" s="2">
        <f ca="1">IF(C7="ovo",ROUNDDOWN(D7,-1),IF(C7="GrabFood",F7-G7,0))</f>
        <v>0</v>
      </c>
      <c r="F7" s="2">
        <f ca="1">IF(C7="ovo",D7,IF(C7="GrabFood",E7+(E7*25%),0))</f>
        <v>0</v>
      </c>
      <c r="G7" s="2">
        <f ca="1">IF(C7="ovo",E7*0.7%,IF(C7="GrabFood",F7-E7,0))</f>
        <v>0</v>
      </c>
    </row>
    <row r="8" customFormat="1" spans="1:7">
      <c r="A8" s="6" t="s">
        <v>60</v>
      </c>
      <c r="B8" s="6" t="s">
        <v>63</v>
      </c>
      <c r="C8" s="6" t="s">
        <v>58</v>
      </c>
      <c r="D8" s="7">
        <v>67207.48</v>
      </c>
      <c r="E8" s="2">
        <f ca="1">IF(C8="ovo",ROUNDDOWN(D8,-1),IF(C8="GrabFood",F8-G8,0))</f>
        <v>0</v>
      </c>
      <c r="F8" s="2">
        <f ca="1">IF(C8="ovo",D8,IF(C8="GrabFood",E8+(E8*25%),0))</f>
        <v>0</v>
      </c>
      <c r="G8" s="2">
        <f ca="1">IF(C8="ovo",E8*0.7%,IF(C8="GrabFood",F8-E8,0))</f>
        <v>0</v>
      </c>
    </row>
    <row r="9" customFormat="1" spans="1:7">
      <c r="A9" s="6" t="s">
        <v>64</v>
      </c>
      <c r="B9" s="6" t="s">
        <v>65</v>
      </c>
      <c r="C9"/>
      <c r="D9" s="7">
        <v>-104811.66</v>
      </c>
      <c r="E9" s="2">
        <f>IF(C9="ovo",ROUNDDOWN(D9,-1),IF(C9="GrabFood",F9-G9,0))</f>
        <v>0</v>
      </c>
      <c r="F9" s="2">
        <f>IF(C9="ovo",D9,IF(C9="GrabFood",E9+(E9*25%),0))</f>
        <v>0</v>
      </c>
      <c r="G9" s="2">
        <f>IF(C9="ovo",E9*0.7%,IF(C9="GrabFood",F9-E9,0))</f>
        <v>0</v>
      </c>
    </row>
    <row r="10" customFormat="1" spans="1:7">
      <c r="A10" s="6" t="s">
        <v>66</v>
      </c>
      <c r="B10" s="6" t="s">
        <v>67</v>
      </c>
      <c r="C10" s="6" t="s">
        <v>58</v>
      </c>
      <c r="D10" s="7">
        <v>16801.87</v>
      </c>
      <c r="E10" s="2">
        <f ca="1">IF(C10="ovo",ROUNDDOWN(D10,-1),IF(C10="GrabFood",F10-G10,0))</f>
        <v>0</v>
      </c>
      <c r="F10" s="2">
        <f ca="1">IF(C10="ovo",D10,IF(C10="GrabFood",E10+(E10*25%),0))</f>
        <v>0</v>
      </c>
      <c r="G10" s="2">
        <f ca="1">IF(C10="ovo",E10*0.7%,IF(C10="GrabFood",F10-E10,0))</f>
        <v>0</v>
      </c>
    </row>
    <row r="11" customFormat="1" spans="1:7">
      <c r="A11" s="6" t="s">
        <v>68</v>
      </c>
      <c r="B11" s="6" t="s">
        <v>69</v>
      </c>
      <c r="C11" s="6" t="s">
        <v>58</v>
      </c>
      <c r="D11" s="7">
        <v>22802.54</v>
      </c>
      <c r="E11" s="2">
        <f ca="1">IF(C11="ovo",ROUNDDOWN(D11,-1),IF(C11="GrabFood",F11-G11,0))</f>
        <v>0</v>
      </c>
      <c r="F11" s="2">
        <f ca="1">IF(C11="ovo",D11,IF(C11="GrabFood",E11+(E11*25%),0))</f>
        <v>0</v>
      </c>
      <c r="G11" s="2">
        <f ca="1">IF(C11="ovo",E11*0.7%,IF(C11="GrabFood",F11-E11,0))</f>
        <v>0</v>
      </c>
    </row>
    <row r="12" s="1" customFormat="1" spans="1:7">
      <c r="A12" s="8"/>
      <c r="B12" s="8"/>
      <c r="C12" s="8"/>
      <c r="D12" s="9"/>
      <c r="E12" s="10">
        <f ca="1">SUM(E2:E11)</f>
        <v>0</v>
      </c>
      <c r="F12" s="10">
        <f ca="1">SUM(F2:F11)</f>
        <v>0</v>
      </c>
      <c r="G12" s="10">
        <f ca="1">SUM(G2:G11)</f>
        <v>0</v>
      </c>
    </row>
    <row r="13" customFormat="1" spans="1:7">
      <c r="A13" s="5" t="s">
        <v>70</v>
      </c>
      <c r="B13" s="6" t="s">
        <v>71</v>
      </c>
      <c r="C13"/>
      <c r="D13" s="7">
        <v>-22802.54</v>
      </c>
      <c r="E13" s="2">
        <f t="shared" ref="E13:E66" si="0">IF(C13="ovo",ROUNDDOWN(D13,-1),IF(C13="GrabFood",F13-G13,0))</f>
        <v>0</v>
      </c>
      <c r="F13" s="2">
        <f t="shared" ref="F13:F66" si="1">IF(C13="ovo",D13,IF(C13="GrabFood",E13+(E13*25%),0))</f>
        <v>0</v>
      </c>
      <c r="G13" s="2">
        <f t="shared" ref="G13:G66" si="2">IF(C13="ovo",E13*0.7%,IF(C13="GrabFood",F13-E13,0))</f>
        <v>0</v>
      </c>
    </row>
    <row r="14" customFormat="1" spans="1:7">
      <c r="A14" s="6" t="s">
        <v>70</v>
      </c>
      <c r="B14" s="6" t="s">
        <v>72</v>
      </c>
      <c r="C14" s="6" t="s">
        <v>58</v>
      </c>
      <c r="D14" s="7">
        <v>37604.18</v>
      </c>
      <c r="E14" s="2">
        <f ca="1" t="shared" si="0"/>
        <v>0</v>
      </c>
      <c r="F14" s="2">
        <f ca="1" t="shared" si="1"/>
        <v>0</v>
      </c>
      <c r="G14" s="2">
        <f ca="1" t="shared" si="2"/>
        <v>0</v>
      </c>
    </row>
    <row r="15" customFormat="1" spans="1:7">
      <c r="A15" s="6" t="s">
        <v>70</v>
      </c>
      <c r="B15" s="6" t="s">
        <v>73</v>
      </c>
      <c r="C15" s="6" t="s">
        <v>58</v>
      </c>
      <c r="D15" s="7">
        <v>22802.54</v>
      </c>
      <c r="E15" s="2">
        <f ca="1" t="shared" si="0"/>
        <v>0</v>
      </c>
      <c r="F15" s="2">
        <f ca="1" t="shared" si="1"/>
        <v>0</v>
      </c>
      <c r="G15" s="2">
        <f ca="1" t="shared" si="2"/>
        <v>0</v>
      </c>
    </row>
    <row r="16" customFormat="1" spans="1:7">
      <c r="A16" s="6" t="s">
        <v>70</v>
      </c>
      <c r="B16" s="6" t="s">
        <v>74</v>
      </c>
      <c r="C16" s="6" t="s">
        <v>58</v>
      </c>
      <c r="D16" s="7">
        <v>33603.74</v>
      </c>
      <c r="E16" s="2">
        <f ca="1" t="shared" si="0"/>
        <v>0</v>
      </c>
      <c r="F16" s="2">
        <f ca="1" t="shared" si="1"/>
        <v>0</v>
      </c>
      <c r="G16" s="2">
        <f ca="1" t="shared" si="2"/>
        <v>0</v>
      </c>
    </row>
    <row r="17" customFormat="1" spans="1:7">
      <c r="A17" s="6" t="s">
        <v>75</v>
      </c>
      <c r="B17" s="6" t="s">
        <v>76</v>
      </c>
      <c r="C17"/>
      <c r="D17" s="7">
        <v>-94010.46</v>
      </c>
      <c r="E17" s="2">
        <f t="shared" si="0"/>
        <v>0</v>
      </c>
      <c r="F17" s="2">
        <f t="shared" si="1"/>
        <v>0</v>
      </c>
      <c r="G17" s="2">
        <f t="shared" si="2"/>
        <v>0</v>
      </c>
    </row>
    <row r="18" customFormat="1" spans="1:7">
      <c r="A18" s="6" t="s">
        <v>77</v>
      </c>
      <c r="B18" s="6" t="s">
        <v>78</v>
      </c>
      <c r="C18" s="6" t="s">
        <v>58</v>
      </c>
      <c r="D18" s="7">
        <v>22802.54</v>
      </c>
      <c r="E18" s="2">
        <f ca="1" t="shared" si="0"/>
        <v>0</v>
      </c>
      <c r="F18" s="2">
        <f ca="1" t="shared" si="1"/>
        <v>0</v>
      </c>
      <c r="G18" s="2">
        <f ca="1" t="shared" si="2"/>
        <v>0</v>
      </c>
    </row>
    <row r="19" customFormat="1" spans="1:7">
      <c r="A19" s="6" t="s">
        <v>77</v>
      </c>
      <c r="B19" s="6" t="s">
        <v>79</v>
      </c>
      <c r="C19" s="6" t="s">
        <v>58</v>
      </c>
      <c r="D19" s="7">
        <v>33603.74</v>
      </c>
      <c r="E19" s="2">
        <f ca="1" t="shared" si="0"/>
        <v>0</v>
      </c>
      <c r="F19" s="2">
        <f ca="1" t="shared" si="1"/>
        <v>0</v>
      </c>
      <c r="G19" s="2">
        <f ca="1" t="shared" si="2"/>
        <v>0</v>
      </c>
    </row>
    <row r="20" customFormat="1" spans="1:7">
      <c r="A20" s="6" t="s">
        <v>80</v>
      </c>
      <c r="B20" s="6" t="s">
        <v>81</v>
      </c>
      <c r="C20"/>
      <c r="D20" s="7">
        <v>-56406.28</v>
      </c>
      <c r="E20" s="2">
        <f t="shared" si="0"/>
        <v>0</v>
      </c>
      <c r="F20" s="2">
        <f t="shared" si="1"/>
        <v>0</v>
      </c>
      <c r="G20" s="2">
        <f t="shared" si="2"/>
        <v>0</v>
      </c>
    </row>
    <row r="21" customFormat="1" spans="1:7">
      <c r="A21" s="6" t="s">
        <v>80</v>
      </c>
      <c r="B21" s="6" t="s">
        <v>82</v>
      </c>
      <c r="C21" s="6" t="s">
        <v>46</v>
      </c>
      <c r="D21" s="7">
        <v>25000</v>
      </c>
      <c r="E21" s="2">
        <f t="shared" si="0"/>
        <v>25000</v>
      </c>
      <c r="F21" s="2">
        <f t="shared" si="1"/>
        <v>25000</v>
      </c>
      <c r="G21" s="2">
        <f t="shared" si="2"/>
        <v>175</v>
      </c>
    </row>
    <row r="22" customFormat="1" spans="1:7">
      <c r="A22" s="6" t="s">
        <v>83</v>
      </c>
      <c r="B22" s="6" t="s">
        <v>84</v>
      </c>
      <c r="C22" s="6"/>
      <c r="D22" s="7">
        <v>-25000</v>
      </c>
      <c r="E22" s="2">
        <f t="shared" si="0"/>
        <v>0</v>
      </c>
      <c r="F22" s="2">
        <f t="shared" si="1"/>
        <v>0</v>
      </c>
      <c r="G22" s="2">
        <f t="shared" si="2"/>
        <v>0</v>
      </c>
    </row>
    <row r="23" customFormat="1" spans="1:7">
      <c r="A23" s="6" t="s">
        <v>85</v>
      </c>
      <c r="B23" s="6" t="s">
        <v>86</v>
      </c>
      <c r="C23" s="6" t="s">
        <v>46</v>
      </c>
      <c r="D23" s="7">
        <v>17000</v>
      </c>
      <c r="E23" s="2">
        <f t="shared" si="0"/>
        <v>17000</v>
      </c>
      <c r="F23" s="2">
        <f t="shared" si="1"/>
        <v>17000</v>
      </c>
      <c r="G23" s="2">
        <f t="shared" si="2"/>
        <v>119</v>
      </c>
    </row>
    <row r="24" customFormat="1" spans="1:7">
      <c r="A24" s="6" t="s">
        <v>85</v>
      </c>
      <c r="B24" s="6" t="s">
        <v>87</v>
      </c>
      <c r="C24" s="6" t="s">
        <v>58</v>
      </c>
      <c r="D24" s="7">
        <v>50405.61</v>
      </c>
      <c r="E24" s="2">
        <f ca="1" t="shared" si="0"/>
        <v>0</v>
      </c>
      <c r="F24" s="2">
        <f ca="1" t="shared" si="1"/>
        <v>0</v>
      </c>
      <c r="G24" s="2">
        <f ca="1" t="shared" si="2"/>
        <v>0</v>
      </c>
    </row>
    <row r="25" customFormat="1" spans="1:7">
      <c r="A25" s="6" t="s">
        <v>88</v>
      </c>
      <c r="B25" s="6" t="s">
        <v>89</v>
      </c>
      <c r="C25"/>
      <c r="D25" s="7">
        <v>-67405.61</v>
      </c>
      <c r="E25" s="2">
        <f t="shared" si="0"/>
        <v>0</v>
      </c>
      <c r="F25" s="2">
        <f t="shared" si="1"/>
        <v>0</v>
      </c>
      <c r="G25" s="2">
        <f t="shared" si="2"/>
        <v>0</v>
      </c>
    </row>
    <row r="26" customFormat="1" spans="1:7">
      <c r="A26" s="6" t="s">
        <v>88</v>
      </c>
      <c r="B26" s="6" t="s">
        <v>90</v>
      </c>
      <c r="C26" s="6" t="s">
        <v>58</v>
      </c>
      <c r="D26" s="7">
        <v>33603.74</v>
      </c>
      <c r="E26" s="2">
        <f ca="1" t="shared" si="0"/>
        <v>0</v>
      </c>
      <c r="F26" s="2">
        <f ca="1" t="shared" si="1"/>
        <v>0</v>
      </c>
      <c r="G26" s="2">
        <f ca="1" t="shared" si="2"/>
        <v>0</v>
      </c>
    </row>
    <row r="27" customFormat="1" spans="1:7">
      <c r="A27" s="6" t="s">
        <v>91</v>
      </c>
      <c r="B27" s="6" t="s">
        <v>92</v>
      </c>
      <c r="C27" s="6" t="s">
        <v>58</v>
      </c>
      <c r="D27" s="7">
        <v>33603.74</v>
      </c>
      <c r="E27" s="2">
        <f ca="1" t="shared" si="0"/>
        <v>0</v>
      </c>
      <c r="F27" s="2">
        <f ca="1" t="shared" si="1"/>
        <v>0</v>
      </c>
      <c r="G27" s="2">
        <f ca="1" t="shared" si="2"/>
        <v>0</v>
      </c>
    </row>
    <row r="28" customFormat="1" spans="1:7">
      <c r="A28" s="6" t="s">
        <v>93</v>
      </c>
      <c r="B28" s="6" t="s">
        <v>94</v>
      </c>
      <c r="C28" s="6" t="s">
        <v>58</v>
      </c>
      <c r="D28" s="7">
        <v>84009.34</v>
      </c>
      <c r="E28" s="2">
        <f ca="1" t="shared" si="0"/>
        <v>0</v>
      </c>
      <c r="F28" s="2">
        <f ca="1" t="shared" si="1"/>
        <v>0</v>
      </c>
      <c r="G28" s="2">
        <f ca="1" t="shared" si="2"/>
        <v>0</v>
      </c>
    </row>
    <row r="29" customFormat="1" spans="1:7">
      <c r="A29" s="6" t="s">
        <v>95</v>
      </c>
      <c r="B29" s="6" t="s">
        <v>96</v>
      </c>
      <c r="C29" s="6" t="s">
        <v>58</v>
      </c>
      <c r="D29" s="7">
        <v>20802.31</v>
      </c>
      <c r="E29" s="2">
        <f ca="1" t="shared" si="0"/>
        <v>0</v>
      </c>
      <c r="F29" s="2">
        <f ca="1" t="shared" si="1"/>
        <v>0</v>
      </c>
      <c r="G29" s="2">
        <f ca="1" t="shared" si="2"/>
        <v>0</v>
      </c>
    </row>
    <row r="30" customFormat="1" spans="1:7">
      <c r="A30" s="6" t="s">
        <v>97</v>
      </c>
      <c r="B30" s="6" t="s">
        <v>98</v>
      </c>
      <c r="C30" s="6" t="s">
        <v>46</v>
      </c>
      <c r="D30" s="7">
        <v>17000</v>
      </c>
      <c r="E30" s="2">
        <f t="shared" si="0"/>
        <v>17000</v>
      </c>
      <c r="F30" s="2">
        <f t="shared" si="1"/>
        <v>17000</v>
      </c>
      <c r="G30" s="2">
        <f t="shared" si="2"/>
        <v>119</v>
      </c>
    </row>
    <row r="31" customFormat="1" spans="1:7">
      <c r="A31" s="6" t="s">
        <v>97</v>
      </c>
      <c r="B31" s="6" t="s">
        <v>99</v>
      </c>
      <c r="C31" s="6" t="s">
        <v>58</v>
      </c>
      <c r="D31" s="7">
        <v>24802.76</v>
      </c>
      <c r="E31" s="2">
        <f ca="1" t="shared" si="0"/>
        <v>0</v>
      </c>
      <c r="F31" s="2">
        <f ca="1" t="shared" si="1"/>
        <v>0</v>
      </c>
      <c r="G31" s="2">
        <f ca="1" t="shared" si="2"/>
        <v>0</v>
      </c>
    </row>
    <row r="32" customFormat="1" spans="1:7">
      <c r="A32" s="6" t="s">
        <v>100</v>
      </c>
      <c r="B32" s="6" t="s">
        <v>101</v>
      </c>
      <c r="C32" s="6"/>
      <c r="D32" s="7">
        <v>-41802.76</v>
      </c>
      <c r="E32" s="2">
        <f t="shared" si="0"/>
        <v>0</v>
      </c>
      <c r="F32" s="2">
        <f t="shared" si="1"/>
        <v>0</v>
      </c>
      <c r="G32" s="2">
        <f t="shared" si="2"/>
        <v>0</v>
      </c>
    </row>
    <row r="33" customFormat="1" spans="1:7">
      <c r="A33" s="6" t="s">
        <v>102</v>
      </c>
      <c r="B33" s="6" t="s">
        <v>103</v>
      </c>
      <c r="C33" s="6" t="s">
        <v>58</v>
      </c>
      <c r="D33" s="7">
        <v>16801.87</v>
      </c>
      <c r="E33" s="2">
        <f ca="1" t="shared" si="0"/>
        <v>0</v>
      </c>
      <c r="F33" s="2">
        <f ca="1" t="shared" si="1"/>
        <v>0</v>
      </c>
      <c r="G33" s="2">
        <f ca="1" t="shared" si="2"/>
        <v>0</v>
      </c>
    </row>
    <row r="34" customFormat="1" spans="1:7">
      <c r="A34" s="6" t="s">
        <v>104</v>
      </c>
      <c r="B34" s="6" t="s">
        <v>105</v>
      </c>
      <c r="C34" s="6" t="s">
        <v>58</v>
      </c>
      <c r="D34" s="7">
        <v>16801.87</v>
      </c>
      <c r="E34" s="2">
        <f ca="1" t="shared" si="0"/>
        <v>0</v>
      </c>
      <c r="F34" s="2">
        <f ca="1" t="shared" si="1"/>
        <v>0</v>
      </c>
      <c r="G34" s="2">
        <f ca="1" t="shared" si="2"/>
        <v>0</v>
      </c>
    </row>
    <row r="35" customFormat="1" spans="1:7">
      <c r="A35" s="6" t="s">
        <v>104</v>
      </c>
      <c r="B35" s="6" t="s">
        <v>106</v>
      </c>
      <c r="C35" s="6" t="s">
        <v>58</v>
      </c>
      <c r="D35" s="7">
        <v>33603.74</v>
      </c>
      <c r="E35" s="2">
        <f ca="1" t="shared" si="0"/>
        <v>0</v>
      </c>
      <c r="F35" s="2">
        <f ca="1" t="shared" si="1"/>
        <v>0</v>
      </c>
      <c r="G35" s="2">
        <f ca="1" t="shared" si="2"/>
        <v>0</v>
      </c>
    </row>
    <row r="36" customFormat="1" spans="1:7">
      <c r="A36" s="6" t="s">
        <v>104</v>
      </c>
      <c r="B36" s="6" t="s">
        <v>107</v>
      </c>
      <c r="C36" s="6" t="s">
        <v>58</v>
      </c>
      <c r="D36" s="7">
        <v>50405.61</v>
      </c>
      <c r="E36" s="2">
        <f ca="1" t="shared" si="0"/>
        <v>0</v>
      </c>
      <c r="F36" s="2">
        <f ca="1" t="shared" si="1"/>
        <v>0</v>
      </c>
      <c r="G36" s="2">
        <f ca="1" t="shared" si="2"/>
        <v>0</v>
      </c>
    </row>
    <row r="37" customFormat="1" spans="1:7">
      <c r="A37" s="6" t="s">
        <v>108</v>
      </c>
      <c r="B37" s="6" t="s">
        <v>109</v>
      </c>
      <c r="C37" s="6" t="s">
        <v>46</v>
      </c>
      <c r="D37" s="7">
        <v>17000</v>
      </c>
      <c r="E37" s="2">
        <f t="shared" si="0"/>
        <v>17000</v>
      </c>
      <c r="F37" s="2">
        <f t="shared" si="1"/>
        <v>17000</v>
      </c>
      <c r="G37" s="2">
        <f t="shared" si="2"/>
        <v>119</v>
      </c>
    </row>
    <row r="38" customFormat="1" spans="1:7">
      <c r="A38" s="6" t="s">
        <v>108</v>
      </c>
      <c r="B38" s="6" t="s">
        <v>110</v>
      </c>
      <c r="C38" s="6" t="s">
        <v>58</v>
      </c>
      <c r="D38" s="7">
        <v>33603.74</v>
      </c>
      <c r="E38" s="2">
        <f ca="1" t="shared" si="0"/>
        <v>0</v>
      </c>
      <c r="F38" s="2">
        <f ca="1" t="shared" si="1"/>
        <v>0</v>
      </c>
      <c r="G38" s="2">
        <f ca="1" t="shared" si="2"/>
        <v>0</v>
      </c>
    </row>
    <row r="39" customFormat="1" spans="1:7">
      <c r="A39" s="6" t="s">
        <v>111</v>
      </c>
      <c r="B39" s="6" t="s">
        <v>112</v>
      </c>
      <c r="C39" s="6"/>
      <c r="D39" s="7">
        <v>-50603.74</v>
      </c>
      <c r="E39" s="2">
        <f t="shared" si="0"/>
        <v>0</v>
      </c>
      <c r="F39" s="2">
        <f t="shared" si="1"/>
        <v>0</v>
      </c>
      <c r="G39" s="2">
        <f t="shared" si="2"/>
        <v>0</v>
      </c>
    </row>
    <row r="40" customFormat="1" spans="1:7">
      <c r="A40" s="6" t="s">
        <v>113</v>
      </c>
      <c r="B40" s="6" t="s">
        <v>114</v>
      </c>
      <c r="C40" s="6" t="s">
        <v>46</v>
      </c>
      <c r="D40" s="7">
        <v>34000</v>
      </c>
      <c r="E40" s="2">
        <f t="shared" si="0"/>
        <v>34000</v>
      </c>
      <c r="F40" s="2">
        <f t="shared" si="1"/>
        <v>34000</v>
      </c>
      <c r="G40" s="2">
        <f t="shared" si="2"/>
        <v>238</v>
      </c>
    </row>
    <row r="41" customFormat="1" spans="1:7">
      <c r="A41" s="6" t="s">
        <v>113</v>
      </c>
      <c r="B41" s="6" t="s">
        <v>115</v>
      </c>
      <c r="C41" s="6" t="s">
        <v>46</v>
      </c>
      <c r="D41" s="7">
        <v>17000</v>
      </c>
      <c r="E41" s="2">
        <f t="shared" si="0"/>
        <v>17000</v>
      </c>
      <c r="F41" s="2">
        <f t="shared" si="1"/>
        <v>17000</v>
      </c>
      <c r="G41" s="2">
        <f t="shared" si="2"/>
        <v>119</v>
      </c>
    </row>
    <row r="42" customFormat="1" spans="1:7">
      <c r="A42" s="6" t="s">
        <v>113</v>
      </c>
      <c r="B42" s="6" t="s">
        <v>116</v>
      </c>
      <c r="C42" s="6" t="s">
        <v>46</v>
      </c>
      <c r="D42" s="7">
        <v>17000</v>
      </c>
      <c r="E42" s="2">
        <f t="shared" si="0"/>
        <v>17000</v>
      </c>
      <c r="F42" s="2">
        <f t="shared" si="1"/>
        <v>17000</v>
      </c>
      <c r="G42" s="2">
        <f t="shared" si="2"/>
        <v>119</v>
      </c>
    </row>
    <row r="43" customFormat="1" spans="1:7">
      <c r="A43" s="6" t="s">
        <v>117</v>
      </c>
      <c r="B43" s="6" t="s">
        <v>118</v>
      </c>
      <c r="C43" s="6"/>
      <c r="D43" s="7">
        <v>-68000</v>
      </c>
      <c r="E43" s="2">
        <f t="shared" si="0"/>
        <v>0</v>
      </c>
      <c r="F43" s="2">
        <f t="shared" si="1"/>
        <v>0</v>
      </c>
      <c r="G43" s="2">
        <f t="shared" si="2"/>
        <v>0</v>
      </c>
    </row>
    <row r="44" customFormat="1" spans="1:7">
      <c r="A44" s="6" t="s">
        <v>117</v>
      </c>
      <c r="B44" s="6" t="s">
        <v>119</v>
      </c>
      <c r="C44" s="6" t="s">
        <v>58</v>
      </c>
      <c r="D44" s="7">
        <v>16801.87</v>
      </c>
      <c r="E44" s="2">
        <f ca="1" t="shared" si="0"/>
        <v>0</v>
      </c>
      <c r="F44" s="2">
        <f ca="1" t="shared" si="1"/>
        <v>0</v>
      </c>
      <c r="G44" s="2">
        <f ca="1" t="shared" si="2"/>
        <v>0</v>
      </c>
    </row>
    <row r="45" customFormat="1" spans="1:7">
      <c r="A45" s="6" t="s">
        <v>117</v>
      </c>
      <c r="B45" s="6" t="s">
        <v>120</v>
      </c>
      <c r="C45" s="6" t="s">
        <v>58</v>
      </c>
      <c r="D45" s="7">
        <v>33603.74</v>
      </c>
      <c r="E45" s="2">
        <f ca="1" t="shared" si="0"/>
        <v>0</v>
      </c>
      <c r="F45" s="2">
        <f ca="1" t="shared" si="1"/>
        <v>0</v>
      </c>
      <c r="G45" s="2">
        <f ca="1" t="shared" si="2"/>
        <v>0</v>
      </c>
    </row>
    <row r="46" customFormat="1" spans="1:7">
      <c r="A46" s="6" t="s">
        <v>117</v>
      </c>
      <c r="B46" s="6" t="s">
        <v>121</v>
      </c>
      <c r="C46" s="6" t="s">
        <v>58</v>
      </c>
      <c r="D46" s="7">
        <v>16801.87</v>
      </c>
      <c r="E46" s="2">
        <f ca="1" t="shared" si="0"/>
        <v>0</v>
      </c>
      <c r="F46" s="2">
        <f ca="1" t="shared" si="1"/>
        <v>0</v>
      </c>
      <c r="G46" s="2">
        <f ca="1" t="shared" si="2"/>
        <v>0</v>
      </c>
    </row>
    <row r="47" customFormat="1" spans="1:7">
      <c r="A47" s="6" t="s">
        <v>117</v>
      </c>
      <c r="B47" s="6" t="s">
        <v>122</v>
      </c>
      <c r="C47" s="6" t="s">
        <v>58</v>
      </c>
      <c r="D47" s="7">
        <v>20802.31</v>
      </c>
      <c r="E47" s="2">
        <f ca="1" t="shared" si="0"/>
        <v>0</v>
      </c>
      <c r="F47" s="2">
        <f ca="1" t="shared" si="1"/>
        <v>0</v>
      </c>
      <c r="G47" s="2">
        <f ca="1" t="shared" si="2"/>
        <v>0</v>
      </c>
    </row>
    <row r="48" customFormat="1" spans="1:7">
      <c r="A48" s="6" t="s">
        <v>117</v>
      </c>
      <c r="B48" s="6" t="s">
        <v>123</v>
      </c>
      <c r="C48" s="6" t="s">
        <v>46</v>
      </c>
      <c r="D48" s="7">
        <v>17000</v>
      </c>
      <c r="E48" s="2">
        <f t="shared" si="0"/>
        <v>17000</v>
      </c>
      <c r="F48" s="2">
        <f t="shared" si="1"/>
        <v>17000</v>
      </c>
      <c r="G48" s="2">
        <f t="shared" si="2"/>
        <v>119</v>
      </c>
    </row>
    <row r="49" customFormat="1" spans="1:7">
      <c r="A49" s="6" t="s">
        <v>117</v>
      </c>
      <c r="B49" s="6" t="s">
        <v>124</v>
      </c>
      <c r="C49" s="6" t="s">
        <v>46</v>
      </c>
      <c r="D49" s="7">
        <v>34000</v>
      </c>
      <c r="E49" s="2">
        <f t="shared" si="0"/>
        <v>34000</v>
      </c>
      <c r="F49" s="2">
        <f t="shared" si="1"/>
        <v>34000</v>
      </c>
      <c r="G49" s="2">
        <f t="shared" si="2"/>
        <v>238</v>
      </c>
    </row>
    <row r="50" customFormat="1" spans="1:7">
      <c r="A50" s="6" t="s">
        <v>125</v>
      </c>
      <c r="B50" s="6" t="s">
        <v>126</v>
      </c>
      <c r="C50" s="6"/>
      <c r="D50" s="7">
        <v>-139009.79</v>
      </c>
      <c r="E50" s="2">
        <f t="shared" si="0"/>
        <v>0</v>
      </c>
      <c r="F50" s="2">
        <f t="shared" si="1"/>
        <v>0</v>
      </c>
      <c r="G50" s="2">
        <f t="shared" si="2"/>
        <v>0</v>
      </c>
    </row>
    <row r="51" customFormat="1" spans="1:7">
      <c r="A51" s="6" t="s">
        <v>127</v>
      </c>
      <c r="B51" s="6" t="s">
        <v>128</v>
      </c>
      <c r="C51" s="6" t="s">
        <v>58</v>
      </c>
      <c r="D51" s="7">
        <v>37604.18</v>
      </c>
      <c r="E51" s="2">
        <f ca="1" t="shared" si="0"/>
        <v>0</v>
      </c>
      <c r="F51" s="2">
        <f ca="1" t="shared" si="1"/>
        <v>0</v>
      </c>
      <c r="G51" s="2">
        <f ca="1" t="shared" si="2"/>
        <v>0</v>
      </c>
    </row>
    <row r="52" customFormat="1" spans="1:7">
      <c r="A52" s="6" t="s">
        <v>129</v>
      </c>
      <c r="B52" s="6" t="s">
        <v>130</v>
      </c>
      <c r="C52" s="6" t="s">
        <v>58</v>
      </c>
      <c r="D52" s="7">
        <v>37604.18</v>
      </c>
      <c r="E52" s="2">
        <f ca="1" t="shared" si="0"/>
        <v>0</v>
      </c>
      <c r="F52" s="2">
        <f ca="1" t="shared" si="1"/>
        <v>0</v>
      </c>
      <c r="G52" s="2">
        <f ca="1" t="shared" si="2"/>
        <v>0</v>
      </c>
    </row>
    <row r="53" customFormat="1" spans="1:7">
      <c r="A53" s="6" t="s">
        <v>131</v>
      </c>
      <c r="B53" s="6" t="s">
        <v>132</v>
      </c>
      <c r="C53" s="6" t="s">
        <v>58</v>
      </c>
      <c r="D53" s="7">
        <v>22002.45</v>
      </c>
      <c r="E53" s="2">
        <f ca="1" t="shared" si="0"/>
        <v>0</v>
      </c>
      <c r="F53" s="2">
        <f ca="1" t="shared" si="1"/>
        <v>0</v>
      </c>
      <c r="G53" s="2">
        <f ca="1" t="shared" si="2"/>
        <v>0</v>
      </c>
    </row>
    <row r="54" customFormat="1" spans="1:7">
      <c r="A54" s="6" t="s">
        <v>133</v>
      </c>
      <c r="B54" s="6" t="s">
        <v>134</v>
      </c>
      <c r="C54"/>
      <c r="D54" s="7">
        <v>-22002.45</v>
      </c>
      <c r="E54" s="2">
        <f t="shared" si="0"/>
        <v>0</v>
      </c>
      <c r="F54" s="2">
        <f t="shared" si="1"/>
        <v>0</v>
      </c>
      <c r="G54" s="2">
        <f t="shared" si="2"/>
        <v>0</v>
      </c>
    </row>
    <row r="55" customFormat="1" spans="1:7">
      <c r="A55" s="6" t="s">
        <v>135</v>
      </c>
      <c r="B55" s="6" t="s">
        <v>136</v>
      </c>
      <c r="C55" s="6" t="s">
        <v>58</v>
      </c>
      <c r="D55" s="7">
        <v>94010.46</v>
      </c>
      <c r="E55" s="2">
        <f ca="1" t="shared" si="0"/>
        <v>0</v>
      </c>
      <c r="F55" s="2">
        <f ca="1" t="shared" si="1"/>
        <v>0</v>
      </c>
      <c r="G55" s="2">
        <f ca="1" t="shared" si="2"/>
        <v>0</v>
      </c>
    </row>
    <row r="56" customFormat="1" spans="1:7">
      <c r="A56" s="6" t="s">
        <v>135</v>
      </c>
      <c r="B56" s="6" t="s">
        <v>137</v>
      </c>
      <c r="C56" s="6" t="s">
        <v>46</v>
      </c>
      <c r="D56" s="7">
        <v>78000</v>
      </c>
      <c r="E56" s="2">
        <f t="shared" si="0"/>
        <v>78000</v>
      </c>
      <c r="F56" s="2">
        <f t="shared" si="1"/>
        <v>78000</v>
      </c>
      <c r="G56" s="2">
        <f t="shared" si="2"/>
        <v>546</v>
      </c>
    </row>
    <row r="57" customFormat="1" spans="1:7">
      <c r="A57" s="6" t="s">
        <v>138</v>
      </c>
      <c r="B57" s="6" t="s">
        <v>139</v>
      </c>
      <c r="C57" s="6" t="s">
        <v>58</v>
      </c>
      <c r="D57" s="7">
        <v>109992.24</v>
      </c>
      <c r="E57" s="2">
        <f ca="1" t="shared" si="0"/>
        <v>0</v>
      </c>
      <c r="F57" s="2">
        <f ca="1" t="shared" si="1"/>
        <v>0</v>
      </c>
      <c r="G57" s="2">
        <f ca="1" t="shared" si="2"/>
        <v>0</v>
      </c>
    </row>
    <row r="58" s="1" customFormat="1" spans="1:8">
      <c r="A58" s="8"/>
      <c r="B58" s="8"/>
      <c r="C58" s="8"/>
      <c r="D58" s="9"/>
      <c r="E58" s="10">
        <f ca="1">SUM(E13:E57)</f>
        <v>0</v>
      </c>
      <c r="F58" s="10">
        <f ca="1">SUM(F13:F57)</f>
        <v>0</v>
      </c>
      <c r="G58" s="10">
        <f ca="1">SUM(G13:G57)</f>
        <v>0</v>
      </c>
      <c r="H58" s="10"/>
    </row>
    <row r="59" customFormat="1" spans="1:7">
      <c r="A59" s="5" t="s">
        <v>140</v>
      </c>
      <c r="B59" s="6" t="s">
        <v>141</v>
      </c>
      <c r="C59" s="6" t="s">
        <v>46</v>
      </c>
      <c r="D59" s="7">
        <v>34000</v>
      </c>
      <c r="E59" s="2">
        <f>IF(C59="ovo",ROUNDDOWN(D59,-1),IF(C59="GrabFood",F59-G59,0))</f>
        <v>34000</v>
      </c>
      <c r="F59" s="2">
        <f>IF(C59="ovo",D59,IF(C59="GrabFood",E59+(E59*25%),0))</f>
        <v>34000</v>
      </c>
      <c r="G59" s="2">
        <f>IF(C59="ovo",E59*0.7%,IF(C59="GrabFood",F59-E59,0))</f>
        <v>238</v>
      </c>
    </row>
    <row r="60" customFormat="1" spans="1:7">
      <c r="A60" s="6" t="s">
        <v>142</v>
      </c>
      <c r="B60" s="6" t="s">
        <v>143</v>
      </c>
      <c r="C60" s="6" t="s">
        <v>46</v>
      </c>
      <c r="D60" s="7">
        <v>34000</v>
      </c>
      <c r="E60" s="2">
        <f>IF(C60="ovo",ROUNDDOWN(D60,-1),IF(C60="GrabFood",F60-G60,0))</f>
        <v>34000</v>
      </c>
      <c r="F60" s="2">
        <f>IF(C60="ovo",D60,IF(C60="GrabFood",E60+(E60*25%),0))</f>
        <v>34000</v>
      </c>
      <c r="G60" s="2">
        <f>IF(C60="ovo",E60*0.7%,IF(C60="GrabFood",F60-E60,0))</f>
        <v>238</v>
      </c>
    </row>
    <row r="61" customFormat="1" spans="1:7">
      <c r="A61" s="6" t="s">
        <v>142</v>
      </c>
      <c r="B61" s="6" t="s">
        <v>144</v>
      </c>
      <c r="C61" s="6" t="s">
        <v>58</v>
      </c>
      <c r="D61" s="7">
        <v>66697.02</v>
      </c>
      <c r="E61" s="2">
        <f ca="1">IF(C61="ovo",ROUNDDOWN(D61,-1),IF(C61="GrabFood",F61-G61,0))</f>
        <v>0</v>
      </c>
      <c r="F61" s="2">
        <f ca="1">IF(C61="ovo",D61,IF(C61="GrabFood",E61+(E61*25%),0))</f>
        <v>0</v>
      </c>
      <c r="G61" s="2">
        <f ca="1">IF(C61="ovo",E61*0.7%,IF(C61="GrabFood",F61-E61,0))</f>
        <v>0</v>
      </c>
    </row>
    <row r="62" customFormat="1" spans="1:7">
      <c r="A62" s="6" t="s">
        <v>142</v>
      </c>
      <c r="B62" s="6" t="s">
        <v>145</v>
      </c>
      <c r="C62" s="6" t="s">
        <v>58</v>
      </c>
      <c r="D62" s="7">
        <v>20802.31</v>
      </c>
      <c r="E62" s="2">
        <f ca="1">IF(C62="ovo",ROUNDDOWN(D62,-1),IF(C62="GrabFood",F62-G62,0))</f>
        <v>0</v>
      </c>
      <c r="F62" s="2">
        <f ca="1">IF(C62="ovo",D62,IF(C62="GrabFood",E62+(E62*25%),0))</f>
        <v>0</v>
      </c>
      <c r="G62" s="2">
        <f ca="1">IF(C62="ovo",E62*0.7%,IF(C62="GrabFood",F62-E62,0))</f>
        <v>0</v>
      </c>
    </row>
    <row r="63" customFormat="1" spans="1:7">
      <c r="A63" s="6" t="s">
        <v>142</v>
      </c>
      <c r="B63" s="6" t="s">
        <v>146</v>
      </c>
      <c r="C63" s="6" t="s">
        <v>58</v>
      </c>
      <c r="D63" s="7">
        <v>36664.08</v>
      </c>
      <c r="E63" s="2">
        <f ca="1">IF(C63="ovo",ROUNDDOWN(D63,-1),IF(C63="GrabFood",F63-G63,0))</f>
        <v>0</v>
      </c>
      <c r="F63" s="2">
        <f ca="1">IF(C63="ovo",D63,IF(C63="GrabFood",E63+(E63*25%),0))</f>
        <v>0</v>
      </c>
      <c r="G63" s="2">
        <f ca="1">IF(C63="ovo",E63*0.7%,IF(C63="GrabFood",F63-E63,0))</f>
        <v>0</v>
      </c>
    </row>
    <row r="64" customFormat="1" spans="1:7">
      <c r="A64" s="6" t="s">
        <v>142</v>
      </c>
      <c r="B64" s="6" t="s">
        <v>147</v>
      </c>
      <c r="C64" s="6" t="s">
        <v>58</v>
      </c>
      <c r="D64" s="7">
        <v>66697.02</v>
      </c>
      <c r="E64" s="2">
        <f ca="1">IF(C64="ovo",ROUNDDOWN(D64,-1),IF(C64="GrabFood",F64-G64,0))</f>
        <v>0</v>
      </c>
      <c r="F64" s="2">
        <f ca="1">IF(C64="ovo",D64,IF(C64="GrabFood",E64+(E64*25%),0))</f>
        <v>0</v>
      </c>
      <c r="G64" s="2">
        <f ca="1">IF(C64="ovo",E64*0.7%,IF(C64="GrabFood",F64-E64,0))</f>
        <v>0</v>
      </c>
    </row>
    <row r="65" customFormat="1" spans="1:7">
      <c r="A65" s="6" t="s">
        <v>148</v>
      </c>
      <c r="B65" s="6" t="s">
        <v>149</v>
      </c>
      <c r="C65" s="6" t="s">
        <v>58</v>
      </c>
      <c r="D65" s="7">
        <v>36664.08</v>
      </c>
      <c r="E65" s="2">
        <f ca="1">IF(C65="ovo",ROUNDDOWN(D65,-1),IF(C65="GrabFood",F65-G65,0))</f>
        <v>0</v>
      </c>
      <c r="F65" s="2">
        <f ca="1">IF(C65="ovo",D65,IF(C65="GrabFood",E65+(E65*25%),0))</f>
        <v>0</v>
      </c>
      <c r="G65" s="2">
        <f ca="1">IF(C65="ovo",E65*0.7%,IF(C65="GrabFood",F65-E65,0))</f>
        <v>0</v>
      </c>
    </row>
    <row r="66" customFormat="1" spans="1:7">
      <c r="A66" s="6" t="s">
        <v>150</v>
      </c>
      <c r="B66" s="6" t="s">
        <v>151</v>
      </c>
      <c r="C66" s="6" t="s">
        <v>58</v>
      </c>
      <c r="D66" s="7">
        <v>40564.51</v>
      </c>
      <c r="E66" s="2">
        <f ca="1">IF(C66="ovo",ROUNDDOWN(D66,-1),IF(C66="GrabFood",F66-G66,0))</f>
        <v>0</v>
      </c>
      <c r="F66" s="2">
        <f ca="1">IF(C66="ovo",D66,IF(C66="GrabFood",E66+(E66*25%),0))</f>
        <v>0</v>
      </c>
      <c r="G66" s="2">
        <f ca="1">IF(C66="ovo",E66*0.7%,IF(C66="GrabFood",F66-E66,0))</f>
        <v>0</v>
      </c>
    </row>
    <row r="67" customFormat="1" spans="1:7">
      <c r="A67" s="6" t="s">
        <v>152</v>
      </c>
      <c r="B67" s="6" t="s">
        <v>153</v>
      </c>
      <c r="C67" s="6"/>
      <c r="D67" s="7">
        <v>-40564.51</v>
      </c>
      <c r="E67" s="2">
        <f>IF(C67="ovo",ROUNDDOWN(D67,-1),IF(C67="GrabFood",F67-G67,0))</f>
        <v>0</v>
      </c>
      <c r="F67" s="2">
        <f>IF(C67="ovo",D67,IF(C67="GrabFood",E67+(E67*25%),0))</f>
        <v>0</v>
      </c>
      <c r="G67" s="2">
        <f>IF(C67="ovo",E67*0.7%,IF(C67="GrabFood",F67-E67,0))</f>
        <v>0</v>
      </c>
    </row>
    <row r="68" customFormat="1" spans="1:7">
      <c r="A68" s="6" t="s">
        <v>154</v>
      </c>
      <c r="B68" s="6" t="s">
        <v>155</v>
      </c>
      <c r="C68" s="6" t="s">
        <v>58</v>
      </c>
      <c r="D68" s="7">
        <v>37604.18</v>
      </c>
      <c r="E68" s="2">
        <f ca="1">IF(C68="ovo",ROUNDDOWN(D68,-1),IF(C68="GrabFood",F68-G68,0))</f>
        <v>0</v>
      </c>
      <c r="F68" s="2">
        <f ca="1">IF(C68="ovo",D68,IF(C68="GrabFood",E68+(E68*25%),0))</f>
        <v>0</v>
      </c>
      <c r="G68" s="2">
        <f ca="1">IF(C68="ovo",E68*0.7%,IF(C68="GrabFood",F68-E68,0))</f>
        <v>0</v>
      </c>
    </row>
    <row r="69" s="1" customFormat="1" spans="1:7">
      <c r="A69" s="8"/>
      <c r="B69" s="8"/>
      <c r="C69" s="1"/>
      <c r="D69" s="9"/>
      <c r="E69" s="10">
        <f ca="1">SUM(E59:E68)</f>
        <v>0</v>
      </c>
      <c r="F69" s="10">
        <f ca="1">SUM(F59:F68)</f>
        <v>0</v>
      </c>
      <c r="G69" s="10">
        <f ca="1">SUM(G59:G68)</f>
        <v>0</v>
      </c>
    </row>
    <row r="70" customFormat="1" spans="1:7">
      <c r="A70" s="6"/>
      <c r="B70" s="6"/>
      <c r="C70" s="6"/>
      <c r="D70" s="7"/>
      <c r="E70" s="2"/>
      <c r="F70" s="2"/>
      <c r="G70" s="2"/>
    </row>
    <row r="71" customFormat="1" spans="1:7">
      <c r="A71" s="6"/>
      <c r="B71" s="6"/>
      <c r="C71" s="6"/>
      <c r="D71" s="7"/>
      <c r="E71" s="2"/>
      <c r="F71" s="2"/>
      <c r="G7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irvan</cp:lastModifiedBy>
  <dcterms:created xsi:type="dcterms:W3CDTF">2006-09-16T00:00:00Z</dcterms:created>
  <dcterms:modified xsi:type="dcterms:W3CDTF">2023-03-08T06:29:59Z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4BD203CF8D5440DB97F68CCF3B4ECC7B</vt:lpwstr>
  </property>
  <property fmtid="{D5CDD505-2E9C-101B-9397-08002B2CF9AE}" pid="3" name="KSOProductBuildVer">
    <vt:lpwstr>1033-11.2.0.11486</vt:lpwstr>
  </property>
</Properties>
</file>